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_galloni\atelier_2022\LIBERAL\liberal\148 - CH LARAGNE\A - ETUDES\07b - ACT 2\03c-RECONSULT\_compilation\3_Pieces ecrites\2_DPGF\"/>
    </mc:Choice>
  </mc:AlternateContent>
  <xr:revisionPtr revIDLastSave="0" documentId="13_ncr:1_{AF107186-587D-4EC5-A80C-279636DD6C18}" xr6:coauthVersionLast="47" xr6:coauthVersionMax="47" xr10:uidLastSave="{00000000-0000-0000-0000-000000000000}"/>
  <bookViews>
    <workbookView xWindow="8700" yWindow="1185" windowWidth="21750" windowHeight="14385" tabRatio="809" firstSheet="5" activeTab="9" xr2:uid="{00000000-000D-0000-FFFF-FFFF00000000}"/>
  </bookViews>
  <sheets>
    <sheet name="Lot01-GO" sheetId="71" r:id="rId1"/>
    <sheet name="Lot02-VRD" sheetId="87" r:id="rId2"/>
    <sheet name="03-ETA" sheetId="73" r:id="rId3"/>
    <sheet name="Lot04-ITE" sheetId="74" r:id="rId4"/>
    <sheet name="Lot05-MEX" sheetId="88" r:id="rId5"/>
    <sheet name="Lot06-CLDBFP" sheetId="76" r:id="rId6"/>
    <sheet name="Lot07-MINT" sheetId="77" r:id="rId7"/>
    <sheet name="Lot08-SERR" sheetId="89" r:id="rId8"/>
    <sheet name="Lot09-CVCPB" sheetId="79" r:id="rId9"/>
    <sheet name="Lot10-ELEC" sheetId="92" r:id="rId10"/>
    <sheet name="Lot11-FLM" sheetId="91" r:id="rId11"/>
    <sheet name="Lot12-S.DURS" sheetId="82" r:id="rId12"/>
    <sheet name="Lot13-S.SOUPLES" sheetId="83" r:id="rId13"/>
    <sheet name="Lot14-PEINT" sheetId="84" r:id="rId14"/>
    <sheet name="Lot15-ASC" sheetId="85" r:id="rId15"/>
    <sheet name="Lot16-RAILS" sheetId="86" r:id="rId16"/>
  </sheets>
  <externalReferences>
    <externalReference r:id="rId17"/>
  </externalReferences>
  <definedNames>
    <definedName name="_ct2" localSheetId="2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localSheetId="3" hidden="1">{#N/A,#N/A,FALSE,"ST.1";#N/A,#N/A,FALSE,"TO";#N/A,#N/A,FALSE,"SL.1";#N/A,#N/A,FALSE,"CL.1";#N/A,#N/A,FALSE,"EL.1";#N/A,#N/A,FALSE,"EL.2"}</definedName>
    <definedName name="_ct2" localSheetId="4" hidden="1">{#N/A,#N/A,FALSE,"ST.1";#N/A,#N/A,FALSE,"TO";#N/A,#N/A,FALSE,"SL.1";#N/A,#N/A,FALSE,"CL.1";#N/A,#N/A,FALSE,"EL.1";#N/A,#N/A,FALSE,"EL.2"}</definedName>
    <definedName name="_ct2" localSheetId="5" hidden="1">{#N/A,#N/A,FALSE,"ST.1";#N/A,#N/A,FALSE,"TO";#N/A,#N/A,FALSE,"SL.1";#N/A,#N/A,FALSE,"CL.1";#N/A,#N/A,FALSE,"EL.1";#N/A,#N/A,FALSE,"EL.2"}</definedName>
    <definedName name="_ct2" localSheetId="6" hidden="1">{#N/A,#N/A,FALSE,"ST.1";#N/A,#N/A,FALSE,"TO";#N/A,#N/A,FALSE,"SL.1";#N/A,#N/A,FALSE,"CL.1";#N/A,#N/A,FALSE,"EL.1";#N/A,#N/A,FALSE,"EL.2"}</definedName>
    <definedName name="_ct2" localSheetId="7" hidden="1">{#N/A,#N/A,FALSE,"ST.1";#N/A,#N/A,FALSE,"TO";#N/A,#N/A,FALSE,"SL.1";#N/A,#N/A,FALSE,"CL.1";#N/A,#N/A,FALSE,"EL.1";#N/A,#N/A,FALSE,"EL.2"}</definedName>
    <definedName name="_ct2" localSheetId="9" hidden="1">{#N/A,#N/A,FALSE,"ST.1";#N/A,#N/A,FALSE,"TO";#N/A,#N/A,FALSE,"SL.1";#N/A,#N/A,FALSE,"CL.1";#N/A,#N/A,FALSE,"EL.1";#N/A,#N/A,FALSE,"EL.2"}</definedName>
    <definedName name="_ct2" localSheetId="10" hidden="1">{#N/A,#N/A,FALSE,"ST.1";#N/A,#N/A,FALSE,"TO";#N/A,#N/A,FALSE,"SL.1";#N/A,#N/A,FALSE,"CL.1";#N/A,#N/A,FALSE,"EL.1";#N/A,#N/A,FALSE,"EL.2"}</definedName>
    <definedName name="_ct2" localSheetId="11" hidden="1">{#N/A,#N/A,FALSE,"ST.1";#N/A,#N/A,FALSE,"TO";#N/A,#N/A,FALSE,"SL.1";#N/A,#N/A,FALSE,"CL.1";#N/A,#N/A,FALSE,"EL.1";#N/A,#N/A,FALSE,"EL.2"}</definedName>
    <definedName name="_ct2" localSheetId="12" hidden="1">{#N/A,#N/A,FALSE,"ST.1";#N/A,#N/A,FALSE,"TO";#N/A,#N/A,FALSE,"SL.1";#N/A,#N/A,FALSE,"CL.1";#N/A,#N/A,FALSE,"EL.1";#N/A,#N/A,FALSE,"EL.2"}</definedName>
    <definedName name="_ct2" localSheetId="13" hidden="1">{#N/A,#N/A,FALSE,"ST.1";#N/A,#N/A,FALSE,"TO";#N/A,#N/A,FALSE,"SL.1";#N/A,#N/A,FALSE,"CL.1";#N/A,#N/A,FALSE,"EL.1";#N/A,#N/A,FALSE,"EL.2"}</definedName>
    <definedName name="_ct2" localSheetId="14" hidden="1">{#N/A,#N/A,FALSE,"ST.1";#N/A,#N/A,FALSE,"TO";#N/A,#N/A,FALSE,"SL.1";#N/A,#N/A,FALSE,"CL.1";#N/A,#N/A,FALSE,"EL.1";#N/A,#N/A,FALSE,"EL.2"}</definedName>
    <definedName name="_ct2" localSheetId="15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03272072" localSheetId="8">'Lot09-CVCPB'!$A$539</definedName>
    <definedName name="_Toc103272073" localSheetId="8">'Lot09-CVCPB'!$A$541</definedName>
    <definedName name="_Toc163141732" localSheetId="8">'Lot09-CVCPB'!$B$561</definedName>
    <definedName name="annexe" localSheetId="2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localSheetId="3" hidden="1">{#N/A,#N/A,FALSE,"ST.1";#N/A,#N/A,FALSE,"TO";#N/A,#N/A,FALSE,"SL.1";#N/A,#N/A,FALSE,"CL.1";#N/A,#N/A,FALSE,"EL.1";#N/A,#N/A,FALSE,"EL.2"}</definedName>
    <definedName name="annexe" localSheetId="4" hidden="1">{#N/A,#N/A,FALSE,"ST.1";#N/A,#N/A,FALSE,"TO";#N/A,#N/A,FALSE,"SL.1";#N/A,#N/A,FALSE,"CL.1";#N/A,#N/A,FALSE,"EL.1";#N/A,#N/A,FALSE,"EL.2"}</definedName>
    <definedName name="annexe" localSheetId="5" hidden="1">{#N/A,#N/A,FALSE,"ST.1";#N/A,#N/A,FALSE,"TO";#N/A,#N/A,FALSE,"SL.1";#N/A,#N/A,FALSE,"CL.1";#N/A,#N/A,FALSE,"EL.1";#N/A,#N/A,FALSE,"EL.2"}</definedName>
    <definedName name="annexe" localSheetId="6" hidden="1">{#N/A,#N/A,FALSE,"ST.1";#N/A,#N/A,FALSE,"TO";#N/A,#N/A,FALSE,"SL.1";#N/A,#N/A,FALSE,"CL.1";#N/A,#N/A,FALSE,"EL.1";#N/A,#N/A,FALSE,"EL.2"}</definedName>
    <definedName name="annexe" localSheetId="7" hidden="1">{#N/A,#N/A,FALSE,"ST.1";#N/A,#N/A,FALSE,"TO";#N/A,#N/A,FALSE,"SL.1";#N/A,#N/A,FALSE,"CL.1";#N/A,#N/A,FALSE,"EL.1";#N/A,#N/A,FALSE,"EL.2"}</definedName>
    <definedName name="annexe" localSheetId="9" hidden="1">{#N/A,#N/A,FALSE,"ST.1";#N/A,#N/A,FALSE,"TO";#N/A,#N/A,FALSE,"SL.1";#N/A,#N/A,FALSE,"CL.1";#N/A,#N/A,FALSE,"EL.1";#N/A,#N/A,FALSE,"EL.2"}</definedName>
    <definedName name="annexe" localSheetId="10" hidden="1">{#N/A,#N/A,FALSE,"ST.1";#N/A,#N/A,FALSE,"TO";#N/A,#N/A,FALSE,"SL.1";#N/A,#N/A,FALSE,"CL.1";#N/A,#N/A,FALSE,"EL.1";#N/A,#N/A,FALSE,"EL.2"}</definedName>
    <definedName name="annexe" localSheetId="11" hidden="1">{#N/A,#N/A,FALSE,"ST.1";#N/A,#N/A,FALSE,"TO";#N/A,#N/A,FALSE,"SL.1";#N/A,#N/A,FALSE,"CL.1";#N/A,#N/A,FALSE,"EL.1";#N/A,#N/A,FALSE,"EL.2"}</definedName>
    <definedName name="annexe" localSheetId="12" hidden="1">{#N/A,#N/A,FALSE,"ST.1";#N/A,#N/A,FALSE,"TO";#N/A,#N/A,FALSE,"SL.1";#N/A,#N/A,FALSE,"CL.1";#N/A,#N/A,FALSE,"EL.1";#N/A,#N/A,FALSE,"EL.2"}</definedName>
    <definedName name="annexe" localSheetId="13" hidden="1">{#N/A,#N/A,FALSE,"ST.1";#N/A,#N/A,FALSE,"TO";#N/A,#N/A,FALSE,"SL.1";#N/A,#N/A,FALSE,"CL.1";#N/A,#N/A,FALSE,"EL.1";#N/A,#N/A,FALSE,"EL.2"}</definedName>
    <definedName name="annexe" localSheetId="14" hidden="1">{#N/A,#N/A,FALSE,"ST.1";#N/A,#N/A,FALSE,"TO";#N/A,#N/A,FALSE,"SL.1";#N/A,#N/A,FALSE,"CL.1";#N/A,#N/A,FALSE,"EL.1";#N/A,#N/A,FALSE,"EL.2"}</definedName>
    <definedName name="annexe" localSheetId="15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localSheetId="3" hidden="1">{#N/A,#N/A,FALSE,"ST.1";#N/A,#N/A,FALSE,"TO";#N/A,#N/A,FALSE,"SL.1";#N/A,#N/A,FALSE,"CL.1";#N/A,#N/A,FALSE,"EL.1";#N/A,#N/A,FALSE,"EL.2"}</definedName>
    <definedName name="Annexe1B" localSheetId="4" hidden="1">{#N/A,#N/A,FALSE,"ST.1";#N/A,#N/A,FALSE,"TO";#N/A,#N/A,FALSE,"SL.1";#N/A,#N/A,FALSE,"CL.1";#N/A,#N/A,FALSE,"EL.1";#N/A,#N/A,FALSE,"EL.2"}</definedName>
    <definedName name="Annexe1B" localSheetId="5" hidden="1">{#N/A,#N/A,FALSE,"ST.1";#N/A,#N/A,FALSE,"TO";#N/A,#N/A,FALSE,"SL.1";#N/A,#N/A,FALSE,"CL.1";#N/A,#N/A,FALSE,"EL.1";#N/A,#N/A,FALSE,"EL.2"}</definedName>
    <definedName name="Annexe1B" localSheetId="6" hidden="1">{#N/A,#N/A,FALSE,"ST.1";#N/A,#N/A,FALSE,"TO";#N/A,#N/A,FALSE,"SL.1";#N/A,#N/A,FALSE,"CL.1";#N/A,#N/A,FALSE,"EL.1";#N/A,#N/A,FALSE,"EL.2"}</definedName>
    <definedName name="Annexe1B" localSheetId="7" hidden="1">{#N/A,#N/A,FALSE,"ST.1";#N/A,#N/A,FALSE,"TO";#N/A,#N/A,FALSE,"SL.1";#N/A,#N/A,FALSE,"CL.1";#N/A,#N/A,FALSE,"EL.1";#N/A,#N/A,FALSE,"EL.2"}</definedName>
    <definedName name="Annexe1B" localSheetId="9" hidden="1">{#N/A,#N/A,FALSE,"ST.1";#N/A,#N/A,FALSE,"TO";#N/A,#N/A,FALSE,"SL.1";#N/A,#N/A,FALSE,"CL.1";#N/A,#N/A,FALSE,"EL.1";#N/A,#N/A,FALSE,"EL.2"}</definedName>
    <definedName name="Annexe1B" localSheetId="10" hidden="1">{#N/A,#N/A,FALSE,"ST.1";#N/A,#N/A,FALSE,"TO";#N/A,#N/A,FALSE,"SL.1";#N/A,#N/A,FALSE,"CL.1";#N/A,#N/A,FALSE,"EL.1";#N/A,#N/A,FALSE,"EL.2"}</definedName>
    <definedName name="Annexe1B" localSheetId="11" hidden="1">{#N/A,#N/A,FALSE,"ST.1";#N/A,#N/A,FALSE,"TO";#N/A,#N/A,FALSE,"SL.1";#N/A,#N/A,FALSE,"CL.1";#N/A,#N/A,FALSE,"EL.1";#N/A,#N/A,FALSE,"EL.2"}</definedName>
    <definedName name="Annexe1B" localSheetId="12" hidden="1">{#N/A,#N/A,FALSE,"ST.1";#N/A,#N/A,FALSE,"TO";#N/A,#N/A,FALSE,"SL.1";#N/A,#N/A,FALSE,"CL.1";#N/A,#N/A,FALSE,"EL.1";#N/A,#N/A,FALSE,"EL.2"}</definedName>
    <definedName name="Annexe1B" localSheetId="13" hidden="1">{#N/A,#N/A,FALSE,"ST.1";#N/A,#N/A,FALSE,"TO";#N/A,#N/A,FALSE,"SL.1";#N/A,#N/A,FALSE,"CL.1";#N/A,#N/A,FALSE,"EL.1";#N/A,#N/A,FALSE,"EL.2"}</definedName>
    <definedName name="Annexe1B" localSheetId="14" hidden="1">{#N/A,#N/A,FALSE,"ST.1";#N/A,#N/A,FALSE,"TO";#N/A,#N/A,FALSE,"SL.1";#N/A,#N/A,FALSE,"CL.1";#N/A,#N/A,FALSE,"EL.1";#N/A,#N/A,FALSE,"EL.2"}</definedName>
    <definedName name="Annexe1B" localSheetId="15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localSheetId="3" hidden="1">{#N/A,#N/A,FALSE,"ST.1";#N/A,#N/A,FALSE,"TO";#N/A,#N/A,FALSE,"SL.1";#N/A,#N/A,FALSE,"CL.1";#N/A,#N/A,FALSE,"EL.1";#N/A,#N/A,FALSE,"EL.2"}</definedName>
    <definedName name="Annexe2B" localSheetId="4" hidden="1">{#N/A,#N/A,FALSE,"ST.1";#N/A,#N/A,FALSE,"TO";#N/A,#N/A,FALSE,"SL.1";#N/A,#N/A,FALSE,"CL.1";#N/A,#N/A,FALSE,"EL.1";#N/A,#N/A,FALSE,"EL.2"}</definedName>
    <definedName name="Annexe2B" localSheetId="5" hidden="1">{#N/A,#N/A,FALSE,"ST.1";#N/A,#N/A,FALSE,"TO";#N/A,#N/A,FALSE,"SL.1";#N/A,#N/A,FALSE,"CL.1";#N/A,#N/A,FALSE,"EL.1";#N/A,#N/A,FALSE,"EL.2"}</definedName>
    <definedName name="Annexe2B" localSheetId="6" hidden="1">{#N/A,#N/A,FALSE,"ST.1";#N/A,#N/A,FALSE,"TO";#N/A,#N/A,FALSE,"SL.1";#N/A,#N/A,FALSE,"CL.1";#N/A,#N/A,FALSE,"EL.1";#N/A,#N/A,FALSE,"EL.2"}</definedName>
    <definedName name="Annexe2B" localSheetId="7" hidden="1">{#N/A,#N/A,FALSE,"ST.1";#N/A,#N/A,FALSE,"TO";#N/A,#N/A,FALSE,"SL.1";#N/A,#N/A,FALSE,"CL.1";#N/A,#N/A,FALSE,"EL.1";#N/A,#N/A,FALSE,"EL.2"}</definedName>
    <definedName name="Annexe2B" localSheetId="9" hidden="1">{#N/A,#N/A,FALSE,"ST.1";#N/A,#N/A,FALSE,"TO";#N/A,#N/A,FALSE,"SL.1";#N/A,#N/A,FALSE,"CL.1";#N/A,#N/A,FALSE,"EL.1";#N/A,#N/A,FALSE,"EL.2"}</definedName>
    <definedName name="Annexe2B" localSheetId="10" hidden="1">{#N/A,#N/A,FALSE,"ST.1";#N/A,#N/A,FALSE,"TO";#N/A,#N/A,FALSE,"SL.1";#N/A,#N/A,FALSE,"CL.1";#N/A,#N/A,FALSE,"EL.1";#N/A,#N/A,FALSE,"EL.2"}</definedName>
    <definedName name="Annexe2B" localSheetId="11" hidden="1">{#N/A,#N/A,FALSE,"ST.1";#N/A,#N/A,FALSE,"TO";#N/A,#N/A,FALSE,"SL.1";#N/A,#N/A,FALSE,"CL.1";#N/A,#N/A,FALSE,"EL.1";#N/A,#N/A,FALSE,"EL.2"}</definedName>
    <definedName name="Annexe2B" localSheetId="12" hidden="1">{#N/A,#N/A,FALSE,"ST.1";#N/A,#N/A,FALSE,"TO";#N/A,#N/A,FALSE,"SL.1";#N/A,#N/A,FALSE,"CL.1";#N/A,#N/A,FALSE,"EL.1";#N/A,#N/A,FALSE,"EL.2"}</definedName>
    <definedName name="Annexe2B" localSheetId="13" hidden="1">{#N/A,#N/A,FALSE,"ST.1";#N/A,#N/A,FALSE,"TO";#N/A,#N/A,FALSE,"SL.1";#N/A,#N/A,FALSE,"CL.1";#N/A,#N/A,FALSE,"EL.1";#N/A,#N/A,FALSE,"EL.2"}</definedName>
    <definedName name="Annexe2B" localSheetId="14" hidden="1">{#N/A,#N/A,FALSE,"ST.1";#N/A,#N/A,FALSE,"TO";#N/A,#N/A,FALSE,"SL.1";#N/A,#N/A,FALSE,"CL.1";#N/A,#N/A,FALSE,"EL.1";#N/A,#N/A,FALSE,"EL.2"}</definedName>
    <definedName name="Annexe2B" localSheetId="15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localSheetId="3" hidden="1">{#N/A,#N/A,FALSE,"ST.1";#N/A,#N/A,FALSE,"TO";#N/A,#N/A,FALSE,"SL.1";#N/A,#N/A,FALSE,"CL.1";#N/A,#N/A,FALSE,"EL.1";#N/A,#N/A,FALSE,"EL.2"}</definedName>
    <definedName name="Annexe3B" localSheetId="4" hidden="1">{#N/A,#N/A,FALSE,"ST.1";#N/A,#N/A,FALSE,"TO";#N/A,#N/A,FALSE,"SL.1";#N/A,#N/A,FALSE,"CL.1";#N/A,#N/A,FALSE,"EL.1";#N/A,#N/A,FALSE,"EL.2"}</definedName>
    <definedName name="Annexe3B" localSheetId="5" hidden="1">{#N/A,#N/A,FALSE,"ST.1";#N/A,#N/A,FALSE,"TO";#N/A,#N/A,FALSE,"SL.1";#N/A,#N/A,FALSE,"CL.1";#N/A,#N/A,FALSE,"EL.1";#N/A,#N/A,FALSE,"EL.2"}</definedName>
    <definedName name="Annexe3B" localSheetId="6" hidden="1">{#N/A,#N/A,FALSE,"ST.1";#N/A,#N/A,FALSE,"TO";#N/A,#N/A,FALSE,"SL.1";#N/A,#N/A,FALSE,"CL.1";#N/A,#N/A,FALSE,"EL.1";#N/A,#N/A,FALSE,"EL.2"}</definedName>
    <definedName name="Annexe3B" localSheetId="7" hidden="1">{#N/A,#N/A,FALSE,"ST.1";#N/A,#N/A,FALSE,"TO";#N/A,#N/A,FALSE,"SL.1";#N/A,#N/A,FALSE,"CL.1";#N/A,#N/A,FALSE,"EL.1";#N/A,#N/A,FALSE,"EL.2"}</definedName>
    <definedName name="Annexe3B" localSheetId="9" hidden="1">{#N/A,#N/A,FALSE,"ST.1";#N/A,#N/A,FALSE,"TO";#N/A,#N/A,FALSE,"SL.1";#N/A,#N/A,FALSE,"CL.1";#N/A,#N/A,FALSE,"EL.1";#N/A,#N/A,FALSE,"EL.2"}</definedName>
    <definedName name="Annexe3B" localSheetId="10" hidden="1">{#N/A,#N/A,FALSE,"ST.1";#N/A,#N/A,FALSE,"TO";#N/A,#N/A,FALSE,"SL.1";#N/A,#N/A,FALSE,"CL.1";#N/A,#N/A,FALSE,"EL.1";#N/A,#N/A,FALSE,"EL.2"}</definedName>
    <definedName name="Annexe3B" localSheetId="11" hidden="1">{#N/A,#N/A,FALSE,"ST.1";#N/A,#N/A,FALSE,"TO";#N/A,#N/A,FALSE,"SL.1";#N/A,#N/A,FALSE,"CL.1";#N/A,#N/A,FALSE,"EL.1";#N/A,#N/A,FALSE,"EL.2"}</definedName>
    <definedName name="Annexe3B" localSheetId="12" hidden="1">{#N/A,#N/A,FALSE,"ST.1";#N/A,#N/A,FALSE,"TO";#N/A,#N/A,FALSE,"SL.1";#N/A,#N/A,FALSE,"CL.1";#N/A,#N/A,FALSE,"EL.1";#N/A,#N/A,FALSE,"EL.2"}</definedName>
    <definedName name="Annexe3B" localSheetId="13" hidden="1">{#N/A,#N/A,FALSE,"ST.1";#N/A,#N/A,FALSE,"TO";#N/A,#N/A,FALSE,"SL.1";#N/A,#N/A,FALSE,"CL.1";#N/A,#N/A,FALSE,"EL.1";#N/A,#N/A,FALSE,"EL.2"}</definedName>
    <definedName name="Annexe3B" localSheetId="14" hidden="1">{#N/A,#N/A,FALSE,"ST.1";#N/A,#N/A,FALSE,"TO";#N/A,#N/A,FALSE,"SL.1";#N/A,#N/A,FALSE,"CL.1";#N/A,#N/A,FALSE,"EL.1";#N/A,#N/A,FALSE,"EL.2"}</definedName>
    <definedName name="Annexe3B" localSheetId="15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localSheetId="3" hidden="1">{#N/A,#N/A,FALSE,"ST.1";#N/A,#N/A,FALSE,"TO";#N/A,#N/A,FALSE,"SL.1";#N/A,#N/A,FALSE,"CL.1";#N/A,#N/A,FALSE,"EL.1";#N/A,#N/A,FALSE,"EL.2"}</definedName>
    <definedName name="Annexe4B" localSheetId="4" hidden="1">{#N/A,#N/A,FALSE,"ST.1";#N/A,#N/A,FALSE,"TO";#N/A,#N/A,FALSE,"SL.1";#N/A,#N/A,FALSE,"CL.1";#N/A,#N/A,FALSE,"EL.1";#N/A,#N/A,FALSE,"EL.2"}</definedName>
    <definedName name="Annexe4B" localSheetId="5" hidden="1">{#N/A,#N/A,FALSE,"ST.1";#N/A,#N/A,FALSE,"TO";#N/A,#N/A,FALSE,"SL.1";#N/A,#N/A,FALSE,"CL.1";#N/A,#N/A,FALSE,"EL.1";#N/A,#N/A,FALSE,"EL.2"}</definedName>
    <definedName name="Annexe4B" localSheetId="6" hidden="1">{#N/A,#N/A,FALSE,"ST.1";#N/A,#N/A,FALSE,"TO";#N/A,#N/A,FALSE,"SL.1";#N/A,#N/A,FALSE,"CL.1";#N/A,#N/A,FALSE,"EL.1";#N/A,#N/A,FALSE,"EL.2"}</definedName>
    <definedName name="Annexe4B" localSheetId="7" hidden="1">{#N/A,#N/A,FALSE,"ST.1";#N/A,#N/A,FALSE,"TO";#N/A,#N/A,FALSE,"SL.1";#N/A,#N/A,FALSE,"CL.1";#N/A,#N/A,FALSE,"EL.1";#N/A,#N/A,FALSE,"EL.2"}</definedName>
    <definedName name="Annexe4B" localSheetId="9" hidden="1">{#N/A,#N/A,FALSE,"ST.1";#N/A,#N/A,FALSE,"TO";#N/A,#N/A,FALSE,"SL.1";#N/A,#N/A,FALSE,"CL.1";#N/A,#N/A,FALSE,"EL.1";#N/A,#N/A,FALSE,"EL.2"}</definedName>
    <definedName name="Annexe4B" localSheetId="10" hidden="1">{#N/A,#N/A,FALSE,"ST.1";#N/A,#N/A,FALSE,"TO";#N/A,#N/A,FALSE,"SL.1";#N/A,#N/A,FALSE,"CL.1";#N/A,#N/A,FALSE,"EL.1";#N/A,#N/A,FALSE,"EL.2"}</definedName>
    <definedName name="Annexe4B" localSheetId="11" hidden="1">{#N/A,#N/A,FALSE,"ST.1";#N/A,#N/A,FALSE,"TO";#N/A,#N/A,FALSE,"SL.1";#N/A,#N/A,FALSE,"CL.1";#N/A,#N/A,FALSE,"EL.1";#N/A,#N/A,FALSE,"EL.2"}</definedName>
    <definedName name="Annexe4B" localSheetId="12" hidden="1">{#N/A,#N/A,FALSE,"ST.1";#N/A,#N/A,FALSE,"TO";#N/A,#N/A,FALSE,"SL.1";#N/A,#N/A,FALSE,"CL.1";#N/A,#N/A,FALSE,"EL.1";#N/A,#N/A,FALSE,"EL.2"}</definedName>
    <definedName name="Annexe4B" localSheetId="13" hidden="1">{#N/A,#N/A,FALSE,"ST.1";#N/A,#N/A,FALSE,"TO";#N/A,#N/A,FALSE,"SL.1";#N/A,#N/A,FALSE,"CL.1";#N/A,#N/A,FALSE,"EL.1";#N/A,#N/A,FALSE,"EL.2"}</definedName>
    <definedName name="Annexe4B" localSheetId="14" hidden="1">{#N/A,#N/A,FALSE,"ST.1";#N/A,#N/A,FALSE,"TO";#N/A,#N/A,FALSE,"SL.1";#N/A,#N/A,FALSE,"CL.1";#N/A,#N/A,FALSE,"EL.1";#N/A,#N/A,FALSE,"EL.2"}</definedName>
    <definedName name="Annexe4B" localSheetId="15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localSheetId="3" hidden="1">{#N/A,#N/A,FALSE,"ST.1";#N/A,#N/A,FALSE,"TO";#N/A,#N/A,FALSE,"SL.1";#N/A,#N/A,FALSE,"CL.1";#N/A,#N/A,FALSE,"EL.1";#N/A,#N/A,FALSE,"EL.2"}</definedName>
    <definedName name="Annexe5" localSheetId="4" hidden="1">{#N/A,#N/A,FALSE,"ST.1";#N/A,#N/A,FALSE,"TO";#N/A,#N/A,FALSE,"SL.1";#N/A,#N/A,FALSE,"CL.1";#N/A,#N/A,FALSE,"EL.1";#N/A,#N/A,FALSE,"EL.2"}</definedName>
    <definedName name="Annexe5" localSheetId="5" hidden="1">{#N/A,#N/A,FALSE,"ST.1";#N/A,#N/A,FALSE,"TO";#N/A,#N/A,FALSE,"SL.1";#N/A,#N/A,FALSE,"CL.1";#N/A,#N/A,FALSE,"EL.1";#N/A,#N/A,FALSE,"EL.2"}</definedName>
    <definedName name="Annexe5" localSheetId="6" hidden="1">{#N/A,#N/A,FALSE,"ST.1";#N/A,#N/A,FALSE,"TO";#N/A,#N/A,FALSE,"SL.1";#N/A,#N/A,FALSE,"CL.1";#N/A,#N/A,FALSE,"EL.1";#N/A,#N/A,FALSE,"EL.2"}</definedName>
    <definedName name="Annexe5" localSheetId="7" hidden="1">{#N/A,#N/A,FALSE,"ST.1";#N/A,#N/A,FALSE,"TO";#N/A,#N/A,FALSE,"SL.1";#N/A,#N/A,FALSE,"CL.1";#N/A,#N/A,FALSE,"EL.1";#N/A,#N/A,FALSE,"EL.2"}</definedName>
    <definedName name="Annexe5" localSheetId="9" hidden="1">{#N/A,#N/A,FALSE,"ST.1";#N/A,#N/A,FALSE,"TO";#N/A,#N/A,FALSE,"SL.1";#N/A,#N/A,FALSE,"CL.1";#N/A,#N/A,FALSE,"EL.1";#N/A,#N/A,FALSE,"EL.2"}</definedName>
    <definedName name="Annexe5" localSheetId="10" hidden="1">{#N/A,#N/A,FALSE,"ST.1";#N/A,#N/A,FALSE,"TO";#N/A,#N/A,FALSE,"SL.1";#N/A,#N/A,FALSE,"CL.1";#N/A,#N/A,FALSE,"EL.1";#N/A,#N/A,FALSE,"EL.2"}</definedName>
    <definedName name="Annexe5" localSheetId="11" hidden="1">{#N/A,#N/A,FALSE,"ST.1";#N/A,#N/A,FALSE,"TO";#N/A,#N/A,FALSE,"SL.1";#N/A,#N/A,FALSE,"CL.1";#N/A,#N/A,FALSE,"EL.1";#N/A,#N/A,FALSE,"EL.2"}</definedName>
    <definedName name="Annexe5" localSheetId="12" hidden="1">{#N/A,#N/A,FALSE,"ST.1";#N/A,#N/A,FALSE,"TO";#N/A,#N/A,FALSE,"SL.1";#N/A,#N/A,FALSE,"CL.1";#N/A,#N/A,FALSE,"EL.1";#N/A,#N/A,FALSE,"EL.2"}</definedName>
    <definedName name="Annexe5" localSheetId="13" hidden="1">{#N/A,#N/A,FALSE,"ST.1";#N/A,#N/A,FALSE,"TO";#N/A,#N/A,FALSE,"SL.1";#N/A,#N/A,FALSE,"CL.1";#N/A,#N/A,FALSE,"EL.1";#N/A,#N/A,FALSE,"EL.2"}</definedName>
    <definedName name="Annexe5" localSheetId="14" hidden="1">{#N/A,#N/A,FALSE,"ST.1";#N/A,#N/A,FALSE,"TO";#N/A,#N/A,FALSE,"SL.1";#N/A,#N/A,FALSE,"CL.1";#N/A,#N/A,FALSE,"EL.1";#N/A,#N/A,FALSE,"EL.2"}</definedName>
    <definedName name="Annexe5" localSheetId="15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localSheetId="3" hidden="1">{#N/A,#N/A,FALSE,"ST.1";#N/A,#N/A,FALSE,"TO";#N/A,#N/A,FALSE,"SL.1";#N/A,#N/A,FALSE,"CL.1";#N/A,#N/A,FALSE,"EL.1";#N/A,#N/A,FALSE,"EL.2"}</definedName>
    <definedName name="Annexe6B" localSheetId="4" hidden="1">{#N/A,#N/A,FALSE,"ST.1";#N/A,#N/A,FALSE,"TO";#N/A,#N/A,FALSE,"SL.1";#N/A,#N/A,FALSE,"CL.1";#N/A,#N/A,FALSE,"EL.1";#N/A,#N/A,FALSE,"EL.2"}</definedName>
    <definedName name="Annexe6B" localSheetId="5" hidden="1">{#N/A,#N/A,FALSE,"ST.1";#N/A,#N/A,FALSE,"TO";#N/A,#N/A,FALSE,"SL.1";#N/A,#N/A,FALSE,"CL.1";#N/A,#N/A,FALSE,"EL.1";#N/A,#N/A,FALSE,"EL.2"}</definedName>
    <definedName name="Annexe6B" localSheetId="6" hidden="1">{#N/A,#N/A,FALSE,"ST.1";#N/A,#N/A,FALSE,"TO";#N/A,#N/A,FALSE,"SL.1";#N/A,#N/A,FALSE,"CL.1";#N/A,#N/A,FALSE,"EL.1";#N/A,#N/A,FALSE,"EL.2"}</definedName>
    <definedName name="Annexe6B" localSheetId="7" hidden="1">{#N/A,#N/A,FALSE,"ST.1";#N/A,#N/A,FALSE,"TO";#N/A,#N/A,FALSE,"SL.1";#N/A,#N/A,FALSE,"CL.1";#N/A,#N/A,FALSE,"EL.1";#N/A,#N/A,FALSE,"EL.2"}</definedName>
    <definedName name="Annexe6B" localSheetId="9" hidden="1">{#N/A,#N/A,FALSE,"ST.1";#N/A,#N/A,FALSE,"TO";#N/A,#N/A,FALSE,"SL.1";#N/A,#N/A,FALSE,"CL.1";#N/A,#N/A,FALSE,"EL.1";#N/A,#N/A,FALSE,"EL.2"}</definedName>
    <definedName name="Annexe6B" localSheetId="10" hidden="1">{#N/A,#N/A,FALSE,"ST.1";#N/A,#N/A,FALSE,"TO";#N/A,#N/A,FALSE,"SL.1";#N/A,#N/A,FALSE,"CL.1";#N/A,#N/A,FALSE,"EL.1";#N/A,#N/A,FALSE,"EL.2"}</definedName>
    <definedName name="Annexe6B" localSheetId="11" hidden="1">{#N/A,#N/A,FALSE,"ST.1";#N/A,#N/A,FALSE,"TO";#N/A,#N/A,FALSE,"SL.1";#N/A,#N/A,FALSE,"CL.1";#N/A,#N/A,FALSE,"EL.1";#N/A,#N/A,FALSE,"EL.2"}</definedName>
    <definedName name="Annexe6B" localSheetId="12" hidden="1">{#N/A,#N/A,FALSE,"ST.1";#N/A,#N/A,FALSE,"TO";#N/A,#N/A,FALSE,"SL.1";#N/A,#N/A,FALSE,"CL.1";#N/A,#N/A,FALSE,"EL.1";#N/A,#N/A,FALSE,"EL.2"}</definedName>
    <definedName name="Annexe6B" localSheetId="13" hidden="1">{#N/A,#N/A,FALSE,"ST.1";#N/A,#N/A,FALSE,"TO";#N/A,#N/A,FALSE,"SL.1";#N/A,#N/A,FALSE,"CL.1";#N/A,#N/A,FALSE,"EL.1";#N/A,#N/A,FALSE,"EL.2"}</definedName>
    <definedName name="Annexe6B" localSheetId="14" hidden="1">{#N/A,#N/A,FALSE,"ST.1";#N/A,#N/A,FALSE,"TO";#N/A,#N/A,FALSE,"SL.1";#N/A,#N/A,FALSE,"CL.1";#N/A,#N/A,FALSE,"EL.1";#N/A,#N/A,FALSE,"EL.2"}</definedName>
    <definedName name="Annexe6B" localSheetId="1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localSheetId="3" hidden="1">{#N/A,#N/A,FALSE,"ST.1";#N/A,#N/A,FALSE,"TO";#N/A,#N/A,FALSE,"SL.1";#N/A,#N/A,FALSE,"CL.1";#N/A,#N/A,FALSE,"EL.1";#N/A,#N/A,FALSE,"EL.2"}</definedName>
    <definedName name="Annexe7B" localSheetId="4" hidden="1">{#N/A,#N/A,FALSE,"ST.1";#N/A,#N/A,FALSE,"TO";#N/A,#N/A,FALSE,"SL.1";#N/A,#N/A,FALSE,"CL.1";#N/A,#N/A,FALSE,"EL.1";#N/A,#N/A,FALSE,"EL.2"}</definedName>
    <definedName name="Annexe7B" localSheetId="5" hidden="1">{#N/A,#N/A,FALSE,"ST.1";#N/A,#N/A,FALSE,"TO";#N/A,#N/A,FALSE,"SL.1";#N/A,#N/A,FALSE,"CL.1";#N/A,#N/A,FALSE,"EL.1";#N/A,#N/A,FALSE,"EL.2"}</definedName>
    <definedName name="Annexe7B" localSheetId="6" hidden="1">{#N/A,#N/A,FALSE,"ST.1";#N/A,#N/A,FALSE,"TO";#N/A,#N/A,FALSE,"SL.1";#N/A,#N/A,FALSE,"CL.1";#N/A,#N/A,FALSE,"EL.1";#N/A,#N/A,FALSE,"EL.2"}</definedName>
    <definedName name="Annexe7B" localSheetId="7" hidden="1">{#N/A,#N/A,FALSE,"ST.1";#N/A,#N/A,FALSE,"TO";#N/A,#N/A,FALSE,"SL.1";#N/A,#N/A,FALSE,"CL.1";#N/A,#N/A,FALSE,"EL.1";#N/A,#N/A,FALSE,"EL.2"}</definedName>
    <definedName name="Annexe7B" localSheetId="9" hidden="1">{#N/A,#N/A,FALSE,"ST.1";#N/A,#N/A,FALSE,"TO";#N/A,#N/A,FALSE,"SL.1";#N/A,#N/A,FALSE,"CL.1";#N/A,#N/A,FALSE,"EL.1";#N/A,#N/A,FALSE,"EL.2"}</definedName>
    <definedName name="Annexe7B" localSheetId="10" hidden="1">{#N/A,#N/A,FALSE,"ST.1";#N/A,#N/A,FALSE,"TO";#N/A,#N/A,FALSE,"SL.1";#N/A,#N/A,FALSE,"CL.1";#N/A,#N/A,FALSE,"EL.1";#N/A,#N/A,FALSE,"EL.2"}</definedName>
    <definedName name="Annexe7B" localSheetId="11" hidden="1">{#N/A,#N/A,FALSE,"ST.1";#N/A,#N/A,FALSE,"TO";#N/A,#N/A,FALSE,"SL.1";#N/A,#N/A,FALSE,"CL.1";#N/A,#N/A,FALSE,"EL.1";#N/A,#N/A,FALSE,"EL.2"}</definedName>
    <definedName name="Annexe7B" localSheetId="12" hidden="1">{#N/A,#N/A,FALSE,"ST.1";#N/A,#N/A,FALSE,"TO";#N/A,#N/A,FALSE,"SL.1";#N/A,#N/A,FALSE,"CL.1";#N/A,#N/A,FALSE,"EL.1";#N/A,#N/A,FALSE,"EL.2"}</definedName>
    <definedName name="Annexe7B" localSheetId="13" hidden="1">{#N/A,#N/A,FALSE,"ST.1";#N/A,#N/A,FALSE,"TO";#N/A,#N/A,FALSE,"SL.1";#N/A,#N/A,FALSE,"CL.1";#N/A,#N/A,FALSE,"EL.1";#N/A,#N/A,FALSE,"EL.2"}</definedName>
    <definedName name="Annexe7B" localSheetId="14" hidden="1">{#N/A,#N/A,FALSE,"ST.1";#N/A,#N/A,FALSE,"TO";#N/A,#N/A,FALSE,"SL.1";#N/A,#N/A,FALSE,"CL.1";#N/A,#N/A,FALSE,"EL.1";#N/A,#N/A,FALSE,"EL.2"}</definedName>
    <definedName name="Annexe7B" localSheetId="15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localSheetId="3" hidden="1">{#N/A,#N/A,FALSE,"ST.1";#N/A,#N/A,FALSE,"TO";#N/A,#N/A,FALSE,"SL.1";#N/A,#N/A,FALSE,"CL.1";#N/A,#N/A,FALSE,"EL.1";#N/A,#N/A,FALSE,"EL.2"}</definedName>
    <definedName name="Annexe8B" localSheetId="4" hidden="1">{#N/A,#N/A,FALSE,"ST.1";#N/A,#N/A,FALSE,"TO";#N/A,#N/A,FALSE,"SL.1";#N/A,#N/A,FALSE,"CL.1";#N/A,#N/A,FALSE,"EL.1";#N/A,#N/A,FALSE,"EL.2"}</definedName>
    <definedName name="Annexe8B" localSheetId="5" hidden="1">{#N/A,#N/A,FALSE,"ST.1";#N/A,#N/A,FALSE,"TO";#N/A,#N/A,FALSE,"SL.1";#N/A,#N/A,FALSE,"CL.1";#N/A,#N/A,FALSE,"EL.1";#N/A,#N/A,FALSE,"EL.2"}</definedName>
    <definedName name="Annexe8B" localSheetId="6" hidden="1">{#N/A,#N/A,FALSE,"ST.1";#N/A,#N/A,FALSE,"TO";#N/A,#N/A,FALSE,"SL.1";#N/A,#N/A,FALSE,"CL.1";#N/A,#N/A,FALSE,"EL.1";#N/A,#N/A,FALSE,"EL.2"}</definedName>
    <definedName name="Annexe8B" localSheetId="7" hidden="1">{#N/A,#N/A,FALSE,"ST.1";#N/A,#N/A,FALSE,"TO";#N/A,#N/A,FALSE,"SL.1";#N/A,#N/A,FALSE,"CL.1";#N/A,#N/A,FALSE,"EL.1";#N/A,#N/A,FALSE,"EL.2"}</definedName>
    <definedName name="Annexe8B" localSheetId="9" hidden="1">{#N/A,#N/A,FALSE,"ST.1";#N/A,#N/A,FALSE,"TO";#N/A,#N/A,FALSE,"SL.1";#N/A,#N/A,FALSE,"CL.1";#N/A,#N/A,FALSE,"EL.1";#N/A,#N/A,FALSE,"EL.2"}</definedName>
    <definedName name="Annexe8B" localSheetId="10" hidden="1">{#N/A,#N/A,FALSE,"ST.1";#N/A,#N/A,FALSE,"TO";#N/A,#N/A,FALSE,"SL.1";#N/A,#N/A,FALSE,"CL.1";#N/A,#N/A,FALSE,"EL.1";#N/A,#N/A,FALSE,"EL.2"}</definedName>
    <definedName name="Annexe8B" localSheetId="11" hidden="1">{#N/A,#N/A,FALSE,"ST.1";#N/A,#N/A,FALSE,"TO";#N/A,#N/A,FALSE,"SL.1";#N/A,#N/A,FALSE,"CL.1";#N/A,#N/A,FALSE,"EL.1";#N/A,#N/A,FALSE,"EL.2"}</definedName>
    <definedName name="Annexe8B" localSheetId="12" hidden="1">{#N/A,#N/A,FALSE,"ST.1";#N/A,#N/A,FALSE,"TO";#N/A,#N/A,FALSE,"SL.1";#N/A,#N/A,FALSE,"CL.1";#N/A,#N/A,FALSE,"EL.1";#N/A,#N/A,FALSE,"EL.2"}</definedName>
    <definedName name="Annexe8B" localSheetId="13" hidden="1">{#N/A,#N/A,FALSE,"ST.1";#N/A,#N/A,FALSE,"TO";#N/A,#N/A,FALSE,"SL.1";#N/A,#N/A,FALSE,"CL.1";#N/A,#N/A,FALSE,"EL.1";#N/A,#N/A,FALSE,"EL.2"}</definedName>
    <definedName name="Annexe8B" localSheetId="14" hidden="1">{#N/A,#N/A,FALSE,"ST.1";#N/A,#N/A,FALSE,"TO";#N/A,#N/A,FALSE,"SL.1";#N/A,#N/A,FALSE,"CL.1";#N/A,#N/A,FALSE,"EL.1";#N/A,#N/A,FALSE,"EL.2"}</definedName>
    <definedName name="Annexe8B" localSheetId="15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2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localSheetId="3" hidden="1">{#N/A,#N/A,FALSE,"ST.1";#N/A,#N/A,FALSE,"TO";#N/A,#N/A,FALSE,"SL.1";#N/A,#N/A,FALSE,"CL.1";#N/A,#N/A,FALSE,"EL.1";#N/A,#N/A,FALSE,"EL.2"}</definedName>
    <definedName name="BatB5orig" localSheetId="4" hidden="1">{#N/A,#N/A,FALSE,"ST.1";#N/A,#N/A,FALSE,"TO";#N/A,#N/A,FALSE,"SL.1";#N/A,#N/A,FALSE,"CL.1";#N/A,#N/A,FALSE,"EL.1";#N/A,#N/A,FALSE,"EL.2"}</definedName>
    <definedName name="BatB5orig" localSheetId="5" hidden="1">{#N/A,#N/A,FALSE,"ST.1";#N/A,#N/A,FALSE,"TO";#N/A,#N/A,FALSE,"SL.1";#N/A,#N/A,FALSE,"CL.1";#N/A,#N/A,FALSE,"EL.1";#N/A,#N/A,FALSE,"EL.2"}</definedName>
    <definedName name="BatB5orig" localSheetId="6" hidden="1">{#N/A,#N/A,FALSE,"ST.1";#N/A,#N/A,FALSE,"TO";#N/A,#N/A,FALSE,"SL.1";#N/A,#N/A,FALSE,"CL.1";#N/A,#N/A,FALSE,"EL.1";#N/A,#N/A,FALSE,"EL.2"}</definedName>
    <definedName name="BatB5orig" localSheetId="7" hidden="1">{#N/A,#N/A,FALSE,"ST.1";#N/A,#N/A,FALSE,"TO";#N/A,#N/A,FALSE,"SL.1";#N/A,#N/A,FALSE,"CL.1";#N/A,#N/A,FALSE,"EL.1";#N/A,#N/A,FALSE,"EL.2"}</definedName>
    <definedName name="BatB5orig" localSheetId="9" hidden="1">{#N/A,#N/A,FALSE,"ST.1";#N/A,#N/A,FALSE,"TO";#N/A,#N/A,FALSE,"SL.1";#N/A,#N/A,FALSE,"CL.1";#N/A,#N/A,FALSE,"EL.1";#N/A,#N/A,FALSE,"EL.2"}</definedName>
    <definedName name="BatB5orig" localSheetId="10" hidden="1">{#N/A,#N/A,FALSE,"ST.1";#N/A,#N/A,FALSE,"TO";#N/A,#N/A,FALSE,"SL.1";#N/A,#N/A,FALSE,"CL.1";#N/A,#N/A,FALSE,"EL.1";#N/A,#N/A,FALSE,"EL.2"}</definedName>
    <definedName name="BatB5orig" localSheetId="11" hidden="1">{#N/A,#N/A,FALSE,"ST.1";#N/A,#N/A,FALSE,"TO";#N/A,#N/A,FALSE,"SL.1";#N/A,#N/A,FALSE,"CL.1";#N/A,#N/A,FALSE,"EL.1";#N/A,#N/A,FALSE,"EL.2"}</definedName>
    <definedName name="BatB5orig" localSheetId="12" hidden="1">{#N/A,#N/A,FALSE,"ST.1";#N/A,#N/A,FALSE,"TO";#N/A,#N/A,FALSE,"SL.1";#N/A,#N/A,FALSE,"CL.1";#N/A,#N/A,FALSE,"EL.1";#N/A,#N/A,FALSE,"EL.2"}</definedName>
    <definedName name="BatB5orig" localSheetId="13" hidden="1">{#N/A,#N/A,FALSE,"ST.1";#N/A,#N/A,FALSE,"TO";#N/A,#N/A,FALSE,"SL.1";#N/A,#N/A,FALSE,"CL.1";#N/A,#N/A,FALSE,"EL.1";#N/A,#N/A,FALSE,"EL.2"}</definedName>
    <definedName name="BatB5orig" localSheetId="14" hidden="1">{#N/A,#N/A,FALSE,"ST.1";#N/A,#N/A,FALSE,"TO";#N/A,#N/A,FALSE,"SL.1";#N/A,#N/A,FALSE,"CL.1";#N/A,#N/A,FALSE,"EL.1";#N/A,#N/A,FALSE,"EL.2"}</definedName>
    <definedName name="BatB5orig" localSheetId="15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KMFKLMFD" localSheetId="2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localSheetId="1" hidden="1">{#N/A,#N/A,FALSE,"ST.1";#N/A,#N/A,FALSE,"TO";#N/A,#N/A,FALSE,"SL.1";#N/A,#N/A,FALSE,"CL.1";#N/A,#N/A,FALSE,"EL.1";#N/A,#N/A,FALSE,"EL.2"}</definedName>
    <definedName name="FKMFKLMFD" localSheetId="3" hidden="1">{#N/A,#N/A,FALSE,"ST.1";#N/A,#N/A,FALSE,"TO";#N/A,#N/A,FALSE,"SL.1";#N/A,#N/A,FALSE,"CL.1";#N/A,#N/A,FALSE,"EL.1";#N/A,#N/A,FALSE,"EL.2"}</definedName>
    <definedName name="FKMFKLMFD" localSheetId="4" hidden="1">{#N/A,#N/A,FALSE,"ST.1";#N/A,#N/A,FALSE,"TO";#N/A,#N/A,FALSE,"SL.1";#N/A,#N/A,FALSE,"CL.1";#N/A,#N/A,FALSE,"EL.1";#N/A,#N/A,FALSE,"EL.2"}</definedName>
    <definedName name="FKMFKLMFD" localSheetId="5" hidden="1">{#N/A,#N/A,FALSE,"ST.1";#N/A,#N/A,FALSE,"TO";#N/A,#N/A,FALSE,"SL.1";#N/A,#N/A,FALSE,"CL.1";#N/A,#N/A,FALSE,"EL.1";#N/A,#N/A,FALSE,"EL.2"}</definedName>
    <definedName name="FKMFKLMFD" localSheetId="6" hidden="1">{#N/A,#N/A,FALSE,"ST.1";#N/A,#N/A,FALSE,"TO";#N/A,#N/A,FALSE,"SL.1";#N/A,#N/A,FALSE,"CL.1";#N/A,#N/A,FALSE,"EL.1";#N/A,#N/A,FALSE,"EL.2"}</definedName>
    <definedName name="FKMFKLMFD" localSheetId="7" hidden="1">{#N/A,#N/A,FALSE,"ST.1";#N/A,#N/A,FALSE,"TO";#N/A,#N/A,FALSE,"SL.1";#N/A,#N/A,FALSE,"CL.1";#N/A,#N/A,FALSE,"EL.1";#N/A,#N/A,FALSE,"EL.2"}</definedName>
    <definedName name="FKMFKLMFD" localSheetId="9" hidden="1">{#N/A,#N/A,FALSE,"ST.1";#N/A,#N/A,FALSE,"TO";#N/A,#N/A,FALSE,"SL.1";#N/A,#N/A,FALSE,"CL.1";#N/A,#N/A,FALSE,"EL.1";#N/A,#N/A,FALSE,"EL.2"}</definedName>
    <definedName name="FKMFKLMFD" localSheetId="10" hidden="1">{#N/A,#N/A,FALSE,"ST.1";#N/A,#N/A,FALSE,"TO";#N/A,#N/A,FALSE,"SL.1";#N/A,#N/A,FALSE,"CL.1";#N/A,#N/A,FALSE,"EL.1";#N/A,#N/A,FALSE,"EL.2"}</definedName>
    <definedName name="FKMFKLMFD" localSheetId="11" hidden="1">{#N/A,#N/A,FALSE,"ST.1";#N/A,#N/A,FALSE,"TO";#N/A,#N/A,FALSE,"SL.1";#N/A,#N/A,FALSE,"CL.1";#N/A,#N/A,FALSE,"EL.1";#N/A,#N/A,FALSE,"EL.2"}</definedName>
    <definedName name="FKMFKLMFD" localSheetId="12" hidden="1">{#N/A,#N/A,FALSE,"ST.1";#N/A,#N/A,FALSE,"TO";#N/A,#N/A,FALSE,"SL.1";#N/A,#N/A,FALSE,"CL.1";#N/A,#N/A,FALSE,"EL.1";#N/A,#N/A,FALSE,"EL.2"}</definedName>
    <definedName name="FKMFKLMFD" localSheetId="13" hidden="1">{#N/A,#N/A,FALSE,"ST.1";#N/A,#N/A,FALSE,"TO";#N/A,#N/A,FALSE,"SL.1";#N/A,#N/A,FALSE,"CL.1";#N/A,#N/A,FALSE,"EL.1";#N/A,#N/A,FALSE,"EL.2"}</definedName>
    <definedName name="FKMFKLMFD" localSheetId="14" hidden="1">{#N/A,#N/A,FALSE,"ST.1";#N/A,#N/A,FALSE,"TO";#N/A,#N/A,FALSE,"SL.1";#N/A,#N/A,FALSE,"CL.1";#N/A,#N/A,FALSE,"EL.1";#N/A,#N/A,FALSE,"EL.2"}</definedName>
    <definedName name="FKMFKLMFD" localSheetId="15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2">'03-ETA'!$1:$7</definedName>
    <definedName name="_xlnm.Print_Titles" localSheetId="0">'Lot01-GO'!$1:$7</definedName>
    <definedName name="_xlnm.Print_Titles" localSheetId="3">'Lot04-ITE'!$1:$7</definedName>
    <definedName name="_xlnm.Print_Titles" localSheetId="4">'Lot05-MEX'!$1:$7</definedName>
    <definedName name="_xlnm.Print_Titles" localSheetId="5">'Lot06-CLDBFP'!$1:$7</definedName>
    <definedName name="_xlnm.Print_Titles" localSheetId="6">'Lot07-MINT'!$1:$7</definedName>
    <definedName name="_xlnm.Print_Titles" localSheetId="7">'Lot08-SERR'!$1:$7</definedName>
    <definedName name="_xlnm.Print_Titles" localSheetId="11">'Lot12-S.DURS'!$1:$7</definedName>
    <definedName name="_xlnm.Print_Titles" localSheetId="12">'Lot13-S.SOUPLES'!$1:$7</definedName>
    <definedName name="_xlnm.Print_Titles" localSheetId="13">'Lot14-PEINT'!$1:$7</definedName>
    <definedName name="_xlnm.Print_Titles" localSheetId="14">'Lot15-ASC'!$1:$7</definedName>
    <definedName name="_xlnm.Print_Titles" localSheetId="15">'Lot16-RAILS'!$1:$7</definedName>
    <definedName name="Liste1" localSheetId="2">#REF!</definedName>
    <definedName name="Liste1" localSheetId="0">#REF!</definedName>
    <definedName name="Liste1" localSheetId="3">#REF!</definedName>
    <definedName name="Liste1" localSheetId="4">#REF!</definedName>
    <definedName name="Liste1" localSheetId="5">#REF!</definedName>
    <definedName name="Liste1" localSheetId="6">#REF!</definedName>
    <definedName name="Liste1" localSheetId="7">#REF!</definedName>
    <definedName name="Liste1" localSheetId="9">#REF!</definedName>
    <definedName name="Liste1" localSheetId="10">#REF!</definedName>
    <definedName name="Liste1" localSheetId="11">#REF!</definedName>
    <definedName name="Liste1" localSheetId="12">#REF!</definedName>
    <definedName name="Liste1" localSheetId="13">#REF!</definedName>
    <definedName name="Liste1" localSheetId="14">#REF!</definedName>
    <definedName name="Liste1" localSheetId="15">#REF!</definedName>
    <definedName name="Liste1">#REF!</definedName>
    <definedName name="NOTA" localSheetId="2" hidden="1">{#N/A,#N/A,FALSE,"ST.1";#N/A,#N/A,FALSE,"TO";#N/A,#N/A,FALSE,"SL.1";#N/A,#N/A,FALSE,"CL.1";#N/A,#N/A,FALSE,"EL.1";#N/A,#N/A,FALSE,"EL.2"}</definedName>
    <definedName name="NOTA" localSheetId="0" hidden="1">{#N/A,#N/A,FALSE,"ST.1";#N/A,#N/A,FALSE,"TO";#N/A,#N/A,FALSE,"SL.1";#N/A,#N/A,FALSE,"CL.1";#N/A,#N/A,FALSE,"EL.1";#N/A,#N/A,FALSE,"EL.2"}</definedName>
    <definedName name="NOTA" localSheetId="1" hidden="1">{#N/A,#N/A,FALSE,"ST.1";#N/A,#N/A,FALSE,"TO";#N/A,#N/A,FALSE,"SL.1";#N/A,#N/A,FALSE,"CL.1";#N/A,#N/A,FALSE,"EL.1";#N/A,#N/A,FALSE,"EL.2"}</definedName>
    <definedName name="NOTA" localSheetId="3" hidden="1">{#N/A,#N/A,FALSE,"ST.1";#N/A,#N/A,FALSE,"TO";#N/A,#N/A,FALSE,"SL.1";#N/A,#N/A,FALSE,"CL.1";#N/A,#N/A,FALSE,"EL.1";#N/A,#N/A,FALSE,"EL.2"}</definedName>
    <definedName name="NOTA" localSheetId="4" hidden="1">{#N/A,#N/A,FALSE,"ST.1";#N/A,#N/A,FALSE,"TO";#N/A,#N/A,FALSE,"SL.1";#N/A,#N/A,FALSE,"CL.1";#N/A,#N/A,FALSE,"EL.1";#N/A,#N/A,FALSE,"EL.2"}</definedName>
    <definedName name="NOTA" localSheetId="5" hidden="1">{#N/A,#N/A,FALSE,"ST.1";#N/A,#N/A,FALSE,"TO";#N/A,#N/A,FALSE,"SL.1";#N/A,#N/A,FALSE,"CL.1";#N/A,#N/A,FALSE,"EL.1";#N/A,#N/A,FALSE,"EL.2"}</definedName>
    <definedName name="NOTA" localSheetId="6" hidden="1">{#N/A,#N/A,FALSE,"ST.1";#N/A,#N/A,FALSE,"TO";#N/A,#N/A,FALSE,"SL.1";#N/A,#N/A,FALSE,"CL.1";#N/A,#N/A,FALSE,"EL.1";#N/A,#N/A,FALSE,"EL.2"}</definedName>
    <definedName name="NOTA" localSheetId="7" hidden="1">{#N/A,#N/A,FALSE,"ST.1";#N/A,#N/A,FALSE,"TO";#N/A,#N/A,FALSE,"SL.1";#N/A,#N/A,FALSE,"CL.1";#N/A,#N/A,FALSE,"EL.1";#N/A,#N/A,FALSE,"EL.2"}</definedName>
    <definedName name="NOTA" localSheetId="9" hidden="1">{#N/A,#N/A,FALSE,"ST.1";#N/A,#N/A,FALSE,"TO";#N/A,#N/A,FALSE,"SL.1";#N/A,#N/A,FALSE,"CL.1";#N/A,#N/A,FALSE,"EL.1";#N/A,#N/A,FALSE,"EL.2"}</definedName>
    <definedName name="NOTA" localSheetId="10" hidden="1">{#N/A,#N/A,FALSE,"ST.1";#N/A,#N/A,FALSE,"TO";#N/A,#N/A,FALSE,"SL.1";#N/A,#N/A,FALSE,"CL.1";#N/A,#N/A,FALSE,"EL.1";#N/A,#N/A,FALSE,"EL.2"}</definedName>
    <definedName name="NOTA" localSheetId="11" hidden="1">{#N/A,#N/A,FALSE,"ST.1";#N/A,#N/A,FALSE,"TO";#N/A,#N/A,FALSE,"SL.1";#N/A,#N/A,FALSE,"CL.1";#N/A,#N/A,FALSE,"EL.1";#N/A,#N/A,FALSE,"EL.2"}</definedName>
    <definedName name="NOTA" localSheetId="12" hidden="1">{#N/A,#N/A,FALSE,"ST.1";#N/A,#N/A,FALSE,"TO";#N/A,#N/A,FALSE,"SL.1";#N/A,#N/A,FALSE,"CL.1";#N/A,#N/A,FALSE,"EL.1";#N/A,#N/A,FALSE,"EL.2"}</definedName>
    <definedName name="NOTA" localSheetId="13" hidden="1">{#N/A,#N/A,FALSE,"ST.1";#N/A,#N/A,FALSE,"TO";#N/A,#N/A,FALSE,"SL.1";#N/A,#N/A,FALSE,"CL.1";#N/A,#N/A,FALSE,"EL.1";#N/A,#N/A,FALSE,"EL.2"}</definedName>
    <definedName name="NOTA" localSheetId="14" hidden="1">{#N/A,#N/A,FALSE,"ST.1";#N/A,#N/A,FALSE,"TO";#N/A,#N/A,FALSE,"SL.1";#N/A,#N/A,FALSE,"CL.1";#N/A,#N/A,FALSE,"EL.1";#N/A,#N/A,FALSE,"EL.2"}</definedName>
    <definedName name="NOTA" localSheetId="15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2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localSheetId="3" hidden="1">{#N/A,#N/A,FALSE,"ST.1";#N/A,#N/A,FALSE,"TO";#N/A,#N/A,FALSE,"SL.1";#N/A,#N/A,FALSE,"CL.1";#N/A,#N/A,FALSE,"EL.1";#N/A,#N/A,FALSE,"EL.2"}</definedName>
    <definedName name="TGBTN1B" localSheetId="4" hidden="1">{#N/A,#N/A,FALSE,"ST.1";#N/A,#N/A,FALSE,"TO";#N/A,#N/A,FALSE,"SL.1";#N/A,#N/A,FALSE,"CL.1";#N/A,#N/A,FALSE,"EL.1";#N/A,#N/A,FALSE,"EL.2"}</definedName>
    <definedName name="TGBTN1B" localSheetId="5" hidden="1">{#N/A,#N/A,FALSE,"ST.1";#N/A,#N/A,FALSE,"TO";#N/A,#N/A,FALSE,"SL.1";#N/A,#N/A,FALSE,"CL.1";#N/A,#N/A,FALSE,"EL.1";#N/A,#N/A,FALSE,"EL.2"}</definedName>
    <definedName name="TGBTN1B" localSheetId="6" hidden="1">{#N/A,#N/A,FALSE,"ST.1";#N/A,#N/A,FALSE,"TO";#N/A,#N/A,FALSE,"SL.1";#N/A,#N/A,FALSE,"CL.1";#N/A,#N/A,FALSE,"EL.1";#N/A,#N/A,FALSE,"EL.2"}</definedName>
    <definedName name="TGBTN1B" localSheetId="7" hidden="1">{#N/A,#N/A,FALSE,"ST.1";#N/A,#N/A,FALSE,"TO";#N/A,#N/A,FALSE,"SL.1";#N/A,#N/A,FALSE,"CL.1";#N/A,#N/A,FALSE,"EL.1";#N/A,#N/A,FALSE,"EL.2"}</definedName>
    <definedName name="TGBTN1B" localSheetId="9" hidden="1">{#N/A,#N/A,FALSE,"ST.1";#N/A,#N/A,FALSE,"TO";#N/A,#N/A,FALSE,"SL.1";#N/A,#N/A,FALSE,"CL.1";#N/A,#N/A,FALSE,"EL.1";#N/A,#N/A,FALSE,"EL.2"}</definedName>
    <definedName name="TGBTN1B" localSheetId="10" hidden="1">{#N/A,#N/A,FALSE,"ST.1";#N/A,#N/A,FALSE,"TO";#N/A,#N/A,FALSE,"SL.1";#N/A,#N/A,FALSE,"CL.1";#N/A,#N/A,FALSE,"EL.1";#N/A,#N/A,FALSE,"EL.2"}</definedName>
    <definedName name="TGBTN1B" localSheetId="11" hidden="1">{#N/A,#N/A,FALSE,"ST.1";#N/A,#N/A,FALSE,"TO";#N/A,#N/A,FALSE,"SL.1";#N/A,#N/A,FALSE,"CL.1";#N/A,#N/A,FALSE,"EL.1";#N/A,#N/A,FALSE,"EL.2"}</definedName>
    <definedName name="TGBTN1B" localSheetId="12" hidden="1">{#N/A,#N/A,FALSE,"ST.1";#N/A,#N/A,FALSE,"TO";#N/A,#N/A,FALSE,"SL.1";#N/A,#N/A,FALSE,"CL.1";#N/A,#N/A,FALSE,"EL.1";#N/A,#N/A,FALSE,"EL.2"}</definedName>
    <definedName name="TGBTN1B" localSheetId="13" hidden="1">{#N/A,#N/A,FALSE,"ST.1";#N/A,#N/A,FALSE,"TO";#N/A,#N/A,FALSE,"SL.1";#N/A,#N/A,FALSE,"CL.1";#N/A,#N/A,FALSE,"EL.1";#N/A,#N/A,FALSE,"EL.2"}</definedName>
    <definedName name="TGBTN1B" localSheetId="14" hidden="1">{#N/A,#N/A,FALSE,"ST.1";#N/A,#N/A,FALSE,"TO";#N/A,#N/A,FALSE,"SL.1";#N/A,#N/A,FALSE,"CL.1";#N/A,#N/A,FALSE,"EL.1";#N/A,#N/A,FALSE,"EL.2"}</definedName>
    <definedName name="TGBTN1B" localSheetId="15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localSheetId="3" hidden="1">{#N/A,#N/A,FALSE,"ST.1";#N/A,#N/A,FALSE,"TO";#N/A,#N/A,FALSE,"SL.1";#N/A,#N/A,FALSE,"CL.1";#N/A,#N/A,FALSE,"EL.1";#N/A,#N/A,FALSE,"EL.2"}</definedName>
    <definedName name="wrn.MSSA._.CONSOMMATEURS." localSheetId="4" hidden="1">{#N/A,#N/A,FALSE,"ST.1";#N/A,#N/A,FALSE,"TO";#N/A,#N/A,FALSE,"SL.1";#N/A,#N/A,FALSE,"CL.1";#N/A,#N/A,FALSE,"EL.1";#N/A,#N/A,FALSE,"EL.2"}</definedName>
    <definedName name="wrn.MSSA._.CONSOMMATEURS." localSheetId="5" hidden="1">{#N/A,#N/A,FALSE,"ST.1";#N/A,#N/A,FALSE,"TO";#N/A,#N/A,FALSE,"SL.1";#N/A,#N/A,FALSE,"CL.1";#N/A,#N/A,FALSE,"EL.1";#N/A,#N/A,FALSE,"EL.2"}</definedName>
    <definedName name="wrn.MSSA._.CONSOMMATEURS." localSheetId="6" hidden="1">{#N/A,#N/A,FALSE,"ST.1";#N/A,#N/A,FALSE,"TO";#N/A,#N/A,FALSE,"SL.1";#N/A,#N/A,FALSE,"CL.1";#N/A,#N/A,FALSE,"EL.1";#N/A,#N/A,FALSE,"EL.2"}</definedName>
    <definedName name="wrn.MSSA._.CONSOMMATEURS." localSheetId="7" hidden="1">{#N/A,#N/A,FALSE,"ST.1";#N/A,#N/A,FALSE,"TO";#N/A,#N/A,FALSE,"SL.1";#N/A,#N/A,FALSE,"CL.1";#N/A,#N/A,FALSE,"EL.1";#N/A,#N/A,FALSE,"EL.2"}</definedName>
    <definedName name="wrn.MSSA._.CONSOMMATEURS." localSheetId="9" hidden="1">{#N/A,#N/A,FALSE,"ST.1";#N/A,#N/A,FALSE,"TO";#N/A,#N/A,FALSE,"SL.1";#N/A,#N/A,FALSE,"CL.1";#N/A,#N/A,FALSE,"EL.1";#N/A,#N/A,FALSE,"EL.2"}</definedName>
    <definedName name="wrn.MSSA._.CONSOMMATEURS." localSheetId="10" hidden="1">{#N/A,#N/A,FALSE,"ST.1";#N/A,#N/A,FALSE,"TO";#N/A,#N/A,FALSE,"SL.1";#N/A,#N/A,FALSE,"CL.1";#N/A,#N/A,FALSE,"EL.1";#N/A,#N/A,FALSE,"EL.2"}</definedName>
    <definedName name="wrn.MSSA._.CONSOMMATEURS." localSheetId="11" hidden="1">{#N/A,#N/A,FALSE,"ST.1";#N/A,#N/A,FALSE,"TO";#N/A,#N/A,FALSE,"SL.1";#N/A,#N/A,FALSE,"CL.1";#N/A,#N/A,FALSE,"EL.1";#N/A,#N/A,FALSE,"EL.2"}</definedName>
    <definedName name="wrn.MSSA._.CONSOMMATEURS." localSheetId="12" hidden="1">{#N/A,#N/A,FALSE,"ST.1";#N/A,#N/A,FALSE,"TO";#N/A,#N/A,FALSE,"SL.1";#N/A,#N/A,FALSE,"CL.1";#N/A,#N/A,FALSE,"EL.1";#N/A,#N/A,FALSE,"EL.2"}</definedName>
    <definedName name="wrn.MSSA._.CONSOMMATEURS." localSheetId="13" hidden="1">{#N/A,#N/A,FALSE,"ST.1";#N/A,#N/A,FALSE,"TO";#N/A,#N/A,FALSE,"SL.1";#N/A,#N/A,FALSE,"CL.1";#N/A,#N/A,FALSE,"EL.1";#N/A,#N/A,FALSE,"EL.2"}</definedName>
    <definedName name="wrn.MSSA._.CONSOMMATEURS." localSheetId="14" hidden="1">{#N/A,#N/A,FALSE,"ST.1";#N/A,#N/A,FALSE,"TO";#N/A,#N/A,FALSE,"SL.1";#N/A,#N/A,FALSE,"CL.1";#N/A,#N/A,FALSE,"EL.1";#N/A,#N/A,FALSE,"EL.2"}</definedName>
    <definedName name="wrn.MSSA._.CONSOMMATEURS." localSheetId="15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'03-ETA'!$A$1:$J$48</definedName>
    <definedName name="_xlnm.Print_Area" localSheetId="0">'Lot01-GO'!$A$1:$K$124</definedName>
    <definedName name="_xlnm.Print_Area" localSheetId="1">'Lot02-VRD'!$A$1:$I$140</definedName>
    <definedName name="_xlnm.Print_Area" localSheetId="3">'Lot04-ITE'!$A$1:$J$26</definedName>
    <definedName name="_xlnm.Print_Area" localSheetId="4">'Lot05-MEX'!$A$1:$J$97</definedName>
    <definedName name="_xlnm.Print_Area" localSheetId="5">'Lot06-CLDBFP'!$A$1:$J$84</definedName>
    <definedName name="_xlnm.Print_Area" localSheetId="6">'Lot07-MINT'!$A$1:$J$184</definedName>
    <definedName name="_xlnm.Print_Area" localSheetId="7">'Lot08-SERR'!$A$1:$J$54</definedName>
    <definedName name="_xlnm.Print_Area" localSheetId="8">'Lot09-CVCPB'!$A$1:$J$570</definedName>
    <definedName name="_xlnm.Print_Area" localSheetId="9">'Lot10-ELEC'!$A$1:$J$376</definedName>
    <definedName name="_xlnm.Print_Area" localSheetId="10">'Lot11-FLM'!$A$1:$J$63</definedName>
    <definedName name="_xlnm.Print_Area" localSheetId="11">'Lot12-S.DURS'!$A$1:$J$43</definedName>
    <definedName name="_xlnm.Print_Area" localSheetId="12">'Lot13-S.SOUPLES'!$A$1:$J$40</definedName>
    <definedName name="_xlnm.Print_Area" localSheetId="13">'Lot14-PEINT'!$A$1:$J$42</definedName>
    <definedName name="_xlnm.Print_Area" localSheetId="14">'Lot15-ASC'!$A$1:$K$24</definedName>
    <definedName name="_xlnm.Print_Area" localSheetId="15">'Lot16-RAILS'!$A$1:$J$30</definedName>
  </definedNames>
  <calcPr calcId="191029" fullPrecision="0"/>
</workbook>
</file>

<file path=xl/calcChain.xml><?xml version="1.0" encoding="utf-8"?>
<calcChain xmlns="http://schemas.openxmlformats.org/spreadsheetml/2006/main">
  <c r="J16" i="92" l="1"/>
  <c r="J19" i="92"/>
  <c r="J20" i="92"/>
  <c r="J21" i="92"/>
  <c r="J24" i="92"/>
  <c r="J25" i="92"/>
  <c r="J29" i="92"/>
  <c r="J30" i="92"/>
  <c r="J314" i="92" s="1"/>
  <c r="J31" i="92"/>
  <c r="J32" i="92"/>
  <c r="J33" i="92"/>
  <c r="J34" i="92"/>
  <c r="J40" i="92"/>
  <c r="J41" i="92"/>
  <c r="J45" i="92"/>
  <c r="J46" i="92"/>
  <c r="J48" i="92"/>
  <c r="J49" i="92"/>
  <c r="J51" i="92"/>
  <c r="J52" i="92"/>
  <c r="J53" i="92"/>
  <c r="J54" i="92"/>
  <c r="J55" i="92"/>
  <c r="J58" i="92"/>
  <c r="J59" i="92"/>
  <c r="J60" i="92"/>
  <c r="J63" i="92"/>
  <c r="J64" i="92"/>
  <c r="J65" i="92"/>
  <c r="J67" i="92"/>
  <c r="J68" i="92"/>
  <c r="J70" i="92"/>
  <c r="J71" i="92"/>
  <c r="J72" i="92"/>
  <c r="J74" i="92"/>
  <c r="J75" i="92"/>
  <c r="J76" i="92"/>
  <c r="J78" i="92"/>
  <c r="J79" i="92"/>
  <c r="J80" i="92"/>
  <c r="J82" i="92"/>
  <c r="J83" i="92"/>
  <c r="J85" i="92"/>
  <c r="J86" i="92"/>
  <c r="J87" i="92"/>
  <c r="J89" i="92"/>
  <c r="J90" i="92"/>
  <c r="J91" i="92"/>
  <c r="J93" i="92"/>
  <c r="J94" i="92"/>
  <c r="J95" i="92"/>
  <c r="J97" i="92"/>
  <c r="J98" i="92"/>
  <c r="J99" i="92"/>
  <c r="J101" i="92"/>
  <c r="J102" i="92"/>
  <c r="J103" i="92"/>
  <c r="J105" i="92"/>
  <c r="J106" i="92"/>
  <c r="J108" i="92"/>
  <c r="J110" i="92"/>
  <c r="J111" i="92"/>
  <c r="J115" i="92"/>
  <c r="J116" i="92"/>
  <c r="J117" i="92"/>
  <c r="J118" i="92"/>
  <c r="J119" i="92"/>
  <c r="J120" i="92"/>
  <c r="J121" i="92"/>
  <c r="J122" i="92"/>
  <c r="J123" i="92"/>
  <c r="J124" i="92"/>
  <c r="J125" i="92"/>
  <c r="J126" i="92"/>
  <c r="J127" i="92"/>
  <c r="J128" i="92"/>
  <c r="J129" i="92"/>
  <c r="J130" i="92"/>
  <c r="J131" i="92"/>
  <c r="J132" i="92"/>
  <c r="J133" i="92"/>
  <c r="J134" i="92"/>
  <c r="J135" i="92"/>
  <c r="J136" i="92"/>
  <c r="J137" i="92"/>
  <c r="J138" i="92"/>
  <c r="J139" i="92"/>
  <c r="J140" i="92"/>
  <c r="J143" i="92"/>
  <c r="J144" i="92"/>
  <c r="J145" i="92"/>
  <c r="J146" i="92"/>
  <c r="J149" i="92"/>
  <c r="J150" i="92"/>
  <c r="J153" i="92"/>
  <c r="J156" i="92"/>
  <c r="J159" i="92"/>
  <c r="J160" i="92"/>
  <c r="J161" i="92"/>
  <c r="J164" i="92"/>
  <c r="J165" i="92"/>
  <c r="J166" i="92"/>
  <c r="J167" i="92"/>
  <c r="J168" i="92"/>
  <c r="J169" i="92"/>
  <c r="J170" i="92"/>
  <c r="J171" i="92"/>
  <c r="J172" i="92"/>
  <c r="J173" i="92"/>
  <c r="J174" i="92"/>
  <c r="J175" i="92"/>
  <c r="J176" i="92"/>
  <c r="J177" i="92"/>
  <c r="G178" i="92"/>
  <c r="J178" i="92"/>
  <c r="J179" i="92"/>
  <c r="J180" i="92"/>
  <c r="J182" i="92"/>
  <c r="J183" i="92"/>
  <c r="J186" i="92"/>
  <c r="J187" i="92"/>
  <c r="J188" i="92"/>
  <c r="J191" i="92"/>
  <c r="J192" i="92"/>
  <c r="J193" i="92"/>
  <c r="J194" i="92"/>
  <c r="J197" i="92"/>
  <c r="J198" i="92"/>
  <c r="J199" i="92"/>
  <c r="J200" i="92"/>
  <c r="J201" i="92"/>
  <c r="J202" i="92"/>
  <c r="J203" i="92"/>
  <c r="J204" i="92"/>
  <c r="J205" i="92"/>
  <c r="J206" i="92"/>
  <c r="J207" i="92"/>
  <c r="J208" i="92"/>
  <c r="J209" i="92"/>
  <c r="J212" i="92"/>
  <c r="J213" i="92"/>
  <c r="J214" i="92"/>
  <c r="J215" i="92"/>
  <c r="J220" i="92"/>
  <c r="J221" i="92"/>
  <c r="J222" i="92"/>
  <c r="J223" i="92"/>
  <c r="J224" i="92"/>
  <c r="J225" i="92"/>
  <c r="J231" i="92"/>
  <c r="J232" i="92"/>
  <c r="J233" i="92"/>
  <c r="J237" i="92"/>
  <c r="J238" i="92"/>
  <c r="J239" i="92"/>
  <c r="J240" i="92"/>
  <c r="J241" i="92"/>
  <c r="J244" i="92"/>
  <c r="J245" i="92"/>
  <c r="J246" i="92"/>
  <c r="J247" i="92"/>
  <c r="J248" i="92"/>
  <c r="J251" i="92"/>
  <c r="J252" i="92"/>
  <c r="J254" i="92"/>
  <c r="J255" i="92"/>
  <c r="J256" i="92"/>
  <c r="J257" i="92"/>
  <c r="J258" i="92"/>
  <c r="J260" i="92"/>
  <c r="J261" i="92"/>
  <c r="J262" i="92"/>
  <c r="J263" i="92"/>
  <c r="J264" i="92"/>
  <c r="J265" i="92"/>
  <c r="J266" i="92"/>
  <c r="J267" i="92"/>
  <c r="J274" i="92"/>
  <c r="J275" i="92"/>
  <c r="J276" i="92"/>
  <c r="J277" i="92"/>
  <c r="J278" i="92"/>
  <c r="J281" i="92"/>
  <c r="J282" i="92"/>
  <c r="J283" i="92"/>
  <c r="J284" i="92"/>
  <c r="J287" i="92"/>
  <c r="J288" i="92"/>
  <c r="J289" i="92"/>
  <c r="J290" i="92"/>
  <c r="J293" i="92"/>
  <c r="J294" i="92"/>
  <c r="J295" i="92"/>
  <c r="J296" i="92"/>
  <c r="G297" i="92"/>
  <c r="J297" i="92" s="1"/>
  <c r="J302" i="92"/>
  <c r="J305" i="92"/>
  <c r="J306" i="92"/>
  <c r="J310" i="92"/>
  <c r="J321" i="92"/>
  <c r="J322" i="92"/>
  <c r="J323" i="92"/>
  <c r="J324" i="92"/>
  <c r="J325" i="92"/>
  <c r="J326" i="92"/>
  <c r="J329" i="92"/>
  <c r="J330" i="92"/>
  <c r="J331" i="92"/>
  <c r="J334" i="92"/>
  <c r="J335" i="92"/>
  <c r="J336" i="92"/>
  <c r="J337" i="92"/>
  <c r="J338" i="92"/>
  <c r="J339" i="92"/>
  <c r="J340" i="92"/>
  <c r="J343" i="92"/>
  <c r="J344" i="92"/>
  <c r="J345" i="92"/>
  <c r="J346" i="92"/>
  <c r="J347" i="92"/>
  <c r="J348" i="92"/>
  <c r="J349" i="92"/>
  <c r="J350" i="92"/>
  <c r="J353" i="92"/>
  <c r="J356" i="92"/>
  <c r="J359" i="92"/>
  <c r="J360" i="92"/>
  <c r="G363" i="92"/>
  <c r="J363" i="92" s="1"/>
  <c r="J366" i="92"/>
  <c r="J367" i="92"/>
  <c r="J368" i="92"/>
  <c r="J369" i="92"/>
  <c r="J373" i="92" l="1"/>
  <c r="J315" i="92"/>
  <c r="J316" i="92"/>
  <c r="J52" i="91"/>
  <c r="J53" i="91"/>
  <c r="J54" i="91" s="1"/>
  <c r="J59" i="91"/>
  <c r="J60" i="91"/>
  <c r="J61" i="91" s="1"/>
  <c r="J374" i="92" l="1"/>
  <c r="J375" i="92" s="1"/>
  <c r="J45" i="89"/>
  <c r="J44" i="89"/>
  <c r="J10" i="89"/>
  <c r="J9" i="89"/>
  <c r="J8" i="89"/>
  <c r="J47" i="89" s="1"/>
  <c r="J48" i="89" l="1"/>
  <c r="J49" i="89" s="1"/>
  <c r="J83" i="88" l="1"/>
  <c r="J82" i="88"/>
  <c r="J18" i="88"/>
  <c r="J17" i="88"/>
  <c r="J16" i="88"/>
  <c r="J15" i="88"/>
  <c r="J14" i="88"/>
  <c r="J13" i="88"/>
  <c r="J12" i="88"/>
  <c r="J11" i="88"/>
  <c r="J10" i="88"/>
  <c r="J9" i="88"/>
  <c r="J8" i="88"/>
  <c r="J86" i="88" s="1"/>
  <c r="J87" i="88" l="1"/>
  <c r="J88" i="88" s="1"/>
  <c r="H65" i="71" l="1"/>
  <c r="M2" i="79" l="1"/>
  <c r="G90" i="87"/>
  <c r="I119" i="87" l="1"/>
  <c r="I137" i="87"/>
  <c r="I138" i="87" s="1"/>
  <c r="I139" i="87" s="1"/>
  <c r="J8" i="86"/>
  <c r="J9" i="86"/>
  <c r="J10" i="86"/>
  <c r="J11" i="86"/>
  <c r="J12" i="86"/>
  <c r="J13" i="86"/>
  <c r="J14" i="86"/>
  <c r="J15" i="86"/>
  <c r="J16" i="86"/>
  <c r="J17" i="86"/>
  <c r="J18" i="86"/>
  <c r="J19" i="86"/>
  <c r="J20" i="86"/>
  <c r="J21" i="86"/>
  <c r="J22" i="86"/>
  <c r="J23" i="86"/>
  <c r="J24" i="86"/>
  <c r="J25" i="86"/>
  <c r="J27" i="86" l="1"/>
  <c r="I120" i="87"/>
  <c r="I121" i="87" s="1"/>
  <c r="K8" i="85"/>
  <c r="K9" i="85"/>
  <c r="K10" i="85"/>
  <c r="K11" i="85"/>
  <c r="K12" i="85"/>
  <c r="K13" i="85"/>
  <c r="K14" i="85"/>
  <c r="K15" i="85"/>
  <c r="K16" i="85"/>
  <c r="K17" i="85"/>
  <c r="K21" i="85" s="1"/>
  <c r="K18" i="85"/>
  <c r="K19" i="85"/>
  <c r="J28" i="86" l="1"/>
  <c r="J29" i="86" s="1"/>
  <c r="K22" i="85"/>
  <c r="K23" i="85" s="1"/>
  <c r="J8" i="84"/>
  <c r="J9" i="84"/>
  <c r="J10" i="84"/>
  <c r="J11" i="84"/>
  <c r="J39" i="84" s="1"/>
  <c r="J12" i="84"/>
  <c r="J13" i="84"/>
  <c r="J14" i="84"/>
  <c r="J15" i="84"/>
  <c r="J37" i="84"/>
  <c r="J40" i="84" l="1"/>
  <c r="J41" i="84" s="1"/>
  <c r="J8" i="83"/>
  <c r="J9" i="83"/>
  <c r="J10" i="83"/>
  <c r="J11" i="83"/>
  <c r="J12" i="83"/>
  <c r="J13" i="83"/>
  <c r="J14" i="83"/>
  <c r="J37" i="83"/>
  <c r="J35" i="83"/>
  <c r="J36" i="83"/>
  <c r="J38" i="83" l="1"/>
  <c r="J39" i="83" s="1"/>
  <c r="J8" i="82"/>
  <c r="J9" i="82"/>
  <c r="J10" i="82"/>
  <c r="J11" i="82"/>
  <c r="J12" i="82"/>
  <c r="J13" i="82"/>
  <c r="J14" i="82"/>
  <c r="J40" i="82" s="1"/>
  <c r="J15" i="82"/>
  <c r="J39" i="82"/>
  <c r="J41" i="82" l="1"/>
  <c r="J42" i="82" s="1"/>
  <c r="G562" i="79" l="1"/>
  <c r="J532" i="79" l="1"/>
  <c r="J566" i="79"/>
  <c r="J533" i="79" l="1"/>
  <c r="J534" i="79" s="1"/>
  <c r="J567" i="79"/>
  <c r="J568" i="79" s="1"/>
  <c r="J8" i="77"/>
  <c r="J9" i="77"/>
  <c r="J10" i="77"/>
  <c r="J11" i="77"/>
  <c r="J12" i="77"/>
  <c r="J13" i="77"/>
  <c r="J14" i="77"/>
  <c r="J15" i="77"/>
  <c r="J16" i="77"/>
  <c r="J17" i="77"/>
  <c r="J18" i="77"/>
  <c r="J19" i="77"/>
  <c r="N79" i="77"/>
  <c r="N80" i="77"/>
  <c r="N81" i="77"/>
  <c r="J8" i="76" l="1"/>
  <c r="J9" i="76"/>
  <c r="J10" i="76"/>
  <c r="J11" i="76"/>
  <c r="J12" i="76"/>
  <c r="J13" i="76"/>
  <c r="J14" i="76"/>
  <c r="J15" i="76"/>
  <c r="J16" i="76"/>
  <c r="J17" i="76"/>
  <c r="J18" i="76"/>
  <c r="J19" i="76"/>
  <c r="J20" i="76"/>
  <c r="J21" i="76"/>
  <c r="J22" i="76"/>
  <c r="J23" i="76"/>
  <c r="J81" i="76" s="1"/>
  <c r="J82" i="76" s="1"/>
  <c r="J83" i="76" s="1"/>
  <c r="J24" i="76"/>
  <c r="J76" i="76"/>
  <c r="J77" i="76"/>
  <c r="J78" i="76"/>
  <c r="J79" i="76"/>
  <c r="J181" i="77" l="1"/>
  <c r="J182" i="77" s="1"/>
  <c r="J183" i="77" s="1"/>
  <c r="J8" i="74" l="1"/>
  <c r="J9" i="74"/>
  <c r="J10" i="74"/>
  <c r="J11" i="74"/>
  <c r="J12" i="74"/>
  <c r="J13" i="74"/>
  <c r="J14" i="74"/>
  <c r="J15" i="74"/>
  <c r="J16" i="74"/>
  <c r="J21" i="74"/>
  <c r="J23" i="74" l="1"/>
  <c r="J8" i="73"/>
  <c r="J45" i="73"/>
  <c r="J42" i="73"/>
  <c r="J43" i="73"/>
  <c r="J24" i="74" l="1"/>
  <c r="J25" i="74" s="1"/>
  <c r="J46" i="73"/>
  <c r="J47" i="73" s="1"/>
  <c r="L21" i="71"/>
  <c r="G36" i="71"/>
  <c r="K118" i="71"/>
  <c r="K119" i="71"/>
  <c r="K121" i="71" l="1"/>
  <c r="K122" i="71" s="1"/>
  <c r="K123" i="71" s="1"/>
</calcChain>
</file>

<file path=xl/sharedStrings.xml><?xml version="1.0" encoding="utf-8"?>
<sst xmlns="http://schemas.openxmlformats.org/spreadsheetml/2006/main" count="3257" uniqueCount="1588">
  <si>
    <t>MONTANT TOTAL HT</t>
  </si>
  <si>
    <t>GTB</t>
  </si>
  <si>
    <t>Groupe électrogène</t>
  </si>
  <si>
    <t>ESTIMATION</t>
  </si>
  <si>
    <t>Clôtures</t>
  </si>
  <si>
    <t>Etudes d’exécution</t>
  </si>
  <si>
    <t>u</t>
  </si>
  <si>
    <t>U</t>
  </si>
  <si>
    <t>m²</t>
  </si>
  <si>
    <t>ml</t>
  </si>
  <si>
    <t>Ouvrages divers</t>
  </si>
  <si>
    <t>ens</t>
  </si>
  <si>
    <t>Plus value pour vitrage haute sélectivité</t>
  </si>
  <si>
    <t>Démolition d'allège</t>
  </si>
  <si>
    <t>Plinthes droites</t>
  </si>
  <si>
    <t>Plinthes à gorge</t>
  </si>
  <si>
    <t>PM</t>
  </si>
  <si>
    <t>TVA 20%</t>
  </si>
  <si>
    <t>MONTANT TOTAL TTC</t>
  </si>
  <si>
    <t>3.19.7</t>
  </si>
  <si>
    <t xml:space="preserve">Démolition partielle voile béton </t>
  </si>
  <si>
    <t>Saignée sur dalle béton</t>
  </si>
  <si>
    <t>3.19.6</t>
  </si>
  <si>
    <t>Agrandissement de baie – Reprise en sous œuvre</t>
  </si>
  <si>
    <t>3.19.5</t>
  </si>
  <si>
    <t>Maçonnerie</t>
  </si>
  <si>
    <t>3.19.4</t>
  </si>
  <si>
    <r>
      <t>m</t>
    </r>
    <r>
      <rPr>
        <sz val="10"/>
        <rFont val="Aptos Narrow"/>
        <family val="2"/>
      </rPr>
      <t>³</t>
    </r>
  </si>
  <si>
    <t>Semelles filantes, semelles isolées, longrines</t>
  </si>
  <si>
    <t>3.19.3</t>
  </si>
  <si>
    <t>Dalle portée</t>
  </si>
  <si>
    <t>3.19.2</t>
  </si>
  <si>
    <t>Comblement du bassin</t>
  </si>
  <si>
    <t>3.19.1</t>
  </si>
  <si>
    <t>Travaux dans l’existant</t>
  </si>
  <si>
    <t>3.19</t>
  </si>
  <si>
    <t xml:space="preserve">Murs de soutènement </t>
  </si>
  <si>
    <t>3.18.11</t>
  </si>
  <si>
    <t>Imperméabilisation</t>
  </si>
  <si>
    <t>3.18.10</t>
  </si>
  <si>
    <t>Fosse ascenseur</t>
  </si>
  <si>
    <t>3.18.9</t>
  </si>
  <si>
    <t>Socles</t>
  </si>
  <si>
    <t>3.18.8</t>
  </si>
  <si>
    <t>Réservations et travaux dans galeries techniques existantes</t>
  </si>
  <si>
    <t>3.18.7</t>
  </si>
  <si>
    <t>Réservations diverses</t>
  </si>
  <si>
    <t>3.18.6</t>
  </si>
  <si>
    <t>Carneaux en béton</t>
  </si>
  <si>
    <t>3.18.5</t>
  </si>
  <si>
    <t>Appuis et seuils de baies en béton</t>
  </si>
  <si>
    <t>3.18.4</t>
  </si>
  <si>
    <t>Traitement des joints de dilatation</t>
  </si>
  <si>
    <t>3.18.3</t>
  </si>
  <si>
    <t>Escaliers en béton armé</t>
  </si>
  <si>
    <t>3.18.2</t>
  </si>
  <si>
    <t>inclus</t>
  </si>
  <si>
    <t>Remblais au pourtour des ouvrages</t>
  </si>
  <si>
    <t>3.18.1</t>
  </si>
  <si>
    <t>3.18</t>
  </si>
  <si>
    <t>Acrotères et relevés en béton armé</t>
  </si>
  <si>
    <t>3.17</t>
  </si>
  <si>
    <t>De 25 cm d'épaisseur</t>
  </si>
  <si>
    <t>De 23 cm d'épaisseur</t>
  </si>
  <si>
    <t>De 20 cm d'épaisseur</t>
  </si>
  <si>
    <t>Planchers en béton armé</t>
  </si>
  <si>
    <t>3.16</t>
  </si>
  <si>
    <t>Poutres et/ou bandes noyées en béton armé</t>
  </si>
  <si>
    <t>3.15</t>
  </si>
  <si>
    <t>Poteaux en béton armé</t>
  </si>
  <si>
    <t>3.14</t>
  </si>
  <si>
    <t>Eléments de coffrage préfabriqués</t>
  </si>
  <si>
    <t>3.13</t>
  </si>
  <si>
    <t>Voiles en béton armé (VPP)</t>
  </si>
  <si>
    <t>3.12</t>
  </si>
  <si>
    <t>Pompe de relevage</t>
  </si>
  <si>
    <t>3.11.8</t>
  </si>
  <si>
    <t>Regards sur drains</t>
  </si>
  <si>
    <t>3.11.7</t>
  </si>
  <si>
    <t>Drain périphérique (à exécuter avant remblais contre le bâtiment)</t>
  </si>
  <si>
    <t>3.11.6</t>
  </si>
  <si>
    <t>Nappe drainante</t>
  </si>
  <si>
    <t>3.11.5</t>
  </si>
  <si>
    <t>Isolation des murs enterrés</t>
  </si>
  <si>
    <t>3.11.4</t>
  </si>
  <si>
    <t>Isolation en pieds de façade</t>
  </si>
  <si>
    <t>3.11.3</t>
  </si>
  <si>
    <t>Etanchéité des murs enterrés</t>
  </si>
  <si>
    <t>3.11.2</t>
  </si>
  <si>
    <t>Voiles enterrés et murs de soubassements</t>
  </si>
  <si>
    <t>3.11.1</t>
  </si>
  <si>
    <t>Voiles enterrés</t>
  </si>
  <si>
    <t>3.11</t>
  </si>
  <si>
    <t>Cuvette de rétention</t>
  </si>
  <si>
    <t>3.10</t>
  </si>
  <si>
    <t>3.9</t>
  </si>
  <si>
    <t>Semelles filantes siolées, longrines et bêches</t>
  </si>
  <si>
    <t>3.8.6</t>
  </si>
  <si>
    <t>Radiers</t>
  </si>
  <si>
    <t>3.8.5</t>
  </si>
  <si>
    <t>Gros béton de fondations</t>
  </si>
  <si>
    <t>3.8.4</t>
  </si>
  <si>
    <t>Béton de propreté</t>
  </si>
  <si>
    <t>3.8.3</t>
  </si>
  <si>
    <t>forfait</t>
  </si>
  <si>
    <t>Mise à la terre</t>
  </si>
  <si>
    <t>3.8.2</t>
  </si>
  <si>
    <t>Réseaux enterrés</t>
  </si>
  <si>
    <t>3.8.1</t>
  </si>
  <si>
    <t>Fondations</t>
  </si>
  <si>
    <t>3.8</t>
  </si>
  <si>
    <t>Renforcement de sols</t>
  </si>
  <si>
    <t>3.7</t>
  </si>
  <si>
    <t>Evacuations aux décharges</t>
  </si>
  <si>
    <t>3.6.8</t>
  </si>
  <si>
    <t>Fouilles en rigoles</t>
  </si>
  <si>
    <t>3.6.7</t>
  </si>
  <si>
    <t>Fouilles en puits</t>
  </si>
  <si>
    <t>3.6.6</t>
  </si>
  <si>
    <t>Essai de sol</t>
  </si>
  <si>
    <t>3.6.5</t>
  </si>
  <si>
    <t>Nivellement de fond de fouille</t>
  </si>
  <si>
    <t>3.6.4</t>
  </si>
  <si>
    <t>Cheminement et accès</t>
  </si>
  <si>
    <t>Emprise bâtiment et surlargeur</t>
  </si>
  <si>
    <t>Plateformes de travail</t>
  </si>
  <si>
    <t>3.6.3</t>
  </si>
  <si>
    <t>Terrassements généraux</t>
  </si>
  <si>
    <t>3.6.2</t>
  </si>
  <si>
    <t>Travaux préalables</t>
  </si>
  <si>
    <t>3.6.1</t>
  </si>
  <si>
    <t>Terrassements</t>
  </si>
  <si>
    <t>3.6</t>
  </si>
  <si>
    <t>Structure</t>
  </si>
  <si>
    <t>3.5.3</t>
  </si>
  <si>
    <t>Relevé géomètre</t>
  </si>
  <si>
    <t>3.5.2</t>
  </si>
  <si>
    <t>Géotechnique</t>
  </si>
  <si>
    <t>3.5.1</t>
  </si>
  <si>
    <t>3.5</t>
  </si>
  <si>
    <t>Evacuation des gravats</t>
  </si>
  <si>
    <t>3.4.4</t>
  </si>
  <si>
    <t>Jardinière</t>
  </si>
  <si>
    <t>Entrée + auvent</t>
  </si>
  <si>
    <t>Démolition</t>
  </si>
  <si>
    <t>3.4.3</t>
  </si>
  <si>
    <t>Curage du bâtiment</t>
  </si>
  <si>
    <t>3.4.2</t>
  </si>
  <si>
    <t>Désamiantage</t>
  </si>
  <si>
    <t>3.4.1</t>
  </si>
  <si>
    <t>Description des travaux de curage et demolition</t>
  </si>
  <si>
    <t>3.4</t>
  </si>
  <si>
    <t>cis</t>
  </si>
  <si>
    <t>Traitement des déchets et nettoyages</t>
  </si>
  <si>
    <t>3.3.13</t>
  </si>
  <si>
    <t>Sureté du chantier</t>
  </si>
  <si>
    <t>3.3.12</t>
  </si>
  <si>
    <t>Travaux divers</t>
  </si>
  <si>
    <t>3.3.11</t>
  </si>
  <si>
    <t>Moyens de levage</t>
  </si>
  <si>
    <t>3.3.10</t>
  </si>
  <si>
    <t>Cantonnements</t>
  </si>
  <si>
    <t>3.3.9</t>
  </si>
  <si>
    <t>Protections</t>
  </si>
  <si>
    <t>3.3.8</t>
  </si>
  <si>
    <t>Affichages</t>
  </si>
  <si>
    <t>3.3.7</t>
  </si>
  <si>
    <t>Energie - Fluides</t>
  </si>
  <si>
    <t>3.3.6</t>
  </si>
  <si>
    <t>Clôtures de chantier</t>
  </si>
  <si>
    <t>3.3.5</t>
  </si>
  <si>
    <t>Plan d’installation de chantier</t>
  </si>
  <si>
    <t>3.3.4</t>
  </si>
  <si>
    <t>Frais d'études et administratifs</t>
  </si>
  <si>
    <t>3.3.3</t>
  </si>
  <si>
    <t>Constat d’huissier et suivi d'intervention près des avoisinants</t>
  </si>
  <si>
    <t>3.3.2</t>
  </si>
  <si>
    <t>Généralités</t>
  </si>
  <si>
    <t>3.3.1</t>
  </si>
  <si>
    <t>Installations de chantier</t>
  </si>
  <si>
    <t>3.3</t>
  </si>
  <si>
    <t>Piquetage spécial pour ouvrages souterrains ou enterrés</t>
  </si>
  <si>
    <t>3.2</t>
  </si>
  <si>
    <t>Hypothèses</t>
  </si>
  <si>
    <t>3.1</t>
  </si>
  <si>
    <t>DESCRIPTION DES TRAVAUX DE GROS OEUVRE</t>
  </si>
  <si>
    <t>3.</t>
  </si>
  <si>
    <t>SPECIFICATIONS TECHNIQUES GENERALES</t>
  </si>
  <si>
    <t>2.</t>
  </si>
  <si>
    <t>OBJET</t>
  </si>
  <si>
    <t>1.</t>
  </si>
  <si>
    <t>MONTANTS</t>
  </si>
  <si>
    <t>PRIX 
UNITAIRES</t>
  </si>
  <si>
    <t>QTES
ENT.</t>
  </si>
  <si>
    <t>QTES
BET</t>
  </si>
  <si>
    <t xml:space="preserve">     DESIGNATION  des  ARTICLES</t>
  </si>
  <si>
    <t>N° des ART</t>
  </si>
  <si>
    <t xml:space="preserve">LOT 01 - CURAGE DEMOLITION TERRASSEMENTS GROS ŒUVRE </t>
  </si>
  <si>
    <t>LARAGNE 
Buëch</t>
  </si>
  <si>
    <t>3.1.5</t>
  </si>
  <si>
    <t>3.1.4</t>
  </si>
  <si>
    <t>3.1.3</t>
  </si>
  <si>
    <t>3.1.2</t>
  </si>
  <si>
    <t>3.1.1</t>
  </si>
  <si>
    <t>DESCRIPTION DES TRAVAUX</t>
  </si>
  <si>
    <t>LARAGNE
Buëch</t>
  </si>
  <si>
    <t>BETEM PACA</t>
  </si>
  <si>
    <t>Exutoire de désenfumage</t>
  </si>
  <si>
    <t>3.5.12</t>
  </si>
  <si>
    <t>Lanterneaux de désenfumage</t>
  </si>
  <si>
    <t>3.5.11</t>
  </si>
  <si>
    <t>Joint de dilatation</t>
  </si>
  <si>
    <t>3.5.10</t>
  </si>
  <si>
    <t>Couvertines</t>
  </si>
  <si>
    <t>3.5.9</t>
  </si>
  <si>
    <t>Bandes de solin</t>
  </si>
  <si>
    <t>3.5.8</t>
  </si>
  <si>
    <t>Traversées de toitures</t>
  </si>
  <si>
    <t>3.5.7</t>
  </si>
  <si>
    <t>Trop plein</t>
  </si>
  <si>
    <t>3.5.6</t>
  </si>
  <si>
    <t>Dispositifs mécaniques de régulation de débit horizontaux</t>
  </si>
  <si>
    <t>3.5.5</t>
  </si>
  <si>
    <t>Dispositifs mécaniques de régulation de débit verticaux</t>
  </si>
  <si>
    <t>3.5.4</t>
  </si>
  <si>
    <t>Entrées d'Eaux Pluviales (EEP) en déversoir</t>
  </si>
  <si>
    <t>Entrées d'Eaux Pluviales (EEP) cylindriques</t>
  </si>
  <si>
    <t>Entrées d'Eaux Pluviales (EEP) tronconiques</t>
  </si>
  <si>
    <t xml:space="preserve">Résine étanche circulable </t>
  </si>
  <si>
    <t>Procédé de rétention d'eau</t>
  </si>
  <si>
    <t xml:space="preserve">Traitement des relevés </t>
  </si>
  <si>
    <t>Surface courante</t>
  </si>
  <si>
    <t>Terrasses accessibles - Etanchéité bitumineuse avec dalles sur plots</t>
  </si>
  <si>
    <t>Terrasses non accessibles - Etanchéité bitumineuse avec protection lourde meuble</t>
  </si>
  <si>
    <t>DESCRIPTION DES OUVRAGES</t>
  </si>
  <si>
    <t>PRESCRIPTIONS TECHNIQUES PARTICULIERES</t>
  </si>
  <si>
    <t>LOT 03 - ETANCHEITE</t>
  </si>
  <si>
    <t>LARAGNE 
Buëch
PRO</t>
  </si>
  <si>
    <t>Reprise d'enduit dans l'existant</t>
  </si>
  <si>
    <t>Système ETICS (VPP)</t>
  </si>
  <si>
    <t>LOT 04 - ITE</t>
  </si>
  <si>
    <t>Motorisation de volets roulants et stores extérieurs</t>
  </si>
  <si>
    <t>Porte vitrée de type PV01 – Dimensions 1,24 x 2.50 m</t>
  </si>
  <si>
    <t>Stores intérieurs</t>
  </si>
  <si>
    <t>ME04c – Dimensions 1,24 x 2.50 m</t>
  </si>
  <si>
    <t>ME04b – Dimensions 1,24 x 2.50 m</t>
  </si>
  <si>
    <t>ME04a – Dimensions 1,24 x 2.50 m</t>
  </si>
  <si>
    <t>ME03b – Dimensions 1,24 x 2.50 m</t>
  </si>
  <si>
    <t>ME03a – Dimensions 1,24 x 2.50 m</t>
  </si>
  <si>
    <t>ME02b – Dimensions 1,24 x 1.40 m</t>
  </si>
  <si>
    <t>ME02a – Dimensions 1,24 x 1.40 m</t>
  </si>
  <si>
    <t>Em03 PASA – dimensions 3.6 x 2.40 m</t>
  </si>
  <si>
    <t>Em02 PASA – dimensions 2.70 x 2.40 m</t>
  </si>
  <si>
    <t>Em01 PASA– dimensions 2.70 x 2.40 m</t>
  </si>
  <si>
    <t>Stores extérieurs droits motorisés</t>
  </si>
  <si>
    <t>Stores bannes</t>
  </si>
  <si>
    <t>PV02 - Dimensions 1,24 x 2,50 m</t>
  </si>
  <si>
    <t>ME03a - Dimensions 1,24 x 2,50 m</t>
  </si>
  <si>
    <t>ME01c – Dimensions 1,24 x 2.00 m</t>
  </si>
  <si>
    <t>ME01a – Dimensions 1,24 x 2.00 m</t>
  </si>
  <si>
    <t>Volets roulants droits en aluminium</t>
  </si>
  <si>
    <t>Pose d’entrée d’air</t>
  </si>
  <si>
    <t>PV03 + AN - 0,48 x 1,10 m</t>
  </si>
  <si>
    <t>MEX 04C - 1,24 x 1,10 mht - à lames pleines</t>
  </si>
  <si>
    <t>MEX 04B - 1,24 x 1,10 mht</t>
  </si>
  <si>
    <t>MEX01B - 1,24 x 0,55 m</t>
  </si>
  <si>
    <t>Châssis de désenfumage</t>
  </si>
  <si>
    <t>SAS d’entrée en aluminium</t>
  </si>
  <si>
    <t>Ensemble vitré de type Em03 PASA – dimensions 3.6 x 2.40 m</t>
  </si>
  <si>
    <t>3.2.1.17</t>
  </si>
  <si>
    <t>Ensemble vitré de type Em02 PASA – dimensions 2.70 x 2.40 m</t>
  </si>
  <si>
    <t>3.2.1.16</t>
  </si>
  <si>
    <t>Ensemble vitré de type Em01 PASA– dimensions 2.70 x 2.40 m</t>
  </si>
  <si>
    <t>3.2.1.15</t>
  </si>
  <si>
    <t>Porte vitrée de type PV03 et amenée d'air – Dimensions 1,00+0,54 x 2.50 m</t>
  </si>
  <si>
    <t>3.2.1.14</t>
  </si>
  <si>
    <t>Porte vitrée de type PV02a – Dimensions 1,00+0,24 x 2,50 m</t>
  </si>
  <si>
    <t>3.2.1.13</t>
  </si>
  <si>
    <t>Porte vitrée de type PV02 – Dimensions 1,00+0,24 x 2,50 m (IS)</t>
  </si>
  <si>
    <t>3.2.1.12</t>
  </si>
  <si>
    <t>Porte vitrée de type PV01 – Dimensions 1,00+0,24 x 2,10+0,40 m</t>
  </si>
  <si>
    <t>3.2.1.11</t>
  </si>
  <si>
    <t>Châssis de type ME04c – Dimensions 1,24 x 2.50 m</t>
  </si>
  <si>
    <t>3.2.1.10</t>
  </si>
  <si>
    <t>Châssis de type ME04b – Dimensions 1,24 x 2.50 m</t>
  </si>
  <si>
    <t>3.2.1.9</t>
  </si>
  <si>
    <t>Châssis de type ME04a – Dimensions 1,24 x 2.50 m</t>
  </si>
  <si>
    <t>3.2.1.8</t>
  </si>
  <si>
    <t>Châssis de type ME03b – Dimensions 1,24 x 2.50 m</t>
  </si>
  <si>
    <t>3.2.1.7</t>
  </si>
  <si>
    <t>Châssis de type ME03a – Dimensions 1,24 x 2.50 m</t>
  </si>
  <si>
    <t>3.2.1.6</t>
  </si>
  <si>
    <t>Châssis de type ME02b – Dimensions 1,24 x 1.40 m</t>
  </si>
  <si>
    <t>3.2.1.5</t>
  </si>
  <si>
    <t>Châssis de type ME02a – Dimensions 1,24 x 1.40 m</t>
  </si>
  <si>
    <t>3.2.1.4</t>
  </si>
  <si>
    <t>Châssis de type ME01c  – Dimensions 1,24 x 2,00 m</t>
  </si>
  <si>
    <t>3.2.1.3</t>
  </si>
  <si>
    <t>Châssis de type ME01b avec châssis d’amenée d’air  – Dimensions 1,24 x 2.00 m</t>
  </si>
  <si>
    <t>3.2.1.2</t>
  </si>
  <si>
    <t>Châssis de type ME01a - Dimensions 1,24 x 2.00 m</t>
  </si>
  <si>
    <t>3.2.1.1</t>
  </si>
  <si>
    <t>Nomenclature</t>
  </si>
  <si>
    <t>3.2.1</t>
  </si>
  <si>
    <t>Menuiseries extérieures mixtes en bois-aluminium à rupteurs de ponts thermiques</t>
  </si>
  <si>
    <t>Prescriptions particulières</t>
  </si>
  <si>
    <t>LOT 05 - MENUISERIES EXTERIEURES OCCULTATIONS</t>
  </si>
  <si>
    <t>SOUS TOTAL FAUX PLAFONDS</t>
  </si>
  <si>
    <t>Absorbant acoustique</t>
  </si>
  <si>
    <t>5.4.4</t>
  </si>
  <si>
    <t>Retombées et habillages verticaux de plafonds suspendus</t>
  </si>
  <si>
    <t>5.4.3</t>
  </si>
  <si>
    <t>Trappes de visite invisible dans faux plafonds</t>
  </si>
  <si>
    <t>5.4.2</t>
  </si>
  <si>
    <t>Isolation rapportée en sous-face de plancher</t>
  </si>
  <si>
    <t>5.4.1</t>
  </si>
  <si>
    <t>5.4</t>
  </si>
  <si>
    <t>Faux plafonds coupe-feu 2 heures</t>
  </si>
  <si>
    <t>5.3</t>
  </si>
  <si>
    <t>Faux-plafonds en dalles 600 x 600 mm - Type 6</t>
  </si>
  <si>
    <t>5.2.4</t>
  </si>
  <si>
    <t>Faux-plafonds en dalles 600 x 600 mm - Type 5</t>
  </si>
  <si>
    <t>5.2.3</t>
  </si>
  <si>
    <t>Faux-plafonds en dalles 600 x 600 mm hygiène - Type 2</t>
  </si>
  <si>
    <t>5.2.2</t>
  </si>
  <si>
    <t>Faux plafonds en dalles 1200 x 600 mm - Type 1b</t>
  </si>
  <si>
    <t>5.2.1</t>
  </si>
  <si>
    <t>Faux plafonds en fibres minérales</t>
  </si>
  <si>
    <t>5.2</t>
  </si>
  <si>
    <t>Faux plafond en plaque de plâtre perforée – Type 3</t>
  </si>
  <si>
    <t>5.1.2</t>
  </si>
  <si>
    <t>Faux plafond en plaque de plâtre lisse – Type 1a &amp; Type 4</t>
  </si>
  <si>
    <t>5.1.1</t>
  </si>
  <si>
    <t>Faux plafonds non démontables en plaques de plâtre</t>
  </si>
  <si>
    <t>5.1</t>
  </si>
  <si>
    <t>DESCRIPTION DES TRAVAUX DE FAUX PLAFONDS</t>
  </si>
  <si>
    <t>5.</t>
  </si>
  <si>
    <t>SOUS TOTAL DOUBLAGES</t>
  </si>
  <si>
    <t>Contre cloison isolée</t>
  </si>
  <si>
    <t>4.1.2</t>
  </si>
  <si>
    <t>Contre cloison d'habillage</t>
  </si>
  <si>
    <t>4.1.1</t>
  </si>
  <si>
    <t>Doublages</t>
  </si>
  <si>
    <t>4.1</t>
  </si>
  <si>
    <t>DESCRIPTION DES TRAVAUX DE DOUBLAGES</t>
  </si>
  <si>
    <t>4.</t>
  </si>
  <si>
    <t>SOUS TOTAL CLOISONS</t>
  </si>
  <si>
    <t>Coffrets Boitiers</t>
  </si>
  <si>
    <t xml:space="preserve">Coffret Centrale SSI </t>
  </si>
  <si>
    <t>Coffrets VTP</t>
  </si>
  <si>
    <t>Raccords et calfeutrement après le passage des autres corps d'état</t>
  </si>
  <si>
    <t>Pose seule d'huisseries fournies par le menuisier</t>
  </si>
  <si>
    <t>Pose des grilles de ventilation et volets de désenfumage</t>
  </si>
  <si>
    <t>Divers</t>
  </si>
  <si>
    <t>Gaines de désenfumage</t>
  </si>
  <si>
    <t>Gaines techniques</t>
  </si>
  <si>
    <t>Cloisons en plaques de plâtre avec ossature primaire</t>
  </si>
  <si>
    <r>
      <t xml:space="preserve">Cloisons de type 140/90 -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51 dB</t>
    </r>
  </si>
  <si>
    <t>3.1.6</t>
  </si>
  <si>
    <r>
      <t xml:space="preserve">Cloisons de type 120/84 -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43 dB</t>
    </r>
  </si>
  <si>
    <r>
      <t xml:space="preserve">Cloisons de type 98/48–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54 dB</t>
    </r>
  </si>
  <si>
    <r>
      <t xml:space="preserve">Cloisons de type 98/48–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45 dB</t>
    </r>
  </si>
  <si>
    <r>
      <t xml:space="preserve">Cloisons de type 98/62 – Rw+C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48 dB</t>
    </r>
  </si>
  <si>
    <r>
      <t xml:space="preserve">Cloisons de type 72/36 – Rw+C= </t>
    </r>
    <r>
      <rPr>
        <sz val="10"/>
        <rFont val="Aptos Narrow"/>
        <family val="2"/>
      </rPr>
      <t>≥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41dB</t>
    </r>
  </si>
  <si>
    <t>Cloisons en plaque de plâtre</t>
  </si>
  <si>
    <t>DESCRIPTION DES TRAVAUX DE CLOISONS</t>
  </si>
  <si>
    <t>LOT 06 - CLOISONS DOUBLAGES FAUX-PLAFONDS</t>
  </si>
  <si>
    <t>4.2</t>
  </si>
  <si>
    <t>SOUS TOTAL AGENCEMENT</t>
  </si>
  <si>
    <t>Tableau d’affichage</t>
  </si>
  <si>
    <t>3.11.41</t>
  </si>
  <si>
    <t>Patères</t>
  </si>
  <si>
    <t>3.11.40</t>
  </si>
  <si>
    <t>Casiers</t>
  </si>
  <si>
    <t>3.11.39</t>
  </si>
  <si>
    <t>Vidéoprojecteurs</t>
  </si>
  <si>
    <t>TV</t>
  </si>
  <si>
    <t>Support écran TV et vidéoprojecteurs</t>
  </si>
  <si>
    <t>3.11.38</t>
  </si>
  <si>
    <t>Mobilier 37 - Placard Baie/Hygiène</t>
  </si>
  <si>
    <t>3.11.37</t>
  </si>
  <si>
    <t>Mobilier 36 - Placard LABO</t>
  </si>
  <si>
    <t>3.11.36</t>
  </si>
  <si>
    <t>Plan de travail</t>
  </si>
  <si>
    <t>Rangements bas</t>
  </si>
  <si>
    <t>Placards</t>
  </si>
  <si>
    <t xml:space="preserve">Mobilier 35 – Bureau accompagnants FAM </t>
  </si>
  <si>
    <t>3.11.35</t>
  </si>
  <si>
    <t xml:space="preserve">Mobilier 34 – Placards salle d’animation et salle à manger </t>
  </si>
  <si>
    <t>3.11.34</t>
  </si>
  <si>
    <t>Mobilier 33 – Placards pharmacie EHPAD</t>
  </si>
  <si>
    <t>3.11.33</t>
  </si>
  <si>
    <t>Mobilier 32 – Vidoir Lave bassin EHPAD</t>
  </si>
  <si>
    <t>3.11.32</t>
  </si>
  <si>
    <t>Mobilier 31 – Salle de bain EHPAD</t>
  </si>
  <si>
    <t>3.11.31</t>
  </si>
  <si>
    <t>Mobilier 30 – Cloison acoustique mobile</t>
  </si>
  <si>
    <t>3.11.30</t>
  </si>
  <si>
    <t>Mobilier 29 – Office EHPAD – placards rayonnage</t>
  </si>
  <si>
    <t>3.11.29</t>
  </si>
  <si>
    <t>Mobilier 28 – Bureau accueil collectif</t>
  </si>
  <si>
    <t>3.11.28</t>
  </si>
  <si>
    <t>Mobilier 27 – Salle d’ergothérapie</t>
  </si>
  <si>
    <t>3.11.27</t>
  </si>
  <si>
    <t>Mobilier 26 – Placard Chambre</t>
  </si>
  <si>
    <t>3.11.26</t>
  </si>
  <si>
    <t>Mobilier 25 - Cloison mobile</t>
  </si>
  <si>
    <t>3.11.25</t>
  </si>
  <si>
    <t>Placard</t>
  </si>
  <si>
    <t xml:space="preserve">Rangements hauts et bas </t>
  </si>
  <si>
    <t>Mobilier 24 – Salle d’animation EHPAD</t>
  </si>
  <si>
    <t>3.11.24</t>
  </si>
  <si>
    <t>Mobilier 23 – Retour soins / désinf EHPAD</t>
  </si>
  <si>
    <t>3.11.23</t>
  </si>
  <si>
    <t>Mobilier 22 – Salle détente perso EHPAD</t>
  </si>
  <si>
    <t>3.11.22</t>
  </si>
  <si>
    <t>Bureau</t>
  </si>
  <si>
    <t xml:space="preserve">Cuisine </t>
  </si>
  <si>
    <t>Mobilier 21 – Salle de soins EHPAD</t>
  </si>
  <si>
    <t>3.11.21</t>
  </si>
  <si>
    <t>Mobilier 20 – Cuisine thérapeutique EHPAD</t>
  </si>
  <si>
    <t>3.11.20</t>
  </si>
  <si>
    <t>Mobilier 19 – Bureau inf/IDE EHPAD</t>
  </si>
  <si>
    <t>3.11.19</t>
  </si>
  <si>
    <t>Placards muraux, plan vasque, plan de travail E2</t>
  </si>
  <si>
    <t>Placards muraux E1</t>
  </si>
  <si>
    <t>Mobilier 18 – Salle activités FAM – placards</t>
  </si>
  <si>
    <t>3.11.18</t>
  </si>
  <si>
    <t>Mobilier 17 – Lave bassin FAM</t>
  </si>
  <si>
    <t>3.11.17</t>
  </si>
  <si>
    <t>Mobilier 16 – SDB commune</t>
  </si>
  <si>
    <t>3.11.16</t>
  </si>
  <si>
    <t>Mobilier 15 – Art thérapie</t>
  </si>
  <si>
    <t>3.11.15</t>
  </si>
  <si>
    <t>Mobilier 14 – Salle de repos FAM</t>
  </si>
  <si>
    <t>3.11.14</t>
  </si>
  <si>
    <t xml:space="preserve">Paillasse sèche  et meubles </t>
  </si>
  <si>
    <t>Mobilier 13 – Soins FAM</t>
  </si>
  <si>
    <t>3.11.13</t>
  </si>
  <si>
    <t>Mobilier 12 – Buanderie FAM</t>
  </si>
  <si>
    <t>3.11.12</t>
  </si>
  <si>
    <t>Mobilier 11 – Cuisine thérapeutique FAM</t>
  </si>
  <si>
    <t>3.11.11</t>
  </si>
  <si>
    <t>Mobilier 10 – Retour soins/dés géronto psy</t>
  </si>
  <si>
    <t>3.11.10</t>
  </si>
  <si>
    <t xml:space="preserve">Rangements hauts </t>
  </si>
  <si>
    <t>Mobilier 09 – Pharmacie Géronto psy</t>
  </si>
  <si>
    <t>3.11.9</t>
  </si>
  <si>
    <t>Mobilier 08 – Lave bassin géronto psy</t>
  </si>
  <si>
    <t>Mobilier 07 – Salle bien être Géronto psy</t>
  </si>
  <si>
    <t>Rangement admin</t>
  </si>
  <si>
    <t>Paillasse humide</t>
  </si>
  <si>
    <t>Mobilier 06 – Salle de soin Géronto psy</t>
  </si>
  <si>
    <t>Mobilier 05 – Cuisine thérapeutique SAM géronto psy</t>
  </si>
  <si>
    <t>Mobilier 04 – Repos perso PASA</t>
  </si>
  <si>
    <t>Mobilier 03 - Salle activités PASA</t>
  </si>
  <si>
    <t>Mobilier 02 – Cuisine thérapeutique PASA</t>
  </si>
  <si>
    <t>Rideau métallique</t>
  </si>
  <si>
    <t>Banque accueil cis habillage encadrement</t>
  </si>
  <si>
    <t>Mobilier 01 - Banque accueil</t>
  </si>
  <si>
    <t>Agencement</t>
  </si>
  <si>
    <t>SOUS TOTAL MENUISERIE INTERIEURE</t>
  </si>
  <si>
    <t xml:space="preserve">Habillage mural bois </t>
  </si>
  <si>
    <t>Protection des angles</t>
  </si>
  <si>
    <t>A 1,20 m au droit des têtes de lits et chambres</t>
  </si>
  <si>
    <t xml:space="preserve">A 1,00 m </t>
  </si>
  <si>
    <t>Protection 300 mm</t>
  </si>
  <si>
    <t>Protection murale</t>
  </si>
  <si>
    <t>Mains courantes</t>
  </si>
  <si>
    <t>Trappes de visites 20 x 20 cm</t>
  </si>
  <si>
    <t>Façades de GT toute hauteur de type Pi08b - 1V</t>
  </si>
  <si>
    <t>Façades de GT toute hauteur de type Pi08a - 2V</t>
  </si>
  <si>
    <t>Cas courant</t>
  </si>
  <si>
    <t>Trappes de visites</t>
  </si>
  <si>
    <t>CV02 - Dimensions 1,20 x 1,00 m ht</t>
  </si>
  <si>
    <t>Store intérieur</t>
  </si>
  <si>
    <t>0,65 x 1,00 m - CV 03</t>
  </si>
  <si>
    <t>1,20 x 1,00 m - CV 02</t>
  </si>
  <si>
    <t>1,60 x 1,00 m - CV 01</t>
  </si>
  <si>
    <t>Châssis coupe-feu EI30</t>
  </si>
  <si>
    <t>Organigramme</t>
  </si>
  <si>
    <t xml:space="preserve">Blocs portes des salles d'eau </t>
  </si>
  <si>
    <t>Contact de position</t>
  </si>
  <si>
    <t>3.1.6.12.5</t>
  </si>
  <si>
    <t>Asservissement à la DI</t>
  </si>
  <si>
    <t>3.1.6.12.4</t>
  </si>
  <si>
    <t>Verrouillage pour porte va et vient</t>
  </si>
  <si>
    <t>3.1.6.12.3</t>
  </si>
  <si>
    <t>Ventouse murale</t>
  </si>
  <si>
    <t>3.1.6.12.2</t>
  </si>
  <si>
    <t>Pivot linteau (asservissement déporté)</t>
  </si>
  <si>
    <t>3.1.6.12.1</t>
  </si>
  <si>
    <t>Equipements spécifiques</t>
  </si>
  <si>
    <t>3.1.6.12</t>
  </si>
  <si>
    <t>Butoir</t>
  </si>
  <si>
    <t>3.1.6.11</t>
  </si>
  <si>
    <t>Plaques de protection contre les chocs</t>
  </si>
  <si>
    <t>3.1.6.10.3</t>
  </si>
  <si>
    <t>Plaque de poussée</t>
  </si>
  <si>
    <t>3.1.6.10.2</t>
  </si>
  <si>
    <t>Ensembles béquilles</t>
  </si>
  <si>
    <t>3.1.6.10.1</t>
  </si>
  <si>
    <t>Garnitures</t>
  </si>
  <si>
    <t>3.1.6.10</t>
  </si>
  <si>
    <t>Ferme-porte à glissière</t>
  </si>
  <si>
    <t>3.1.6.9</t>
  </si>
  <si>
    <t>Sélecteurs de fermeture</t>
  </si>
  <si>
    <t>3.1.6.8</t>
  </si>
  <si>
    <t>Crémones</t>
  </si>
  <si>
    <t>3.1.6.7</t>
  </si>
  <si>
    <t>Gâche ou ventouse</t>
  </si>
  <si>
    <t>3.1.6.6</t>
  </si>
  <si>
    <t>Bec de cane à condamnation</t>
  </si>
  <si>
    <t>3.1.6.5</t>
  </si>
  <si>
    <t>Bec de cane</t>
  </si>
  <si>
    <t>3.1.6.4</t>
  </si>
  <si>
    <t>Serrure de sûreté décondamnable modèle « urgence »</t>
  </si>
  <si>
    <t>3.1.6.3</t>
  </si>
  <si>
    <t>Serrure de sûreté à pêne dormant ½ tour, 2 faces</t>
  </si>
  <si>
    <t>3.1.6.2</t>
  </si>
  <si>
    <t>Paumelles</t>
  </si>
  <si>
    <t>3.1.6.1</t>
  </si>
  <si>
    <t>Ferrage et quincaillerie</t>
  </si>
  <si>
    <t>Oculus vitré</t>
  </si>
  <si>
    <t>3.1.5.4</t>
  </si>
  <si>
    <t>Finition stratifiée</t>
  </si>
  <si>
    <t>3.1.5.3</t>
  </si>
  <si>
    <t>PV pour Bandeau DAS/FP débrayable - 1V</t>
  </si>
  <si>
    <t>- 93+50 x 204 - Type Pi09</t>
  </si>
  <si>
    <t>- 103 x 204 - Type Pi03</t>
  </si>
  <si>
    <t>- 93 x 204 - Type Pi02a</t>
  </si>
  <si>
    <t>EI30</t>
  </si>
  <si>
    <t>- 123+64 x 244 - Type Pi06C DAS</t>
  </si>
  <si>
    <t>- 93+93 x 244 - Type Pi06B DAS</t>
  </si>
  <si>
    <t>- 93+57 x 244 - Type Pi06A DAS</t>
  </si>
  <si>
    <t>- 95+55 x 204 - Type Pi05</t>
  </si>
  <si>
    <t>- 93+30 x 204 - Type Pi04</t>
  </si>
  <si>
    <t>- 93 x 204 - Type Pi02b</t>
  </si>
  <si>
    <t>- 113 x 204 - Type Pi01</t>
  </si>
  <si>
    <t>E30</t>
  </si>
  <si>
    <t>- 93+40 x 204 - Type Pi11</t>
  </si>
  <si>
    <t>- 83 x 204 - Type Pi10</t>
  </si>
  <si>
    <t>Sans tenue feu</t>
  </si>
  <si>
    <t>Ames pleines</t>
  </si>
  <si>
    <t>3.1.5.2</t>
  </si>
  <si>
    <t>3.1.5.1</t>
  </si>
  <si>
    <t>Vantaux isoplanes</t>
  </si>
  <si>
    <t>Huisseries métalliques pour portes à deux vantaux</t>
  </si>
  <si>
    <t>3.1.4.1</t>
  </si>
  <si>
    <t>Huisseries métalliques pour portes à un vantail</t>
  </si>
  <si>
    <t>Huisseries</t>
  </si>
  <si>
    <t>Performances</t>
  </si>
  <si>
    <t>Nomenclature et équipements</t>
  </si>
  <si>
    <t>Localisation</t>
  </si>
  <si>
    <t>Blocs portes</t>
  </si>
  <si>
    <t>LOT 07 - MENUISERIE INTERIEURE - AGENCEMENT</t>
  </si>
  <si>
    <t>3.1.9</t>
  </si>
  <si>
    <t>- SER11C - 0,80 x 0,80 m</t>
  </si>
  <si>
    <t>- SER11B - 1,20 x 1,20 m</t>
  </si>
  <si>
    <t>- SER11A - 0,98 x 2,10 m</t>
  </si>
  <si>
    <t>- SER10B - 0,60 x 0,60 m</t>
  </si>
  <si>
    <t>- SER10A - 0,50 x 0,50 m</t>
  </si>
  <si>
    <t>- SER09C - 1,00 x 1,50 m</t>
  </si>
  <si>
    <t>- SER09B - 1,00 x 2,00 m</t>
  </si>
  <si>
    <t xml:space="preserve">- SER09A - 0,42 x 0,98 </t>
  </si>
  <si>
    <t>Grilles de ventilation SE09/SE10/SE11</t>
  </si>
  <si>
    <t>3.1.8</t>
  </si>
  <si>
    <t>Grilles pour carneau 400x400</t>
  </si>
  <si>
    <t xml:space="preserve">Grilles 70x125 cm </t>
  </si>
  <si>
    <t>Grilles 90x45 cm</t>
  </si>
  <si>
    <t>Grille métallique de ventilation basse – SE08</t>
  </si>
  <si>
    <t>3.1.7</t>
  </si>
  <si>
    <t>PM03</t>
  </si>
  <si>
    <t>PM02</t>
  </si>
  <si>
    <t>PM01</t>
  </si>
  <si>
    <t>Porte métallique</t>
  </si>
  <si>
    <t>Main courante extérieure – SE07</t>
  </si>
  <si>
    <t>Grille métallique – SE06</t>
  </si>
  <si>
    <t>Portillon</t>
  </si>
  <si>
    <t>Linéaire courante</t>
  </si>
  <si>
    <t>Garde-corps vitrés – SE02/03/04/05</t>
  </si>
  <si>
    <t>Portillon métallique</t>
  </si>
  <si>
    <t>Escaliers extérieurs – SE01</t>
  </si>
  <si>
    <t>Ouvrages extérieurs</t>
  </si>
  <si>
    <t>LOT 08 SERRURERIE</t>
  </si>
  <si>
    <t>MONTANT VARIANTES TOTAL TTC</t>
  </si>
  <si>
    <t>MONTANT VARIANTES TOTAL HT</t>
  </si>
  <si>
    <t>Mitigeur de lavabo thermostatique à col de cygne</t>
  </si>
  <si>
    <t>Mitigeur lavabo thermostatique à col de cygne</t>
  </si>
  <si>
    <t>6.3</t>
  </si>
  <si>
    <t>Brasseurs d’air plafonniers salles de soins</t>
  </si>
  <si>
    <t>Brasseurs d'air salles de soins</t>
  </si>
  <si>
    <t>6.2</t>
  </si>
  <si>
    <t>m</t>
  </si>
  <si>
    <t>Calorifuge classe 4</t>
  </si>
  <si>
    <t>Tuyauterie multicouche (compris accessoires et supports)</t>
  </si>
  <si>
    <t>Distribution ECS</t>
  </si>
  <si>
    <t>Calorifuge classe 2</t>
  </si>
  <si>
    <t>Distribution Eau Froide</t>
  </si>
  <si>
    <t>Extension</t>
  </si>
  <si>
    <t>Pavillon Buech</t>
  </si>
  <si>
    <t>Réseaux EF/ECS multicouche</t>
  </si>
  <si>
    <t>6.1</t>
  </si>
  <si>
    <t>VARIANTES</t>
  </si>
  <si>
    <t>6.</t>
  </si>
  <si>
    <t>Variantes</t>
  </si>
  <si>
    <t>Ens</t>
  </si>
  <si>
    <t>Réception</t>
  </si>
  <si>
    <t>5.9.7</t>
  </si>
  <si>
    <t>Frais afférents aux opérations de contrôle</t>
  </si>
  <si>
    <t>5.9.6</t>
  </si>
  <si>
    <t>Vérifications - Essais</t>
  </si>
  <si>
    <t>5.9.5</t>
  </si>
  <si>
    <t>Essais de fonctionnement</t>
  </si>
  <si>
    <t>5.9.4</t>
  </si>
  <si>
    <t>Garanties de fonctionnement</t>
  </si>
  <si>
    <t>5.9.3</t>
  </si>
  <si>
    <t>Garanties de bonne construction</t>
  </si>
  <si>
    <t>5.9.2</t>
  </si>
  <si>
    <t>5.9.1</t>
  </si>
  <si>
    <t>Mise en service – Essais – Réception</t>
  </si>
  <si>
    <t>5.9</t>
  </si>
  <si>
    <t>Comptage</t>
  </si>
  <si>
    <t>5.8.6</t>
  </si>
  <si>
    <t>5.8.5</t>
  </si>
  <si>
    <t>Coupure de proximité</t>
  </si>
  <si>
    <t>5.8.4</t>
  </si>
  <si>
    <t>Chemins de câbles et canalisations</t>
  </si>
  <si>
    <t>5.8.3</t>
  </si>
  <si>
    <t>Armoires et coffrets</t>
  </si>
  <si>
    <t>5.8.2</t>
  </si>
  <si>
    <t>5.8.1</t>
  </si>
  <si>
    <t>Electricité</t>
  </si>
  <si>
    <t>5.8</t>
  </si>
  <si>
    <t>Mise à jour logiciel</t>
  </si>
  <si>
    <t>5.7.7</t>
  </si>
  <si>
    <t>Essais et mise en service</t>
  </si>
  <si>
    <t>5.7.6</t>
  </si>
  <si>
    <t>Liste de points</t>
  </si>
  <si>
    <t>5.7.5</t>
  </si>
  <si>
    <t>Analyses fonctionnelles</t>
  </si>
  <si>
    <t>5.7.4</t>
  </si>
  <si>
    <t>Unités de Traitement Locales</t>
  </si>
  <si>
    <t>5.7.3</t>
  </si>
  <si>
    <t>5.7.2</t>
  </si>
  <si>
    <t>Principe</t>
  </si>
  <si>
    <t>5.7.1</t>
  </si>
  <si>
    <t>Régulation et GTB</t>
  </si>
  <si>
    <t>5.7</t>
  </si>
  <si>
    <t>Souche en toiture</t>
  </si>
  <si>
    <t>5.6.6</t>
  </si>
  <si>
    <t>Carneaux sous-dalles</t>
  </si>
  <si>
    <t>5.6.5</t>
  </si>
  <si>
    <t>Conduits CF verticaux</t>
  </si>
  <si>
    <t>5.6.4</t>
  </si>
  <si>
    <t>VH 80 dm²</t>
  </si>
  <si>
    <t>VH 60 dm²</t>
  </si>
  <si>
    <t>VH 40 dm²</t>
  </si>
  <si>
    <t>VH 30 dm²</t>
  </si>
  <si>
    <t>VH 20 dm²</t>
  </si>
  <si>
    <t>VB 80 dm²</t>
  </si>
  <si>
    <t>VB 40 dm²</t>
  </si>
  <si>
    <t>VB 30 dm²</t>
  </si>
  <si>
    <t>VB 20 dm²</t>
  </si>
  <si>
    <t>Volets et grilles</t>
  </si>
  <si>
    <t>5.6.3</t>
  </si>
  <si>
    <t>Ouvrant de désenfumage</t>
  </si>
  <si>
    <t>5.6.2</t>
  </si>
  <si>
    <t>5.6.1</t>
  </si>
  <si>
    <t>Désenfumage</t>
  </si>
  <si>
    <t>5.6</t>
  </si>
  <si>
    <t>Etablissement des plans</t>
  </si>
  <si>
    <t>Consignes de sécurité</t>
  </si>
  <si>
    <t>5.5.12.2</t>
  </si>
  <si>
    <t>Hors marché</t>
  </si>
  <si>
    <t>Extincteurs</t>
  </si>
  <si>
    <t>5.5.12.1</t>
  </si>
  <si>
    <t>Sécurité incendie</t>
  </si>
  <si>
    <t>5.5.12</t>
  </si>
  <si>
    <t>Siège PMR</t>
  </si>
  <si>
    <t>5.5.11.6</t>
  </si>
  <si>
    <t>Miroir (MI01)</t>
  </si>
  <si>
    <t>5.5.11.5</t>
  </si>
  <si>
    <t>Patère (PT01)</t>
  </si>
  <si>
    <t>5.5.11.4</t>
  </si>
  <si>
    <t>Barre tridimensionnelle (BM03)</t>
  </si>
  <si>
    <t>5.5.11.3</t>
  </si>
  <si>
    <t>Barre relevable (BM02)</t>
  </si>
  <si>
    <t>5.5.11.2</t>
  </si>
  <si>
    <t>Barre d'appui coudée 135 (BM01)</t>
  </si>
  <si>
    <t>5.5.11.1</t>
  </si>
  <si>
    <t>Accessoires sanitaires et PMR</t>
  </si>
  <si>
    <t>5.5.11</t>
  </si>
  <si>
    <t>Attente EF</t>
  </si>
  <si>
    <t>Fontaine à eau (FO01)</t>
  </si>
  <si>
    <t>5.5.10.22</t>
  </si>
  <si>
    <t>Robinet extérieur</t>
  </si>
  <si>
    <t>Balnéo</t>
  </si>
  <si>
    <t>Lave-bassins</t>
  </si>
  <si>
    <t>Type lave-vaisselles</t>
  </si>
  <si>
    <t>Robinet de puisage (RO01)</t>
  </si>
  <si>
    <t>5.5.10.21</t>
  </si>
  <si>
    <t>Arrivée EF avec vanne</t>
  </si>
  <si>
    <t>Poste de désinfection (DE01)</t>
  </si>
  <si>
    <t>5.5.10.20</t>
  </si>
  <si>
    <t>Mitigeur</t>
  </si>
  <si>
    <t>Cuve double bac résine</t>
  </si>
  <si>
    <t>Paillasse humide double (PA02)</t>
  </si>
  <si>
    <t>5.5.10.19</t>
  </si>
  <si>
    <t>Cuve simple bac résine</t>
  </si>
  <si>
    <t>Paillasse humide simple (PA01)</t>
  </si>
  <si>
    <t>5.5.10.18</t>
  </si>
  <si>
    <t>Balnéo à porte PMR</t>
  </si>
  <si>
    <t>Baignoire balnéo (BA01)</t>
  </si>
  <si>
    <t>5.5.10.17</t>
  </si>
  <si>
    <t>Hors lot</t>
  </si>
  <si>
    <t>Siphon de sol (SI01)</t>
  </si>
  <si>
    <t>5.5.10.16</t>
  </si>
  <si>
    <t>Vidoir</t>
  </si>
  <si>
    <t>Vidoir (VI01)</t>
  </si>
  <si>
    <t>5.5.10.15</t>
  </si>
  <si>
    <t>Mitigeur évier col de cygne</t>
  </si>
  <si>
    <t>Bac double avec égouttoir</t>
  </si>
  <si>
    <t>Evier 2 bacs avec égouttoir (EV03)</t>
  </si>
  <si>
    <t>5.5.10.14</t>
  </si>
  <si>
    <t>Bac avec égouttoir</t>
  </si>
  <si>
    <t>Evier 1 bac avec égouttoir  (EV02)</t>
  </si>
  <si>
    <t>5.5.10.13</t>
  </si>
  <si>
    <t>Bac simple</t>
  </si>
  <si>
    <t>Evier 1 bac simple (EV01)</t>
  </si>
  <si>
    <t>5.5.10.12</t>
  </si>
  <si>
    <t>Attentes EF+EFS+EU au sol</t>
  </si>
  <si>
    <t>Bac lavage cheveux (LM07)</t>
  </si>
  <si>
    <t>5.5.10.11</t>
  </si>
  <si>
    <t>Robinet col de cygne</t>
  </si>
  <si>
    <t>Vasque cube</t>
  </si>
  <si>
    <t>Lave-mains cube (LM06)</t>
  </si>
  <si>
    <t>5.5.10.10</t>
  </si>
  <si>
    <t>Vasque rectangulaire</t>
  </si>
  <si>
    <t>Lave-mains rectangulaire (LM05)</t>
  </si>
  <si>
    <t>5.5.10.09</t>
  </si>
  <si>
    <t>Vasque d'angle</t>
  </si>
  <si>
    <t>Lave-mains d’angle (LM04)</t>
  </si>
  <si>
    <t>5.5.10.8</t>
  </si>
  <si>
    <t>Supprimé</t>
  </si>
  <si>
    <t>Lave-mains compact (LM03)</t>
  </si>
  <si>
    <t>5.5.10.7</t>
  </si>
  <si>
    <t>Vasque sphère à encastrer</t>
  </si>
  <si>
    <t>Lave-mains circulaire (LM02)</t>
  </si>
  <si>
    <t>5.5.10.6</t>
  </si>
  <si>
    <t>Vasque PMR</t>
  </si>
  <si>
    <t>Lave-mains PMR (LM01)</t>
  </si>
  <si>
    <t>5.5.10.5</t>
  </si>
  <si>
    <t>Colonne de douche</t>
  </si>
  <si>
    <t>Mitigeur thermostatique séquentiel</t>
  </si>
  <si>
    <t>Siphon de sol (hors lot)</t>
  </si>
  <si>
    <t>Douche sans receveur (DO02)</t>
  </si>
  <si>
    <t>5.5.10.4</t>
  </si>
  <si>
    <t>Sans objet</t>
  </si>
  <si>
    <t>Douche avec receveur (DO01)</t>
  </si>
  <si>
    <t>5.5.10.3</t>
  </si>
  <si>
    <t>Plan vasque</t>
  </si>
  <si>
    <t>Vasque d’angle (VA01)</t>
  </si>
  <si>
    <t>5.5.10.2</t>
  </si>
  <si>
    <t>Plaque de commande</t>
  </si>
  <si>
    <t>Bâti-support</t>
  </si>
  <si>
    <t>Cuvette suspendue</t>
  </si>
  <si>
    <t>WC PMR (WC01)</t>
  </si>
  <si>
    <t>5.5.10.1</t>
  </si>
  <si>
    <t>Appareils sanitaires</t>
  </si>
  <si>
    <t>5.5.10</t>
  </si>
  <si>
    <t>Réseaux sous-dalles (Lot GO)</t>
  </si>
  <si>
    <t>Réseaux enterrés (Lot VRD)</t>
  </si>
  <si>
    <t>Réseaux intérieurs PVC</t>
  </si>
  <si>
    <t>Evacuation EP</t>
  </si>
  <si>
    <t>5.5.9</t>
  </si>
  <si>
    <t>Raccordement en galerie technique</t>
  </si>
  <si>
    <t>Évacuation EU/EV</t>
  </si>
  <si>
    <t>5.5.8</t>
  </si>
  <si>
    <t>Tube cuivre sous fourreau</t>
  </si>
  <si>
    <t>Antennes hydrauliques</t>
  </si>
  <si>
    <t>5.5.7.5</t>
  </si>
  <si>
    <t>Tuyauterie cuivre (compris accessoires et supports)</t>
  </si>
  <si>
    <t>Réseau de bouclage</t>
  </si>
  <si>
    <t>5.5.7.4</t>
  </si>
  <si>
    <t>Accessoires hydrauliques</t>
  </si>
  <si>
    <t>5.5.7.3</t>
  </si>
  <si>
    <t>Vase d’expansion sanitaire</t>
  </si>
  <si>
    <t>5.5.7.2</t>
  </si>
  <si>
    <t>Circulateurs</t>
  </si>
  <si>
    <t>5.5.7.1</t>
  </si>
  <si>
    <t>5.5.7</t>
  </si>
  <si>
    <t>Coffret de commande et régulation</t>
  </si>
  <si>
    <t>5.5.6.4</t>
  </si>
  <si>
    <t>Echangeur à plaques instantané</t>
  </si>
  <si>
    <t>5.5.6.3</t>
  </si>
  <si>
    <t>Circulateur de charge</t>
  </si>
  <si>
    <t>5.5.6.2</t>
  </si>
  <si>
    <t>Ballon de stockage primaire</t>
  </si>
  <si>
    <t>5.5.6.1</t>
  </si>
  <si>
    <t>Production ECS</t>
  </si>
  <si>
    <t>5.5.6</t>
  </si>
  <si>
    <t>Eau adoucie</t>
  </si>
  <si>
    <t>5.5.5</t>
  </si>
  <si>
    <t>Tube PER sous fourreau</t>
  </si>
  <si>
    <t>Distribution terminale</t>
  </si>
  <si>
    <t>5.5.4.2</t>
  </si>
  <si>
    <t>Tube PEHD (pour arrosage)</t>
  </si>
  <si>
    <t>Calorifuge classe 3</t>
  </si>
  <si>
    <t>Départ EFA / Instal. techn.</t>
  </si>
  <si>
    <t>Départ EFS</t>
  </si>
  <si>
    <t>Distribution principale</t>
  </si>
  <si>
    <t>5.5.4.1</t>
  </si>
  <si>
    <t>Distribution d’eau froide</t>
  </si>
  <si>
    <t>5.5.4</t>
  </si>
  <si>
    <t>Dispositif Arrosage</t>
  </si>
  <si>
    <t>Dispositif AEP</t>
  </si>
  <si>
    <t>Arrivées d’eau potable</t>
  </si>
  <si>
    <t>5.5.3</t>
  </si>
  <si>
    <t>Réseaux PVC</t>
  </si>
  <si>
    <t>Raccordement en eau usée</t>
  </si>
  <si>
    <t>5.5.2.2</t>
  </si>
  <si>
    <t>Vanne d'arrêt</t>
  </si>
  <si>
    <t>Revêtement PVC</t>
  </si>
  <si>
    <t>Tube PEHD (compris supports)</t>
  </si>
  <si>
    <t>Raccordement en eau potable</t>
  </si>
  <si>
    <t>5.5.2.1</t>
  </si>
  <si>
    <t>Galerie technique</t>
  </si>
  <si>
    <t>5.5.2</t>
  </si>
  <si>
    <t>5.5.1</t>
  </si>
  <si>
    <t>Plomberie sanitaire</t>
  </si>
  <si>
    <t>5.5</t>
  </si>
  <si>
    <t>Mise en service</t>
  </si>
  <si>
    <t>5.4.12</t>
  </si>
  <si>
    <t>Support et accès</t>
  </si>
  <si>
    <t>5.4.11</t>
  </si>
  <si>
    <t>Grille extérieure</t>
  </si>
  <si>
    <t>5.4.10</t>
  </si>
  <si>
    <t>Moteur de réarmement et commande</t>
  </si>
  <si>
    <t>Commande SSI (lot Electricité)</t>
  </si>
  <si>
    <t>Clapets CF 1H</t>
  </si>
  <si>
    <t>Clapets coupe-feu</t>
  </si>
  <si>
    <t>5.4.9</t>
  </si>
  <si>
    <t>Pièges à son</t>
  </si>
  <si>
    <t>5.4.8</t>
  </si>
  <si>
    <t>Sonde CO2</t>
  </si>
  <si>
    <t>5.4.7</t>
  </si>
  <si>
    <t>Régulateurs de débit variable</t>
  </si>
  <si>
    <t>5.4.6</t>
  </si>
  <si>
    <t>Entrée d’air en menuiserie – Détalonnage</t>
  </si>
  <si>
    <t>5.4.5</t>
  </si>
  <si>
    <t>Grilles de soufflage et de reprise</t>
  </si>
  <si>
    <t>5.4.4.4</t>
  </si>
  <si>
    <t>Bouches d’extraction VMC autoréglables</t>
  </si>
  <si>
    <t>5.4.4.3</t>
  </si>
  <si>
    <t>Bouches de reprise Confort</t>
  </si>
  <si>
    <t>5.4.4.2</t>
  </si>
  <si>
    <t>Bouches de soufflage et de reprise CTA</t>
  </si>
  <si>
    <t>5.4.4.1</t>
  </si>
  <si>
    <t>Bouches et diffuseurs</t>
  </si>
  <si>
    <t>Compris supports et accessoires</t>
  </si>
  <si>
    <t>Ø125</t>
  </si>
  <si>
    <t>Ø160</t>
  </si>
  <si>
    <t>Ø200</t>
  </si>
  <si>
    <t>EXT :</t>
  </si>
  <si>
    <t>Calorifuge</t>
  </si>
  <si>
    <t>Ø250</t>
  </si>
  <si>
    <t>Ø315</t>
  </si>
  <si>
    <t>Ø355</t>
  </si>
  <si>
    <t>Ø400</t>
  </si>
  <si>
    <t>kg</t>
  </si>
  <si>
    <t>Rectangulaire</t>
  </si>
  <si>
    <t>CTA :</t>
  </si>
  <si>
    <t>VC :</t>
  </si>
  <si>
    <t>VMC :</t>
  </si>
  <si>
    <t>Conduits de ventilation et accessoires</t>
  </si>
  <si>
    <t>Compris supportage</t>
  </si>
  <si>
    <t>EXT02</t>
  </si>
  <si>
    <t>EXT01</t>
  </si>
  <si>
    <t>Extracteur spécifique (EXT)</t>
  </si>
  <si>
    <t>5.4.2.5</t>
  </si>
  <si>
    <t xml:space="preserve">Compris supportage et résilient acoustique </t>
  </si>
  <si>
    <t>CTA01</t>
  </si>
  <si>
    <t>Centrale de traitement d’air (CTA)</t>
  </si>
  <si>
    <t>5.4.2.4</t>
  </si>
  <si>
    <t>Extracteurs plafonniers type Confort (VC)</t>
  </si>
  <si>
    <t>5.4.2.3</t>
  </si>
  <si>
    <t>VC04</t>
  </si>
  <si>
    <t>VC03</t>
  </si>
  <si>
    <t>VC02</t>
  </si>
  <si>
    <t>VC01</t>
  </si>
  <si>
    <t>Extracteurs type Confort (VC)</t>
  </si>
  <si>
    <t>5.4.2.2</t>
  </si>
  <si>
    <t>VMC04</t>
  </si>
  <si>
    <t>VMC03</t>
  </si>
  <si>
    <t>VMC02</t>
  </si>
  <si>
    <t>VMC01</t>
  </si>
  <si>
    <t>Extracteurs VMC type C4 (VMC)</t>
  </si>
  <si>
    <t>5.4.2.1</t>
  </si>
  <si>
    <t>Extracteurs et centrales</t>
  </si>
  <si>
    <t>Ventilation</t>
  </si>
  <si>
    <t>Brasseurs d’air plafonniers</t>
  </si>
  <si>
    <t>5.3.1</t>
  </si>
  <si>
    <t>Rafraichissement</t>
  </si>
  <si>
    <t>Télécommande locale</t>
  </si>
  <si>
    <t>5.2.6</t>
  </si>
  <si>
    <t>Raccordements frigorifiques</t>
  </si>
  <si>
    <t>5.2.5</t>
  </si>
  <si>
    <t>Raccordements électriques</t>
  </si>
  <si>
    <t>Réseau d’évacuation des condensats</t>
  </si>
  <si>
    <t>Unités en allège</t>
  </si>
  <si>
    <t>5.2.2.4</t>
  </si>
  <si>
    <t>Unités gainables</t>
  </si>
  <si>
    <t>5.2.2.3</t>
  </si>
  <si>
    <t>Unités murales</t>
  </si>
  <si>
    <t>5.2.2.2</t>
  </si>
  <si>
    <t>Unités plafonnières 600x600</t>
  </si>
  <si>
    <t>5.2.2.1</t>
  </si>
  <si>
    <t>Unités intérieures</t>
  </si>
  <si>
    <t>Multi-split Soins</t>
  </si>
  <si>
    <t>Unités Split-System</t>
  </si>
  <si>
    <t>5.2.1.2</t>
  </si>
  <si>
    <t>DRV DASRI</t>
  </si>
  <si>
    <t>DRV INFO</t>
  </si>
  <si>
    <t>DRV FAM</t>
  </si>
  <si>
    <t>DRV SàM RDC Haut</t>
  </si>
  <si>
    <t>DRV Géronto-Psy</t>
  </si>
  <si>
    <t>Unités DRV</t>
  </si>
  <si>
    <t>5.2.1.1</t>
  </si>
  <si>
    <t>Unités extérieures</t>
  </si>
  <si>
    <t>Climatisation</t>
  </si>
  <si>
    <t>SdB communes : 500 W</t>
  </si>
  <si>
    <t>SdB chambres : 300W</t>
  </si>
  <si>
    <t>Sèche-serviettes électriques</t>
  </si>
  <si>
    <t>5.1.6</t>
  </si>
  <si>
    <t>Compris régulation et raccordements électriques</t>
  </si>
  <si>
    <t xml:space="preserve">Vannes motorisées </t>
  </si>
  <si>
    <t>Sonde d'ambiance</t>
  </si>
  <si>
    <t>Taille 3</t>
  </si>
  <si>
    <t>Taille 2</t>
  </si>
  <si>
    <t>Taille 1</t>
  </si>
  <si>
    <t>Radiateurs à eau chaude</t>
  </si>
  <si>
    <t>5.1.5</t>
  </si>
  <si>
    <t>Remplissage de l’installation</t>
  </si>
  <si>
    <t>5.1.4.3</t>
  </si>
  <si>
    <t>Accessoires de distribution</t>
  </si>
  <si>
    <t>5.1.4.2</t>
  </si>
  <si>
    <t>Rinçage et traitement d'eau</t>
  </si>
  <si>
    <t>Revêtement PVC en local technique</t>
  </si>
  <si>
    <t>Tube acier électrozingué (compris supports)</t>
  </si>
  <si>
    <t>Tuyauteries</t>
  </si>
  <si>
    <t>5.1.4.1</t>
  </si>
  <si>
    <t>Distribution de chaleur</t>
  </si>
  <si>
    <t>5.1.4</t>
  </si>
  <si>
    <t xml:space="preserve">Accessoires (vannes de régulation, sondes, thermomètres…) </t>
  </si>
  <si>
    <t>Désemboueur magnétique</t>
  </si>
  <si>
    <t>Vase d'expansion</t>
  </si>
  <si>
    <t>Pot d'injection</t>
  </si>
  <si>
    <t>Bouteille de purge</t>
  </si>
  <si>
    <t>Vanne de régulation avec comptage</t>
  </si>
  <si>
    <t>Equipements complémentaires</t>
  </si>
  <si>
    <t>5.1.3.4</t>
  </si>
  <si>
    <t>Pompe simple circuit primaire ECS</t>
  </si>
  <si>
    <t>Pompe simple circuit radiateurs</t>
  </si>
  <si>
    <t>Pompes de circulation</t>
  </si>
  <si>
    <t>5.1.3.3</t>
  </si>
  <si>
    <t>Départs et circuits</t>
  </si>
  <si>
    <t>5.1.3.2</t>
  </si>
  <si>
    <t>Jaquette d'isolation</t>
  </si>
  <si>
    <t>Echangeur (compris support et connexions circuits)</t>
  </si>
  <si>
    <t>Echangeur à plaques</t>
  </si>
  <si>
    <t>5.1.3.1</t>
  </si>
  <si>
    <t>Sous-station</t>
  </si>
  <si>
    <t>5.1.3</t>
  </si>
  <si>
    <t>Equilibrage avec rapport complet</t>
  </si>
  <si>
    <t>Remplissage en eau adoucie</t>
  </si>
  <si>
    <t>Remplissage et équilibrage</t>
  </si>
  <si>
    <t>5.1.2.3</t>
  </si>
  <si>
    <t>Tube acier noir T10 (compris supports)</t>
  </si>
  <si>
    <t>5.1.2.2</t>
  </si>
  <si>
    <t>Vannes d'arrêt</t>
  </si>
  <si>
    <t>Vidange</t>
  </si>
  <si>
    <t>Raccordement sur réseau primaire</t>
  </si>
  <si>
    <t>5.1.2.1</t>
  </si>
  <si>
    <t>Chauffage</t>
  </si>
  <si>
    <t>TRAVAUX DE L’EXTENSION</t>
  </si>
  <si>
    <t>4.4.8</t>
  </si>
  <si>
    <t>4.4.7</t>
  </si>
  <si>
    <t>4.4.6</t>
  </si>
  <si>
    <t>4.4.5</t>
  </si>
  <si>
    <t>Unité intérieure « Lieu de vie »</t>
  </si>
  <si>
    <t>4.4.4</t>
  </si>
  <si>
    <t>Unité intérieure « Salle Kiné »</t>
  </si>
  <si>
    <t>4.4.3</t>
  </si>
  <si>
    <t>Unité extérieure multi-split</t>
  </si>
  <si>
    <t>4.4.2</t>
  </si>
  <si>
    <t>Unité extérieure déplacée « Salle kiné » → « Dépôt Mortuaire »</t>
  </si>
  <si>
    <t>4.4.1</t>
  </si>
  <si>
    <t>4.4</t>
  </si>
  <si>
    <t>4.3.5.5</t>
  </si>
  <si>
    <t>4.3.5.4</t>
  </si>
  <si>
    <t>4.3.5.3</t>
  </si>
  <si>
    <t>4.3.5.2</t>
  </si>
  <si>
    <t>4.3.5.1</t>
  </si>
  <si>
    <t>4.3.5</t>
  </si>
  <si>
    <t>4.3.4.10</t>
  </si>
  <si>
    <t>Lave-mains rectangulaire  (LM05)</t>
  </si>
  <si>
    <t>4.3.4.9</t>
  </si>
  <si>
    <t>4.3.4.8</t>
  </si>
  <si>
    <t>Vasque compact</t>
  </si>
  <si>
    <t>Lave-mains compact (LM03))</t>
  </si>
  <si>
    <t>4.3.4.7</t>
  </si>
  <si>
    <t>4.3.4.6</t>
  </si>
  <si>
    <t>4.3.4.5</t>
  </si>
  <si>
    <t>Robinet de douche temporisé</t>
  </si>
  <si>
    <t>Siphon (hors lot)</t>
  </si>
  <si>
    <t>Douche (DO01)</t>
  </si>
  <si>
    <t>4.3.4.4</t>
  </si>
  <si>
    <t>Double bac avec égouttoir</t>
  </si>
  <si>
    <t>4.3.4.3</t>
  </si>
  <si>
    <t>4.3.4.2</t>
  </si>
  <si>
    <t>4.3.4.1</t>
  </si>
  <si>
    <t>4.3.4</t>
  </si>
  <si>
    <t>Clapets aérateurs</t>
  </si>
  <si>
    <t>4.3.3</t>
  </si>
  <si>
    <t>Distribution d’ECS</t>
  </si>
  <si>
    <t>4.3.2</t>
  </si>
  <si>
    <t>4.3.1</t>
  </si>
  <si>
    <t>4.3</t>
  </si>
  <si>
    <t>4.2.12</t>
  </si>
  <si>
    <t>4.2.11</t>
  </si>
  <si>
    <t>Grilles air neuf 200x200</t>
  </si>
  <si>
    <t>Grille rejet VMC 500x400</t>
  </si>
  <si>
    <t>Grille rejet VMC 600x400</t>
  </si>
  <si>
    <t>4.2.10</t>
  </si>
  <si>
    <t>4.2.9</t>
  </si>
  <si>
    <t>4.2.8</t>
  </si>
  <si>
    <t>4.2.7</t>
  </si>
  <si>
    <t>4.2.6</t>
  </si>
  <si>
    <t>Bouches d’extraction autoréglables</t>
  </si>
  <si>
    <t>4.2.5</t>
  </si>
  <si>
    <t>Bouches de reprise VMC</t>
  </si>
  <si>
    <t>4.2.4</t>
  </si>
  <si>
    <t>En R+1 :</t>
  </si>
  <si>
    <t>En RDC :</t>
  </si>
  <si>
    <t>4.2.3</t>
  </si>
  <si>
    <t>Extracteur 855 m³/h au R+1</t>
  </si>
  <si>
    <t>Extracteur 1250 m³/h en RDC</t>
  </si>
  <si>
    <t>Extracteurs plafonniers</t>
  </si>
  <si>
    <t>4.2.2</t>
  </si>
  <si>
    <t>4.2.1</t>
  </si>
  <si>
    <t>Equilibrage réseaux</t>
  </si>
  <si>
    <t>4.1.4.2</t>
  </si>
  <si>
    <t>Neutralisation et désembouage</t>
  </si>
  <si>
    <t>4.1.4.1</t>
  </si>
  <si>
    <t>4.1.4</t>
  </si>
  <si>
    <t>Radiateurs verticaux (compris robinetteries)</t>
  </si>
  <si>
    <t>Radiateurs eau chaude</t>
  </si>
  <si>
    <t>4.1.3</t>
  </si>
  <si>
    <t>Rinçage et traitement</t>
  </si>
  <si>
    <t xml:space="preserve">Calorifuge classe 4 </t>
  </si>
  <si>
    <t>Réseaux acier électrozingué à sertir (compris accessoires)</t>
  </si>
  <si>
    <t>REAMENAGEMENT DU PAVILLON BUËCH</t>
  </si>
  <si>
    <t>Notes de calcul CVC / PLB / DSF</t>
  </si>
  <si>
    <t xml:space="preserve">Plans EXE 1/50ème </t>
  </si>
  <si>
    <t>Mise à jour RT2012 jusqu'au DCE</t>
  </si>
  <si>
    <t>Bilan thermique</t>
  </si>
  <si>
    <t>Etudes d'exécution comprenant :</t>
  </si>
  <si>
    <t>HYPOTHESES ET BASES DE CALCUL</t>
  </si>
  <si>
    <t>QTES</t>
  </si>
  <si>
    <t>LOT 09 - Chauffage Ventilation Climatisation - Plomberie - Désenfumage</t>
  </si>
  <si>
    <t>MONTANT SUPPLEMENTAIRE TOTAL TTC</t>
  </si>
  <si>
    <t>MONTANT SUPPLEMENTAIRE TOTAL HT</t>
  </si>
  <si>
    <t xml:space="preserve">   PC 2P+T 10/16A yc câble</t>
  </si>
  <si>
    <t>Augmentation du nombre de prises des chambres</t>
  </si>
  <si>
    <t>6.7</t>
  </si>
  <si>
    <t xml:space="preserve">   Médicalisée</t>
  </si>
  <si>
    <t xml:space="preserve">   Non médicalisée</t>
  </si>
  <si>
    <t>Variante gaine tête de lit</t>
  </si>
  <si>
    <t>6.6</t>
  </si>
  <si>
    <t xml:space="preserve">   Borne Wifi</t>
  </si>
  <si>
    <t>WIFI</t>
  </si>
  <si>
    <t>6.5</t>
  </si>
  <si>
    <t xml:space="preserve">   Chambres Extension</t>
  </si>
  <si>
    <t>Variante du système appel-malade</t>
  </si>
  <si>
    <t>6.4</t>
  </si>
  <si>
    <t xml:space="preserve">   Moins values de la solution sur bloc autonomes</t>
  </si>
  <si>
    <t xml:space="preserve">   Essai mise en service</t>
  </si>
  <si>
    <t xml:space="preserve">   GTB</t>
  </si>
  <si>
    <t xml:space="preserve">   Câblage</t>
  </si>
  <si>
    <t xml:space="preserve">   Bloc d'ambiance</t>
  </si>
  <si>
    <t xml:space="preserve">   Bloc secours</t>
  </si>
  <si>
    <t xml:space="preserve">   Source centrale</t>
  </si>
  <si>
    <t>Eclairage de sécurité sur source centrale</t>
  </si>
  <si>
    <t xml:space="preserve">       Mise en service</t>
  </si>
  <si>
    <t xml:space="preserve">       Module de gestion yc câblage</t>
  </si>
  <si>
    <t xml:space="preserve">       Ecran de visualisation yc câblage</t>
  </si>
  <si>
    <t>Volets roulants motorisés</t>
  </si>
  <si>
    <t xml:space="preserve">   Essais et mise en service</t>
  </si>
  <si>
    <t xml:space="preserve">   Accessoires</t>
  </si>
  <si>
    <t xml:space="preserve">   Bac de rétention</t>
  </si>
  <si>
    <t xml:space="preserve">   Coffret de commande GE</t>
  </si>
  <si>
    <t xml:space="preserve">   Installation de la cheminée</t>
  </si>
  <si>
    <t xml:space="preserve">   Déplacement et installation du GE</t>
  </si>
  <si>
    <t>PSE - VARIANTES</t>
  </si>
  <si>
    <t>PM - sans objet</t>
  </si>
  <si>
    <t>Arrosage automatique</t>
  </si>
  <si>
    <t xml:space="preserve">   Câblage pour borne Wifi (U/FTP 2x4P Cât6a)</t>
  </si>
  <si>
    <t xml:space="preserve">   Etude de couverture</t>
  </si>
  <si>
    <t>5.15</t>
  </si>
  <si>
    <t xml:space="preserve">   Prise pour Borne DECT yc câble</t>
  </si>
  <si>
    <t>DECT</t>
  </si>
  <si>
    <t>5.14</t>
  </si>
  <si>
    <t>Sonorisation</t>
  </si>
  <si>
    <t>5.13</t>
  </si>
  <si>
    <t xml:space="preserve">   Câblage bus</t>
  </si>
  <si>
    <t xml:space="preserve">   Horloge digitale</t>
  </si>
  <si>
    <t xml:space="preserve">   Horloge analogique</t>
  </si>
  <si>
    <t xml:space="preserve">   Antenne GPS</t>
  </si>
  <si>
    <t xml:space="preserve">   Serveur temps</t>
  </si>
  <si>
    <t>Diffusion de l'heure</t>
  </si>
  <si>
    <t>5.12</t>
  </si>
  <si>
    <t xml:space="preserve">   Mise en service</t>
  </si>
  <si>
    <t xml:space="preserve">   Centrale appel malade</t>
  </si>
  <si>
    <t xml:space="preserve">   Voyant</t>
  </si>
  <si>
    <t xml:space="preserve">   Bouton acquittement</t>
  </si>
  <si>
    <t xml:space="preserve">   Tirette </t>
  </si>
  <si>
    <t xml:space="preserve">   Accessoire bouton d'appel</t>
  </si>
  <si>
    <t xml:space="preserve">   Bouton appel</t>
  </si>
  <si>
    <t>Appel malade</t>
  </si>
  <si>
    <t>5.11</t>
  </si>
  <si>
    <t xml:space="preserve">   Prise TV yc câble</t>
  </si>
  <si>
    <t xml:space="preserve">   Derivateur yc câblage</t>
  </si>
  <si>
    <t xml:space="preserve">   Station yc câble</t>
  </si>
  <si>
    <t xml:space="preserve">   Antenne yc câble</t>
  </si>
  <si>
    <t>Télévision</t>
  </si>
  <si>
    <t>5.10</t>
  </si>
  <si>
    <t xml:space="preserve">   Maintenance 1an</t>
  </si>
  <si>
    <t xml:space="preserve">   Assistance téléphonique</t>
  </si>
  <si>
    <t xml:space="preserve">   Mise en relation avec conférence</t>
  </si>
  <si>
    <t xml:space="preserve">   License PTI</t>
  </si>
  <si>
    <t>Plateforme de notification</t>
  </si>
  <si>
    <t xml:space="preserve">   Poste chef</t>
  </si>
  <si>
    <t xml:space="preserve">   Platine extérieure</t>
  </si>
  <si>
    <t>Interphonie</t>
  </si>
  <si>
    <t xml:space="preserve">   Déclencheur manuel vert</t>
  </si>
  <si>
    <t xml:space="preserve">   Bouton de sortie</t>
  </si>
  <si>
    <t xml:space="preserve">   Clavier à code</t>
  </si>
  <si>
    <t xml:space="preserve">   Centrale de contrôle d'accès</t>
  </si>
  <si>
    <t>Contrôle d'accès</t>
  </si>
  <si>
    <t>Vidéosurveillance</t>
  </si>
  <si>
    <t>Anti-intrusion</t>
  </si>
  <si>
    <t xml:space="preserve">   Asservissement FP débrayables locaux communs suivant plans</t>
  </si>
  <si>
    <t xml:space="preserve">   Liaison vers TAMAT (Serveur de notification)</t>
  </si>
  <si>
    <t>j</t>
  </si>
  <si>
    <t xml:space="preserve">   Essai et mise en service</t>
  </si>
  <si>
    <t xml:space="preserve">   Alimentation Ventouse</t>
  </si>
  <si>
    <t xml:space="preserve">   Alimentation Désenfumage</t>
  </si>
  <si>
    <r>
      <t xml:space="preserve">   Tableau de report </t>
    </r>
    <r>
      <rPr>
        <b/>
        <sz val="10"/>
        <rFont val="Arial"/>
        <family val="2"/>
      </rPr>
      <t>TRE</t>
    </r>
    <r>
      <rPr>
        <sz val="10"/>
        <rFont val="Arial"/>
        <family val="2"/>
      </rPr>
      <t xml:space="preserve"> yc accessoires et câblages</t>
    </r>
  </si>
  <si>
    <r>
      <t xml:space="preserve">   </t>
    </r>
    <r>
      <rPr>
        <b/>
        <sz val="10"/>
        <rFont val="Arial"/>
        <family val="2"/>
      </rPr>
      <t>AES 56V</t>
    </r>
    <r>
      <rPr>
        <sz val="10"/>
        <rFont val="Arial"/>
        <family val="2"/>
      </rPr>
      <t xml:space="preserve"> pour </t>
    </r>
    <r>
      <rPr>
        <i/>
        <sz val="10"/>
        <rFont val="Arial"/>
        <family val="2"/>
      </rPr>
      <t>MD4L</t>
    </r>
    <r>
      <rPr>
        <sz val="10"/>
        <rFont val="Arial"/>
        <family val="2"/>
      </rPr>
      <t xml:space="preserve"> yc accessoires et câblage</t>
    </r>
  </si>
  <si>
    <r>
      <t xml:space="preserve">   Module déportés </t>
    </r>
    <r>
      <rPr>
        <b/>
        <sz val="10"/>
        <rFont val="Arial"/>
        <family val="2"/>
      </rPr>
      <t>MD4L CMSI 8000</t>
    </r>
    <r>
      <rPr>
        <sz val="10"/>
        <rFont val="Arial"/>
        <family val="2"/>
      </rPr>
      <t xml:space="preserve"> yc accessoires et câblage</t>
    </r>
  </si>
  <si>
    <t xml:space="preserve">   Module de puissance pour lignes diffuseurs sonores</t>
  </si>
  <si>
    <t xml:space="preserve">   Indicateur d'action yc accessoires et câblages</t>
  </si>
  <si>
    <t xml:space="preserve">   Diffuseur visuel yc accessoires et câblages</t>
  </si>
  <si>
    <t xml:space="preserve">   Diffuseur sonore yc accessoires et câblages</t>
  </si>
  <si>
    <t xml:space="preserve">   Détecteur automatique yc accessoires et câblages</t>
  </si>
  <si>
    <t xml:space="preserve">   Déclencheur manuel yc accessoires et câblages</t>
  </si>
  <si>
    <r>
      <t xml:space="preserve">   Matériel </t>
    </r>
    <r>
      <rPr>
        <b/>
        <sz val="10"/>
        <rFont val="Arial"/>
        <family val="2"/>
      </rPr>
      <t>ECS</t>
    </r>
    <r>
      <rPr>
        <sz val="10"/>
        <rFont val="Arial"/>
        <family val="2"/>
      </rPr>
      <t xml:space="preserve"> yc accesoires et câblages</t>
    </r>
  </si>
  <si>
    <t xml:space="preserve">   Déplacement des équipements existants</t>
  </si>
  <si>
    <t>Système de Sécurité incendie</t>
  </si>
  <si>
    <t xml:space="preserve">   Accessoire divers</t>
  </si>
  <si>
    <t xml:space="preserve">   Recette cuivre</t>
  </si>
  <si>
    <t xml:space="preserve">   Recette fibre</t>
  </si>
  <si>
    <t xml:space="preserve">   Prise RJ45 yc câbles U/FTP 2x4P Cât6a</t>
  </si>
  <si>
    <t xml:space="preserve">   Répartiteur général</t>
  </si>
  <si>
    <t>Réseau VDI</t>
  </si>
  <si>
    <t xml:space="preserve">   Liaison au BAT11</t>
  </si>
  <si>
    <t xml:space="preserve">       Matériel actif</t>
  </si>
  <si>
    <t xml:space="preserve">       Jarretière/Brassage</t>
  </si>
  <si>
    <t xml:space="preserve">       Panneau de brassage</t>
  </si>
  <si>
    <t xml:space="preserve">   Modification des baies du BAT11</t>
  </si>
  <si>
    <t>Téléphonie</t>
  </si>
  <si>
    <t xml:space="preserve">   Soudure fibre optique</t>
  </si>
  <si>
    <t xml:space="preserve">   Fibre 12FO OM4</t>
  </si>
  <si>
    <t xml:space="preserve">   Tiroir optique</t>
  </si>
  <si>
    <t>Origine de l'installation</t>
  </si>
  <si>
    <t>TRAVAUX COURANTS FAIBLES</t>
  </si>
  <si>
    <t xml:space="preserve">   Coupure sous-station</t>
  </si>
  <si>
    <t xml:space="preserve">   Coupure d'urgence onduleur</t>
  </si>
  <si>
    <t xml:space="preserve">   Coupure d'urgence groupe électrogène</t>
  </si>
  <si>
    <t xml:space="preserve">   Coupure d'urgence cuisine</t>
  </si>
  <si>
    <t xml:space="preserve">   Coupure d'urgence ventilation</t>
  </si>
  <si>
    <t xml:space="preserve">   Coupure d'urgence générale</t>
  </si>
  <si>
    <t>Coupure d'urgence</t>
  </si>
  <si>
    <t>4.13</t>
  </si>
  <si>
    <t>Equipement chambres types</t>
  </si>
  <si>
    <t>4.11</t>
  </si>
  <si>
    <t xml:space="preserve">       Commande centralisé volet roulant yc câble</t>
  </si>
  <si>
    <t xml:space="preserve">       Commande volet roulant yc câble</t>
  </si>
  <si>
    <t>4.10</t>
  </si>
  <si>
    <t xml:space="preserve">       Commande à clé yc câble</t>
  </si>
  <si>
    <t xml:space="preserve">       Bouton poussoir DALI yc câble</t>
  </si>
  <si>
    <t xml:space="preserve">       Bouton poussoir yc câble</t>
  </si>
  <si>
    <t xml:space="preserve">       Interrupteur va et vient yc câble</t>
  </si>
  <si>
    <t xml:space="preserve">       Interrupteur simple allumage yc câble</t>
  </si>
  <si>
    <t xml:space="preserve">       PC 3P+N+T 16A yc câble</t>
  </si>
  <si>
    <t xml:space="preserve">       PC 2P+T 10/16A à détrompage yc câble</t>
  </si>
  <si>
    <t xml:space="preserve">       PC 2P+T 10/16A yc câble</t>
  </si>
  <si>
    <t xml:space="preserve">       Bloc "Tête de lit"</t>
  </si>
  <si>
    <t xml:space="preserve">       Bloc PA4 yc câble CFO et CFA</t>
  </si>
  <si>
    <t xml:space="preserve">       Bloc PA3 yc câble CFO et CFA</t>
  </si>
  <si>
    <t xml:space="preserve">       Bloc TV (2PC+1RJ+1TV) yc câble CFO et CFA</t>
  </si>
  <si>
    <t xml:space="preserve">       Poste Info (4PC+2PCO+3RJ) yc câble CFO et CFA</t>
  </si>
  <si>
    <t>Appareillages</t>
  </si>
  <si>
    <t>4.9</t>
  </si>
  <si>
    <t xml:space="preserve">       BAPI</t>
  </si>
  <si>
    <t xml:space="preserve">       Bloc d'ambiance yc câble</t>
  </si>
  <si>
    <t xml:space="preserve">       BAES yc câble</t>
  </si>
  <si>
    <t xml:space="preserve">       Télécommande</t>
  </si>
  <si>
    <t>Eclairage de sécurité</t>
  </si>
  <si>
    <t>4.8</t>
  </si>
  <si>
    <t xml:space="preserve">       Détecteur crépusculaire yc câble</t>
  </si>
  <si>
    <t xml:space="preserve">       Détecteur de présence et luminosité yc câble</t>
  </si>
  <si>
    <t xml:space="preserve">       Détecteur de présence yc câble</t>
  </si>
  <si>
    <t xml:space="preserve">   Gestion de l'éclairage</t>
  </si>
  <si>
    <t xml:space="preserve">   Accessoire variation</t>
  </si>
  <si>
    <t xml:space="preserve">       Type 19 yc câble</t>
  </si>
  <si>
    <t>PM - supprimé</t>
  </si>
  <si>
    <t xml:space="preserve">       Type 18 yc câble</t>
  </si>
  <si>
    <t xml:space="preserve">       Type 17 yc câble</t>
  </si>
  <si>
    <t xml:space="preserve">       Type 16 yc câble</t>
  </si>
  <si>
    <t xml:space="preserve">       Type 15 yc câble</t>
  </si>
  <si>
    <t xml:space="preserve">       Type 14 yc câble</t>
  </si>
  <si>
    <t xml:space="preserve">       Type 13 yc câble</t>
  </si>
  <si>
    <t xml:space="preserve">       Type 12 yc câble</t>
  </si>
  <si>
    <t xml:space="preserve">       Type 11 yc câble</t>
  </si>
  <si>
    <t xml:space="preserve">       Type 10 yc câble</t>
  </si>
  <si>
    <t xml:space="preserve">       Type 9 yc câble</t>
  </si>
  <si>
    <t xml:space="preserve">       Type 8 yc câble</t>
  </si>
  <si>
    <t xml:space="preserve">       Type 7 yc câble</t>
  </si>
  <si>
    <t xml:space="preserve">       Type 6 yc câble</t>
  </si>
  <si>
    <t xml:space="preserve">       Type 5 yc câble</t>
  </si>
  <si>
    <t xml:space="preserve">       Type 4 yc câble</t>
  </si>
  <si>
    <t xml:space="preserve">       Type 3 yc câble</t>
  </si>
  <si>
    <t xml:space="preserve">       Type 2 yc câble</t>
  </si>
  <si>
    <t xml:space="preserve">       Type 1 yc câble</t>
  </si>
  <si>
    <t>Eclairage</t>
  </si>
  <si>
    <t>4.7</t>
  </si>
  <si>
    <t xml:space="preserve">   TGBT BAT29</t>
  </si>
  <si>
    <t xml:space="preserve">   TGBT BAT24-28</t>
  </si>
  <si>
    <t xml:space="preserve">   TGBT EXTENSION</t>
  </si>
  <si>
    <t>Protection foudre</t>
  </si>
  <si>
    <t>4.6</t>
  </si>
  <si>
    <t xml:space="preserve">       VMC - CR1 3G1,5mm²</t>
  </si>
  <si>
    <t xml:space="preserve">   Issues du TD R+1 BAT24</t>
  </si>
  <si>
    <t xml:space="preserve">   Issues du TGBT BAT24</t>
  </si>
  <si>
    <t xml:space="preserve">       Circulateur ECS - U1000 R2V 3G1,5mm²</t>
  </si>
  <si>
    <t xml:space="preserve">       Circulateur chauffage - U1000 R2V 3G1,5mm²</t>
  </si>
  <si>
    <t xml:space="preserve">   Issues du TD CVC</t>
  </si>
  <si>
    <t xml:space="preserve">       Contrôle d'accés - U1000 R2V 3G1,5mm²</t>
  </si>
  <si>
    <t xml:space="preserve">       Horloge - U1000 R2V 3G1,5mm²</t>
  </si>
  <si>
    <t xml:space="preserve">       Appel malade - U1000 R2V 3G1,5mm²</t>
  </si>
  <si>
    <t xml:space="preserve">       Baie informatique - U1000 R2V 3G2,5mm²</t>
  </si>
  <si>
    <t xml:space="preserve">   Issues du TDO</t>
  </si>
  <si>
    <t xml:space="preserve">       Lave-bassin - U1000 R2V 5G6mm²</t>
  </si>
  <si>
    <t xml:space="preserve">       Sèche-linge - U1000 R2V 5G6mm²</t>
  </si>
  <si>
    <t xml:space="preserve">       Lave-linge - U1000 R2V 5G6mm²</t>
  </si>
  <si>
    <t xml:space="preserve">       Plaques 32A - U1000 R2V 3G6mm²</t>
  </si>
  <si>
    <t xml:space="preserve">       Four - U1000 R2V 3G2,5mm²</t>
  </si>
  <si>
    <t xml:space="preserve">       Hotte - U1000 R2V 3G2,5mm²</t>
  </si>
  <si>
    <t xml:space="preserve">       Lave-vaisselle - U1000 R2V 3G2,5mm²</t>
  </si>
  <si>
    <t xml:space="preserve">       Fontaine à eau - U1000 R2V 3G2,5mm²</t>
  </si>
  <si>
    <t xml:space="preserve">       Régulateur de débit - U1000 R2V 3G1,5mm²</t>
  </si>
  <si>
    <t xml:space="preserve">       Baignoire thérapeutique - U1000 R2V 5G1,5mm²</t>
  </si>
  <si>
    <t xml:space="preserve">       Brasseur d'air - U1000 R2V 3G1,5mm²</t>
  </si>
  <si>
    <t xml:space="preserve">       Sèche-serviette - U1000 R2V 3G1,5mm²</t>
  </si>
  <si>
    <t xml:space="preserve">       Centrale de nettoyage - U1000 R2V 3G1,5mm²</t>
  </si>
  <si>
    <t xml:space="preserve">       Lave-vaisselle - U1000 R2V 5G6mm²</t>
  </si>
  <si>
    <t xml:space="preserve">       Unité Extérieur - U1000 R2V 5G2,5mm²</t>
  </si>
  <si>
    <t xml:space="preserve">       Unité Intétieur - U1000 R2V 3G1,5mm²</t>
  </si>
  <si>
    <t xml:space="preserve">       Centrale Incendie - CR1 3G1,5mm²</t>
  </si>
  <si>
    <t xml:space="preserve">       DRV6 - U1000 R2V 5G2,5mm²</t>
  </si>
  <si>
    <t xml:space="preserve">       DRV5 - U1000 R2V 5G2,5mm²</t>
  </si>
  <si>
    <t xml:space="preserve">       DRV4 - U1000 R2V 5G2,5mm²</t>
  </si>
  <si>
    <t xml:space="preserve">       DRV3 - U1000 R2V 5G2,5mm²</t>
  </si>
  <si>
    <t xml:space="preserve">       DRV2 - U1000 R2V 5G2,5mm²</t>
  </si>
  <si>
    <t xml:space="preserve">       DRV1 - U1000 R2V 5G2,5mm²</t>
  </si>
  <si>
    <t xml:space="preserve">       Volet roulant - U1000 R2V 5G1,5mm²</t>
  </si>
  <si>
    <t xml:space="preserve">       Ascenseur - U1000 R2V 5G6mm²</t>
  </si>
  <si>
    <t xml:space="preserve">   Issues du TGBT</t>
  </si>
  <si>
    <t>Alimentations spécifiques</t>
  </si>
  <si>
    <t>4.5</t>
  </si>
  <si>
    <t xml:space="preserve">   Modification du TD R+1 BAT24</t>
  </si>
  <si>
    <t xml:space="preserve">   Modification du TGBT BAT24</t>
  </si>
  <si>
    <t xml:space="preserve">   Alimentation TD CVC U1000 R2V 5G16mm²</t>
  </si>
  <si>
    <t xml:space="preserve">   Alimentation normal U1000 R2V 5G16mm²</t>
  </si>
  <si>
    <t xml:space="preserve">   Fourniture et pose du TD Office Haut</t>
  </si>
  <si>
    <t xml:space="preserve">   Alimentation ondulé U1000 R2V 3G16mm²</t>
  </si>
  <si>
    <t xml:space="preserve">   Alimentation normal U1000 R2V 5G25mm²</t>
  </si>
  <si>
    <t xml:space="preserve">   Fourniture et pose du TD1.5</t>
  </si>
  <si>
    <t xml:space="preserve">   Fourniture et pose du TD1.4</t>
  </si>
  <si>
    <t xml:space="preserve">   Alimentation ondulé U1000 R2V 3G25mm²</t>
  </si>
  <si>
    <t xml:space="preserve">   Alimentation normal U1000 R2V 5G35mm²</t>
  </si>
  <si>
    <t xml:space="preserve">   Fourniture et pose du TD1.3</t>
  </si>
  <si>
    <t xml:space="preserve">   Fourniture et pose du TD1.2</t>
  </si>
  <si>
    <t xml:space="preserve">   Fourniture et pose du TD1.1</t>
  </si>
  <si>
    <t xml:space="preserve">   Fourniture et pose du TD Office Bas</t>
  </si>
  <si>
    <t xml:space="preserve">   Fourniture et pose du TD0.3</t>
  </si>
  <si>
    <t xml:space="preserve">   Alimentation ondulé U1000 R2V 3G10mm²</t>
  </si>
  <si>
    <t xml:space="preserve">   Fourniture et pose du TD0.2</t>
  </si>
  <si>
    <t xml:space="preserve">   Fourniture et pose du TD0.1</t>
  </si>
  <si>
    <t xml:space="preserve">   Alimentation du U1000 R2V 5G16mm²</t>
  </si>
  <si>
    <t xml:space="preserve">   Fourniture et pose du TDO</t>
  </si>
  <si>
    <t xml:space="preserve">   Interverrouillage</t>
  </si>
  <si>
    <t xml:space="preserve">   Alimentation depuis GE TITANEX H07RN-F 5G70mm²</t>
  </si>
  <si>
    <t xml:space="preserve">   Fourniture et pose du TGBT</t>
  </si>
  <si>
    <t>Tableau électriques</t>
  </si>
  <si>
    <t xml:space="preserve">   Essaie et mise en service</t>
  </si>
  <si>
    <t xml:space="preserve">   Alimentation U1000 R2V 5G10mm²</t>
  </si>
  <si>
    <t xml:space="preserve">   Fourniture et pose de l'onduleur 15kVA</t>
  </si>
  <si>
    <t>Onduleur</t>
  </si>
  <si>
    <t xml:space="preserve">   Gaine ICTA</t>
  </si>
  <si>
    <t xml:space="preserve">   Gaine ICTL </t>
  </si>
  <si>
    <t xml:space="preserve">   Gaine TPC</t>
  </si>
  <si>
    <t xml:space="preserve">   Tubes IRL</t>
  </si>
  <si>
    <t xml:space="preserve">       CDC CFO 200x50 yc supportages </t>
  </si>
  <si>
    <t xml:space="preserve">   Galerie technique</t>
  </si>
  <si>
    <t xml:space="preserve">       CDC CFA 200x50 yc supportages </t>
  </si>
  <si>
    <t xml:space="preserve">       CDC CFO 300x50 yc supportages </t>
  </si>
  <si>
    <t xml:space="preserve">   RDC Bas</t>
  </si>
  <si>
    <t>Support de câbles</t>
  </si>
  <si>
    <t xml:space="preserve">   Fourniture et installation d'un disjoncteur NSX400F Microl. 2.3 3P3D</t>
  </si>
  <si>
    <t>TRAVAUX COURANT FORT</t>
  </si>
  <si>
    <t xml:space="preserve">   Cablette de terre CDC</t>
  </si>
  <si>
    <t xml:space="preserve">   Liaison équipotentielles</t>
  </si>
  <si>
    <t xml:space="preserve">       Barrette de terre CFA</t>
  </si>
  <si>
    <t xml:space="preserve">       Barrette de terre CFO</t>
  </si>
  <si>
    <t xml:space="preserve">       Fond de fouille</t>
  </si>
  <si>
    <t xml:space="preserve">   Prise de terre</t>
  </si>
  <si>
    <t>Réseau de terre</t>
  </si>
  <si>
    <t xml:space="preserve">   Inhibition de la SSI</t>
  </si>
  <si>
    <t xml:space="preserve">   Consignation électrique</t>
  </si>
  <si>
    <t>Travaux préliminaire dans l'existant</t>
  </si>
  <si>
    <t xml:space="preserve">   Eclairage de chantier</t>
  </si>
  <si>
    <t xml:space="preserve">   Modification alimentation de chantier</t>
  </si>
  <si>
    <t xml:space="preserve">   Coffret de chantier</t>
  </si>
  <si>
    <t>Installation provisoire du site et de chantier</t>
  </si>
  <si>
    <t>Etudes EXE</t>
  </si>
  <si>
    <t>TRAVAUX PRELIMINAIRES</t>
  </si>
  <si>
    <t>PRESCRIPTIONS TECHNIQUES</t>
  </si>
  <si>
    <t>GENERALITES</t>
  </si>
  <si>
    <t>LOT 10 - CFO/CFA</t>
  </si>
  <si>
    <t>Essais et mise en service des fluides médicaux</t>
  </si>
  <si>
    <t>4.12</t>
  </si>
  <si>
    <t>Report GTC</t>
  </si>
  <si>
    <t>Boitier de report d’alarme</t>
  </si>
  <si>
    <t>Dispositif de surveillance / boitier d’alarme</t>
  </si>
  <si>
    <t>Distribution sur gaines tête de lit</t>
  </si>
  <si>
    <t>Prises Vide Médical</t>
  </si>
  <si>
    <t>Vannes d’arrêt</t>
  </si>
  <si>
    <t>Bocal point bas</t>
  </si>
  <si>
    <t>Coffrets de sectionnement</t>
  </si>
  <si>
    <t>Canalisations</t>
  </si>
  <si>
    <t>Réseau Vide Médical</t>
  </si>
  <si>
    <t>Prises Oxygène</t>
  </si>
  <si>
    <t>4.6.4</t>
  </si>
  <si>
    <t>4.6.3</t>
  </si>
  <si>
    <t>Coffrets régulateur de seconde détente</t>
  </si>
  <si>
    <t>4.6.2</t>
  </si>
  <si>
    <t>4.6.1</t>
  </si>
  <si>
    <t>Réseau Oxygène</t>
  </si>
  <si>
    <t>Grille de ventilation faux-plafond</t>
  </si>
  <si>
    <t>Tranchée, grillage avertisseur et regards au lot VRD</t>
  </si>
  <si>
    <t>Ensemble coffret de coupure en façade</t>
  </si>
  <si>
    <t>Réseau oxygène en tranchée</t>
  </si>
  <si>
    <t>Réseau vide médical en tranchée</t>
  </si>
  <si>
    <t>Raccordements sur existant</t>
  </si>
  <si>
    <t>Raccordements depuis production existante</t>
  </si>
  <si>
    <t>Description sommaire de l’existant</t>
  </si>
  <si>
    <t>Etudes d'exécution</t>
  </si>
  <si>
    <t>DONNEES DE BASE</t>
  </si>
  <si>
    <t>PRESCRIPTIONS TECHNIQUES GENERALES</t>
  </si>
  <si>
    <t>LOT 11 - Fluides Médicaux</t>
  </si>
  <si>
    <t>Profilés pour joints de dilatation</t>
  </si>
  <si>
    <t>Profilés de transition</t>
  </si>
  <si>
    <t>Tapis essuie-pieds</t>
  </si>
  <si>
    <t>Carreaux céramiques de 200 x 400, pose collée</t>
  </si>
  <si>
    <t>3.2.2</t>
  </si>
  <si>
    <t>Système de Protection à l'Eau sous Carrelage (SPEC)</t>
  </si>
  <si>
    <t>Revêtements muraux</t>
  </si>
  <si>
    <t>3.1.11</t>
  </si>
  <si>
    <t>3.1.10</t>
  </si>
  <si>
    <t>Carreaux céramiques de 300 x 300, pose collée (PC20 &amp; PN18)</t>
  </si>
  <si>
    <t>Carreaux céramiques de 300 x 300, pose collée (PC10)</t>
  </si>
  <si>
    <t>Isolation phonique sous carrelage collé</t>
  </si>
  <si>
    <t>Etanchéité sous carrelage collé</t>
  </si>
  <si>
    <t>Chapes désolidarisées avec formes de pente</t>
  </si>
  <si>
    <t>Sous-couches acoustiques minces (SCAM) sous forme de pente</t>
  </si>
  <si>
    <t>Enduit de ragréage</t>
  </si>
  <si>
    <t>Barrière pour support exposé à des reprises d'humidité</t>
  </si>
  <si>
    <t>Siphons de sol</t>
  </si>
  <si>
    <t>Revêtements de sols</t>
  </si>
  <si>
    <t>LOT 12 REVETEMENTS DE SOLS ET MURS DURS</t>
  </si>
  <si>
    <t>Bandes d'éveil à la vigilance</t>
  </si>
  <si>
    <t>Plaques de répartition</t>
  </si>
  <si>
    <t>Siphons et profilés de seuils</t>
  </si>
  <si>
    <t>Remontées en plinthes des revêtements de sols antidérapants</t>
  </si>
  <si>
    <t>Remontées en plinthes des revêtements de sols</t>
  </si>
  <si>
    <t>Revêtements muraux vinyliques (Type 3)</t>
  </si>
  <si>
    <t>Revêtements d'escaliers PVC hétérogènes à décor imprimé U4 P3 (Type 5)</t>
  </si>
  <si>
    <t>Revêtements de sols PVC hétérogènes à décor dans la masse U4 P3 (Type 4)</t>
  </si>
  <si>
    <t>Revëtements PVC hétérogènes antidérapants à décor imprimé U4 P3 (Type 3)</t>
  </si>
  <si>
    <t>Revêtements de sols PVC hétérogènes à décor imprimé U3 P3 (Type 2)</t>
  </si>
  <si>
    <t>LOT 13 REVETEMENTS DE SOLS ET MURS SOUPLES</t>
  </si>
  <si>
    <t>Nettoyage de mise en service</t>
  </si>
  <si>
    <t>Joints</t>
  </si>
  <si>
    <t>Signalétique d’orientation</t>
  </si>
  <si>
    <t>Signalétique réglementaire</t>
  </si>
  <si>
    <t>Signalétique</t>
  </si>
  <si>
    <t>Peinture sur tuyauteries en métaux non ferreux et P.V.C.</t>
  </si>
  <si>
    <t>Peinture sur ouvrage métallique</t>
  </si>
  <si>
    <t>Peinture sur ouvrages divers de menuiserie intérieure</t>
  </si>
  <si>
    <t>Peinture sur plafonds extérieurs</t>
  </si>
  <si>
    <t>Faux plafond</t>
  </si>
  <si>
    <t>Murs (déduction faience, protections murales)</t>
  </si>
  <si>
    <t>Peinture standard sur murs et plafonds</t>
  </si>
  <si>
    <t>LOT 14 - PEINTURE SIGNALETIQUE</t>
  </si>
  <si>
    <t>Monte Malade - 1275 kg</t>
  </si>
  <si>
    <t>PM - compris</t>
  </si>
  <si>
    <t>Entretien 12 mois</t>
  </si>
  <si>
    <t>LOT 15 - ASCENSEURS</t>
  </si>
  <si>
    <t>Harnais de transfert</t>
  </si>
  <si>
    <t>Moteurs fixes - 200 kg</t>
  </si>
  <si>
    <t>Moteurs nomades - 200 kg</t>
  </si>
  <si>
    <t>Rails salle bien être</t>
  </si>
  <si>
    <t>Rails des sdb communes</t>
  </si>
  <si>
    <t>Rails des chambres</t>
  </si>
  <si>
    <t>Rails lève-malade sur bandeaux muraux</t>
  </si>
  <si>
    <t>LOT 16 - RAILS LEVE-MALADE</t>
  </si>
  <si>
    <t>Raccordement sur réseau eaux brute Existant</t>
  </si>
  <si>
    <t>Vannes de puisage</t>
  </si>
  <si>
    <t>Regard d’arrosage</t>
  </si>
  <si>
    <t>Fourniture et pose de PEHD Ø50 et acc.</t>
  </si>
  <si>
    <t>m3</t>
  </si>
  <si>
    <t>Remblai de tranchée en GNT 0/31,5</t>
  </si>
  <si>
    <t>Terr. en tranchée terrain de toute nature (prof 1,0m&gt;2,0m)</t>
  </si>
  <si>
    <t>RESEAU D'ARROSAGE PRIMAIRE</t>
  </si>
  <si>
    <t>PRESTATION SUPPLEMENTAIRE EVENTUELLE (PSE)</t>
  </si>
  <si>
    <t>4</t>
  </si>
  <si>
    <t>PROTECTION DES POTEAUX - AIRE LOGISTIQUE</t>
  </si>
  <si>
    <t>Signalisation verticale</t>
  </si>
  <si>
    <t>3.10.2</t>
  </si>
  <si>
    <t>Places PMR</t>
  </si>
  <si>
    <t>Signalisation horizontale</t>
  </si>
  <si>
    <t>3.10.1</t>
  </si>
  <si>
    <t>SIGNALETIQUE</t>
  </si>
  <si>
    <t>Portillon 1 vantail</t>
  </si>
  <si>
    <t>Portillon 2 vantaux</t>
  </si>
  <si>
    <t>Portillons</t>
  </si>
  <si>
    <t>3.9.2</t>
  </si>
  <si>
    <t>Type 2 - Clôture simple torsion</t>
  </si>
  <si>
    <t>Type 1 - Clôtures barreaudées</t>
  </si>
  <si>
    <t>3.9.1</t>
  </si>
  <si>
    <t>CLOTURES ET PORTILLONS</t>
  </si>
  <si>
    <t>Chambre de tirage pour fluides médicaux</t>
  </si>
  <si>
    <t>Tranchées fluides médicaux</t>
  </si>
  <si>
    <t>FLUIDES MEDICAUX</t>
  </si>
  <si>
    <t>Raccordement sur réseaux existants</t>
  </si>
  <si>
    <t>3.7.9</t>
  </si>
  <si>
    <t>Ft</t>
  </si>
  <si>
    <t>Certificat de conformité par bureau de contrôle Agréé</t>
  </si>
  <si>
    <t>3.7.8</t>
  </si>
  <si>
    <t>Candélabre existant à déplacer</t>
  </si>
  <si>
    <t>3.7.7</t>
  </si>
  <si>
    <t>Candélabre existant à déposer</t>
  </si>
  <si>
    <t>3.7.6</t>
  </si>
  <si>
    <t>Câble et mise à la terre</t>
  </si>
  <si>
    <t>3.7.5</t>
  </si>
  <si>
    <t>Borne Ht 97cm</t>
  </si>
  <si>
    <t>Candélabre Ht 6m</t>
  </si>
  <si>
    <t>Candélabre Ht 4m</t>
  </si>
  <si>
    <t>Candélabres et bornes y compris massifs</t>
  </si>
  <si>
    <t>3.7.4</t>
  </si>
  <si>
    <t>Réseaux d'éclairage et câble y compris tranchée</t>
  </si>
  <si>
    <t>3.7.3</t>
  </si>
  <si>
    <t>Chambre de tirage</t>
  </si>
  <si>
    <t>3.7.2</t>
  </si>
  <si>
    <t>Fourreaux TPC pour CFO-CFA y compris tranchées</t>
  </si>
  <si>
    <t>3.7.1</t>
  </si>
  <si>
    <t>RESEAUX SECS</t>
  </si>
  <si>
    <t>ft</t>
  </si>
  <si>
    <t>Poteau incendie existant à déplacer</t>
  </si>
  <si>
    <t>Contrôles et essais</t>
  </si>
  <si>
    <t>Canalisations PEHD y compris tranchées</t>
  </si>
  <si>
    <t>ALIMENTATION EAU POTABLE</t>
  </si>
  <si>
    <t>Hydrocurage, passage caméra et test d'étanchéité</t>
  </si>
  <si>
    <t>Raccordement sur réseaux d'Eaux usées Existant</t>
  </si>
  <si>
    <t>Regard de visite EU</t>
  </si>
  <si>
    <t>Tabouret de branchement EU</t>
  </si>
  <si>
    <t>Canalisations PVC EU y compris tranchées</t>
  </si>
  <si>
    <t>ASSAINISSEMENT EAUX USEES</t>
  </si>
  <si>
    <t>Déplacement regard à grille</t>
  </si>
  <si>
    <t>3.4.8</t>
  </si>
  <si>
    <t>Hydrocurage et passage caméra</t>
  </si>
  <si>
    <t>3.4.7</t>
  </si>
  <si>
    <t>Poste de relevage des eaux pluviales (compris pompes)</t>
  </si>
  <si>
    <t>3.4.6</t>
  </si>
  <si>
    <t>Réservoir de rétention SAUL V utile 102m3</t>
  </si>
  <si>
    <t>3.4.5</t>
  </si>
  <si>
    <t>Regard à grille</t>
  </si>
  <si>
    <t>Regard de branchement ou pied de chute</t>
  </si>
  <si>
    <t>Regard de visite EP</t>
  </si>
  <si>
    <t>Canalisations DN500</t>
  </si>
  <si>
    <t>Canalisations DN400</t>
  </si>
  <si>
    <t>Canalisations DN315</t>
  </si>
  <si>
    <t>Canalisations DN250</t>
  </si>
  <si>
    <t>Canalisations DN200</t>
  </si>
  <si>
    <t>Canalisations DN160</t>
  </si>
  <si>
    <t>Canalisations y compris tranchées</t>
  </si>
  <si>
    <t>ASSAINISSEMENT EAUX PLUVIALES</t>
  </si>
  <si>
    <t>Bande gravillons en pied de façade</t>
  </si>
  <si>
    <t>3.3.15</t>
  </si>
  <si>
    <t>Bordures P1</t>
  </si>
  <si>
    <t>Bordures T2 basses</t>
  </si>
  <si>
    <t xml:space="preserve">Bordures T2 </t>
  </si>
  <si>
    <t xml:space="preserve">Bordures </t>
  </si>
  <si>
    <t>3.3.14</t>
  </si>
  <si>
    <t>Piétonnier en stabilisé</t>
  </si>
  <si>
    <t>Béton balayé piéton</t>
  </si>
  <si>
    <t>Piétonnier en béton désactivé</t>
  </si>
  <si>
    <t>Fondation en grave traité ciment</t>
  </si>
  <si>
    <t>t</t>
  </si>
  <si>
    <t>Reprise des revêtements en enrobé coloré 0/10 sur 6cm</t>
  </si>
  <si>
    <t>Enrobé BBSG 0/10 sur 6cm</t>
  </si>
  <si>
    <t>Couche d’imprégnation et d’accrochage</t>
  </si>
  <si>
    <t>Couche de base GNT 0/20</t>
  </si>
  <si>
    <t>Couche de forme GNT 0/60</t>
  </si>
  <si>
    <t>Géotextile anti contaminant 300g/m²</t>
  </si>
  <si>
    <t>compris</t>
  </si>
  <si>
    <t>Exécution de cloutage</t>
  </si>
  <si>
    <t>Réglage et compactage méthodique du fond de forme</t>
  </si>
  <si>
    <t>TRAITEMENT DE SURFACES</t>
  </si>
  <si>
    <t>Mise à niveau de chambres ou de regard</t>
  </si>
  <si>
    <t>3.2.5</t>
  </si>
  <si>
    <t>Terrassements en remblais</t>
  </si>
  <si>
    <t>3.2.4</t>
  </si>
  <si>
    <t>Exécution des purges</t>
  </si>
  <si>
    <t>3.2.3</t>
  </si>
  <si>
    <t>Terrassement en déblai</t>
  </si>
  <si>
    <t>Rabottage enrobé existant</t>
  </si>
  <si>
    <t>Décapage</t>
  </si>
  <si>
    <t>TERRASSEMENT GENERAUX</t>
  </si>
  <si>
    <t>Transplantation d'arbres</t>
  </si>
  <si>
    <t>Abattage et dessouchage d’arbres</t>
  </si>
  <si>
    <t>Nettoyage du terrain y compris débroussaillage</t>
  </si>
  <si>
    <t xml:space="preserve">Ft </t>
  </si>
  <si>
    <t>Etudes techniques</t>
  </si>
  <si>
    <t>Installation de chantier et signalisation de chantier</t>
  </si>
  <si>
    <t>TRAVAUX PREPARATOIRES</t>
  </si>
  <si>
    <t>PM - cis</t>
  </si>
  <si>
    <t>LOT02 - VOIRIE RESEAUX DIVERS</t>
  </si>
  <si>
    <t>Portillon Se08 - 2 vantaux - Passage 3.00m</t>
  </si>
  <si>
    <t>PM04</t>
  </si>
  <si>
    <t>Reprise des revêtements en voirie légère bicouche</t>
  </si>
  <si>
    <t>A 1,50m au droit des locaux de service</t>
  </si>
  <si>
    <t>A 1,10m au droit des locaux soins / bur. Inf</t>
  </si>
  <si>
    <t xml:space="preserve">CV01 - Dimensions 1,60 x 1,00 m ht </t>
  </si>
  <si>
    <t>ME02a - Dimensions 1,24 x 1,40 m ht</t>
  </si>
  <si>
    <t>ME02b - Dimensions 1,24 x 1,40 m ht</t>
  </si>
  <si>
    <t>ME04a - Dimensions 1,24 x 2,50 m ht</t>
  </si>
  <si>
    <r>
      <t xml:space="preserve">   Matériel </t>
    </r>
    <r>
      <rPr>
        <b/>
        <sz val="10"/>
        <rFont val="Arial"/>
        <family val="2"/>
      </rPr>
      <t>CMSI</t>
    </r>
    <r>
      <rPr>
        <sz val="10"/>
        <rFont val="Arial"/>
        <family val="2"/>
      </rPr>
      <t xml:space="preserve"> (</t>
    </r>
    <r>
      <rPr>
        <b/>
        <sz val="10"/>
        <rFont val="Arial"/>
        <family val="2"/>
      </rPr>
      <t>intégré a la centrale</t>
    </r>
    <r>
      <rPr>
        <sz val="10"/>
        <rFont val="Arial"/>
        <family val="2"/>
      </rPr>
      <t>) yc accesoires et câblages</t>
    </r>
  </si>
  <si>
    <t>PM - sans objet (AGS)</t>
  </si>
  <si>
    <t xml:space="preserve">       CO2 - U1000 R2V 3G1,5mm²</t>
  </si>
  <si>
    <t>VARIANTE</t>
  </si>
  <si>
    <t>Remplacement volets roulants droits par volets à projection</t>
  </si>
  <si>
    <t>PSE15 : Encoffrement coupe-feu</t>
  </si>
  <si>
    <t>4.6.5</t>
  </si>
  <si>
    <t>4.5.4</t>
  </si>
  <si>
    <t>4.5.3</t>
  </si>
  <si>
    <t>4.5.2</t>
  </si>
  <si>
    <t>4.5.1</t>
  </si>
  <si>
    <t>QTES
ENTR</t>
  </si>
  <si>
    <t>DPGF</t>
  </si>
  <si>
    <t>ENTREPRISE XX</t>
  </si>
  <si>
    <t>6.9</t>
  </si>
  <si>
    <t>6.8</t>
  </si>
  <si>
    <t xml:space="preserve">   Câble d'alimentation AR2V 3x(1x240) + 1x120</t>
  </si>
  <si>
    <t>DPGF DCE3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</si>
</sst>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#,##0.00;;"/>
    <numFmt numFmtId="166" formatCode="_-* #,##0.00\ [$€]_-;\-* #,##0.00\ [$€]_-;_-* &quot;-&quot;??\ [$€]_-;_-@_-"/>
    <numFmt numFmtId="167" formatCode="_-* #,##0.00\ [$€-40C]_-;\-* #,##0.00\ [$€-40C]_-;_-* &quot;-&quot;??\ [$€-40C]_-;_-@_-"/>
    <numFmt numFmtId="168" formatCode="#,##0.00\ &quot;€&quot;"/>
    <numFmt numFmtId="169" formatCode="_-* #,##0.00_ _F_-;\-* #,##0.00_ _F_-;_-* &quot;-&quot;??_ _F_-;_-@_-"/>
    <numFmt numFmtId="170" formatCode="#,##0.000"/>
    <numFmt numFmtId="171" formatCode="#,##0;;"/>
    <numFmt numFmtId="172" formatCode="#,##0.00\ _€"/>
    <numFmt numFmtId="173" formatCode="_-* #,##0.0000\ &quot;€&quot;_-;\-* #,##0.0000\ &quot;€&quot;_-;_-* &quot;-&quot;??\ &quot;€&quot;_-;_-@_-"/>
    <numFmt numFmtId="174" formatCode="0.0"/>
    <numFmt numFmtId="175" formatCode="0.000000"/>
    <numFmt numFmtId="176" formatCode="_-* #,##0.00000\ &quot;€&quot;_-;\-* #,##0.00000\ &quot;€&quot;_-;_-* &quot;-&quot;??\ &quot;€&quot;_-;_-@_-"/>
    <numFmt numFmtId="177" formatCode="0.000"/>
    <numFmt numFmtId="178" formatCode="0.0000"/>
    <numFmt numFmtId="179" formatCode="\+#,##0.00\ &quot;€&quot;"/>
  </numFmts>
  <fonts count="9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trike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name val="Arial"/>
      <family val="2"/>
    </font>
    <font>
      <sz val="9"/>
      <name val="Wingdings"/>
      <charset val="2"/>
    </font>
    <font>
      <sz val="10"/>
      <name val="Wingdings"/>
      <charset val="2"/>
    </font>
    <font>
      <sz val="8"/>
      <name val="Arial"/>
      <family val="2"/>
    </font>
    <font>
      <sz val="10"/>
      <color rgb="FF00B0F0"/>
      <name val="Arial"/>
      <family val="2"/>
    </font>
    <font>
      <sz val="10"/>
      <name val="Aptos Narrow"/>
      <family val="2"/>
    </font>
    <font>
      <sz val="10"/>
      <color rgb="FF0000FF"/>
      <name val="Arial"/>
      <family val="2"/>
    </font>
    <font>
      <sz val="10"/>
      <color rgb="FF00B050"/>
      <name val="Arial"/>
      <family val="2"/>
    </font>
    <font>
      <b/>
      <sz val="8"/>
      <name val="Arial"/>
      <family val="2"/>
    </font>
    <font>
      <b/>
      <i/>
      <sz val="8"/>
      <color rgb="FFFF0000"/>
      <name val="Arial"/>
      <family val="2"/>
    </font>
    <font>
      <b/>
      <i/>
      <sz val="10"/>
      <color indexed="8"/>
      <name val="Arial"/>
      <family val="2"/>
    </font>
    <font>
      <u/>
      <sz val="10"/>
      <name val="Geneva"/>
    </font>
    <font>
      <b/>
      <sz val="10"/>
      <name val="Geneva"/>
    </font>
    <font>
      <strike/>
      <sz val="10"/>
      <name val="Arial"/>
      <family val="2"/>
    </font>
    <font>
      <sz val="8"/>
      <color rgb="FFFF0000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11"/>
      <name val="Calibri"/>
      <family val="2"/>
      <scheme val="minor"/>
    </font>
    <font>
      <b/>
      <i/>
      <sz val="10"/>
      <color rgb="FF00B050"/>
      <name val="Arial"/>
      <family val="2"/>
    </font>
    <font>
      <b/>
      <i/>
      <sz val="10"/>
      <color rgb="FFFF0000"/>
      <name val="Arial"/>
      <family val="2"/>
    </font>
    <font>
      <b/>
      <sz val="11"/>
      <name val="Arial"/>
      <family val="2"/>
    </font>
    <font>
      <i/>
      <strike/>
      <sz val="10"/>
      <name val="Arial"/>
      <family val="2"/>
    </font>
    <font>
      <b/>
      <sz val="9"/>
      <color rgb="FFFF0000"/>
      <name val="Arial"/>
      <family val="2"/>
    </font>
    <font>
      <i/>
      <u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i/>
      <sz val="10"/>
      <color indexed="8"/>
      <name val="Arial"/>
      <family val="2"/>
    </font>
    <font>
      <i/>
      <sz val="8"/>
      <color rgb="FFFF0000"/>
      <name val="Arial"/>
      <family val="2"/>
    </font>
    <font>
      <b/>
      <i/>
      <sz val="8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color rgb="FFFF0000"/>
      <name val="Arial"/>
      <family val="2"/>
    </font>
    <font>
      <sz val="10"/>
      <color rgb="FF0070C0"/>
      <name val="Arial"/>
      <family val="2"/>
    </font>
    <font>
      <b/>
      <sz val="11"/>
      <color rgb="FF0070C0"/>
      <name val="Arial"/>
      <family val="2"/>
    </font>
    <font>
      <b/>
      <i/>
      <sz val="11"/>
      <color rgb="FF0070C0"/>
      <name val="Arial"/>
      <family val="2"/>
    </font>
    <font>
      <sz val="8"/>
      <color rgb="FF0070C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rgb="FFC00000"/>
      <name val="Arial"/>
      <family val="2"/>
    </font>
    <font>
      <i/>
      <sz val="10"/>
      <color theme="1"/>
      <name val="Calibri"/>
      <family val="2"/>
      <scheme val="minor"/>
    </font>
    <font>
      <b/>
      <i/>
      <u/>
      <sz val="10"/>
      <name val="Arial"/>
      <family val="2"/>
    </font>
    <font>
      <i/>
      <sz val="8"/>
      <name val="Arial"/>
      <family val="2"/>
    </font>
    <font>
      <i/>
      <sz val="10"/>
      <color rgb="FFC00000"/>
      <name val="Calibri"/>
      <family val="2"/>
      <scheme val="minor"/>
    </font>
    <font>
      <i/>
      <sz val="10"/>
      <color rgb="FFC00000"/>
      <name val="Arial"/>
      <family val="2"/>
    </font>
    <font>
      <sz val="10"/>
      <color rgb="FFFF0000"/>
      <name val="Calibri"/>
      <family val="2"/>
      <scheme val="minor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i/>
      <sz val="8"/>
      <color theme="1" tint="0.499984740745262"/>
      <name val="Arial"/>
      <family val="2"/>
    </font>
    <font>
      <i/>
      <sz val="11"/>
      <color theme="1" tint="0.499984740745262"/>
      <name val="Arial"/>
      <family val="2"/>
    </font>
    <font>
      <i/>
      <sz val="10"/>
      <color theme="1" tint="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21">
    <xf numFmtId="0" fontId="0" fillId="0" borderId="0"/>
    <xf numFmtId="166" fontId="22" fillId="0" borderId="0" applyFont="0" applyFill="0" applyBorder="0" applyAlignment="0" applyProtection="0"/>
    <xf numFmtId="0" fontId="22" fillId="0" borderId="0"/>
    <xf numFmtId="0" fontId="21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0" fontId="22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2" fillId="0" borderId="0"/>
    <xf numFmtId="44" fontId="17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4" fillId="0" borderId="0" applyNumberFormat="0" applyFill="0" applyBorder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9" fillId="0" borderId="0"/>
    <xf numFmtId="0" fontId="25" fillId="0" borderId="0"/>
    <xf numFmtId="169" fontId="25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846">
    <xf numFmtId="0" fontId="0" fillId="0" borderId="0" xfId="0"/>
    <xf numFmtId="0" fontId="22" fillId="0" borderId="0" xfId="2" applyAlignment="1">
      <alignment vertical="center"/>
    </xf>
    <xf numFmtId="171" fontId="22" fillId="0" borderId="0" xfId="2" applyNumberFormat="1" applyAlignment="1">
      <alignment vertical="center"/>
    </xf>
    <xf numFmtId="0" fontId="22" fillId="0" borderId="0" xfId="2"/>
    <xf numFmtId="165" fontId="23" fillId="0" borderId="5" xfId="2" applyNumberFormat="1" applyFont="1" applyBorder="1" applyAlignment="1">
      <alignment horizontal="right" vertical="center"/>
    </xf>
    <xf numFmtId="165" fontId="23" fillId="0" borderId="28" xfId="2" applyNumberFormat="1" applyFont="1" applyBorder="1" applyAlignment="1">
      <alignment horizontal="right" vertical="center"/>
    </xf>
    <xf numFmtId="168" fontId="35" fillId="0" borderId="0" xfId="7" applyNumberFormat="1" applyFont="1" applyAlignment="1">
      <alignment horizontal="right"/>
    </xf>
    <xf numFmtId="4" fontId="35" fillId="0" borderId="0" xfId="2" applyNumberFormat="1" applyFont="1" applyAlignment="1">
      <alignment horizontal="right"/>
    </xf>
    <xf numFmtId="0" fontId="35" fillId="0" borderId="0" xfId="2" applyFont="1"/>
    <xf numFmtId="0" fontId="35" fillId="0" borderId="0" xfId="2" applyFont="1" applyAlignment="1">
      <alignment horizontal="center"/>
    </xf>
    <xf numFmtId="0" fontId="36" fillId="0" borderId="0" xfId="2" applyFont="1"/>
    <xf numFmtId="0" fontId="36" fillId="0" borderId="0" xfId="2" applyFont="1" applyAlignment="1">
      <alignment horizontal="right"/>
    </xf>
    <xf numFmtId="168" fontId="22" fillId="0" borderId="29" xfId="7" applyNumberFormat="1" applyFont="1" applyBorder="1" applyAlignment="1">
      <alignment horizontal="right" vertical="center"/>
    </xf>
    <xf numFmtId="168" fontId="22" fillId="0" borderId="37" xfId="7" applyNumberFormat="1" applyFont="1" applyBorder="1" applyAlignment="1">
      <alignment horizontal="right" vertical="center"/>
    </xf>
    <xf numFmtId="4" fontId="22" fillId="0" borderId="37" xfId="2" applyNumberFormat="1" applyBorder="1" applyAlignment="1">
      <alignment horizontal="right"/>
    </xf>
    <xf numFmtId="0" fontId="22" fillId="0" borderId="37" xfId="2" applyBorder="1" applyAlignment="1">
      <alignment horizontal="center"/>
    </xf>
    <xf numFmtId="171" fontId="22" fillId="0" borderId="27" xfId="2" applyNumberFormat="1" applyBorder="1" applyAlignment="1">
      <alignment vertical="center"/>
    </xf>
    <xf numFmtId="0" fontId="22" fillId="0" borderId="27" xfId="2" applyBorder="1" applyAlignment="1">
      <alignment horizontal="center"/>
    </xf>
    <xf numFmtId="0" fontId="22" fillId="0" borderId="37" xfId="2" applyBorder="1"/>
    <xf numFmtId="0" fontId="23" fillId="0" borderId="30" xfId="2" applyFont="1" applyBorder="1" applyAlignment="1">
      <alignment horizontal="center"/>
    </xf>
    <xf numFmtId="168" fontId="23" fillId="0" borderId="7" xfId="7" applyNumberFormat="1" applyFont="1" applyBorder="1" applyAlignment="1">
      <alignment horizontal="right" vertical="center"/>
    </xf>
    <xf numFmtId="168" fontId="22" fillId="0" borderId="2" xfId="7" applyNumberFormat="1" applyFont="1" applyBorder="1" applyAlignment="1">
      <alignment horizontal="right" vertical="center"/>
    </xf>
    <xf numFmtId="4" fontId="22" fillId="0" borderId="2" xfId="2" applyNumberFormat="1" applyBorder="1" applyAlignment="1">
      <alignment horizontal="right"/>
    </xf>
    <xf numFmtId="0" fontId="22" fillId="0" borderId="2" xfId="2" applyBorder="1" applyAlignment="1">
      <alignment horizontal="center"/>
    </xf>
    <xf numFmtId="165" fontId="23" fillId="0" borderId="0" xfId="2" applyNumberFormat="1" applyFont="1" applyAlignment="1">
      <alignment horizontal="right" vertical="center"/>
    </xf>
    <xf numFmtId="0" fontId="22" fillId="0" borderId="2" xfId="2" applyBorder="1"/>
    <xf numFmtId="0" fontId="23" fillId="0" borderId="4" xfId="2" applyFont="1" applyBorder="1" applyAlignment="1">
      <alignment horizontal="center"/>
    </xf>
    <xf numFmtId="0" fontId="37" fillId="0" borderId="2" xfId="2" applyFont="1" applyBorder="1"/>
    <xf numFmtId="168" fontId="22" fillId="0" borderId="7" xfId="7" applyNumberFormat="1" applyFont="1" applyBorder="1" applyAlignment="1">
      <alignment horizontal="right" vertical="center"/>
    </xf>
    <xf numFmtId="0" fontId="26" fillId="0" borderId="5" xfId="2" applyFont="1" applyBorder="1" applyAlignment="1">
      <alignment horizontal="left"/>
    </xf>
    <xf numFmtId="0" fontId="26" fillId="0" borderId="0" xfId="2" applyFont="1" applyAlignment="1">
      <alignment horizontal="left"/>
    </xf>
    <xf numFmtId="0" fontId="22" fillId="0" borderId="2" xfId="2" applyBorder="1" applyAlignment="1">
      <alignment horizontal="left"/>
    </xf>
    <xf numFmtId="168" fontId="22" fillId="0" borderId="21" xfId="7" applyNumberFormat="1" applyFont="1" applyBorder="1" applyAlignment="1">
      <alignment horizontal="right" vertical="center"/>
    </xf>
    <xf numFmtId="168" fontId="22" fillId="0" borderId="12" xfId="7" applyNumberFormat="1" applyFont="1" applyBorder="1" applyAlignment="1">
      <alignment horizontal="right" vertical="center"/>
    </xf>
    <xf numFmtId="4" fontId="22" fillId="0" borderId="10" xfId="2" applyNumberFormat="1" applyBorder="1" applyAlignment="1">
      <alignment horizontal="right"/>
    </xf>
    <xf numFmtId="0" fontId="22" fillId="0" borderId="10" xfId="2" applyBorder="1" applyAlignment="1">
      <alignment horizontal="center"/>
    </xf>
    <xf numFmtId="0" fontId="26" fillId="0" borderId="38" xfId="2" applyFont="1" applyBorder="1" applyAlignment="1">
      <alignment horizontal="left"/>
    </xf>
    <xf numFmtId="0" fontId="26" fillId="0" borderId="11" xfId="2" applyFont="1" applyBorder="1" applyAlignment="1">
      <alignment horizontal="left"/>
    </xf>
    <xf numFmtId="0" fontId="22" fillId="0" borderId="11" xfId="2" applyBorder="1" applyAlignment="1">
      <alignment horizontal="left"/>
    </xf>
    <xf numFmtId="0" fontId="22" fillId="0" borderId="10" xfId="2" applyBorder="1" applyAlignment="1">
      <alignment horizontal="left"/>
    </xf>
    <xf numFmtId="0" fontId="23" fillId="0" borderId="9" xfId="2" applyFont="1" applyBorder="1" applyAlignment="1">
      <alignment horizontal="center"/>
    </xf>
    <xf numFmtId="168" fontId="22" fillId="0" borderId="3" xfId="7" applyNumberFormat="1" applyFont="1" applyBorder="1" applyAlignment="1">
      <alignment horizontal="right" vertical="center"/>
    </xf>
    <xf numFmtId="4" fontId="22" fillId="0" borderId="2" xfId="2" applyNumberFormat="1" applyBorder="1" applyAlignment="1">
      <alignment horizontal="right" vertical="center"/>
    </xf>
    <xf numFmtId="165" fontId="22" fillId="0" borderId="2" xfId="2" applyNumberFormat="1" applyBorder="1" applyAlignment="1">
      <alignment horizontal="center" vertical="center"/>
    </xf>
    <xf numFmtId="165" fontId="22" fillId="0" borderId="0" xfId="2" applyNumberFormat="1" applyAlignment="1">
      <alignment vertical="center"/>
    </xf>
    <xf numFmtId="49" fontId="38" fillId="0" borderId="4" xfId="2" applyNumberFormat="1" applyFont="1" applyBorder="1" applyAlignment="1">
      <alignment horizontal="left" vertical="center"/>
    </xf>
    <xf numFmtId="3" fontId="22" fillId="0" borderId="3" xfId="2" applyNumberFormat="1" applyBorder="1" applyAlignment="1">
      <alignment horizontal="right" vertical="center"/>
    </xf>
    <xf numFmtId="165" fontId="22" fillId="0" borderId="3" xfId="2" applyNumberFormat="1" applyBorder="1" applyAlignment="1">
      <alignment horizontal="center" vertical="center"/>
    </xf>
    <xf numFmtId="165" fontId="39" fillId="0" borderId="0" xfId="2" applyNumberFormat="1" applyFont="1" applyAlignment="1">
      <alignment vertical="center"/>
    </xf>
    <xf numFmtId="170" fontId="22" fillId="0" borderId="2" xfId="2" applyNumberFormat="1" applyBorder="1" applyAlignment="1">
      <alignment horizontal="right" vertical="center"/>
    </xf>
    <xf numFmtId="170" fontId="22" fillId="0" borderId="3" xfId="2" applyNumberFormat="1" applyBorder="1" applyAlignment="1">
      <alignment horizontal="right" vertical="center"/>
    </xf>
    <xf numFmtId="4" fontId="22" fillId="0" borderId="3" xfId="2" applyNumberFormat="1" applyBorder="1" applyAlignment="1">
      <alignment horizontal="right" vertical="center"/>
    </xf>
    <xf numFmtId="0" fontId="22" fillId="0" borderId="0" xfId="2" applyAlignment="1">
      <alignment horizontal="center" vertical="center"/>
    </xf>
    <xf numFmtId="0" fontId="30" fillId="0" borderId="0" xfId="2" applyFont="1" applyAlignment="1">
      <alignment horizontal="center" vertical="center"/>
    </xf>
    <xf numFmtId="168" fontId="22" fillId="0" borderId="3" xfId="7" applyNumberFormat="1" applyFont="1" applyFill="1" applyBorder="1" applyAlignment="1">
      <alignment horizontal="right" vertical="center"/>
    </xf>
    <xf numFmtId="0" fontId="22" fillId="0" borderId="0" xfId="21" applyAlignment="1">
      <alignment vertical="center"/>
    </xf>
    <xf numFmtId="0" fontId="41" fillId="0" borderId="0" xfId="2" applyFont="1"/>
    <xf numFmtId="3" fontId="42" fillId="0" borderId="3" xfId="2" applyNumberFormat="1" applyFont="1" applyBorder="1" applyAlignment="1">
      <alignment horizontal="right" vertical="center"/>
    </xf>
    <xf numFmtId="168" fontId="22" fillId="0" borderId="0" xfId="7" applyNumberFormat="1" applyFont="1" applyBorder="1" applyAlignment="1">
      <alignment vertical="center"/>
    </xf>
    <xf numFmtId="0" fontId="22" fillId="0" borderId="3" xfId="2" applyBorder="1" applyAlignment="1">
      <alignment horizontal="center" vertical="center"/>
    </xf>
    <xf numFmtId="165" fontId="22" fillId="0" borderId="0" xfId="2" applyNumberFormat="1" applyAlignment="1">
      <alignment horizontal="center" vertical="center"/>
    </xf>
    <xf numFmtId="172" fontId="22" fillId="0" borderId="3" xfId="2" applyNumberFormat="1" applyBorder="1" applyAlignment="1">
      <alignment horizontal="right" vertical="center"/>
    </xf>
    <xf numFmtId="165" fontId="31" fillId="0" borderId="0" xfId="2" applyNumberFormat="1" applyFont="1" applyAlignment="1">
      <alignment horizontal="right" vertical="center"/>
    </xf>
    <xf numFmtId="171" fontId="29" fillId="0" borderId="0" xfId="2" applyNumberFormat="1" applyFont="1" applyAlignment="1">
      <alignment vertical="center"/>
    </xf>
    <xf numFmtId="0" fontId="29" fillId="0" borderId="0" xfId="2" applyFont="1" applyAlignment="1">
      <alignment horizontal="center" vertical="center"/>
    </xf>
    <xf numFmtId="0" fontId="22" fillId="0" borderId="0" xfId="2" applyAlignment="1">
      <alignment horizontal="left" vertical="center"/>
    </xf>
    <xf numFmtId="0" fontId="22" fillId="0" borderId="2" xfId="2" applyBorder="1" applyAlignment="1">
      <alignment horizontal="left" vertical="center"/>
    </xf>
    <xf numFmtId="0" fontId="26" fillId="0" borderId="2" xfId="2" applyFont="1" applyBorder="1" applyAlignment="1">
      <alignment horizontal="left" vertical="center"/>
    </xf>
    <xf numFmtId="49" fontId="43" fillId="0" borderId="4" xfId="2" applyNumberFormat="1" applyFont="1" applyBorder="1" applyAlignment="1">
      <alignment horizontal="center" vertical="center"/>
    </xf>
    <xf numFmtId="0" fontId="29" fillId="0" borderId="0" xfId="2" applyFont="1" applyAlignment="1">
      <alignment vertical="center"/>
    </xf>
    <xf numFmtId="1" fontId="44" fillId="0" borderId="4" xfId="2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165" fontId="22" fillId="0" borderId="5" xfId="2" applyNumberFormat="1" applyBorder="1" applyAlignment="1">
      <alignment vertical="center"/>
    </xf>
    <xf numFmtId="4" fontId="22" fillId="0" borderId="33" xfId="2" applyNumberFormat="1" applyBorder="1" applyAlignment="1">
      <alignment horizontal="right" vertical="center"/>
    </xf>
    <xf numFmtId="165" fontId="22" fillId="0" borderId="33" xfId="2" applyNumberFormat="1" applyBorder="1" applyAlignment="1">
      <alignment horizontal="center" vertical="center"/>
    </xf>
    <xf numFmtId="165" fontId="22" fillId="0" borderId="1" xfId="2" applyNumberFormat="1" applyBorder="1" applyAlignment="1">
      <alignment vertical="center"/>
    </xf>
    <xf numFmtId="171" fontId="22" fillId="0" borderId="1" xfId="2" applyNumberFormat="1" applyBorder="1" applyAlignment="1">
      <alignment vertical="center"/>
    </xf>
    <xf numFmtId="0" fontId="22" fillId="0" borderId="1" xfId="2" applyBorder="1" applyAlignment="1">
      <alignment horizontal="center" vertical="center"/>
    </xf>
    <xf numFmtId="0" fontId="22" fillId="0" borderId="1" xfId="2" applyBorder="1" applyAlignment="1">
      <alignment vertical="center"/>
    </xf>
    <xf numFmtId="1" fontId="45" fillId="0" borderId="32" xfId="2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168" fontId="22" fillId="0" borderId="10" xfId="7" applyNumberFormat="1" applyFont="1" applyBorder="1" applyAlignment="1">
      <alignment horizontal="right" vertical="center"/>
    </xf>
    <xf numFmtId="49" fontId="38" fillId="0" borderId="4" xfId="2" applyNumberFormat="1" applyFont="1" applyBorder="1" applyAlignment="1">
      <alignment horizontal="center" vertical="center"/>
    </xf>
    <xf numFmtId="0" fontId="23" fillId="0" borderId="0" xfId="2" applyFont="1"/>
    <xf numFmtId="168" fontId="22" fillId="0" borderId="33" xfId="7" applyNumberFormat="1" applyFont="1" applyBorder="1" applyAlignment="1">
      <alignment horizontal="right" vertical="center"/>
    </xf>
    <xf numFmtId="0" fontId="33" fillId="0" borderId="0" xfId="152" applyFont="1"/>
    <xf numFmtId="14" fontId="22" fillId="0" borderId="0" xfId="2" applyNumberFormat="1"/>
    <xf numFmtId="0" fontId="29" fillId="0" borderId="0" xfId="2" applyFont="1"/>
    <xf numFmtId="165" fontId="29" fillId="0" borderId="3" xfId="2" applyNumberFormat="1" applyFont="1" applyBorder="1" applyAlignment="1">
      <alignment horizontal="center" vertical="center"/>
    </xf>
    <xf numFmtId="168" fontId="22" fillId="0" borderId="39" xfId="7" applyNumberFormat="1" applyFont="1" applyBorder="1" applyAlignment="1">
      <alignment horizontal="right" vertical="center"/>
    </xf>
    <xf numFmtId="168" fontId="22" fillId="0" borderId="24" xfId="7" applyNumberFormat="1" applyFont="1" applyBorder="1" applyAlignment="1">
      <alignment horizontal="right" vertical="center"/>
    </xf>
    <xf numFmtId="4" fontId="22" fillId="0" borderId="24" xfId="2" applyNumberFormat="1" applyBorder="1" applyAlignment="1">
      <alignment horizontal="right"/>
    </xf>
    <xf numFmtId="0" fontId="22" fillId="0" borderId="24" xfId="2" applyBorder="1" applyAlignment="1">
      <alignment horizontal="center"/>
    </xf>
    <xf numFmtId="0" fontId="26" fillId="0" borderId="40" xfId="2" applyFont="1" applyBorder="1" applyAlignment="1">
      <alignment horizontal="left"/>
    </xf>
    <xf numFmtId="0" fontId="26" fillId="0" borderId="1" xfId="2" applyFont="1" applyBorder="1" applyAlignment="1">
      <alignment horizontal="left"/>
    </xf>
    <xf numFmtId="0" fontId="22" fillId="0" borderId="24" xfId="2" applyBorder="1" applyAlignment="1">
      <alignment horizontal="left"/>
    </xf>
    <xf numFmtId="0" fontId="23" fillId="0" borderId="32" xfId="2" applyFont="1" applyBorder="1" applyAlignment="1">
      <alignment horizontal="center"/>
    </xf>
    <xf numFmtId="0" fontId="22" fillId="0" borderId="0" xfId="2" applyAlignment="1">
      <alignment horizontal="left"/>
    </xf>
    <xf numFmtId="1" fontId="24" fillId="0" borderId="4" xfId="2" applyNumberFormat="1" applyFont="1" applyBorder="1" applyAlignment="1">
      <alignment horizontal="center" vertical="center" wrapText="1"/>
    </xf>
    <xf numFmtId="3" fontId="22" fillId="0" borderId="2" xfId="2" applyNumberFormat="1" applyBorder="1" applyAlignment="1">
      <alignment horizontal="right"/>
    </xf>
    <xf numFmtId="0" fontId="38" fillId="0" borderId="4" xfId="2" applyFont="1" applyBorder="1" applyAlignment="1">
      <alignment horizontal="center"/>
    </xf>
    <xf numFmtId="0" fontId="42" fillId="0" borderId="0" xfId="2" applyFont="1"/>
    <xf numFmtId="168" fontId="22" fillId="0" borderId="2" xfId="7" applyNumberFormat="1" applyFont="1" applyFill="1" applyBorder="1" applyAlignment="1">
      <alignment horizontal="right" vertical="center"/>
    </xf>
    <xf numFmtId="1" fontId="45" fillId="0" borderId="4" xfId="2" applyNumberFormat="1" applyFont="1" applyBorder="1" applyAlignment="1">
      <alignment horizontal="center" vertical="center" wrapText="1"/>
    </xf>
    <xf numFmtId="165" fontId="29" fillId="0" borderId="5" xfId="2" applyNumberFormat="1" applyFont="1" applyBorder="1" applyAlignment="1">
      <alignment vertical="center"/>
    </xf>
    <xf numFmtId="168" fontId="22" fillId="0" borderId="23" xfId="7" applyNumberFormat="1" applyFont="1" applyBorder="1" applyAlignment="1">
      <alignment horizontal="right" vertical="center"/>
    </xf>
    <xf numFmtId="168" fontId="22" fillId="0" borderId="31" xfId="7" applyNumberFormat="1" applyFont="1" applyBorder="1" applyAlignment="1">
      <alignment horizontal="right" vertical="center"/>
    </xf>
    <xf numFmtId="168" fontId="23" fillId="0" borderId="21" xfId="7" applyNumberFormat="1" applyFont="1" applyBorder="1" applyAlignment="1">
      <alignment horizontal="right" vertical="center"/>
    </xf>
    <xf numFmtId="168" fontId="22" fillId="0" borderId="26" xfId="7" applyNumberFormat="1" applyFont="1" applyBorder="1" applyAlignment="1">
      <alignment horizontal="right" vertical="center"/>
    </xf>
    <xf numFmtId="3" fontId="22" fillId="0" borderId="10" xfId="2" applyNumberFormat="1" applyBorder="1" applyAlignment="1">
      <alignment horizontal="right"/>
    </xf>
    <xf numFmtId="168" fontId="22" fillId="0" borderId="21" xfId="7" applyNumberFormat="1" applyFont="1" applyFill="1" applyBorder="1" applyAlignment="1">
      <alignment horizontal="right" vertical="center"/>
    </xf>
    <xf numFmtId="3" fontId="22" fillId="0" borderId="3" xfId="2" applyNumberFormat="1" applyBorder="1" applyAlignment="1">
      <alignment vertical="center"/>
    </xf>
    <xf numFmtId="1" fontId="22" fillId="0" borderId="4" xfId="2" applyNumberFormat="1" applyBorder="1" applyAlignment="1">
      <alignment horizontal="center" vertical="center" wrapText="1"/>
    </xf>
    <xf numFmtId="4" fontId="22" fillId="0" borderId="0" xfId="2" applyNumberFormat="1"/>
    <xf numFmtId="168" fontId="22" fillId="0" borderId="0" xfId="7" applyNumberFormat="1" applyFont="1" applyFill="1" applyBorder="1" applyAlignment="1">
      <alignment vertical="center"/>
    </xf>
    <xf numFmtId="3" fontId="22" fillId="0" borderId="33" xfId="2" applyNumberFormat="1" applyBorder="1" applyAlignment="1">
      <alignment vertical="center"/>
    </xf>
    <xf numFmtId="168" fontId="22" fillId="0" borderId="0" xfId="2" applyNumberFormat="1"/>
    <xf numFmtId="168" fontId="22" fillId="0" borderId="19" xfId="7" applyNumberFormat="1" applyFont="1" applyBorder="1" applyAlignment="1">
      <alignment horizontal="right" vertical="center"/>
    </xf>
    <xf numFmtId="168" fontId="22" fillId="0" borderId="14" xfId="7" applyNumberFormat="1" applyFont="1" applyBorder="1" applyAlignment="1">
      <alignment horizontal="right" vertical="center"/>
    </xf>
    <xf numFmtId="3" fontId="22" fillId="0" borderId="14" xfId="2" applyNumberFormat="1" applyBorder="1" applyAlignment="1">
      <alignment horizontal="right"/>
    </xf>
    <xf numFmtId="0" fontId="22" fillId="0" borderId="14" xfId="2" applyBorder="1"/>
    <xf numFmtId="0" fontId="22" fillId="0" borderId="14" xfId="2" applyBorder="1" applyAlignment="1">
      <alignment horizontal="center"/>
    </xf>
    <xf numFmtId="0" fontId="26" fillId="0" borderId="44" xfId="2" applyFont="1" applyBorder="1" applyAlignment="1">
      <alignment horizontal="left"/>
    </xf>
    <xf numFmtId="0" fontId="26" fillId="0" borderId="25" xfId="2" applyFont="1" applyBorder="1" applyAlignment="1">
      <alignment horizontal="left"/>
    </xf>
    <xf numFmtId="0" fontId="22" fillId="0" borderId="14" xfId="2" applyBorder="1" applyAlignment="1">
      <alignment horizontal="left"/>
    </xf>
    <xf numFmtId="0" fontId="23" fillId="0" borderId="16" xfId="2" applyFont="1" applyBorder="1" applyAlignment="1">
      <alignment horizontal="center"/>
    </xf>
    <xf numFmtId="168" fontId="22" fillId="0" borderId="7" xfId="7" applyNumberFormat="1" applyFont="1" applyFill="1" applyBorder="1" applyAlignment="1">
      <alignment horizontal="right" vertical="center"/>
    </xf>
    <xf numFmtId="0" fontId="28" fillId="0" borderId="5" xfId="2" applyFont="1" applyBorder="1" applyAlignment="1">
      <alignment horizontal="right"/>
    </xf>
    <xf numFmtId="0" fontId="22" fillId="0" borderId="0" xfId="2" applyAlignment="1">
      <alignment horizontal="center"/>
    </xf>
    <xf numFmtId="0" fontId="22" fillId="0" borderId="2" xfId="2" applyBorder="1" applyAlignment="1">
      <alignment vertical="center"/>
    </xf>
    <xf numFmtId="0" fontId="43" fillId="0" borderId="4" xfId="2" applyFont="1" applyBorder="1" applyAlignment="1">
      <alignment horizontal="center"/>
    </xf>
    <xf numFmtId="4" fontId="22" fillId="0" borderId="2" xfId="2" applyNumberFormat="1" applyBorder="1"/>
    <xf numFmtId="0" fontId="26" fillId="0" borderId="0" xfId="2" applyFont="1"/>
    <xf numFmtId="3" fontId="26" fillId="0" borderId="2" xfId="2" applyNumberFormat="1" applyFont="1" applyBorder="1" applyAlignment="1">
      <alignment horizontal="right"/>
    </xf>
    <xf numFmtId="0" fontId="26" fillId="0" borderId="2" xfId="2" applyFont="1" applyBorder="1"/>
    <xf numFmtId="0" fontId="26" fillId="0" borderId="2" xfId="2" applyFont="1" applyBorder="1" applyAlignment="1">
      <alignment horizontal="center"/>
    </xf>
    <xf numFmtId="165" fontId="26" fillId="0" borderId="5" xfId="2" applyNumberFormat="1" applyFont="1" applyBorder="1" applyAlignment="1">
      <alignment vertical="center"/>
    </xf>
    <xf numFmtId="171" fontId="26" fillId="0" borderId="0" xfId="2" applyNumberFormat="1" applyFont="1" applyAlignment="1">
      <alignment vertical="center"/>
    </xf>
    <xf numFmtId="0" fontId="26" fillId="0" borderId="0" xfId="2" applyFont="1" applyAlignment="1">
      <alignment horizontal="center"/>
    </xf>
    <xf numFmtId="0" fontId="26" fillId="0" borderId="2" xfId="2" applyFont="1" applyBorder="1" applyAlignment="1">
      <alignment horizontal="left"/>
    </xf>
    <xf numFmtId="0" fontId="50" fillId="0" borderId="4" xfId="2" applyFont="1" applyBorder="1" applyAlignment="1">
      <alignment horizontal="center"/>
    </xf>
    <xf numFmtId="0" fontId="51" fillId="0" borderId="0" xfId="2" applyFont="1"/>
    <xf numFmtId="168" fontId="26" fillId="0" borderId="2" xfId="7" applyNumberFormat="1" applyFont="1" applyFill="1" applyBorder="1" applyAlignment="1">
      <alignment horizontal="right" vertical="center"/>
    </xf>
    <xf numFmtId="4" fontId="22" fillId="0" borderId="3" xfId="2" applyNumberFormat="1" applyBorder="1"/>
    <xf numFmtId="49" fontId="38" fillId="0" borderId="4" xfId="2" applyNumberFormat="1" applyFont="1" applyBorder="1" applyAlignment="1">
      <alignment horizontal="center"/>
    </xf>
    <xf numFmtId="4" fontId="22" fillId="0" borderId="3" xfId="2" applyNumberFormat="1" applyBorder="1" applyAlignment="1">
      <alignment vertical="center"/>
    </xf>
    <xf numFmtId="1" fontId="53" fillId="0" borderId="4" xfId="2" applyNumberFormat="1" applyFont="1" applyBorder="1" applyAlignment="1">
      <alignment horizontal="center" vertical="center" wrapText="1"/>
    </xf>
    <xf numFmtId="165" fontId="22" fillId="0" borderId="3" xfId="2" applyNumberFormat="1" applyBorder="1" applyAlignment="1">
      <alignment vertical="center"/>
    </xf>
    <xf numFmtId="165" fontId="22" fillId="0" borderId="33" xfId="2" applyNumberFormat="1" applyBorder="1" applyAlignment="1">
      <alignment vertical="center"/>
    </xf>
    <xf numFmtId="4" fontId="35" fillId="0" borderId="0" xfId="2" applyNumberFormat="1" applyFont="1" applyAlignment="1">
      <alignment horizontal="right" vertical="center"/>
    </xf>
    <xf numFmtId="0" fontId="51" fillId="0" borderId="0" xfId="2" applyFont="1" applyAlignment="1">
      <alignment horizontal="left" vertical="center"/>
    </xf>
    <xf numFmtId="4" fontId="22" fillId="0" borderId="37" xfId="2" applyNumberFormat="1" applyBorder="1" applyAlignment="1">
      <alignment horizontal="right" vertical="center"/>
    </xf>
    <xf numFmtId="4" fontId="22" fillId="0" borderId="10" xfId="2" applyNumberFormat="1" applyBorder="1" applyAlignment="1">
      <alignment horizontal="right" vertical="center"/>
    </xf>
    <xf numFmtId="168" fontId="28" fillId="0" borderId="21" xfId="7" applyNumberFormat="1" applyFont="1" applyBorder="1" applyAlignment="1">
      <alignment horizontal="right" vertical="center"/>
    </xf>
    <xf numFmtId="165" fontId="28" fillId="0" borderId="5" xfId="2" applyNumberFormat="1" applyFont="1" applyBorder="1" applyAlignment="1">
      <alignment horizontal="right" vertical="center" indent="1"/>
    </xf>
    <xf numFmtId="0" fontId="23" fillId="0" borderId="0" xfId="2" applyFont="1" applyAlignment="1">
      <alignment horizontal="left" vertical="center" wrapText="1"/>
    </xf>
    <xf numFmtId="44" fontId="22" fillId="0" borderId="3" xfId="102" applyFont="1" applyBorder="1" applyAlignment="1">
      <alignment horizontal="center" vertical="center"/>
    </xf>
    <xf numFmtId="168" fontId="22" fillId="0" borderId="0" xfId="7" applyNumberFormat="1" applyFont="1" applyBorder="1" applyAlignment="1">
      <alignment horizontal="center" vertical="center"/>
    </xf>
    <xf numFmtId="4" fontId="48" fillId="0" borderId="3" xfId="2" applyNumberFormat="1" applyFont="1" applyBorder="1" applyAlignment="1">
      <alignment horizontal="right" vertical="center"/>
    </xf>
    <xf numFmtId="165" fontId="48" fillId="0" borderId="3" xfId="2" applyNumberFormat="1" applyFont="1" applyBorder="1" applyAlignment="1">
      <alignment horizontal="center" vertical="center"/>
    </xf>
    <xf numFmtId="165" fontId="48" fillId="0" borderId="0" xfId="2" applyNumberFormat="1" applyFont="1" applyAlignment="1">
      <alignment vertical="center"/>
    </xf>
    <xf numFmtId="171" fontId="48" fillId="0" borderId="0" xfId="2" applyNumberFormat="1" applyFont="1" applyAlignment="1">
      <alignment vertical="center"/>
    </xf>
    <xf numFmtId="0" fontId="48" fillId="0" borderId="0" xfId="2" applyFont="1" applyAlignment="1">
      <alignment horizontal="left" vertical="center"/>
    </xf>
    <xf numFmtId="165" fontId="48" fillId="0" borderId="5" xfId="2" applyNumberFormat="1" applyFont="1" applyBorder="1" applyAlignment="1">
      <alignment vertical="center"/>
    </xf>
    <xf numFmtId="0" fontId="22" fillId="0" borderId="0" xfId="2" quotePrefix="1" applyAlignment="1">
      <alignment horizontal="left" vertical="center"/>
    </xf>
    <xf numFmtId="168" fontId="23" fillId="0" borderId="3" xfId="7" applyNumberFormat="1" applyFont="1" applyBorder="1" applyAlignment="1">
      <alignment horizontal="right" vertical="center"/>
    </xf>
    <xf numFmtId="4" fontId="23" fillId="0" borderId="3" xfId="2" applyNumberFormat="1" applyFont="1" applyBorder="1" applyAlignment="1">
      <alignment horizontal="right" vertical="center"/>
    </xf>
    <xf numFmtId="165" fontId="23" fillId="0" borderId="3" xfId="2" applyNumberFormat="1" applyFont="1" applyBorder="1" applyAlignment="1">
      <alignment horizontal="center" vertical="center"/>
    </xf>
    <xf numFmtId="0" fontId="26" fillId="0" borderId="0" xfId="2" applyFont="1" applyAlignment="1">
      <alignment horizontal="left" vertical="center"/>
    </xf>
    <xf numFmtId="165" fontId="28" fillId="0" borderId="0" xfId="2" applyNumberFormat="1" applyFont="1" applyAlignment="1">
      <alignment horizontal="right" vertical="center"/>
    </xf>
    <xf numFmtId="1" fontId="54" fillId="0" borderId="4" xfId="2" applyNumberFormat="1" applyFont="1" applyBorder="1" applyAlignment="1">
      <alignment horizontal="center" vertical="center" wrapText="1"/>
    </xf>
    <xf numFmtId="1" fontId="27" fillId="0" borderId="32" xfId="2" applyNumberFormat="1" applyFont="1" applyBorder="1" applyAlignment="1">
      <alignment horizontal="center" vertical="center" wrapText="1"/>
    </xf>
    <xf numFmtId="0" fontId="55" fillId="0" borderId="0" xfId="152" applyFont="1"/>
    <xf numFmtId="168" fontId="35" fillId="0" borderId="0" xfId="7" applyNumberFormat="1" applyFont="1"/>
    <xf numFmtId="0" fontId="35" fillId="0" borderId="0" xfId="2" quotePrefix="1" applyFont="1"/>
    <xf numFmtId="168" fontId="22" fillId="0" borderId="23" xfId="7" applyNumberFormat="1" applyFont="1" applyBorder="1" applyAlignment="1">
      <alignment vertical="center"/>
    </xf>
    <xf numFmtId="168" fontId="22" fillId="0" borderId="31" xfId="7" applyNumberFormat="1" applyFont="1" applyBorder="1" applyAlignment="1">
      <alignment vertical="center"/>
    </xf>
    <xf numFmtId="168" fontId="23" fillId="0" borderId="21" xfId="7" applyNumberFormat="1" applyFont="1" applyBorder="1" applyAlignment="1">
      <alignment vertical="center"/>
    </xf>
    <xf numFmtId="168" fontId="22" fillId="0" borderId="3" xfId="7" applyNumberFormat="1" applyFont="1" applyBorder="1" applyAlignment="1">
      <alignment vertical="center"/>
    </xf>
    <xf numFmtId="168" fontId="22" fillId="0" borderId="21" xfId="7" applyNumberFormat="1" applyFont="1" applyBorder="1" applyAlignment="1">
      <alignment vertical="center"/>
    </xf>
    <xf numFmtId="168" fontId="22" fillId="0" borderId="26" xfId="7" applyNumberFormat="1" applyFont="1" applyBorder="1" applyAlignment="1">
      <alignment vertical="center"/>
    </xf>
    <xf numFmtId="168" fontId="22" fillId="0" borderId="12" xfId="7" applyNumberFormat="1" applyFont="1" applyBorder="1" applyAlignment="1">
      <alignment vertical="center"/>
    </xf>
    <xf numFmtId="0" fontId="22" fillId="0" borderId="10" xfId="2" applyBorder="1"/>
    <xf numFmtId="0" fontId="22" fillId="0" borderId="0" xfId="2" quotePrefix="1" applyAlignment="1">
      <alignment horizontal="left"/>
    </xf>
    <xf numFmtId="0" fontId="22" fillId="0" borderId="3" xfId="2" applyBorder="1"/>
    <xf numFmtId="168" fontId="42" fillId="0" borderId="0" xfId="7" applyNumberFormat="1" applyFont="1" applyBorder="1" applyAlignment="1">
      <alignment vertical="center"/>
    </xf>
    <xf numFmtId="44" fontId="22" fillId="0" borderId="3" xfId="7" applyFont="1" applyBorder="1" applyAlignment="1">
      <alignment vertical="center"/>
    </xf>
    <xf numFmtId="0" fontId="22" fillId="0" borderId="3" xfId="2" applyBorder="1" applyAlignment="1">
      <alignment horizontal="center"/>
    </xf>
    <xf numFmtId="1" fontId="56" fillId="0" borderId="4" xfId="2" applyNumberFormat="1" applyFont="1" applyBorder="1" applyAlignment="1">
      <alignment horizontal="center" vertical="center" wrapText="1"/>
    </xf>
    <xf numFmtId="1" fontId="27" fillId="0" borderId="4" xfId="2" applyNumberFormat="1" applyFont="1" applyBorder="1" applyAlignment="1">
      <alignment horizontal="center" vertical="center" wrapText="1"/>
    </xf>
    <xf numFmtId="168" fontId="22" fillId="0" borderId="33" xfId="7" applyNumberFormat="1" applyFont="1" applyBorder="1" applyAlignment="1">
      <alignment vertical="center"/>
    </xf>
    <xf numFmtId="0" fontId="29" fillId="0" borderId="0" xfId="2" applyFont="1" applyAlignment="1">
      <alignment horizontal="left" vertical="center"/>
    </xf>
    <xf numFmtId="44" fontId="22" fillId="0" borderId="0" xfId="7" applyFont="1"/>
    <xf numFmtId="44" fontId="22" fillId="0" borderId="0" xfId="2" applyNumberFormat="1"/>
    <xf numFmtId="0" fontId="22" fillId="0" borderId="0" xfId="153" applyFont="1"/>
    <xf numFmtId="44" fontId="22" fillId="0" borderId="0" xfId="154" applyFont="1"/>
    <xf numFmtId="44" fontId="22" fillId="0" borderId="0" xfId="154" applyFont="1" applyAlignment="1">
      <alignment horizontal="right"/>
    </xf>
    <xf numFmtId="0" fontId="22" fillId="0" borderId="0" xfId="153" applyFont="1" applyAlignment="1">
      <alignment horizontal="left"/>
    </xf>
    <xf numFmtId="44" fontId="23" fillId="2" borderId="0" xfId="154" applyFont="1" applyFill="1"/>
    <xf numFmtId="0" fontId="22" fillId="0" borderId="0" xfId="153" applyFont="1" applyAlignment="1">
      <alignment horizontal="right"/>
    </xf>
    <xf numFmtId="0" fontId="22" fillId="0" borderId="0" xfId="153" applyFont="1" applyAlignment="1">
      <alignment horizontal="left" indent="2"/>
    </xf>
    <xf numFmtId="44" fontId="27" fillId="0" borderId="0" xfId="154" applyFont="1"/>
    <xf numFmtId="0" fontId="23" fillId="0" borderId="0" xfId="153" applyFont="1"/>
    <xf numFmtId="44" fontId="22" fillId="0" borderId="0" xfId="153" applyNumberFormat="1" applyFont="1"/>
    <xf numFmtId="1" fontId="22" fillId="0" borderId="0" xfId="153" applyNumberFormat="1" applyFont="1"/>
    <xf numFmtId="9" fontId="22" fillId="0" borderId="0" xfId="153" applyNumberFormat="1" applyFont="1"/>
    <xf numFmtId="0" fontId="22" fillId="0" borderId="0" xfId="153" applyFont="1" applyAlignment="1">
      <alignment horizontal="left" indent="3"/>
    </xf>
    <xf numFmtId="0" fontId="23" fillId="0" borderId="0" xfId="153" applyFont="1" applyAlignment="1">
      <alignment horizontal="left" indent="1"/>
    </xf>
    <xf numFmtId="44" fontId="48" fillId="0" borderId="0" xfId="154" applyFont="1"/>
    <xf numFmtId="0" fontId="48" fillId="0" borderId="0" xfId="153" applyFont="1"/>
    <xf numFmtId="44" fontId="48" fillId="0" borderId="0" xfId="7" applyFont="1"/>
    <xf numFmtId="0" fontId="48" fillId="0" borderId="0" xfId="153" applyFont="1" applyAlignment="1">
      <alignment horizontal="left" indent="2"/>
    </xf>
    <xf numFmtId="0" fontId="48" fillId="0" borderId="0" xfId="153" applyFont="1" applyAlignment="1">
      <alignment horizontal="left" indent="3"/>
    </xf>
    <xf numFmtId="2" fontId="22" fillId="0" borderId="0" xfId="153" applyNumberFormat="1" applyFont="1"/>
    <xf numFmtId="0" fontId="22" fillId="0" borderId="0" xfId="153" applyFont="1" applyAlignment="1">
      <alignment horizontal="left" indent="1"/>
    </xf>
    <xf numFmtId="173" fontId="22" fillId="0" borderId="0" xfId="153" applyNumberFormat="1" applyFont="1"/>
    <xf numFmtId="174" fontId="23" fillId="0" borderId="0" xfId="153" applyNumberFormat="1" applyFont="1"/>
    <xf numFmtId="175" fontId="22" fillId="0" borderId="0" xfId="153" applyNumberFormat="1" applyFont="1"/>
    <xf numFmtId="176" fontId="22" fillId="0" borderId="0" xfId="153" applyNumberFormat="1" applyFont="1"/>
    <xf numFmtId="177" fontId="22" fillId="0" borderId="0" xfId="2" applyNumberFormat="1"/>
    <xf numFmtId="178" fontId="22" fillId="0" borderId="0" xfId="2" applyNumberFormat="1"/>
    <xf numFmtId="44" fontId="58" fillId="0" borderId="0" xfId="2" applyNumberFormat="1" applyFont="1"/>
    <xf numFmtId="0" fontId="23" fillId="0" borderId="0" xfId="2" quotePrefix="1" applyFont="1" applyAlignment="1">
      <alignment horizontal="right"/>
    </xf>
    <xf numFmtId="0" fontId="28" fillId="0" borderId="0" xfId="153" applyFont="1" applyAlignment="1">
      <alignment horizontal="left" indent="4"/>
    </xf>
    <xf numFmtId="1" fontId="48" fillId="0" borderId="0" xfId="153" applyNumberFormat="1" applyFont="1"/>
    <xf numFmtId="0" fontId="48" fillId="0" borderId="0" xfId="153" applyFont="1" applyAlignment="1">
      <alignment horizontal="left"/>
    </xf>
    <xf numFmtId="0" fontId="59" fillId="0" borderId="0" xfId="153" applyFont="1" applyAlignment="1">
      <alignment horizontal="left" indent="4"/>
    </xf>
    <xf numFmtId="44" fontId="22" fillId="0" borderId="0" xfId="2" applyNumberFormat="1" applyAlignment="1">
      <alignment horizontal="center" vertical="center"/>
    </xf>
    <xf numFmtId="44" fontId="58" fillId="0" borderId="0" xfId="2" applyNumberFormat="1" applyFont="1" applyAlignment="1">
      <alignment horizontal="center" vertical="center"/>
    </xf>
    <xf numFmtId="0" fontId="23" fillId="0" borderId="0" xfId="2" applyFont="1" applyAlignment="1">
      <alignment horizontal="right"/>
    </xf>
    <xf numFmtId="178" fontId="22" fillId="0" borderId="0" xfId="153" applyNumberFormat="1" applyFont="1"/>
    <xf numFmtId="44" fontId="23" fillId="0" borderId="0" xfId="7" applyFont="1" applyAlignment="1">
      <alignment horizontal="center" vertical="center"/>
    </xf>
    <xf numFmtId="0" fontId="23" fillId="2" borderId="0" xfId="153" applyFont="1" applyFill="1"/>
    <xf numFmtId="44" fontId="23" fillId="0" borderId="0" xfId="7" applyFont="1"/>
    <xf numFmtId="44" fontId="23" fillId="0" borderId="0" xfId="2" applyNumberFormat="1" applyFont="1"/>
    <xf numFmtId="0" fontId="28" fillId="0" borderId="0" xfId="153" applyFont="1"/>
    <xf numFmtId="44" fontId="28" fillId="0" borderId="0" xfId="7" applyFont="1"/>
    <xf numFmtId="0" fontId="28" fillId="0" borderId="0" xfId="153" applyFont="1" applyAlignment="1">
      <alignment horizontal="left"/>
    </xf>
    <xf numFmtId="0" fontId="28" fillId="0" borderId="0" xfId="153" applyFont="1" applyAlignment="1">
      <alignment horizontal="left" indent="2"/>
    </xf>
    <xf numFmtId="174" fontId="22" fillId="0" borderId="0" xfId="153" applyNumberFormat="1" applyFont="1"/>
    <xf numFmtId="0" fontId="23" fillId="0" borderId="0" xfId="153" applyFont="1" applyAlignment="1">
      <alignment horizontal="left"/>
    </xf>
    <xf numFmtId="2" fontId="22" fillId="0" borderId="0" xfId="2" applyNumberFormat="1" applyAlignment="1">
      <alignment horizontal="center" vertical="center"/>
    </xf>
    <xf numFmtId="44" fontId="22" fillId="2" borderId="0" xfId="154" applyFont="1" applyFill="1"/>
    <xf numFmtId="0" fontId="22" fillId="2" borderId="0" xfId="153" applyFont="1" applyFill="1"/>
    <xf numFmtId="174" fontId="22" fillId="2" borderId="0" xfId="153" applyNumberFormat="1" applyFont="1" applyFill="1"/>
    <xf numFmtId="44" fontId="22" fillId="2" borderId="0" xfId="7" applyFont="1" applyFill="1"/>
    <xf numFmtId="0" fontId="22" fillId="2" borderId="0" xfId="153" applyFont="1" applyFill="1" applyAlignment="1">
      <alignment horizontal="left"/>
    </xf>
    <xf numFmtId="0" fontId="22" fillId="2" borderId="0" xfId="153" applyFont="1" applyFill="1" applyAlignment="1">
      <alignment horizontal="left" indent="2"/>
    </xf>
    <xf numFmtId="0" fontId="23" fillId="2" borderId="0" xfId="2" applyFont="1" applyFill="1" applyAlignment="1">
      <alignment horizontal="center" vertical="center"/>
    </xf>
    <xf numFmtId="1" fontId="22" fillId="2" borderId="0" xfId="153" applyNumberFormat="1" applyFont="1" applyFill="1"/>
    <xf numFmtId="174" fontId="23" fillId="2" borderId="0" xfId="153" applyNumberFormat="1" applyFont="1" applyFill="1"/>
    <xf numFmtId="44" fontId="27" fillId="2" borderId="0" xfId="154" applyFont="1" applyFill="1"/>
    <xf numFmtId="0" fontId="23" fillId="2" borderId="0" xfId="153" applyFont="1" applyFill="1" applyAlignment="1">
      <alignment horizontal="left"/>
    </xf>
    <xf numFmtId="1" fontId="23" fillId="2" borderId="0" xfId="153" applyNumberFormat="1" applyFont="1" applyFill="1"/>
    <xf numFmtId="44" fontId="23" fillId="2" borderId="0" xfId="7" applyFont="1" applyFill="1"/>
    <xf numFmtId="0" fontId="23" fillId="2" borderId="0" xfId="153" applyFont="1" applyFill="1" applyAlignment="1">
      <alignment horizontal="left" indent="2"/>
    </xf>
    <xf numFmtId="44" fontId="22" fillId="0" borderId="0" xfId="7" applyFont="1" applyAlignment="1">
      <alignment vertical="center"/>
    </xf>
    <xf numFmtId="3" fontId="22" fillId="0" borderId="0" xfId="2" applyNumberFormat="1" applyAlignment="1">
      <alignment vertical="center"/>
    </xf>
    <xf numFmtId="1" fontId="27" fillId="0" borderId="0" xfId="2" applyNumberFormat="1" applyFont="1" applyAlignment="1">
      <alignment horizontal="center" vertical="center"/>
    </xf>
    <xf numFmtId="44" fontId="23" fillId="2" borderId="0" xfId="2" applyNumberFormat="1" applyFont="1" applyFill="1"/>
    <xf numFmtId="10" fontId="22" fillId="2" borderId="0" xfId="153" applyNumberFormat="1" applyFont="1" applyFill="1"/>
    <xf numFmtId="10" fontId="22" fillId="0" borderId="0" xfId="153" applyNumberFormat="1" applyFont="1"/>
    <xf numFmtId="44" fontId="23" fillId="0" borderId="0" xfId="154" applyFont="1"/>
    <xf numFmtId="44" fontId="22" fillId="0" borderId="0" xfId="7" applyFont="1" applyAlignment="1">
      <alignment horizontal="center" vertical="center"/>
    </xf>
    <xf numFmtId="0" fontId="23" fillId="0" borderId="0" xfId="2" applyFont="1" applyAlignment="1">
      <alignment horizontal="left" vertical="center"/>
    </xf>
    <xf numFmtId="49" fontId="23" fillId="0" borderId="0" xfId="2" applyNumberFormat="1" applyFont="1" applyAlignment="1">
      <alignment horizontal="center" vertical="center"/>
    </xf>
    <xf numFmtId="44" fontId="22" fillId="0" borderId="29" xfId="7" applyFont="1" applyBorder="1" applyAlignment="1">
      <alignment vertical="center"/>
    </xf>
    <xf numFmtId="44" fontId="22" fillId="0" borderId="31" xfId="7" applyFont="1" applyBorder="1" applyAlignment="1">
      <alignment vertical="center"/>
    </xf>
    <xf numFmtId="2" fontId="22" fillId="0" borderId="37" xfId="2" applyNumberFormat="1" applyBorder="1" applyAlignment="1">
      <alignment horizontal="center"/>
    </xf>
    <xf numFmtId="0" fontId="22" fillId="0" borderId="27" xfId="2" applyBorder="1" applyAlignment="1">
      <alignment horizontal="left"/>
    </xf>
    <xf numFmtId="0" fontId="43" fillId="0" borderId="30" xfId="2" applyFont="1" applyBorder="1" applyAlignment="1">
      <alignment horizontal="center" vertical="center"/>
    </xf>
    <xf numFmtId="44" fontId="22" fillId="0" borderId="7" xfId="7" applyFont="1" applyBorder="1" applyAlignment="1">
      <alignment vertical="center"/>
    </xf>
    <xf numFmtId="2" fontId="22" fillId="0" borderId="2" xfId="2" applyNumberFormat="1" applyBorder="1" applyAlignment="1">
      <alignment horizontal="center"/>
    </xf>
    <xf numFmtId="0" fontId="43" fillId="0" borderId="4" xfId="2" applyFont="1" applyBorder="1" applyAlignment="1">
      <alignment horizontal="center" vertical="center"/>
    </xf>
    <xf numFmtId="44" fontId="28" fillId="0" borderId="0" xfId="2" applyNumberFormat="1" applyFont="1"/>
    <xf numFmtId="44" fontId="23" fillId="0" borderId="7" xfId="7" applyFont="1" applyBorder="1" applyAlignment="1">
      <alignment vertical="center"/>
    </xf>
    <xf numFmtId="165" fontId="23" fillId="0" borderId="0" xfId="2" applyNumberFormat="1" applyFont="1" applyAlignment="1">
      <alignment horizontal="left" vertical="center"/>
    </xf>
    <xf numFmtId="44" fontId="22" fillId="0" borderId="13" xfId="7" applyFont="1" applyBorder="1" applyAlignment="1">
      <alignment vertical="center"/>
    </xf>
    <xf numFmtId="44" fontId="22" fillId="0" borderId="12" xfId="7" applyFont="1" applyBorder="1" applyAlignment="1">
      <alignment vertical="center"/>
    </xf>
    <xf numFmtId="2" fontId="22" fillId="0" borderId="10" xfId="2" applyNumberFormat="1" applyBorder="1" applyAlignment="1">
      <alignment horizontal="center"/>
    </xf>
    <xf numFmtId="0" fontId="43" fillId="0" borderId="9" xfId="2" applyFont="1" applyBorder="1" applyAlignment="1">
      <alignment horizontal="center" vertical="center"/>
    </xf>
    <xf numFmtId="0" fontId="60" fillId="0" borderId="0" xfId="2" applyFont="1"/>
    <xf numFmtId="44" fontId="22" fillId="0" borderId="21" xfId="7" applyFont="1" applyBorder="1" applyAlignment="1">
      <alignment vertical="center"/>
    </xf>
    <xf numFmtId="2" fontId="22" fillId="3" borderId="2" xfId="2" applyNumberFormat="1" applyFill="1" applyBorder="1" applyAlignment="1">
      <alignment horizontal="center" vertical="center"/>
    </xf>
    <xf numFmtId="1" fontId="38" fillId="0" borderId="4" xfId="2" applyNumberFormat="1" applyFont="1" applyBorder="1" applyAlignment="1">
      <alignment horizontal="center" vertical="center"/>
    </xf>
    <xf numFmtId="44" fontId="22" fillId="0" borderId="21" xfId="7" applyFont="1" applyFill="1" applyBorder="1" applyAlignment="1">
      <alignment vertical="center"/>
    </xf>
    <xf numFmtId="44" fontId="22" fillId="0" borderId="3" xfId="7" applyFont="1" applyFill="1" applyBorder="1" applyAlignment="1">
      <alignment vertical="center"/>
    </xf>
    <xf numFmtId="2" fontId="22" fillId="0" borderId="2" xfId="2" applyNumberFormat="1" applyBorder="1" applyAlignment="1">
      <alignment horizontal="center" vertical="center"/>
    </xf>
    <xf numFmtId="0" fontId="28" fillId="0" borderId="0" xfId="2" applyFont="1" applyAlignment="1">
      <alignment horizontal="left" vertical="center"/>
    </xf>
    <xf numFmtId="2" fontId="22" fillId="0" borderId="3" xfId="2" applyNumberFormat="1" applyBorder="1" applyAlignment="1">
      <alignment horizontal="center" vertical="center"/>
    </xf>
    <xf numFmtId="0" fontId="28" fillId="0" borderId="0" xfId="2" applyFont="1" applyAlignment="1">
      <alignment vertical="center"/>
    </xf>
    <xf numFmtId="44" fontId="22" fillId="0" borderId="7" xfId="7" applyFont="1" applyFill="1" applyBorder="1" applyAlignment="1">
      <alignment vertical="center"/>
    </xf>
    <xf numFmtId="1" fontId="44" fillId="0" borderId="4" xfId="2" applyNumberFormat="1" applyFont="1" applyBorder="1" applyAlignment="1">
      <alignment horizontal="center" vertical="center"/>
    </xf>
    <xf numFmtId="49" fontId="23" fillId="0" borderId="45" xfId="2" applyNumberFormat="1" applyFont="1" applyBorder="1" applyAlignment="1">
      <alignment horizontal="center" vertical="center" wrapText="1"/>
    </xf>
    <xf numFmtId="4" fontId="22" fillId="0" borderId="31" xfId="2" applyNumberFormat="1" applyBorder="1" applyAlignment="1">
      <alignment vertical="center"/>
    </xf>
    <xf numFmtId="4" fontId="22" fillId="0" borderId="15" xfId="2" applyNumberFormat="1" applyBorder="1" applyAlignment="1">
      <alignment vertical="center"/>
    </xf>
    <xf numFmtId="2" fontId="22" fillId="0" borderId="14" xfId="2" applyNumberFormat="1" applyBorder="1" applyAlignment="1">
      <alignment horizontal="center"/>
    </xf>
    <xf numFmtId="0" fontId="62" fillId="0" borderId="0" xfId="2" applyFont="1"/>
    <xf numFmtId="2" fontId="22" fillId="3" borderId="3" xfId="2" applyNumberFormat="1" applyFill="1" applyBorder="1" applyAlignment="1">
      <alignment horizontal="center" vertical="center"/>
    </xf>
    <xf numFmtId="0" fontId="60" fillId="0" borderId="0" xfId="2" quotePrefix="1" applyFont="1"/>
    <xf numFmtId="44" fontId="29" fillId="0" borderId="3" xfId="7" applyFont="1" applyBorder="1" applyAlignment="1">
      <alignment vertical="center"/>
    </xf>
    <xf numFmtId="0" fontId="63" fillId="0" borderId="0" xfId="2" applyFont="1"/>
    <xf numFmtId="0" fontId="29" fillId="3" borderId="0" xfId="2" applyFont="1" applyFill="1"/>
    <xf numFmtId="0" fontId="29" fillId="3" borderId="0" xfId="2" applyFont="1" applyFill="1" applyAlignment="1">
      <alignment horizontal="center" vertical="center"/>
    </xf>
    <xf numFmtId="0" fontId="60" fillId="3" borderId="0" xfId="2" applyFont="1" applyFill="1"/>
    <xf numFmtId="44" fontId="22" fillId="3" borderId="21" xfId="7" applyFont="1" applyFill="1" applyBorder="1" applyAlignment="1">
      <alignment vertical="center"/>
    </xf>
    <xf numFmtId="165" fontId="22" fillId="3" borderId="3" xfId="2" applyNumberFormat="1" applyFill="1" applyBorder="1" applyAlignment="1">
      <alignment horizontal="center" vertical="center"/>
    </xf>
    <xf numFmtId="0" fontId="30" fillId="0" borderId="0" xfId="2" applyFont="1"/>
    <xf numFmtId="44" fontId="23" fillId="0" borderId="3" xfId="7" applyFont="1" applyBorder="1" applyAlignment="1">
      <alignment vertical="center"/>
    </xf>
    <xf numFmtId="44" fontId="22" fillId="0" borderId="6" xfId="7" applyFont="1" applyBorder="1" applyAlignment="1">
      <alignment vertical="center"/>
    </xf>
    <xf numFmtId="44" fontId="22" fillId="0" borderId="33" xfId="7" applyFont="1" applyBorder="1" applyAlignment="1">
      <alignment vertical="center"/>
    </xf>
    <xf numFmtId="2" fontId="22" fillId="0" borderId="33" xfId="2" applyNumberFormat="1" applyBorder="1" applyAlignment="1">
      <alignment horizontal="center" vertical="center"/>
    </xf>
    <xf numFmtId="0" fontId="22" fillId="0" borderId="1" xfId="2" applyBorder="1" applyAlignment="1">
      <alignment horizontal="left" vertical="center"/>
    </xf>
    <xf numFmtId="1" fontId="54" fillId="0" borderId="32" xfId="2" applyNumberFormat="1" applyFont="1" applyBorder="1" applyAlignment="1">
      <alignment horizontal="center" vertical="center"/>
    </xf>
    <xf numFmtId="44" fontId="23" fillId="0" borderId="0" xfId="7" applyFont="1" applyFill="1" applyAlignment="1">
      <alignment horizontal="center" vertical="center"/>
    </xf>
    <xf numFmtId="44" fontId="23" fillId="0" borderId="0" xfId="7" applyFont="1" applyFill="1"/>
    <xf numFmtId="44" fontId="22" fillId="0" borderId="26" xfId="7" applyFont="1" applyBorder="1" applyAlignment="1">
      <alignment vertical="center"/>
    </xf>
    <xf numFmtId="2" fontId="22" fillId="0" borderId="12" xfId="2" applyNumberFormat="1" applyBorder="1" applyAlignment="1">
      <alignment horizontal="center" vertical="center"/>
    </xf>
    <xf numFmtId="165" fontId="22" fillId="0" borderId="12" xfId="2" applyNumberFormat="1" applyBorder="1" applyAlignment="1">
      <alignment horizontal="center" vertical="center"/>
    </xf>
    <xf numFmtId="0" fontId="26" fillId="0" borderId="11" xfId="2" applyFont="1" applyBorder="1" applyAlignment="1">
      <alignment horizontal="left" vertical="center" wrapText="1"/>
    </xf>
    <xf numFmtId="0" fontId="22" fillId="0" borderId="11" xfId="2" applyBorder="1" applyAlignment="1">
      <alignment horizontal="left" vertical="center"/>
    </xf>
    <xf numFmtId="49" fontId="43" fillId="0" borderId="5" xfId="2" applyNumberFormat="1" applyFont="1" applyBorder="1" applyAlignment="1">
      <alignment horizontal="center" vertical="center"/>
    </xf>
    <xf numFmtId="4" fontId="22" fillId="0" borderId="12" xfId="2" applyNumberFormat="1" applyBorder="1" applyAlignment="1">
      <alignment vertical="center"/>
    </xf>
    <xf numFmtId="44" fontId="29" fillId="0" borderId="7" xfId="7" applyFont="1" applyBorder="1" applyAlignment="1">
      <alignment vertical="center"/>
    </xf>
    <xf numFmtId="2" fontId="29" fillId="0" borderId="3" xfId="2" applyNumberFormat="1" applyFont="1" applyBorder="1" applyAlignment="1">
      <alignment horizontal="center" vertical="center"/>
    </xf>
    <xf numFmtId="0" fontId="29" fillId="0" borderId="3" xfId="2" applyFont="1" applyBorder="1" applyAlignment="1">
      <alignment horizontal="center" vertical="center"/>
    </xf>
    <xf numFmtId="0" fontId="29" fillId="0" borderId="0" xfId="2" applyFont="1" applyAlignment="1">
      <alignment horizontal="center"/>
    </xf>
    <xf numFmtId="0" fontId="29" fillId="0" borderId="2" xfId="2" applyFont="1" applyBorder="1" applyAlignment="1">
      <alignment horizontal="left" vertical="center"/>
    </xf>
    <xf numFmtId="165" fontId="22" fillId="3" borderId="3" xfId="2" applyNumberFormat="1" applyFill="1" applyBorder="1" applyAlignment="1">
      <alignment horizontal="left" vertical="center"/>
    </xf>
    <xf numFmtId="0" fontId="22" fillId="3" borderId="0" xfId="2" applyFill="1" applyAlignment="1">
      <alignment horizontal="left" vertical="center"/>
    </xf>
    <xf numFmtId="0" fontId="26" fillId="3" borderId="0" xfId="2" applyFont="1" applyFill="1" applyAlignment="1">
      <alignment horizontal="left" vertical="center" wrapText="1"/>
    </xf>
    <xf numFmtId="0" fontId="51" fillId="3" borderId="0" xfId="2" applyFont="1" applyFill="1" applyAlignment="1">
      <alignment horizontal="left" vertical="center"/>
    </xf>
    <xf numFmtId="44" fontId="22" fillId="0" borderId="0" xfId="7" applyFont="1" applyFill="1" applyBorder="1" applyAlignment="1">
      <alignment vertical="center"/>
    </xf>
    <xf numFmtId="44" fontId="22" fillId="0" borderId="3" xfId="18" applyFont="1" applyFill="1" applyBorder="1" applyAlignment="1">
      <alignment vertical="center"/>
    </xf>
    <xf numFmtId="44" fontId="29" fillId="0" borderId="21" xfId="7" applyFont="1" applyBorder="1" applyAlignment="1">
      <alignment vertical="center"/>
    </xf>
    <xf numFmtId="0" fontId="29" fillId="0" borderId="3" xfId="2" applyFont="1" applyBorder="1" applyAlignment="1">
      <alignment vertical="center"/>
    </xf>
    <xf numFmtId="171" fontId="22" fillId="0" borderId="0" xfId="155" applyNumberFormat="1" applyFont="1" applyAlignment="1">
      <alignment vertical="center"/>
    </xf>
    <xf numFmtId="0" fontId="22" fillId="0" borderId="0" xfId="155" applyFont="1" applyAlignment="1">
      <alignment horizontal="center" vertical="center"/>
    </xf>
    <xf numFmtId="0" fontId="22" fillId="0" borderId="0" xfId="155" applyFont="1" applyAlignment="1">
      <alignment vertical="center"/>
    </xf>
    <xf numFmtId="0" fontId="22" fillId="0" borderId="33" xfId="2" applyBorder="1" applyAlignment="1">
      <alignment vertical="center"/>
    </xf>
    <xf numFmtId="1" fontId="54" fillId="0" borderId="32" xfId="2" applyNumberFormat="1" applyFont="1" applyBorder="1" applyAlignment="1">
      <alignment horizontal="center" vertical="center" wrapText="1"/>
    </xf>
    <xf numFmtId="0" fontId="49" fillId="0" borderId="4" xfId="2" applyFont="1" applyBorder="1" applyAlignment="1">
      <alignment horizontal="center" vertical="center"/>
    </xf>
    <xf numFmtId="0" fontId="23" fillId="0" borderId="2" xfId="2" applyFont="1" applyBorder="1" applyAlignment="1">
      <alignment horizontal="left" vertical="center"/>
    </xf>
    <xf numFmtId="0" fontId="28" fillId="0" borderId="2" xfId="2" applyFont="1" applyBorder="1" applyAlignment="1">
      <alignment horizontal="left" vertical="center"/>
    </xf>
    <xf numFmtId="1" fontId="64" fillId="0" borderId="4" xfId="2" applyNumberFormat="1" applyFont="1" applyBorder="1" applyAlignment="1">
      <alignment horizontal="center" vertical="center" wrapText="1"/>
    </xf>
    <xf numFmtId="1" fontId="65" fillId="0" borderId="4" xfId="2" applyNumberFormat="1" applyFont="1" applyBorder="1" applyAlignment="1">
      <alignment horizontal="center" vertical="center" wrapText="1"/>
    </xf>
    <xf numFmtId="1" fontId="64" fillId="0" borderId="32" xfId="2" applyNumberFormat="1" applyFont="1" applyBorder="1" applyAlignment="1">
      <alignment horizontal="center" vertical="center" wrapText="1"/>
    </xf>
    <xf numFmtId="168" fontId="22" fillId="0" borderId="6" xfId="7" applyNumberFormat="1" applyFont="1" applyBorder="1" applyAlignment="1">
      <alignment horizontal="right" vertical="center"/>
    </xf>
    <xf numFmtId="0" fontId="43" fillId="0" borderId="15" xfId="2" applyFont="1" applyBorder="1" applyAlignment="1">
      <alignment horizontal="center" vertical="center"/>
    </xf>
    <xf numFmtId="44" fontId="22" fillId="0" borderId="15" xfId="7" applyFont="1" applyBorder="1" applyAlignment="1">
      <alignment vertical="center"/>
    </xf>
    <xf numFmtId="0" fontId="43" fillId="0" borderId="3" xfId="2" applyFont="1" applyBorder="1" applyAlignment="1">
      <alignment horizontal="center" vertical="center"/>
    </xf>
    <xf numFmtId="0" fontId="22" fillId="0" borderId="11" xfId="2" applyBorder="1" applyAlignment="1">
      <alignment horizontal="center"/>
    </xf>
    <xf numFmtId="171" fontId="22" fillId="0" borderId="11" xfId="2" applyNumberFormat="1" applyBorder="1" applyAlignment="1">
      <alignment vertical="center"/>
    </xf>
    <xf numFmtId="165" fontId="23" fillId="0" borderId="38" xfId="2" applyNumberFormat="1" applyFont="1" applyBorder="1" applyAlignment="1">
      <alignment horizontal="right" vertical="center"/>
    </xf>
    <xf numFmtId="0" fontId="22" fillId="0" borderId="15" xfId="2" applyBorder="1" applyAlignment="1">
      <alignment horizontal="center"/>
    </xf>
    <xf numFmtId="4" fontId="22" fillId="0" borderId="14" xfId="2" applyNumberFormat="1" applyBorder="1" applyAlignment="1">
      <alignment horizontal="right"/>
    </xf>
    <xf numFmtId="168" fontId="22" fillId="0" borderId="15" xfId="7" applyNumberFormat="1" applyFont="1" applyBorder="1" applyAlignment="1">
      <alignment horizontal="right" vertical="center"/>
    </xf>
    <xf numFmtId="168" fontId="22" fillId="0" borderId="44" xfId="7" applyNumberFormat="1" applyFont="1" applyBorder="1" applyAlignment="1">
      <alignment horizontal="right" vertical="center"/>
    </xf>
    <xf numFmtId="168" fontId="23" fillId="0" borderId="5" xfId="7" applyNumberFormat="1" applyFont="1" applyBorder="1" applyAlignment="1">
      <alignment horizontal="right" vertical="center"/>
    </xf>
    <xf numFmtId="0" fontId="22" fillId="0" borderId="12" xfId="2" applyBorder="1" applyAlignment="1">
      <alignment horizontal="center"/>
    </xf>
    <xf numFmtId="168" fontId="22" fillId="0" borderId="38" xfId="7" applyNumberFormat="1" applyFont="1" applyBorder="1" applyAlignment="1">
      <alignment horizontal="right" vertical="center"/>
    </xf>
    <xf numFmtId="44" fontId="35" fillId="0" borderId="0" xfId="7" applyFont="1" applyAlignment="1">
      <alignment horizontal="center"/>
    </xf>
    <xf numFmtId="7" fontId="22" fillId="0" borderId="29" xfId="7" applyNumberFormat="1" applyFont="1" applyBorder="1" applyAlignment="1">
      <alignment horizontal="right" vertical="center"/>
    </xf>
    <xf numFmtId="7" fontId="22" fillId="0" borderId="37" xfId="7" applyNumberFormat="1" applyFont="1" applyBorder="1" applyAlignment="1">
      <alignment horizontal="right" vertical="center"/>
    </xf>
    <xf numFmtId="44" fontId="22" fillId="0" borderId="31" xfId="7" applyFont="1" applyBorder="1" applyAlignment="1">
      <alignment horizontal="center" vertical="center"/>
    </xf>
    <xf numFmtId="7" fontId="23" fillId="0" borderId="7" xfId="7" applyNumberFormat="1" applyFont="1" applyBorder="1" applyAlignment="1">
      <alignment horizontal="right" vertical="center"/>
    </xf>
    <xf numFmtId="7" fontId="22" fillId="0" borderId="2" xfId="7" applyNumberFormat="1" applyFont="1" applyBorder="1" applyAlignment="1">
      <alignment horizontal="right" vertical="center"/>
    </xf>
    <xf numFmtId="44" fontId="22" fillId="0" borderId="3" xfId="7" applyFont="1" applyBorder="1" applyAlignment="1">
      <alignment horizontal="center" vertical="center"/>
    </xf>
    <xf numFmtId="7" fontId="22" fillId="0" borderId="19" xfId="7" applyNumberFormat="1" applyFont="1" applyBorder="1" applyAlignment="1">
      <alignment horizontal="right" vertical="center"/>
    </xf>
    <xf numFmtId="7" fontId="22" fillId="0" borderId="14" xfId="7" applyNumberFormat="1" applyFont="1" applyBorder="1" applyAlignment="1">
      <alignment horizontal="right" vertical="center"/>
    </xf>
    <xf numFmtId="44" fontId="22" fillId="0" borderId="15" xfId="7" applyFont="1" applyBorder="1" applyAlignment="1">
      <alignment horizontal="center" vertical="center"/>
    </xf>
    <xf numFmtId="7" fontId="22" fillId="0" borderId="21" xfId="7" applyNumberFormat="1" applyFont="1" applyBorder="1" applyAlignment="1">
      <alignment horizontal="right" vertical="center"/>
    </xf>
    <xf numFmtId="7" fontId="22" fillId="0" borderId="3" xfId="7" applyNumberFormat="1" applyFont="1" applyBorder="1" applyAlignment="1">
      <alignment horizontal="right" vertical="center"/>
    </xf>
    <xf numFmtId="1" fontId="66" fillId="0" borderId="4" xfId="2" applyNumberFormat="1" applyFont="1" applyBorder="1" applyAlignment="1">
      <alignment horizontal="center" vertical="center" wrapText="1"/>
    </xf>
    <xf numFmtId="165" fontId="22" fillId="0" borderId="3" xfId="2" applyNumberFormat="1" applyBorder="1" applyAlignment="1">
      <alignment horizontal="left" vertical="center"/>
    </xf>
    <xf numFmtId="7" fontId="22" fillId="0" borderId="33" xfId="7" applyNumberFormat="1" applyFont="1" applyBorder="1" applyAlignment="1">
      <alignment horizontal="right" vertical="center"/>
    </xf>
    <xf numFmtId="44" fontId="22" fillId="0" borderId="33" xfId="7" applyFont="1" applyBorder="1" applyAlignment="1">
      <alignment horizontal="center" vertical="center"/>
    </xf>
    <xf numFmtId="3" fontId="22" fillId="0" borderId="3" xfId="2" applyNumberFormat="1" applyBorder="1" applyAlignment="1">
      <alignment horizontal="center" vertical="center"/>
    </xf>
    <xf numFmtId="44" fontId="35" fillId="0" borderId="0" xfId="7" applyFont="1"/>
    <xf numFmtId="168" fontId="23" fillId="0" borderId="23" xfId="7" applyNumberFormat="1" applyFont="1" applyBorder="1" applyAlignment="1">
      <alignment horizontal="right" vertical="center"/>
    </xf>
    <xf numFmtId="168" fontId="22" fillId="0" borderId="31" xfId="2" applyNumberFormat="1" applyBorder="1" applyAlignment="1">
      <alignment horizontal="right" vertical="center"/>
    </xf>
    <xf numFmtId="3" fontId="22" fillId="0" borderId="37" xfId="2" applyNumberFormat="1" applyBorder="1" applyAlignment="1">
      <alignment horizontal="right"/>
    </xf>
    <xf numFmtId="165" fontId="23" fillId="0" borderId="27" xfId="2" applyNumberFormat="1" applyFont="1" applyBorder="1" applyAlignment="1">
      <alignment horizontal="right" vertical="center"/>
    </xf>
    <xf numFmtId="168" fontId="22" fillId="0" borderId="3" xfId="2" applyNumberFormat="1" applyBorder="1" applyAlignment="1">
      <alignment horizontal="right" vertical="center"/>
    </xf>
    <xf numFmtId="168" fontId="22" fillId="0" borderId="33" xfId="2" applyNumberFormat="1" applyBorder="1" applyAlignment="1">
      <alignment horizontal="right" vertical="center"/>
    </xf>
    <xf numFmtId="3" fontId="22" fillId="0" borderId="24" xfId="2" applyNumberFormat="1" applyBorder="1" applyAlignment="1">
      <alignment horizontal="right"/>
    </xf>
    <xf numFmtId="0" fontId="22" fillId="0" borderId="24" xfId="2" applyBorder="1"/>
    <xf numFmtId="165" fontId="22" fillId="0" borderId="2" xfId="2" applyNumberFormat="1" applyBorder="1" applyAlignment="1">
      <alignment vertical="center"/>
    </xf>
    <xf numFmtId="3" fontId="22" fillId="0" borderId="2" xfId="2" applyNumberFormat="1" applyBorder="1" applyAlignment="1">
      <alignment vertical="center"/>
    </xf>
    <xf numFmtId="0" fontId="67" fillId="0" borderId="0" xfId="2" applyFont="1" applyAlignment="1">
      <alignment horizontal="center" vertical="center"/>
    </xf>
    <xf numFmtId="0" fontId="68" fillId="0" borderId="0" xfId="2" applyFont="1" applyAlignment="1">
      <alignment horizontal="center" vertical="center"/>
    </xf>
    <xf numFmtId="44" fontId="29" fillId="0" borderId="0" xfId="7" applyFont="1"/>
    <xf numFmtId="1" fontId="38" fillId="0" borderId="4" xfId="2" applyNumberFormat="1" applyFont="1" applyBorder="1" applyAlignment="1">
      <alignment horizontal="center" vertical="center" wrapText="1"/>
    </xf>
    <xf numFmtId="0" fontId="69" fillId="0" borderId="0" xfId="2" applyFont="1"/>
    <xf numFmtId="0" fontId="70" fillId="0" borderId="0" xfId="2" applyFont="1" applyAlignment="1">
      <alignment horizontal="center" vertical="center"/>
    </xf>
    <xf numFmtId="0" fontId="71" fillId="0" borderId="0" xfId="2" applyFont="1" applyAlignment="1">
      <alignment horizontal="center" vertical="center"/>
    </xf>
    <xf numFmtId="44" fontId="69" fillId="0" borderId="0" xfId="7" applyFont="1"/>
    <xf numFmtId="0" fontId="69" fillId="0" borderId="0" xfId="2" applyFont="1" applyAlignment="1">
      <alignment horizontal="left" vertical="center"/>
    </xf>
    <xf numFmtId="1" fontId="72" fillId="0" borderId="4" xfId="2" applyNumberFormat="1" applyFont="1" applyBorder="1" applyAlignment="1">
      <alignment horizontal="center" vertical="center" wrapText="1"/>
    </xf>
    <xf numFmtId="0" fontId="57" fillId="0" borderId="0" xfId="2" applyFont="1" applyAlignment="1">
      <alignment horizontal="center" vertical="center"/>
    </xf>
    <xf numFmtId="0" fontId="73" fillId="0" borderId="0" xfId="155" applyFont="1"/>
    <xf numFmtId="0" fontId="74" fillId="0" borderId="0" xfId="155" applyFont="1"/>
    <xf numFmtId="0" fontId="74" fillId="0" borderId="0" xfId="155" applyFont="1" applyAlignment="1">
      <alignment horizontal="center"/>
    </xf>
    <xf numFmtId="0" fontId="75" fillId="0" borderId="0" xfId="155" applyFont="1"/>
    <xf numFmtId="0" fontId="22" fillId="0" borderId="0" xfId="155" applyFont="1"/>
    <xf numFmtId="167" fontId="22" fillId="0" borderId="0" xfId="155" applyNumberFormat="1" applyFont="1"/>
    <xf numFmtId="0" fontId="22" fillId="0" borderId="0" xfId="155" applyFont="1" applyAlignment="1">
      <alignment horizontal="center"/>
    </xf>
    <xf numFmtId="0" fontId="38" fillId="0" borderId="0" xfId="155" applyFont="1" applyAlignment="1">
      <alignment horizontal="center"/>
    </xf>
    <xf numFmtId="167" fontId="22" fillId="0" borderId="23" xfId="156" applyNumberFormat="1" applyFont="1" applyBorder="1" applyAlignment="1">
      <alignment vertical="center"/>
    </xf>
    <xf numFmtId="167" fontId="22" fillId="0" borderId="31" xfId="155" applyNumberFormat="1" applyFont="1" applyBorder="1" applyAlignment="1">
      <alignment vertical="center"/>
    </xf>
    <xf numFmtId="0" fontId="22" fillId="0" borderId="37" xfId="155" applyFont="1" applyBorder="1" applyAlignment="1">
      <alignment horizontal="center"/>
    </xf>
    <xf numFmtId="165" fontId="23" fillId="0" borderId="28" xfId="155" applyNumberFormat="1" applyFont="1" applyBorder="1" applyAlignment="1">
      <alignment horizontal="right" vertical="center"/>
    </xf>
    <xf numFmtId="171" fontId="22" fillId="0" borderId="27" xfId="155" applyNumberFormat="1" applyFont="1" applyBorder="1" applyAlignment="1">
      <alignment vertical="center"/>
    </xf>
    <xf numFmtId="0" fontId="22" fillId="0" borderId="27" xfId="155" applyFont="1" applyBorder="1" applyAlignment="1">
      <alignment horizontal="center"/>
    </xf>
    <xf numFmtId="0" fontId="22" fillId="0" borderId="37" xfId="155" applyFont="1" applyBorder="1"/>
    <xf numFmtId="0" fontId="43" fillId="0" borderId="30" xfId="155" applyFont="1" applyBorder="1" applyAlignment="1">
      <alignment horizontal="center"/>
    </xf>
    <xf numFmtId="167" fontId="23" fillId="0" borderId="21" xfId="156" applyNumberFormat="1" applyFont="1" applyBorder="1" applyAlignment="1">
      <alignment vertical="center"/>
    </xf>
    <xf numFmtId="167" fontId="22" fillId="0" borderId="3" xfId="155" applyNumberFormat="1" applyFont="1" applyBorder="1" applyAlignment="1">
      <alignment vertical="center"/>
    </xf>
    <xf numFmtId="0" fontId="22" fillId="0" borderId="2" xfId="155" applyFont="1" applyBorder="1" applyAlignment="1">
      <alignment horizontal="center"/>
    </xf>
    <xf numFmtId="165" fontId="23" fillId="0" borderId="0" xfId="155" applyNumberFormat="1" applyFont="1" applyAlignment="1">
      <alignment horizontal="right" vertical="center"/>
    </xf>
    <xf numFmtId="0" fontId="22" fillId="0" borderId="2" xfId="155" applyFont="1" applyBorder="1"/>
    <xf numFmtId="0" fontId="43" fillId="0" borderId="4" xfId="155" applyFont="1" applyBorder="1" applyAlignment="1">
      <alignment horizontal="center"/>
    </xf>
    <xf numFmtId="0" fontId="37" fillId="0" borderId="2" xfId="155" applyFont="1" applyBorder="1"/>
    <xf numFmtId="7" fontId="22" fillId="0" borderId="6" xfId="155" applyNumberFormat="1" applyFont="1" applyBorder="1" applyAlignment="1">
      <alignment horizontal="right"/>
    </xf>
    <xf numFmtId="167" fontId="22" fillId="0" borderId="33" xfId="155" applyNumberFormat="1" applyFont="1" applyBorder="1"/>
    <xf numFmtId="4" fontId="22" fillId="0" borderId="33" xfId="155" applyNumberFormat="1" applyFont="1" applyBorder="1" applyAlignment="1">
      <alignment horizontal="center"/>
    </xf>
    <xf numFmtId="0" fontId="22" fillId="0" borderId="40" xfId="155" applyFont="1" applyBorder="1" applyAlignment="1">
      <alignment horizontal="center"/>
    </xf>
    <xf numFmtId="0" fontId="26" fillId="0" borderId="40" xfId="155" applyFont="1" applyBorder="1" applyAlignment="1">
      <alignment horizontal="left"/>
    </xf>
    <xf numFmtId="0" fontId="26" fillId="0" borderId="1" xfId="155" applyFont="1" applyBorder="1" applyAlignment="1">
      <alignment horizontal="left"/>
    </xf>
    <xf numFmtId="0" fontId="22" fillId="0" borderId="1" xfId="155" applyFont="1" applyBorder="1"/>
    <xf numFmtId="0" fontId="22" fillId="0" borderId="1" xfId="155" applyFont="1" applyBorder="1" applyAlignment="1">
      <alignment horizontal="left"/>
    </xf>
    <xf numFmtId="0" fontId="43" fillId="0" borderId="32" xfId="155" applyFont="1" applyBorder="1" applyAlignment="1">
      <alignment horizontal="center"/>
    </xf>
    <xf numFmtId="7" fontId="22" fillId="0" borderId="7" xfId="155" applyNumberFormat="1" applyFont="1" applyBorder="1" applyAlignment="1">
      <alignment horizontal="right"/>
    </xf>
    <xf numFmtId="167" fontId="22" fillId="0" borderId="0" xfId="156" applyNumberFormat="1" applyFont="1" applyBorder="1" applyAlignment="1">
      <alignment horizontal="center" vertical="center"/>
    </xf>
    <xf numFmtId="4" fontId="22" fillId="0" borderId="3" xfId="156" applyNumberFormat="1" applyFont="1" applyBorder="1" applyAlignment="1">
      <alignment horizontal="center"/>
    </xf>
    <xf numFmtId="165" fontId="22" fillId="0" borderId="0" xfId="155" applyNumberFormat="1" applyFont="1" applyAlignment="1">
      <alignment vertical="center"/>
    </xf>
    <xf numFmtId="0" fontId="22" fillId="0" borderId="0" xfId="155" applyFont="1" applyAlignment="1">
      <alignment horizontal="left" vertical="top" indent="2"/>
    </xf>
    <xf numFmtId="0" fontId="22" fillId="0" borderId="0" xfId="155" applyFont="1" applyAlignment="1">
      <alignment horizontal="left" vertical="center"/>
    </xf>
    <xf numFmtId="167" fontId="22" fillId="0" borderId="21" xfId="156" applyNumberFormat="1" applyFont="1" applyBorder="1" applyAlignment="1">
      <alignment vertical="center"/>
    </xf>
    <xf numFmtId="167" fontId="22" fillId="0" borderId="5" xfId="156" applyNumberFormat="1" applyFont="1" applyBorder="1" applyAlignment="1">
      <alignment horizontal="center" vertical="center"/>
    </xf>
    <xf numFmtId="167" fontId="22" fillId="0" borderId="5" xfId="155" applyNumberFormat="1" applyFont="1" applyBorder="1" applyAlignment="1">
      <alignment horizontal="center"/>
    </xf>
    <xf numFmtId="0" fontId="22" fillId="0" borderId="3" xfId="155" applyFont="1" applyBorder="1" applyAlignment="1">
      <alignment horizontal="center"/>
    </xf>
    <xf numFmtId="0" fontId="22" fillId="0" borderId="0" xfId="155" applyFont="1" applyAlignment="1">
      <alignment horizontal="left" vertical="top"/>
    </xf>
    <xf numFmtId="0" fontId="22" fillId="0" borderId="0" xfId="157" applyFont="1" applyAlignment="1">
      <alignment horizontal="left" vertical="center"/>
    </xf>
    <xf numFmtId="0" fontId="76" fillId="0" borderId="0" xfId="155" applyFont="1"/>
    <xf numFmtId="0" fontId="26" fillId="0" borderId="0" xfId="155" applyFont="1"/>
    <xf numFmtId="0" fontId="26" fillId="0" borderId="21" xfId="155" applyFont="1" applyBorder="1"/>
    <xf numFmtId="0" fontId="26" fillId="0" borderId="5" xfId="155" applyFont="1" applyBorder="1"/>
    <xf numFmtId="165" fontId="23" fillId="0" borderId="6" xfId="155" applyNumberFormat="1" applyFont="1" applyBorder="1" applyAlignment="1">
      <alignment horizontal="right" vertical="center"/>
    </xf>
    <xf numFmtId="165" fontId="23" fillId="0" borderId="40" xfId="155" applyNumberFormat="1" applyFont="1" applyBorder="1" applyAlignment="1">
      <alignment horizontal="right" vertical="center"/>
    </xf>
    <xf numFmtId="171" fontId="22" fillId="0" borderId="1" xfId="155" applyNumberFormat="1" applyFont="1" applyBorder="1" applyAlignment="1">
      <alignment vertical="center"/>
    </xf>
    <xf numFmtId="0" fontId="22" fillId="0" borderId="1" xfId="155" applyFont="1" applyBorder="1" applyAlignment="1">
      <alignment horizontal="center"/>
    </xf>
    <xf numFmtId="165" fontId="23" fillId="0" borderId="5" xfId="155" applyNumberFormat="1" applyFont="1" applyBorder="1" applyAlignment="1">
      <alignment horizontal="right" vertical="center"/>
    </xf>
    <xf numFmtId="7" fontId="22" fillId="0" borderId="21" xfId="155" applyNumberFormat="1" applyFont="1" applyBorder="1" applyAlignment="1">
      <alignment horizontal="right"/>
    </xf>
    <xf numFmtId="167" fontId="22" fillId="0" borderId="31" xfId="155" applyNumberFormat="1" applyFont="1" applyBorder="1"/>
    <xf numFmtId="4" fontId="22" fillId="0" borderId="3" xfId="155" applyNumberFormat="1" applyFont="1" applyBorder="1" applyAlignment="1">
      <alignment horizontal="center"/>
    </xf>
    <xf numFmtId="0" fontId="26" fillId="0" borderId="5" xfId="155" applyFont="1" applyBorder="1" applyAlignment="1">
      <alignment horizontal="left"/>
    </xf>
    <xf numFmtId="0" fontId="26" fillId="0" borderId="0" xfId="155" applyFont="1" applyAlignment="1">
      <alignment horizontal="left"/>
    </xf>
    <xf numFmtId="0" fontId="22" fillId="0" borderId="2" xfId="155" applyFont="1" applyBorder="1" applyAlignment="1">
      <alignment horizontal="left"/>
    </xf>
    <xf numFmtId="0" fontId="77" fillId="0" borderId="0" xfId="155" applyFont="1"/>
    <xf numFmtId="0" fontId="78" fillId="0" borderId="0" xfId="155" applyFont="1"/>
    <xf numFmtId="167" fontId="22" fillId="0" borderId="3" xfId="155" applyNumberFormat="1" applyFont="1" applyBorder="1" applyAlignment="1">
      <alignment horizontal="center"/>
    </xf>
    <xf numFmtId="4" fontId="22" fillId="0" borderId="3" xfId="156" applyNumberFormat="1" applyFont="1" applyFill="1" applyBorder="1" applyAlignment="1">
      <alignment horizontal="center"/>
    </xf>
    <xf numFmtId="0" fontId="28" fillId="0" borderId="5" xfId="155" applyFont="1" applyBorder="1" applyAlignment="1">
      <alignment horizontal="right"/>
    </xf>
    <xf numFmtId="0" fontId="79" fillId="0" borderId="0" xfId="155" applyFont="1"/>
    <xf numFmtId="0" fontId="28" fillId="0" borderId="0" xfId="155" applyFont="1"/>
    <xf numFmtId="0" fontId="82" fillId="0" borderId="0" xfId="155" applyFont="1"/>
    <xf numFmtId="0" fontId="83" fillId="0" borderId="0" xfId="155" applyFont="1"/>
    <xf numFmtId="0" fontId="23" fillId="0" borderId="0" xfId="155" applyFont="1"/>
    <xf numFmtId="0" fontId="84" fillId="0" borderId="0" xfId="155" applyFont="1"/>
    <xf numFmtId="0" fontId="29" fillId="0" borderId="0" xfId="155" applyFont="1"/>
    <xf numFmtId="4" fontId="22" fillId="0" borderId="3" xfId="158" applyNumberFormat="1" applyFont="1" applyFill="1" applyBorder="1" applyAlignment="1">
      <alignment horizontal="center"/>
    </xf>
    <xf numFmtId="0" fontId="30" fillId="0" borderId="0" xfId="155" applyFont="1"/>
    <xf numFmtId="43" fontId="22" fillId="0" borderId="6" xfId="156" applyFont="1" applyBorder="1" applyAlignment="1">
      <alignment vertical="center"/>
    </xf>
    <xf numFmtId="0" fontId="22" fillId="0" borderId="33" xfId="155" applyFont="1" applyBorder="1" applyAlignment="1">
      <alignment vertical="center"/>
    </xf>
    <xf numFmtId="165" fontId="22" fillId="0" borderId="33" xfId="155" applyNumberFormat="1" applyFont="1" applyBorder="1" applyAlignment="1">
      <alignment horizontal="center" vertical="center"/>
    </xf>
    <xf numFmtId="165" fontId="22" fillId="0" borderId="1" xfId="155" applyNumberFormat="1" applyFont="1" applyBorder="1" applyAlignment="1">
      <alignment vertical="center"/>
    </xf>
    <xf numFmtId="0" fontId="22" fillId="0" borderId="1" xfId="155" applyFont="1" applyBorder="1" applyAlignment="1">
      <alignment horizontal="center" vertical="center"/>
    </xf>
    <xf numFmtId="0" fontId="22" fillId="0" borderId="1" xfId="155" applyFont="1" applyBorder="1" applyAlignment="1">
      <alignment vertical="center"/>
    </xf>
    <xf numFmtId="1" fontId="54" fillId="0" borderId="32" xfId="155" applyNumberFormat="1" applyFont="1" applyBorder="1" applyAlignment="1">
      <alignment horizontal="center" vertical="center" wrapText="1"/>
    </xf>
    <xf numFmtId="0" fontId="46" fillId="0" borderId="27" xfId="155" applyFont="1" applyBorder="1" applyAlignment="1">
      <alignment vertical="top"/>
    </xf>
    <xf numFmtId="0" fontId="26" fillId="0" borderId="22" xfId="155" applyFont="1" applyBorder="1" applyAlignment="1">
      <alignment vertical="top"/>
    </xf>
    <xf numFmtId="0" fontId="23" fillId="0" borderId="20" xfId="155" applyFont="1" applyBorder="1" applyAlignment="1">
      <alignment vertical="center"/>
    </xf>
    <xf numFmtId="0" fontId="26" fillId="0" borderId="1" xfId="2" applyFont="1" applyBorder="1" applyAlignment="1">
      <alignment vertical="center"/>
    </xf>
    <xf numFmtId="0" fontId="26" fillId="0" borderId="8" xfId="2" applyFont="1" applyBorder="1" applyAlignment="1">
      <alignment vertical="center"/>
    </xf>
    <xf numFmtId="0" fontId="86" fillId="0" borderId="0" xfId="2" applyFont="1"/>
    <xf numFmtId="49" fontId="87" fillId="0" borderId="4" xfId="2" applyNumberFormat="1" applyFont="1" applyBorder="1" applyAlignment="1">
      <alignment horizontal="left" vertical="center"/>
    </xf>
    <xf numFmtId="0" fontId="88" fillId="0" borderId="0" xfId="2" applyFont="1"/>
    <xf numFmtId="0" fontId="89" fillId="0" borderId="0" xfId="2" applyFont="1"/>
    <xf numFmtId="0" fontId="89" fillId="0" borderId="0" xfId="2" applyFont="1" applyAlignment="1">
      <alignment vertical="center"/>
    </xf>
    <xf numFmtId="165" fontId="89" fillId="0" borderId="0" xfId="2" applyNumberFormat="1" applyFont="1" applyAlignment="1">
      <alignment vertical="center"/>
    </xf>
    <xf numFmtId="165" fontId="89" fillId="0" borderId="3" xfId="2" applyNumberFormat="1" applyFont="1" applyBorder="1" applyAlignment="1">
      <alignment horizontal="left" vertical="center"/>
    </xf>
    <xf numFmtId="168" fontId="89" fillId="0" borderId="3" xfId="7" applyNumberFormat="1" applyFont="1" applyFill="1" applyBorder="1" applyAlignment="1">
      <alignment horizontal="right" vertical="center"/>
    </xf>
    <xf numFmtId="168" fontId="89" fillId="0" borderId="21" xfId="7" applyNumberFormat="1" applyFont="1" applyFill="1" applyBorder="1" applyAlignment="1">
      <alignment horizontal="right" vertical="center"/>
    </xf>
    <xf numFmtId="171" fontId="86" fillId="0" borderId="0" xfId="2" applyNumberFormat="1" applyFont="1" applyAlignment="1">
      <alignment vertical="center"/>
    </xf>
    <xf numFmtId="171" fontId="89" fillId="0" borderId="0" xfId="2" applyNumberFormat="1" applyFont="1" applyAlignment="1">
      <alignment vertical="center"/>
    </xf>
    <xf numFmtId="3" fontId="89" fillId="0" borderId="3" xfId="2" applyNumberFormat="1" applyFont="1" applyBorder="1" applyAlignment="1">
      <alignment horizontal="right" vertical="center"/>
    </xf>
    <xf numFmtId="0" fontId="23" fillId="0" borderId="15" xfId="2" applyFont="1" applyBorder="1" applyAlignment="1">
      <alignment horizontal="center"/>
    </xf>
    <xf numFmtId="0" fontId="23" fillId="0" borderId="3" xfId="2" applyFont="1" applyBorder="1" applyAlignment="1">
      <alignment horizontal="center"/>
    </xf>
    <xf numFmtId="0" fontId="23" fillId="0" borderId="12" xfId="2" applyFont="1" applyBorder="1" applyAlignment="1">
      <alignment horizontal="center"/>
    </xf>
    <xf numFmtId="4" fontId="28" fillId="0" borderId="3" xfId="2" applyNumberFormat="1" applyFont="1" applyBorder="1" applyAlignment="1">
      <alignment horizontal="right" vertical="center"/>
    </xf>
    <xf numFmtId="2" fontId="22" fillId="0" borderId="0" xfId="2" applyNumberFormat="1"/>
    <xf numFmtId="0" fontId="89" fillId="0" borderId="2" xfId="2" applyFont="1" applyBorder="1" applyAlignment="1">
      <alignment horizontal="left"/>
    </xf>
    <xf numFmtId="0" fontId="85" fillId="0" borderId="4" xfId="2" applyFont="1" applyBorder="1" applyAlignment="1">
      <alignment horizontal="center"/>
    </xf>
    <xf numFmtId="0" fontId="86" fillId="0" borderId="2" xfId="2" applyFont="1" applyBorder="1" applyAlignment="1">
      <alignment horizontal="left"/>
    </xf>
    <xf numFmtId="0" fontId="86" fillId="0" borderId="0" xfId="2" applyFont="1" applyAlignment="1">
      <alignment horizontal="left"/>
    </xf>
    <xf numFmtId="165" fontId="86" fillId="0" borderId="5" xfId="2" applyNumberFormat="1" applyFont="1" applyBorder="1" applyAlignment="1">
      <alignment vertical="center"/>
    </xf>
    <xf numFmtId="4" fontId="86" fillId="0" borderId="2" xfId="2" applyNumberFormat="1" applyFont="1" applyBorder="1" applyAlignment="1">
      <alignment horizontal="right"/>
    </xf>
    <xf numFmtId="168" fontId="86" fillId="0" borderId="2" xfId="7" applyNumberFormat="1" applyFont="1" applyFill="1" applyBorder="1" applyAlignment="1">
      <alignment horizontal="right" vertical="center"/>
    </xf>
    <xf numFmtId="168" fontId="86" fillId="0" borderId="7" xfId="7" applyNumberFormat="1" applyFont="1" applyFill="1" applyBorder="1" applyAlignment="1">
      <alignment horizontal="right" vertical="center"/>
    </xf>
    <xf numFmtId="168" fontId="22" fillId="0" borderId="3" xfId="7" applyNumberFormat="1" applyFont="1" applyFill="1" applyBorder="1" applyAlignment="1">
      <alignment vertical="center"/>
    </xf>
    <xf numFmtId="168" fontId="22" fillId="0" borderId="21" xfId="7" applyNumberFormat="1" applyFont="1" applyFill="1" applyBorder="1" applyAlignment="1">
      <alignment vertical="center"/>
    </xf>
    <xf numFmtId="0" fontId="22" fillId="2" borderId="0" xfId="2" applyFill="1"/>
    <xf numFmtId="0" fontId="29" fillId="2" borderId="0" xfId="2" applyFont="1" applyFill="1"/>
    <xf numFmtId="1" fontId="22" fillId="0" borderId="0" xfId="2" applyNumberFormat="1"/>
    <xf numFmtId="0" fontId="28" fillId="2" borderId="0" xfId="155" applyFont="1" applyFill="1"/>
    <xf numFmtId="0" fontId="79" fillId="2" borderId="0" xfId="155" applyFont="1" applyFill="1"/>
    <xf numFmtId="0" fontId="30" fillId="2" borderId="0" xfId="155" applyFont="1" applyFill="1"/>
    <xf numFmtId="0" fontId="84" fillId="2" borderId="0" xfId="155" applyFont="1" applyFill="1"/>
    <xf numFmtId="0" fontId="29" fillId="2" borderId="0" xfId="2" applyFont="1" applyFill="1" applyAlignment="1">
      <alignment horizontal="center" vertical="center"/>
    </xf>
    <xf numFmtId="0" fontId="60" fillId="2" borderId="0" xfId="2" applyFont="1" applyFill="1"/>
    <xf numFmtId="0" fontId="26" fillId="0" borderId="5" xfId="2" applyFont="1" applyBorder="1" applyAlignment="1">
      <alignment horizontal="left" vertical="center" wrapText="1"/>
    </xf>
    <xf numFmtId="1" fontId="54" fillId="0" borderId="4" xfId="155" applyNumberFormat="1" applyFont="1" applyBorder="1" applyAlignment="1">
      <alignment horizontal="center" vertical="center" wrapText="1"/>
    </xf>
    <xf numFmtId="165" fontId="28" fillId="0" borderId="0" xfId="155" applyNumberFormat="1" applyFont="1" applyAlignment="1">
      <alignment horizontal="right" vertical="center"/>
    </xf>
    <xf numFmtId="165" fontId="22" fillId="0" borderId="3" xfId="155" applyNumberFormat="1" applyFont="1" applyBorder="1" applyAlignment="1">
      <alignment horizontal="center" vertical="center"/>
    </xf>
    <xf numFmtId="0" fontId="22" fillId="0" borderId="3" xfId="155" applyFont="1" applyBorder="1" applyAlignment="1">
      <alignment vertical="center"/>
    </xf>
    <xf numFmtId="43" fontId="22" fillId="0" borderId="21" xfId="156" applyFont="1" applyFill="1" applyBorder="1" applyAlignment="1">
      <alignment vertical="center"/>
    </xf>
    <xf numFmtId="49" fontId="43" fillId="0" borderId="4" xfId="155" applyNumberFormat="1" applyFont="1" applyBorder="1" applyAlignment="1">
      <alignment horizontal="center" vertical="center"/>
    </xf>
    <xf numFmtId="165" fontId="22" fillId="0" borderId="2" xfId="155" applyNumberFormat="1" applyFont="1" applyBorder="1" applyAlignment="1">
      <alignment horizontal="center" vertical="center"/>
    </xf>
    <xf numFmtId="167" fontId="22" fillId="0" borderId="21" xfId="156" applyNumberFormat="1" applyFont="1" applyFill="1" applyBorder="1" applyAlignment="1">
      <alignment vertical="center"/>
    </xf>
    <xf numFmtId="1" fontId="38" fillId="0" borderId="4" xfId="155" applyNumberFormat="1" applyFont="1" applyBorder="1" applyAlignment="1">
      <alignment horizontal="left" vertical="center" wrapText="1"/>
    </xf>
    <xf numFmtId="171" fontId="23" fillId="0" borderId="0" xfId="155" applyNumberFormat="1" applyFont="1" applyAlignment="1">
      <alignment vertical="center"/>
    </xf>
    <xf numFmtId="165" fontId="23" fillId="0" borderId="0" xfId="155" applyNumberFormat="1" applyFont="1" applyAlignment="1">
      <alignment vertical="center"/>
    </xf>
    <xf numFmtId="165" fontId="23" fillId="0" borderId="2" xfId="155" applyNumberFormat="1" applyFont="1" applyBorder="1" applyAlignment="1">
      <alignment horizontal="center" vertical="center"/>
    </xf>
    <xf numFmtId="165" fontId="23" fillId="0" borderId="3" xfId="155" applyNumberFormat="1" applyFont="1" applyBorder="1" applyAlignment="1">
      <alignment horizontal="center" vertical="center"/>
    </xf>
    <xf numFmtId="167" fontId="23" fillId="0" borderId="3" xfId="155" applyNumberFormat="1" applyFont="1" applyBorder="1" applyAlignment="1">
      <alignment vertical="center"/>
    </xf>
    <xf numFmtId="167" fontId="23" fillId="0" borderId="21" xfId="156" applyNumberFormat="1" applyFont="1" applyFill="1" applyBorder="1" applyAlignment="1">
      <alignment vertical="center"/>
    </xf>
    <xf numFmtId="0" fontId="22" fillId="0" borderId="0" xfId="155" applyFont="1" applyAlignment="1">
      <alignment horizontal="left" vertical="top" indent="1"/>
    </xf>
    <xf numFmtId="0" fontId="23" fillId="0" borderId="0" xfId="155" applyFont="1" applyAlignment="1">
      <alignment horizontal="left" vertical="center"/>
    </xf>
    <xf numFmtId="0" fontId="22" fillId="0" borderId="3" xfId="157" applyFont="1" applyBorder="1" applyAlignment="1">
      <alignment horizontal="center"/>
    </xf>
    <xf numFmtId="0" fontId="22" fillId="0" borderId="0" xfId="155" applyFont="1" applyAlignment="1">
      <alignment horizontal="left" indent="2"/>
    </xf>
    <xf numFmtId="0" fontId="28" fillId="0" borderId="0" xfId="155" applyFont="1" applyAlignment="1">
      <alignment horizontal="left" indent="2"/>
    </xf>
    <xf numFmtId="171" fontId="27" fillId="0" borderId="0" xfId="155" applyNumberFormat="1" applyFont="1" applyAlignment="1">
      <alignment vertical="center"/>
    </xf>
    <xf numFmtId="165" fontId="27" fillId="0" borderId="0" xfId="155" applyNumberFormat="1" applyFont="1" applyAlignment="1">
      <alignment vertical="center"/>
    </xf>
    <xf numFmtId="165" fontId="28" fillId="0" borderId="2" xfId="155" applyNumberFormat="1" applyFont="1" applyBorder="1" applyAlignment="1">
      <alignment horizontal="center" vertical="center"/>
    </xf>
    <xf numFmtId="165" fontId="28" fillId="0" borderId="3" xfId="155" applyNumberFormat="1" applyFont="1" applyBorder="1" applyAlignment="1">
      <alignment horizontal="center" vertical="center"/>
    </xf>
    <xf numFmtId="0" fontId="22" fillId="0" borderId="0" xfId="155" applyFont="1" applyAlignment="1">
      <alignment horizontal="left"/>
    </xf>
    <xf numFmtId="0" fontId="22" fillId="0" borderId="0" xfId="159" applyFont="1" applyAlignment="1">
      <alignment horizontal="left" vertical="top"/>
    </xf>
    <xf numFmtId="171" fontId="22" fillId="0" borderId="0" xfId="159" applyNumberFormat="1" applyFont="1" applyAlignment="1">
      <alignment vertical="center"/>
    </xf>
    <xf numFmtId="165" fontId="22" fillId="0" borderId="0" xfId="159" applyNumberFormat="1" applyFont="1" applyAlignment="1">
      <alignment vertical="center"/>
    </xf>
    <xf numFmtId="0" fontId="22" fillId="0" borderId="3" xfId="159" applyFont="1" applyBorder="1" applyAlignment="1">
      <alignment horizontal="center"/>
    </xf>
    <xf numFmtId="49" fontId="22" fillId="0" borderId="0" xfId="155" applyNumberFormat="1" applyFont="1"/>
    <xf numFmtId="167" fontId="22" fillId="0" borderId="3" xfId="155" applyNumberFormat="1" applyFont="1" applyBorder="1"/>
    <xf numFmtId="167" fontId="22" fillId="0" borderId="3" xfId="156" applyNumberFormat="1" applyFont="1" applyFill="1" applyBorder="1" applyAlignment="1">
      <alignment horizontal="center" vertical="center"/>
    </xf>
    <xf numFmtId="49" fontId="81" fillId="0" borderId="4" xfId="2" applyNumberFormat="1" applyFont="1" applyBorder="1" applyAlignment="1">
      <alignment horizontal="center" vertical="center"/>
    </xf>
    <xf numFmtId="0" fontId="28" fillId="0" borderId="0" xfId="155" applyFont="1" applyAlignment="1">
      <alignment horizontal="left" vertical="center"/>
    </xf>
    <xf numFmtId="171" fontId="28" fillId="0" borderId="0" xfId="155" applyNumberFormat="1" applyFont="1" applyAlignment="1">
      <alignment vertical="center"/>
    </xf>
    <xf numFmtId="165" fontId="28" fillId="0" borderId="0" xfId="155" applyNumberFormat="1" applyFont="1" applyAlignment="1">
      <alignment vertical="center"/>
    </xf>
    <xf numFmtId="167" fontId="28" fillId="0" borderId="3" xfId="155" applyNumberFormat="1" applyFont="1" applyBorder="1" applyAlignment="1">
      <alignment vertical="center"/>
    </xf>
    <xf numFmtId="167" fontId="29" fillId="0" borderId="21" xfId="156" applyNumberFormat="1" applyFont="1" applyFill="1" applyBorder="1" applyAlignment="1">
      <alignment vertical="center"/>
    </xf>
    <xf numFmtId="0" fontId="38" fillId="0" borderId="4" xfId="155" applyFont="1" applyBorder="1" applyAlignment="1">
      <alignment horizontal="center"/>
    </xf>
    <xf numFmtId="0" fontId="28" fillId="0" borderId="2" xfId="155" applyFont="1" applyBorder="1" applyAlignment="1">
      <alignment horizontal="left"/>
    </xf>
    <xf numFmtId="0" fontId="28" fillId="0" borderId="0" xfId="155" applyFont="1" applyAlignment="1">
      <alignment horizontal="left" vertical="top"/>
    </xf>
    <xf numFmtId="0" fontId="80" fillId="0" borderId="0" xfId="155" applyFont="1" applyAlignment="1">
      <alignment horizontal="left"/>
    </xf>
    <xf numFmtId="0" fontId="80" fillId="0" borderId="5" xfId="155" applyFont="1" applyBorder="1" applyAlignment="1">
      <alignment horizontal="left"/>
    </xf>
    <xf numFmtId="165" fontId="29" fillId="0" borderId="0" xfId="2" applyNumberFormat="1" applyFont="1" applyAlignment="1">
      <alignment vertical="center"/>
    </xf>
    <xf numFmtId="0" fontId="28" fillId="0" borderId="0" xfId="2" applyFont="1" applyAlignment="1">
      <alignment horizontal="right" vertical="center"/>
    </xf>
    <xf numFmtId="44" fontId="22" fillId="0" borderId="3" xfId="102" applyFont="1" applyFill="1" applyBorder="1" applyAlignment="1">
      <alignment horizontal="center" vertical="center"/>
    </xf>
    <xf numFmtId="1" fontId="54" fillId="0" borderId="4" xfId="2" applyNumberFormat="1" applyFont="1" applyBorder="1" applyAlignment="1">
      <alignment horizontal="center" vertical="center"/>
    </xf>
    <xf numFmtId="0" fontId="61" fillId="0" borderId="0" xfId="2" applyFont="1" applyAlignment="1">
      <alignment vertical="center"/>
    </xf>
    <xf numFmtId="1" fontId="43" fillId="0" borderId="4" xfId="2" applyNumberFormat="1" applyFont="1" applyBorder="1" applyAlignment="1">
      <alignment horizontal="center" vertical="center"/>
    </xf>
    <xf numFmtId="0" fontId="26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61" fillId="0" borderId="0" xfId="2" applyFont="1" applyAlignment="1">
      <alignment horizontal="left" vertical="center"/>
    </xf>
    <xf numFmtId="44" fontId="34" fillId="0" borderId="3" xfId="7" applyFont="1" applyFill="1" applyBorder="1" applyAlignment="1">
      <alignment vertical="center"/>
    </xf>
    <xf numFmtId="1" fontId="49" fillId="0" borderId="4" xfId="2" applyNumberFormat="1" applyFont="1" applyBorder="1" applyAlignment="1">
      <alignment horizontal="center" vertical="center"/>
    </xf>
    <xf numFmtId="171" fontId="30" fillId="0" borderId="0" xfId="2" applyNumberFormat="1" applyFont="1" applyAlignment="1">
      <alignment vertical="center"/>
    </xf>
    <xf numFmtId="165" fontId="57" fillId="0" borderId="0" xfId="2" applyNumberFormat="1" applyFont="1" applyAlignment="1">
      <alignment horizontal="right" vertical="center"/>
    </xf>
    <xf numFmtId="2" fontId="23" fillId="0" borderId="3" xfId="2" applyNumberFormat="1" applyFont="1" applyBorder="1" applyAlignment="1">
      <alignment horizontal="center" vertical="center"/>
    </xf>
    <xf numFmtId="44" fontId="23" fillId="0" borderId="3" xfId="7" applyFont="1" applyFill="1" applyBorder="1" applyAlignment="1">
      <alignment vertical="center"/>
    </xf>
    <xf numFmtId="44" fontId="23" fillId="0" borderId="21" xfId="7" applyFont="1" applyFill="1" applyBorder="1" applyAlignment="1">
      <alignment vertical="center"/>
    </xf>
    <xf numFmtId="165" fontId="32" fillId="0" borderId="3" xfId="2" applyNumberFormat="1" applyFont="1" applyBorder="1" applyAlignment="1">
      <alignment horizontal="center" vertical="center"/>
    </xf>
    <xf numFmtId="2" fontId="32" fillId="0" borderId="3" xfId="2" applyNumberFormat="1" applyFont="1" applyBorder="1" applyAlignment="1">
      <alignment horizontal="center" vertical="center"/>
    </xf>
    <xf numFmtId="44" fontId="32" fillId="0" borderId="3" xfId="7" applyFont="1" applyFill="1" applyBorder="1" applyAlignment="1">
      <alignment vertical="center"/>
    </xf>
    <xf numFmtId="2" fontId="22" fillId="0" borderId="3" xfId="2" quotePrefix="1" applyNumberFormat="1" applyBorder="1" applyAlignment="1">
      <alignment horizontal="center" vertical="center"/>
    </xf>
    <xf numFmtId="44" fontId="29" fillId="0" borderId="3" xfId="7" applyFont="1" applyFill="1" applyBorder="1" applyAlignment="1">
      <alignment vertical="center"/>
    </xf>
    <xf numFmtId="0" fontId="43" fillId="0" borderId="16" xfId="2" applyFont="1" applyBorder="1" applyAlignment="1">
      <alignment horizontal="center" vertical="center"/>
    </xf>
    <xf numFmtId="44" fontId="22" fillId="0" borderId="19" xfId="7" applyFont="1" applyFill="1" applyBorder="1" applyAlignment="1">
      <alignment vertical="center"/>
    </xf>
    <xf numFmtId="44" fontId="23" fillId="0" borderId="7" xfId="7" applyFont="1" applyFill="1" applyBorder="1" applyAlignment="1">
      <alignment vertical="center"/>
    </xf>
    <xf numFmtId="44" fontId="22" fillId="0" borderId="29" xfId="7" applyFont="1" applyFill="1" applyBorder="1" applyAlignment="1">
      <alignment vertical="center"/>
    </xf>
    <xf numFmtId="0" fontId="61" fillId="0" borderId="0" xfId="2" applyFont="1" applyAlignment="1">
      <alignment horizontal="left"/>
    </xf>
    <xf numFmtId="0" fontId="28" fillId="0" borderId="0" xfId="2" applyFont="1"/>
    <xf numFmtId="0" fontId="26" fillId="0" borderId="0" xfId="2" applyFont="1" applyAlignment="1">
      <alignment horizontal="left" vertical="center" indent="2"/>
    </xf>
    <xf numFmtId="0" fontId="28" fillId="0" borderId="0" xfId="2" applyFont="1" applyAlignment="1">
      <alignment horizontal="left" vertical="center" indent="1"/>
    </xf>
    <xf numFmtId="0" fontId="29" fillId="0" borderId="0" xfId="2" applyFont="1" applyAlignment="1">
      <alignment horizontal="left"/>
    </xf>
    <xf numFmtId="0" fontId="22" fillId="0" borderId="2" xfId="2" applyBorder="1" applyAlignment="1">
      <alignment horizontal="center" vertical="center"/>
    </xf>
    <xf numFmtId="165" fontId="28" fillId="0" borderId="3" xfId="2" applyNumberFormat="1" applyFont="1" applyBorder="1" applyAlignment="1">
      <alignment horizontal="left" vertical="center"/>
    </xf>
    <xf numFmtId="2" fontId="28" fillId="0" borderId="3" xfId="2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5" fontId="22" fillId="0" borderId="3" xfId="0" applyNumberFormat="1" applyFont="1" applyBorder="1" applyAlignment="1">
      <alignment horizontal="center" vertical="center"/>
    </xf>
    <xf numFmtId="2" fontId="22" fillId="0" borderId="3" xfId="0" applyNumberFormat="1" applyFont="1" applyBorder="1" applyAlignment="1">
      <alignment horizontal="center" vertical="center"/>
    </xf>
    <xf numFmtId="0" fontId="33" fillId="0" borderId="0" xfId="311" applyFont="1"/>
    <xf numFmtId="0" fontId="58" fillId="0" borderId="0" xfId="2" applyFont="1" applyAlignment="1">
      <alignment horizontal="left"/>
    </xf>
    <xf numFmtId="179" fontId="22" fillId="0" borderId="21" xfId="7" applyNumberFormat="1" applyFont="1" applyFill="1" applyBorder="1" applyAlignment="1">
      <alignment horizontal="right" vertical="center"/>
    </xf>
    <xf numFmtId="0" fontId="22" fillId="0" borderId="0" xfId="315" applyFont="1"/>
    <xf numFmtId="44" fontId="22" fillId="0" borderId="0" xfId="316" applyFont="1"/>
    <xf numFmtId="44" fontId="22" fillId="0" borderId="0" xfId="316" applyFont="1" applyAlignment="1">
      <alignment horizontal="right"/>
    </xf>
    <xf numFmtId="44" fontId="23" fillId="2" borderId="0" xfId="316" applyFont="1" applyFill="1"/>
    <xf numFmtId="0" fontId="22" fillId="0" borderId="0" xfId="315" applyFont="1" applyAlignment="1">
      <alignment horizontal="right"/>
    </xf>
    <xf numFmtId="0" fontId="22" fillId="0" borderId="0" xfId="315" applyFont="1" applyAlignment="1">
      <alignment horizontal="left" indent="2"/>
    </xf>
    <xf numFmtId="44" fontId="27" fillId="0" borderId="0" xfId="316" applyFont="1"/>
    <xf numFmtId="0" fontId="23" fillId="0" borderId="0" xfId="315" applyFont="1"/>
    <xf numFmtId="44" fontId="22" fillId="0" borderId="0" xfId="315" applyNumberFormat="1" applyFont="1"/>
    <xf numFmtId="1" fontId="22" fillId="0" borderId="0" xfId="315" applyNumberFormat="1" applyFont="1"/>
    <xf numFmtId="9" fontId="22" fillId="0" borderId="0" xfId="315" applyNumberFormat="1" applyFont="1"/>
    <xf numFmtId="0" fontId="22" fillId="0" borderId="0" xfId="315" applyFont="1" applyAlignment="1">
      <alignment horizontal="left" indent="3"/>
    </xf>
    <xf numFmtId="0" fontId="23" fillId="0" borderId="0" xfId="315" applyFont="1" applyAlignment="1">
      <alignment horizontal="left" indent="1"/>
    </xf>
    <xf numFmtId="44" fontId="48" fillId="0" borderId="0" xfId="316" applyFont="1"/>
    <xf numFmtId="0" fontId="48" fillId="0" borderId="0" xfId="315" applyFont="1"/>
    <xf numFmtId="0" fontId="48" fillId="0" borderId="0" xfId="315" applyFont="1" applyAlignment="1">
      <alignment horizontal="left" indent="2"/>
    </xf>
    <xf numFmtId="0" fontId="48" fillId="0" borderId="0" xfId="315" applyFont="1" applyAlignment="1">
      <alignment horizontal="left" indent="3"/>
    </xf>
    <xf numFmtId="2" fontId="22" fillId="0" borderId="0" xfId="315" applyNumberFormat="1" applyFont="1"/>
    <xf numFmtId="0" fontId="22" fillId="0" borderId="0" xfId="315" applyFont="1" applyAlignment="1">
      <alignment horizontal="left" indent="1"/>
    </xf>
    <xf numFmtId="173" fontId="22" fillId="0" borderId="0" xfId="315" applyNumberFormat="1" applyFont="1"/>
    <xf numFmtId="174" fontId="23" fillId="0" borderId="0" xfId="315" applyNumberFormat="1" applyFont="1"/>
    <xf numFmtId="175" fontId="22" fillId="0" borderId="0" xfId="315" applyNumberFormat="1" applyFont="1"/>
    <xf numFmtId="176" fontId="22" fillId="0" borderId="0" xfId="315" applyNumberFormat="1" applyFont="1"/>
    <xf numFmtId="0" fontId="28" fillId="0" borderId="0" xfId="315" applyFont="1" applyAlignment="1">
      <alignment horizontal="left" indent="4"/>
    </xf>
    <xf numFmtId="1" fontId="48" fillId="0" borderId="0" xfId="315" applyNumberFormat="1" applyFont="1"/>
    <xf numFmtId="0" fontId="59" fillId="0" borderId="0" xfId="315" applyFont="1" applyAlignment="1">
      <alignment horizontal="left" indent="4"/>
    </xf>
    <xf numFmtId="178" fontId="22" fillId="0" borderId="0" xfId="315" applyNumberFormat="1" applyFont="1"/>
    <xf numFmtId="0" fontId="23" fillId="2" borderId="0" xfId="315" applyFont="1" applyFill="1"/>
    <xf numFmtId="0" fontId="28" fillId="0" borderId="0" xfId="315" applyFont="1"/>
    <xf numFmtId="0" fontId="28" fillId="0" borderId="0" xfId="315" applyFont="1" applyAlignment="1">
      <alignment horizontal="left" indent="2"/>
    </xf>
    <xf numFmtId="174" fontId="22" fillId="0" borderId="0" xfId="315" applyNumberFormat="1" applyFont="1"/>
    <xf numFmtId="0" fontId="23" fillId="0" borderId="0" xfId="315" applyFont="1" applyAlignment="1">
      <alignment horizontal="left"/>
    </xf>
    <xf numFmtId="44" fontId="22" fillId="2" borderId="0" xfId="316" applyFont="1" applyFill="1"/>
    <xf numFmtId="0" fontId="22" fillId="2" borderId="0" xfId="315" applyFont="1" applyFill="1"/>
    <xf numFmtId="174" fontId="22" fillId="2" borderId="0" xfId="315" applyNumberFormat="1" applyFont="1" applyFill="1"/>
    <xf numFmtId="0" fontId="22" fillId="2" borderId="0" xfId="315" applyFont="1" applyFill="1" applyAlignment="1">
      <alignment horizontal="left" indent="2"/>
    </xf>
    <xf numFmtId="1" fontId="22" fillId="2" borderId="0" xfId="315" applyNumberFormat="1" applyFont="1" applyFill="1"/>
    <xf numFmtId="174" fontId="23" fillId="2" borderId="0" xfId="315" applyNumberFormat="1" applyFont="1" applyFill="1"/>
    <xf numFmtId="44" fontId="27" fillId="2" borderId="0" xfId="316" applyFont="1" applyFill="1"/>
    <xf numFmtId="0" fontId="23" fillId="2" borderId="0" xfId="315" applyFont="1" applyFill="1" applyAlignment="1">
      <alignment horizontal="left"/>
    </xf>
    <xf numFmtId="1" fontId="23" fillId="2" borderId="0" xfId="315" applyNumberFormat="1" applyFont="1" applyFill="1"/>
    <xf numFmtId="0" fontId="23" fillId="2" borderId="0" xfId="315" applyFont="1" applyFill="1" applyAlignment="1">
      <alignment horizontal="left" indent="2"/>
    </xf>
    <xf numFmtId="44" fontId="29" fillId="0" borderId="23" xfId="7" applyFont="1" applyBorder="1" applyAlignment="1">
      <alignment vertical="center"/>
    </xf>
    <xf numFmtId="0" fontId="29" fillId="0" borderId="31" xfId="2" applyFont="1" applyBorder="1" applyAlignment="1">
      <alignment vertical="center"/>
    </xf>
    <xf numFmtId="2" fontId="29" fillId="0" borderId="31" xfId="2" applyNumberFormat="1" applyFont="1" applyBorder="1" applyAlignment="1">
      <alignment horizontal="center" vertical="center"/>
    </xf>
    <xf numFmtId="165" fontId="29" fillId="0" borderId="31" xfId="2" applyNumberFormat="1" applyFont="1" applyBorder="1" applyAlignment="1">
      <alignment horizontal="center" vertical="center"/>
    </xf>
    <xf numFmtId="0" fontId="26" fillId="0" borderId="27" xfId="2" applyFont="1" applyBorder="1" applyAlignment="1">
      <alignment horizontal="left" vertical="center"/>
    </xf>
    <xf numFmtId="0" fontId="37" fillId="0" borderId="37" xfId="2" applyFont="1" applyBorder="1"/>
    <xf numFmtId="1" fontId="27" fillId="0" borderId="22" xfId="2" applyNumberFormat="1" applyFont="1" applyBorder="1" applyAlignment="1">
      <alignment horizontal="center" vertical="center" wrapText="1"/>
    </xf>
    <xf numFmtId="10" fontId="22" fillId="2" borderId="0" xfId="315" applyNumberFormat="1" applyFont="1" applyFill="1"/>
    <xf numFmtId="0" fontId="22" fillId="0" borderId="20" xfId="315" applyFont="1" applyBorder="1"/>
    <xf numFmtId="10" fontId="22" fillId="0" borderId="0" xfId="315" applyNumberFormat="1" applyFont="1"/>
    <xf numFmtId="44" fontId="23" fillId="0" borderId="0" xfId="316" applyFont="1"/>
    <xf numFmtId="0" fontId="22" fillId="0" borderId="33" xfId="2" applyBorder="1" applyAlignment="1">
      <alignment horizontal="center" vertical="center"/>
    </xf>
    <xf numFmtId="165" fontId="22" fillId="0" borderId="40" xfId="2" applyNumberFormat="1" applyBorder="1" applyAlignment="1">
      <alignment vertical="center"/>
    </xf>
    <xf numFmtId="0" fontId="22" fillId="0" borderId="1" xfId="2" applyBorder="1" applyAlignment="1">
      <alignment horizontal="center"/>
    </xf>
    <xf numFmtId="0" fontId="23" fillId="0" borderId="24" xfId="2" applyFont="1" applyBorder="1" applyAlignment="1">
      <alignment horizontal="left" vertical="center"/>
    </xf>
    <xf numFmtId="49" fontId="43" fillId="0" borderId="32" xfId="2" applyNumberFormat="1" applyFont="1" applyBorder="1" applyAlignment="1">
      <alignment horizontal="center" vertical="center"/>
    </xf>
    <xf numFmtId="0" fontId="22" fillId="0" borderId="41" xfId="2" applyBorder="1" applyAlignment="1">
      <alignment horizontal="center" vertical="center"/>
    </xf>
    <xf numFmtId="49" fontId="23" fillId="0" borderId="42" xfId="2" applyNumberFormat="1" applyFont="1" applyBorder="1" applyAlignment="1">
      <alignment vertical="center"/>
    </xf>
    <xf numFmtId="49" fontId="23" fillId="0" borderId="47" xfId="2" applyNumberFormat="1" applyFont="1" applyBorder="1" applyAlignment="1">
      <alignment vertical="center"/>
    </xf>
    <xf numFmtId="49" fontId="23" fillId="0" borderId="48" xfId="2" applyNumberFormat="1" applyFont="1" applyBorder="1" applyAlignment="1">
      <alignment horizontal="center" vertical="center"/>
    </xf>
    <xf numFmtId="168" fontId="23" fillId="0" borderId="34" xfId="7" applyNumberFormat="1" applyFont="1" applyBorder="1" applyAlignment="1">
      <alignment horizontal="center" vertical="center" wrapText="1"/>
    </xf>
    <xf numFmtId="168" fontId="23" fillId="0" borderId="35" xfId="7" applyNumberFormat="1" applyFont="1" applyBorder="1" applyAlignment="1">
      <alignment horizontal="center" vertical="center" wrapText="1"/>
    </xf>
    <xf numFmtId="168" fontId="23" fillId="0" borderId="36" xfId="7" applyNumberFormat="1" applyFont="1" applyBorder="1" applyAlignment="1">
      <alignment horizontal="center" vertical="center" wrapText="1"/>
    </xf>
    <xf numFmtId="168" fontId="23" fillId="0" borderId="34" xfId="7" applyNumberFormat="1" applyFont="1" applyBorder="1" applyAlignment="1">
      <alignment horizontal="center" vertical="center"/>
    </xf>
    <xf numFmtId="168" fontId="23" fillId="0" borderId="35" xfId="7" applyNumberFormat="1" applyFont="1" applyBorder="1" applyAlignment="1">
      <alignment horizontal="center" vertical="center"/>
    </xf>
    <xf numFmtId="168" fontId="23" fillId="0" borderId="36" xfId="7" applyNumberFormat="1" applyFont="1" applyBorder="1" applyAlignment="1">
      <alignment horizontal="center" vertical="center"/>
    </xf>
    <xf numFmtId="0" fontId="26" fillId="0" borderId="2" xfId="2" applyFont="1" applyBorder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26" fillId="0" borderId="5" xfId="2" applyFont="1" applyBorder="1" applyAlignment="1">
      <alignment horizontal="left" vertical="center" wrapText="1"/>
    </xf>
    <xf numFmtId="1" fontId="23" fillId="0" borderId="34" xfId="2" applyNumberFormat="1" applyFont="1" applyBorder="1" applyAlignment="1">
      <alignment horizontal="center" vertical="center" wrapText="1"/>
    </xf>
    <xf numFmtId="1" fontId="23" fillId="0" borderId="35" xfId="2" applyNumberFormat="1" applyFont="1" applyBorder="1" applyAlignment="1">
      <alignment horizontal="center" vertical="center" wrapText="1"/>
    </xf>
    <xf numFmtId="1" fontId="23" fillId="0" borderId="36" xfId="2" applyNumberFormat="1" applyFont="1" applyBorder="1" applyAlignment="1">
      <alignment horizontal="center" vertical="center" wrapText="1"/>
    </xf>
    <xf numFmtId="0" fontId="23" fillId="0" borderId="8" xfId="2" applyFont="1" applyBorder="1" applyAlignment="1">
      <alignment horizontal="center" vertical="center"/>
    </xf>
    <xf numFmtId="0" fontId="23" fillId="0" borderId="1" xfId="2" applyFont="1" applyBorder="1" applyAlignment="1">
      <alignment horizontal="center" vertical="center"/>
    </xf>
    <xf numFmtId="0" fontId="23" fillId="0" borderId="40" xfId="2" applyFont="1" applyBorder="1" applyAlignment="1">
      <alignment horizontal="center" vertical="center"/>
    </xf>
    <xf numFmtId="0" fontId="23" fillId="0" borderId="20" xfId="2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23" fillId="0" borderId="5" xfId="2" applyFont="1" applyBorder="1" applyAlignment="1">
      <alignment horizontal="center" vertical="center"/>
    </xf>
    <xf numFmtId="0" fontId="23" fillId="0" borderId="22" xfId="2" applyFont="1" applyBorder="1" applyAlignment="1">
      <alignment horizontal="center" vertical="center"/>
    </xf>
    <xf numFmtId="0" fontId="23" fillId="0" borderId="27" xfId="2" applyFont="1" applyBorder="1" applyAlignment="1">
      <alignment horizontal="center" vertical="center"/>
    </xf>
    <xf numFmtId="0" fontId="23" fillId="0" borderId="28" xfId="2" applyFont="1" applyBorder="1" applyAlignment="1">
      <alignment horizontal="center" vertical="center"/>
    </xf>
    <xf numFmtId="0" fontId="23" fillId="0" borderId="33" xfId="2" applyFont="1" applyBorder="1" applyAlignment="1">
      <alignment horizontal="center" vertical="center"/>
    </xf>
    <xf numFmtId="0" fontId="23" fillId="0" borderId="3" xfId="2" applyFont="1" applyBorder="1" applyAlignment="1">
      <alignment horizontal="center" vertical="center"/>
    </xf>
    <xf numFmtId="0" fontId="23" fillId="0" borderId="31" xfId="2" applyFont="1" applyBorder="1" applyAlignment="1">
      <alignment horizontal="center" vertical="center"/>
    </xf>
    <xf numFmtId="4" fontId="23" fillId="0" borderId="39" xfId="2" applyNumberFormat="1" applyFont="1" applyBorder="1" applyAlignment="1">
      <alignment horizontal="center" vertical="center" wrapText="1"/>
    </xf>
    <xf numFmtId="4" fontId="23" fillId="0" borderId="7" xfId="2" applyNumberFormat="1" applyFont="1" applyBorder="1" applyAlignment="1">
      <alignment horizontal="center" vertical="center"/>
    </xf>
    <xf numFmtId="4" fontId="23" fillId="0" borderId="29" xfId="2" applyNumberFormat="1" applyFont="1" applyBorder="1" applyAlignment="1">
      <alignment horizontal="center" vertical="center"/>
    </xf>
    <xf numFmtId="170" fontId="22" fillId="0" borderId="3" xfId="2" applyNumberFormat="1" applyBorder="1" applyAlignment="1">
      <alignment horizontal="right" vertical="center"/>
    </xf>
    <xf numFmtId="168" fontId="22" fillId="0" borderId="3" xfId="7" applyNumberFormat="1" applyFont="1" applyBorder="1" applyAlignment="1">
      <alignment horizontal="right" vertical="center"/>
    </xf>
    <xf numFmtId="0" fontId="22" fillId="0" borderId="3" xfId="2" applyBorder="1" applyAlignment="1">
      <alignment horizontal="right" vertical="center"/>
    </xf>
    <xf numFmtId="168" fontId="22" fillId="0" borderId="7" xfId="7" applyNumberFormat="1" applyFont="1" applyBorder="1" applyAlignment="1">
      <alignment horizontal="right" vertical="center"/>
    </xf>
    <xf numFmtId="0" fontId="22" fillId="0" borderId="7" xfId="2" applyBorder="1" applyAlignment="1">
      <alignment horizontal="right" vertical="center"/>
    </xf>
    <xf numFmtId="165" fontId="22" fillId="0" borderId="3" xfId="2" applyNumberFormat="1" applyBorder="1" applyAlignment="1">
      <alignment horizontal="center" vertical="center"/>
    </xf>
    <xf numFmtId="0" fontId="22" fillId="0" borderId="3" xfId="2" applyBorder="1" applyAlignment="1">
      <alignment horizontal="center" vertical="center"/>
    </xf>
    <xf numFmtId="1" fontId="23" fillId="2" borderId="43" xfId="2" applyNumberFormat="1" applyFont="1" applyFill="1" applyBorder="1" applyAlignment="1">
      <alignment horizontal="center" vertical="center"/>
    </xf>
    <xf numFmtId="0" fontId="22" fillId="2" borderId="42" xfId="2" applyFill="1" applyBorder="1" applyAlignment="1">
      <alignment horizontal="center"/>
    </xf>
    <xf numFmtId="0" fontId="22" fillId="2" borderId="41" xfId="2" applyFill="1" applyBorder="1" applyAlignment="1">
      <alignment horizontal="center"/>
    </xf>
    <xf numFmtId="0" fontId="26" fillId="0" borderId="8" xfId="2" applyFont="1" applyBorder="1" applyAlignment="1">
      <alignment horizontal="left" vertical="center"/>
    </xf>
    <xf numFmtId="0" fontId="26" fillId="0" borderId="1" xfId="2" applyFont="1" applyBorder="1" applyAlignment="1">
      <alignment horizontal="left" vertical="center"/>
    </xf>
    <xf numFmtId="0" fontId="26" fillId="0" borderId="6" xfId="2" applyFont="1" applyBorder="1" applyAlignment="1">
      <alignment horizontal="left" vertical="center"/>
    </xf>
    <xf numFmtId="49" fontId="23" fillId="0" borderId="8" xfId="2" applyNumberFormat="1" applyFont="1" applyBorder="1" applyAlignment="1">
      <alignment horizontal="center" vertical="center" wrapText="1"/>
    </xf>
    <xf numFmtId="0" fontId="47" fillId="0" borderId="1" xfId="2" applyFont="1" applyBorder="1" applyAlignment="1">
      <alignment horizontal="center" vertical="center"/>
    </xf>
    <xf numFmtId="0" fontId="47" fillId="0" borderId="6" xfId="2" applyFont="1" applyBorder="1" applyAlignment="1">
      <alignment horizontal="center" vertical="center"/>
    </xf>
    <xf numFmtId="0" fontId="25" fillId="0" borderId="20" xfId="2" applyFont="1" applyBorder="1" applyAlignment="1">
      <alignment horizontal="center" vertical="center"/>
    </xf>
    <xf numFmtId="0" fontId="25" fillId="0" borderId="0" xfId="2" applyFont="1" applyAlignment="1">
      <alignment horizontal="center" vertical="center"/>
    </xf>
    <xf numFmtId="0" fontId="25" fillId="0" borderId="21" xfId="2" applyFont="1" applyBorder="1" applyAlignment="1">
      <alignment horizontal="center" vertical="center"/>
    </xf>
    <xf numFmtId="0" fontId="25" fillId="0" borderId="22" xfId="2" applyFont="1" applyBorder="1" applyAlignment="1">
      <alignment horizontal="center" vertical="center"/>
    </xf>
    <xf numFmtId="0" fontId="25" fillId="0" borderId="27" xfId="2" applyFont="1" applyBorder="1" applyAlignment="1">
      <alignment horizontal="center" vertical="center"/>
    </xf>
    <xf numFmtId="0" fontId="25" fillId="0" borderId="23" xfId="2" applyFont="1" applyBorder="1" applyAlignment="1">
      <alignment horizontal="center" vertical="center"/>
    </xf>
    <xf numFmtId="0" fontId="22" fillId="0" borderId="0" xfId="2" applyAlignment="1">
      <alignment horizontal="center" vertical="center"/>
    </xf>
    <xf numFmtId="0" fontId="22" fillId="0" borderId="21" xfId="2" applyBorder="1" applyAlignment="1">
      <alignment horizontal="center" vertical="center"/>
    </xf>
    <xf numFmtId="0" fontId="26" fillId="0" borderId="20" xfId="2" applyFont="1" applyBorder="1" applyAlignment="1">
      <alignment horizontal="center" vertical="center"/>
    </xf>
    <xf numFmtId="0" fontId="46" fillId="0" borderId="0" xfId="2" applyFont="1" applyAlignment="1">
      <alignment horizontal="center" vertical="center"/>
    </xf>
    <xf numFmtId="0" fontId="46" fillId="0" borderId="21" xfId="2" applyFont="1" applyBorder="1" applyAlignment="1">
      <alignment horizontal="center" vertical="center"/>
    </xf>
    <xf numFmtId="0" fontId="26" fillId="0" borderId="22" xfId="2" applyFont="1" applyBorder="1" applyAlignment="1">
      <alignment horizontal="center" vertical="top"/>
    </xf>
    <xf numFmtId="0" fontId="46" fillId="0" borderId="27" xfId="2" applyFont="1" applyBorder="1" applyAlignment="1">
      <alignment horizontal="center" vertical="top"/>
    </xf>
    <xf numFmtId="0" fontId="46" fillId="0" borderId="23" xfId="2" applyFont="1" applyBorder="1" applyAlignment="1">
      <alignment horizontal="center" vertical="top"/>
    </xf>
    <xf numFmtId="0" fontId="26" fillId="0" borderId="2" xfId="155" applyFont="1" applyBorder="1" applyAlignment="1">
      <alignment horizontal="left" vertical="center" wrapText="1"/>
    </xf>
    <xf numFmtId="0" fontId="26" fillId="0" borderId="0" xfId="155" applyFont="1" applyAlignment="1">
      <alignment horizontal="left" vertical="center" wrapText="1"/>
    </xf>
    <xf numFmtId="0" fontId="26" fillId="0" borderId="5" xfId="155" applyFont="1" applyBorder="1" applyAlignment="1">
      <alignment horizontal="left" vertical="center" wrapText="1"/>
    </xf>
    <xf numFmtId="0" fontId="23" fillId="0" borderId="39" xfId="155" applyFont="1" applyBorder="1" applyAlignment="1">
      <alignment horizontal="center" vertical="center" wrapText="1"/>
    </xf>
    <xf numFmtId="0" fontId="23" fillId="0" borderId="7" xfId="155" applyFont="1" applyBorder="1" applyAlignment="1">
      <alignment horizontal="center" vertical="center"/>
    </xf>
    <xf numFmtId="0" fontId="23" fillId="0" borderId="29" xfId="155" applyFont="1" applyBorder="1" applyAlignment="1">
      <alignment horizontal="center" vertical="center"/>
    </xf>
    <xf numFmtId="49" fontId="23" fillId="0" borderId="42" xfId="2" applyNumberFormat="1" applyFont="1" applyBorder="1" applyAlignment="1">
      <alignment horizontal="center" vertical="center" wrapText="1"/>
    </xf>
    <xf numFmtId="49" fontId="23" fillId="0" borderId="46" xfId="2" applyNumberFormat="1" applyFont="1" applyBorder="1" applyAlignment="1">
      <alignment horizontal="center" vertical="center" wrapText="1"/>
    </xf>
    <xf numFmtId="167" fontId="23" fillId="0" borderId="39" xfId="155" applyNumberFormat="1" applyFont="1" applyBorder="1" applyAlignment="1">
      <alignment horizontal="center" vertical="center" wrapText="1"/>
    </xf>
    <xf numFmtId="167" fontId="23" fillId="0" borderId="7" xfId="155" applyNumberFormat="1" applyFont="1" applyBorder="1" applyAlignment="1">
      <alignment horizontal="center" vertical="center" wrapText="1"/>
    </xf>
    <xf numFmtId="167" fontId="23" fillId="0" borderId="29" xfId="155" applyNumberFormat="1" applyFont="1" applyBorder="1" applyAlignment="1">
      <alignment horizontal="center" vertical="center" wrapText="1"/>
    </xf>
    <xf numFmtId="167" fontId="23" fillId="0" borderId="34" xfId="156" applyNumberFormat="1" applyFont="1" applyBorder="1" applyAlignment="1">
      <alignment horizontal="center" vertical="center"/>
    </xf>
    <xf numFmtId="167" fontId="23" fillId="0" borderId="35" xfId="156" applyNumberFormat="1" applyFont="1" applyBorder="1" applyAlignment="1">
      <alignment horizontal="center" vertical="center"/>
    </xf>
    <xf numFmtId="167" fontId="23" fillId="0" borderId="36" xfId="156" applyNumberFormat="1" applyFont="1" applyBorder="1" applyAlignment="1">
      <alignment horizontal="center" vertical="center"/>
    </xf>
    <xf numFmtId="1" fontId="43" fillId="0" borderId="34" xfId="155" applyNumberFormat="1" applyFont="1" applyBorder="1" applyAlignment="1">
      <alignment horizontal="center" vertical="center" wrapText="1"/>
    </xf>
    <xf numFmtId="1" fontId="43" fillId="0" borderId="35" xfId="155" applyNumberFormat="1" applyFont="1" applyBorder="1" applyAlignment="1">
      <alignment horizontal="center" vertical="center" wrapText="1"/>
    </xf>
    <xf numFmtId="1" fontId="43" fillId="0" borderId="36" xfId="155" applyNumberFormat="1" applyFont="1" applyBorder="1" applyAlignment="1">
      <alignment horizontal="center" vertical="center" wrapText="1"/>
    </xf>
    <xf numFmtId="0" fontId="23" fillId="0" borderId="8" xfId="155" applyFont="1" applyBorder="1" applyAlignment="1">
      <alignment horizontal="center" vertical="center"/>
    </xf>
    <xf numFmtId="0" fontId="23" fillId="0" borderId="1" xfId="155" applyFont="1" applyBorder="1" applyAlignment="1">
      <alignment horizontal="center" vertical="center"/>
    </xf>
    <xf numFmtId="0" fontId="23" fillId="0" borderId="40" xfId="155" applyFont="1" applyBorder="1" applyAlignment="1">
      <alignment horizontal="center" vertical="center"/>
    </xf>
    <xf numFmtId="0" fontId="23" fillId="0" borderId="20" xfId="155" applyFont="1" applyBorder="1" applyAlignment="1">
      <alignment horizontal="center" vertical="center"/>
    </xf>
    <xf numFmtId="0" fontId="23" fillId="0" borderId="0" xfId="155" applyFont="1" applyAlignment="1">
      <alignment horizontal="center" vertical="center"/>
    </xf>
    <xf numFmtId="0" fontId="23" fillId="0" borderId="5" xfId="155" applyFont="1" applyBorder="1" applyAlignment="1">
      <alignment horizontal="center" vertical="center"/>
    </xf>
    <xf numFmtId="0" fontId="23" fillId="0" borderId="22" xfId="155" applyFont="1" applyBorder="1" applyAlignment="1">
      <alignment horizontal="center" vertical="center"/>
    </xf>
    <xf numFmtId="0" fontId="23" fillId="0" borderId="27" xfId="155" applyFont="1" applyBorder="1" applyAlignment="1">
      <alignment horizontal="center" vertical="center"/>
    </xf>
    <xf numFmtId="0" fontId="23" fillId="0" borderId="28" xfId="155" applyFont="1" applyBorder="1" applyAlignment="1">
      <alignment horizontal="center" vertical="center"/>
    </xf>
    <xf numFmtId="0" fontId="23" fillId="0" borderId="33" xfId="155" applyFont="1" applyBorder="1" applyAlignment="1">
      <alignment horizontal="center" vertical="center"/>
    </xf>
    <xf numFmtId="0" fontId="23" fillId="0" borderId="3" xfId="155" applyFont="1" applyBorder="1" applyAlignment="1">
      <alignment horizontal="center" vertical="center"/>
    </xf>
    <xf numFmtId="0" fontId="23" fillId="0" borderId="31" xfId="155" applyFont="1" applyBorder="1" applyAlignment="1">
      <alignment horizontal="center" vertical="center"/>
    </xf>
    <xf numFmtId="0" fontId="26" fillId="0" borderId="20" xfId="155" applyFont="1" applyBorder="1" applyAlignment="1">
      <alignment horizontal="center" vertical="center"/>
    </xf>
    <xf numFmtId="0" fontId="26" fillId="0" borderId="0" xfId="155" applyFont="1" applyAlignment="1">
      <alignment horizontal="center" vertical="center"/>
    </xf>
    <xf numFmtId="0" fontId="23" fillId="0" borderId="39" xfId="2" applyFont="1" applyBorder="1" applyAlignment="1">
      <alignment horizontal="center" vertical="center" wrapText="1"/>
    </xf>
    <xf numFmtId="0" fontId="23" fillId="0" borderId="7" xfId="2" applyFont="1" applyBorder="1" applyAlignment="1">
      <alignment horizontal="center" vertical="center"/>
    </xf>
    <xf numFmtId="0" fontId="23" fillId="0" borderId="29" xfId="2" applyFont="1" applyBorder="1" applyAlignment="1">
      <alignment horizontal="center" vertical="center"/>
    </xf>
    <xf numFmtId="49" fontId="23" fillId="0" borderId="17" xfId="2" applyNumberFormat="1" applyFont="1" applyBorder="1" applyAlignment="1">
      <alignment horizontal="center" vertical="center" wrapText="1"/>
    </xf>
    <xf numFmtId="49" fontId="23" fillId="0" borderId="18" xfId="2" applyNumberFormat="1" applyFont="1" applyBorder="1" applyAlignment="1">
      <alignment horizontal="center" vertical="center" wrapText="1"/>
    </xf>
    <xf numFmtId="49" fontId="23" fillId="0" borderId="45" xfId="2" applyNumberFormat="1" applyFont="1" applyBorder="1" applyAlignment="1">
      <alignment horizontal="center" vertical="center" wrapText="1"/>
    </xf>
    <xf numFmtId="44" fontId="23" fillId="0" borderId="34" xfId="7" applyFont="1" applyBorder="1" applyAlignment="1">
      <alignment horizontal="center" vertical="center" wrapText="1"/>
    </xf>
    <xf numFmtId="44" fontId="23" fillId="0" borderId="35" xfId="7" applyFont="1" applyBorder="1" applyAlignment="1">
      <alignment horizontal="center" vertical="center" wrapText="1"/>
    </xf>
    <xf numFmtId="44" fontId="23" fillId="0" borderId="36" xfId="7" applyFont="1" applyBorder="1" applyAlignment="1">
      <alignment horizontal="center" vertical="center" wrapText="1"/>
    </xf>
    <xf numFmtId="164" fontId="23" fillId="0" borderId="34" xfId="6" applyFont="1" applyBorder="1" applyAlignment="1">
      <alignment horizontal="center" vertical="center"/>
    </xf>
    <xf numFmtId="164" fontId="23" fillId="0" borderId="35" xfId="6" applyFont="1" applyBorder="1" applyAlignment="1">
      <alignment horizontal="center" vertical="center"/>
    </xf>
    <xf numFmtId="164" fontId="23" fillId="0" borderId="36" xfId="6" applyFont="1" applyBorder="1" applyAlignment="1">
      <alignment horizontal="center" vertical="center"/>
    </xf>
    <xf numFmtId="1" fontId="43" fillId="0" borderId="34" xfId="2" applyNumberFormat="1" applyFont="1" applyBorder="1" applyAlignment="1">
      <alignment horizontal="center" vertical="center" wrapText="1"/>
    </xf>
    <xf numFmtId="1" fontId="43" fillId="0" borderId="35" xfId="2" applyNumberFormat="1" applyFont="1" applyBorder="1" applyAlignment="1">
      <alignment horizontal="center" vertical="center" wrapText="1"/>
    </xf>
    <xf numFmtId="1" fontId="43" fillId="0" borderId="36" xfId="2" applyNumberFormat="1" applyFont="1" applyBorder="1" applyAlignment="1">
      <alignment horizontal="center" vertical="center" wrapText="1"/>
    </xf>
    <xf numFmtId="2" fontId="23" fillId="0" borderId="39" xfId="2" applyNumberFormat="1" applyFont="1" applyBorder="1" applyAlignment="1">
      <alignment horizontal="center" vertical="center" wrapText="1"/>
    </xf>
    <xf numFmtId="2" fontId="23" fillId="0" borderId="7" xfId="2" applyNumberFormat="1" applyFont="1" applyBorder="1" applyAlignment="1">
      <alignment horizontal="center" vertical="center"/>
    </xf>
    <xf numFmtId="2" fontId="23" fillId="0" borderId="29" xfId="2" applyNumberFormat="1" applyFont="1" applyBorder="1" applyAlignment="1">
      <alignment horizontal="center" vertical="center"/>
    </xf>
    <xf numFmtId="0" fontId="26" fillId="0" borderId="20" xfId="2" applyFont="1" applyBorder="1" applyAlignment="1">
      <alignment horizontal="center" vertical="center" wrapText="1"/>
    </xf>
    <xf numFmtId="2" fontId="23" fillId="0" borderId="7" xfId="2" applyNumberFormat="1" applyFont="1" applyBorder="1" applyAlignment="1">
      <alignment horizontal="center" vertical="center" wrapText="1"/>
    </xf>
    <xf numFmtId="2" fontId="23" fillId="0" borderId="29" xfId="2" applyNumberFormat="1" applyFont="1" applyBorder="1" applyAlignment="1">
      <alignment horizontal="center" vertical="center" wrapText="1"/>
    </xf>
    <xf numFmtId="0" fontId="23" fillId="0" borderId="34" xfId="2" applyFont="1" applyBorder="1" applyAlignment="1">
      <alignment horizontal="center" vertical="center" wrapText="1"/>
    </xf>
    <xf numFmtId="0" fontId="23" fillId="0" borderId="35" xfId="2" applyFont="1" applyBorder="1" applyAlignment="1">
      <alignment horizontal="center" vertical="center" wrapText="1"/>
    </xf>
    <xf numFmtId="0" fontId="23" fillId="0" borderId="36" xfId="2" applyFont="1" applyBorder="1" applyAlignment="1">
      <alignment horizontal="center" vertical="center" wrapText="1"/>
    </xf>
    <xf numFmtId="1" fontId="23" fillId="4" borderId="43" xfId="2" applyNumberFormat="1" applyFont="1" applyFill="1" applyBorder="1" applyAlignment="1">
      <alignment horizontal="center" vertical="center"/>
    </xf>
    <xf numFmtId="0" fontId="22" fillId="4" borderId="42" xfId="2" applyFill="1" applyBorder="1" applyAlignment="1">
      <alignment horizontal="center"/>
    </xf>
    <xf numFmtId="0" fontId="22" fillId="4" borderId="41" xfId="2" applyFill="1" applyBorder="1" applyAlignment="1">
      <alignment horizontal="center"/>
    </xf>
    <xf numFmtId="1" fontId="22" fillId="0" borderId="34" xfId="2" applyNumberFormat="1" applyBorder="1" applyAlignment="1">
      <alignment horizontal="center" vertical="center" wrapText="1"/>
    </xf>
    <xf numFmtId="1" fontId="22" fillId="0" borderId="35" xfId="2" applyNumberFormat="1" applyBorder="1" applyAlignment="1">
      <alignment horizontal="center" vertical="center" wrapText="1"/>
    </xf>
    <xf numFmtId="1" fontId="22" fillId="0" borderId="36" xfId="2" applyNumberFormat="1" applyBorder="1" applyAlignment="1">
      <alignment horizontal="center" vertical="center" wrapText="1"/>
    </xf>
    <xf numFmtId="44" fontId="23" fillId="0" borderId="34" xfId="7" applyFont="1" applyBorder="1" applyAlignment="1">
      <alignment horizontal="center" vertical="center"/>
    </xf>
    <xf numFmtId="44" fontId="23" fillId="0" borderId="35" xfId="7" applyFont="1" applyBorder="1" applyAlignment="1">
      <alignment horizontal="center" vertical="center"/>
    </xf>
    <xf numFmtId="44" fontId="23" fillId="0" borderId="36" xfId="7" applyFont="1" applyBorder="1" applyAlignment="1">
      <alignment horizontal="center" vertical="center"/>
    </xf>
    <xf numFmtId="0" fontId="22" fillId="0" borderId="0" xfId="317" applyFont="1"/>
    <xf numFmtId="44" fontId="22" fillId="0" borderId="0" xfId="318" applyFont="1" applyFill="1"/>
    <xf numFmtId="44" fontId="22" fillId="0" borderId="0" xfId="318" applyFont="1" applyFill="1" applyAlignment="1">
      <alignment horizontal="right"/>
    </xf>
    <xf numFmtId="0" fontId="22" fillId="0" borderId="0" xfId="317" applyFont="1" applyAlignment="1">
      <alignment horizontal="right"/>
    </xf>
    <xf numFmtId="44" fontId="23" fillId="0" borderId="0" xfId="318" applyFont="1" applyFill="1"/>
    <xf numFmtId="0" fontId="22" fillId="0" borderId="0" xfId="317" applyFont="1" applyAlignment="1">
      <alignment horizontal="left" indent="2"/>
    </xf>
    <xf numFmtId="0" fontId="23" fillId="0" borderId="0" xfId="317" applyFont="1"/>
    <xf numFmtId="44" fontId="27" fillId="0" borderId="0" xfId="318" applyFont="1" applyFill="1"/>
    <xf numFmtId="1" fontId="22" fillId="0" borderId="0" xfId="317" applyNumberFormat="1" applyFont="1"/>
    <xf numFmtId="44" fontId="22" fillId="0" borderId="0" xfId="317" applyNumberFormat="1" applyFont="1"/>
    <xf numFmtId="44" fontId="22" fillId="0" borderId="0" xfId="318" applyFont="1"/>
    <xf numFmtId="0" fontId="22" fillId="0" borderId="0" xfId="317" applyFont="1" applyAlignment="1">
      <alignment horizontal="left" indent="3"/>
    </xf>
    <xf numFmtId="9" fontId="22" fillId="0" borderId="0" xfId="317" applyNumberFormat="1" applyFont="1"/>
    <xf numFmtId="0" fontId="23" fillId="0" borderId="0" xfId="317" applyFont="1" applyAlignment="1">
      <alignment horizontal="left" indent="1"/>
    </xf>
    <xf numFmtId="0" fontId="48" fillId="0" borderId="0" xfId="317" applyFont="1"/>
    <xf numFmtId="0" fontId="48" fillId="0" borderId="0" xfId="317" applyFont="1" applyAlignment="1">
      <alignment horizontal="left" indent="2"/>
    </xf>
    <xf numFmtId="0" fontId="48" fillId="0" borderId="0" xfId="317" applyFont="1" applyAlignment="1">
      <alignment horizontal="left" indent="3"/>
    </xf>
    <xf numFmtId="44" fontId="48" fillId="0" borderId="0" xfId="318" applyFont="1" applyFill="1"/>
    <xf numFmtId="0" fontId="22" fillId="0" borderId="0" xfId="317" applyFont="1" applyAlignment="1">
      <alignment horizontal="left" indent="1"/>
    </xf>
    <xf numFmtId="2" fontId="22" fillId="0" borderId="0" xfId="317" applyNumberFormat="1" applyFont="1"/>
    <xf numFmtId="173" fontId="22" fillId="0" borderId="0" xfId="317" applyNumberFormat="1" applyFont="1"/>
    <xf numFmtId="174" fontId="23" fillId="0" borderId="0" xfId="317" applyNumberFormat="1" applyFont="1"/>
    <xf numFmtId="175" fontId="22" fillId="0" borderId="0" xfId="317" applyNumberFormat="1" applyFont="1"/>
    <xf numFmtId="176" fontId="22" fillId="0" borderId="0" xfId="317" applyNumberFormat="1" applyFont="1"/>
    <xf numFmtId="0" fontId="28" fillId="0" borderId="0" xfId="317" applyFont="1" applyAlignment="1">
      <alignment horizontal="left" indent="4"/>
    </xf>
    <xf numFmtId="0" fontId="59" fillId="0" borderId="0" xfId="317" applyFont="1" applyAlignment="1">
      <alignment horizontal="left" indent="4"/>
    </xf>
    <xf numFmtId="1" fontId="48" fillId="0" borderId="0" xfId="317" applyNumberFormat="1" applyFont="1"/>
    <xf numFmtId="178" fontId="22" fillId="0" borderId="0" xfId="317" applyNumberFormat="1" applyFont="1"/>
    <xf numFmtId="0" fontId="28" fillId="0" borderId="0" xfId="317" applyFont="1"/>
    <xf numFmtId="0" fontId="28" fillId="0" borderId="0" xfId="317" applyFont="1" applyAlignment="1">
      <alignment horizontal="left" indent="2"/>
    </xf>
    <xf numFmtId="0" fontId="23" fillId="0" borderId="0" xfId="317" applyFont="1" applyAlignment="1">
      <alignment horizontal="left"/>
    </xf>
    <xf numFmtId="174" fontId="22" fillId="0" borderId="0" xfId="317" applyNumberFormat="1" applyFont="1"/>
    <xf numFmtId="0" fontId="22" fillId="2" borderId="0" xfId="317" applyFont="1" applyFill="1"/>
    <xf numFmtId="0" fontId="22" fillId="2" borderId="0" xfId="317" applyFont="1" applyFill="1" applyAlignment="1">
      <alignment horizontal="left" indent="2"/>
    </xf>
    <xf numFmtId="0" fontId="23" fillId="2" borderId="0" xfId="317" applyFont="1" applyFill="1" applyAlignment="1">
      <alignment horizontal="left"/>
    </xf>
    <xf numFmtId="0" fontId="23" fillId="2" borderId="0" xfId="317" applyFont="1" applyFill="1"/>
    <xf numFmtId="0" fontId="23" fillId="2" borderId="0" xfId="317" applyFont="1" applyFill="1" applyAlignment="1">
      <alignment horizontal="left" indent="2"/>
    </xf>
    <xf numFmtId="1" fontId="23" fillId="0" borderId="0" xfId="317" applyNumberFormat="1" applyFont="1"/>
    <xf numFmtId="0" fontId="22" fillId="0" borderId="38" xfId="317" applyFont="1" applyBorder="1"/>
    <xf numFmtId="10" fontId="22" fillId="0" borderId="0" xfId="317" applyNumberFormat="1" applyFont="1"/>
    <xf numFmtId="0" fontId="22" fillId="0" borderId="5" xfId="317" applyFont="1" applyBorder="1"/>
    <xf numFmtId="44" fontId="22" fillId="0" borderId="0" xfId="318" applyFont="1" applyFill="1" applyBorder="1"/>
    <xf numFmtId="0" fontId="22" fillId="0" borderId="0" xfId="319" applyFont="1"/>
    <xf numFmtId="0" fontId="23" fillId="0" borderId="0" xfId="319" applyFont="1"/>
    <xf numFmtId="0" fontId="26" fillId="0" borderId="5" xfId="320" applyFont="1" applyBorder="1" applyAlignment="1">
      <alignment horizontal="left" vertical="center" wrapText="1"/>
    </xf>
    <xf numFmtId="0" fontId="26" fillId="0" borderId="0" xfId="320" applyFont="1" applyAlignment="1">
      <alignment horizontal="left" vertical="center" wrapText="1"/>
    </xf>
    <xf numFmtId="0" fontId="26" fillId="0" borderId="2" xfId="320" applyFont="1" applyBorder="1" applyAlignment="1">
      <alignment horizontal="left" vertical="center" wrapText="1"/>
    </xf>
    <xf numFmtId="49" fontId="23" fillId="0" borderId="4" xfId="320" applyNumberFormat="1" applyFont="1" applyBorder="1" applyAlignment="1">
      <alignment horizontal="center" vertical="center"/>
    </xf>
    <xf numFmtId="0" fontId="22" fillId="0" borderId="3" xfId="2" applyBorder="1" applyAlignment="1">
      <alignment vertical="center"/>
    </xf>
    <xf numFmtId="165" fontId="28" fillId="0" borderId="0" xfId="320" applyNumberFormat="1" applyFont="1" applyAlignment="1">
      <alignment horizontal="right" vertical="center"/>
    </xf>
    <xf numFmtId="171" fontId="22" fillId="0" borderId="0" xfId="320" applyNumberFormat="1" applyFont="1" applyAlignment="1">
      <alignment vertical="center"/>
    </xf>
    <xf numFmtId="0" fontId="22" fillId="0" borderId="0" xfId="320" applyFont="1" applyAlignment="1">
      <alignment horizontal="center" vertical="center"/>
    </xf>
    <xf numFmtId="0" fontId="22" fillId="0" borderId="0" xfId="320" applyFont="1" applyAlignment="1">
      <alignment vertical="center"/>
    </xf>
    <xf numFmtId="1" fontId="27" fillId="0" borderId="4" xfId="320" applyNumberFormat="1" applyFont="1" applyBorder="1" applyAlignment="1">
      <alignment horizontal="center" vertical="center" wrapText="1"/>
    </xf>
    <xf numFmtId="0" fontId="26" fillId="0" borderId="0" xfId="320" applyFont="1" applyAlignment="1">
      <alignment horizontal="left" vertical="center" wrapText="1"/>
    </xf>
    <xf numFmtId="0" fontId="22" fillId="5" borderId="41" xfId="2" applyFill="1" applyBorder="1" applyAlignment="1">
      <alignment horizontal="center"/>
    </xf>
    <xf numFmtId="0" fontId="22" fillId="5" borderId="42" xfId="2" applyFill="1" applyBorder="1" applyAlignment="1">
      <alignment horizontal="center"/>
    </xf>
    <xf numFmtId="1" fontId="23" fillId="5" borderId="43" xfId="2" applyNumberFormat="1" applyFont="1" applyFill="1" applyBorder="1" applyAlignment="1">
      <alignment horizontal="center" vertical="center"/>
    </xf>
  </cellXfs>
  <cellStyles count="321">
    <cellStyle name="Euro" xfId="1" xr:uid="{00000000-0005-0000-0000-000000000000}"/>
    <cellStyle name="Euro 2" xfId="26" xr:uid="{4B574390-497C-4FE6-B92F-EEC40E2E44FD}"/>
    <cellStyle name="Euro 2 2" xfId="82" xr:uid="{42F7A704-50F8-427A-84D2-B9D901E09136}"/>
    <cellStyle name="Euro 2 2 2" xfId="235" xr:uid="{0D44DA1A-D574-4E34-9A35-C2B03356BCFA}"/>
    <cellStyle name="Euro 2 3" xfId="109" xr:uid="{27FDBE7F-112E-4E5B-A2F2-5728ED0C2577}"/>
    <cellStyle name="Euro 2 3 2" xfId="262" xr:uid="{998B0FB2-7DB2-416B-886B-C893570CF143}"/>
    <cellStyle name="Euro 2 4" xfId="143" xr:uid="{9DFA0679-1DF6-46EF-847A-19C53F399CED}"/>
    <cellStyle name="Euro 2 4 2" xfId="293" xr:uid="{D7501087-5C35-41DF-AE52-F275CC26782E}"/>
    <cellStyle name="Euro 2 5" xfId="180" xr:uid="{2971D046-3658-4949-803D-3EBA63AA8702}"/>
    <cellStyle name="Milliers 2" xfId="6" xr:uid="{00B31CB0-C7BD-41BC-BC12-79D00143E7E8}"/>
    <cellStyle name="Milliers 3" xfId="13" xr:uid="{1E964C46-DD65-460F-93E9-0AEBB983B194}"/>
    <cellStyle name="Milliers 3 2" xfId="70" xr:uid="{990F74BC-DB5A-4CBB-B664-3C7284F1AE98}"/>
    <cellStyle name="Milliers 3 2 2" xfId="223" xr:uid="{7CD013DC-FC91-4C4F-9B87-6BB1AA59B27A}"/>
    <cellStyle name="Milliers 3 3" xfId="97" xr:uid="{4F1BABAF-8511-4D11-9B26-0AB6ED5842E8}"/>
    <cellStyle name="Milliers 3 3 2" xfId="250" xr:uid="{44707F1F-61AC-41C3-98AE-8CFE383604B4}"/>
    <cellStyle name="Milliers 3 4" xfId="131" xr:uid="{7D253E67-FD75-42C0-BFC1-154E691C644A}"/>
    <cellStyle name="Milliers 3 4 2" xfId="281" xr:uid="{FD85F299-BFFB-42BA-B013-6A337D728784}"/>
    <cellStyle name="Milliers 3 5" xfId="168" xr:uid="{F9A222A9-6A44-4980-BE9F-3B982DC1BC70}"/>
    <cellStyle name="Milliers 4" xfId="23" xr:uid="{73C99E64-0FB5-4D58-82F5-477C8A57168C}"/>
    <cellStyle name="Milliers 4 2" xfId="35" xr:uid="{06BAE070-AE20-4A1B-96A9-9CF0A4E9AB5C}"/>
    <cellStyle name="Milliers 4 2 2" xfId="49" xr:uid="{B6584870-9314-4410-8E48-3ECCA67B52A2}"/>
    <cellStyle name="Milliers 4 2 2 2" xfId="202" xr:uid="{5B81AAF3-5FF8-405F-9829-C7391DE1D5DD}"/>
    <cellStyle name="Milliers 4 2 3" xfId="57" xr:uid="{A77F2073-FCB4-4E0A-8AE1-6B4D872F186F}"/>
    <cellStyle name="Milliers 4 2 3 2" xfId="210" xr:uid="{5D46587A-E9BA-4438-AEBC-DEB5EFDF0D53}"/>
    <cellStyle name="Milliers 4 2 4" xfId="188" xr:uid="{076D9D3F-02B1-4B7A-A445-30A8685479F6}"/>
    <cellStyle name="Milliers 4 3" xfId="79" xr:uid="{CC08B999-29D5-4676-81E6-5B599EC6E485}"/>
    <cellStyle name="Milliers 4 3 2" xfId="232" xr:uid="{31224A16-C37C-4F77-AF10-05C9268B8D64}"/>
    <cellStyle name="Milliers 4 4" xfId="54" xr:uid="{F3DDBDF8-71E0-44FD-A748-AE77C26E1F64}"/>
    <cellStyle name="Milliers 4 4 2" xfId="207" xr:uid="{B5A8A991-D8E6-4E9D-93DB-A1BE769B6ABD}"/>
    <cellStyle name="Milliers 4 5" xfId="106" xr:uid="{7696D1A3-694D-4639-AE86-944830F438E0}"/>
    <cellStyle name="Milliers 4 5 2" xfId="259" xr:uid="{32FE8F6D-C440-45A5-AD7F-E08B74A9E79A}"/>
    <cellStyle name="Milliers 4 6" xfId="116" xr:uid="{D63FF252-13F3-4C03-A109-899A53190017}"/>
    <cellStyle name="Milliers 4 6 2" xfId="268" xr:uid="{5F3E43D9-56D1-4C47-B887-76E79DE2D25D}"/>
    <cellStyle name="Milliers 4 7" xfId="140" xr:uid="{43154AAA-5EC6-43E0-9F02-51294EDAE315}"/>
    <cellStyle name="Milliers 4 7 2" xfId="290" xr:uid="{1F02038F-D5FE-423E-9FA0-C83FBBA42951}"/>
    <cellStyle name="Milliers 4 8" xfId="156" xr:uid="{EB8FA49E-1FEC-4F2F-89F0-5477A7B9BC69}"/>
    <cellStyle name="Milliers 4 8 2" xfId="307" xr:uid="{4E91DB50-760D-4CE7-9DA7-2F0A6F850A45}"/>
    <cellStyle name="Milliers 4 9" xfId="177" xr:uid="{533B13B6-23F4-44E1-A117-EF60B1FA4230}"/>
    <cellStyle name="Milliers 5" xfId="31" xr:uid="{99CF09F6-91F8-42E6-8E8D-D1800282D521}"/>
    <cellStyle name="Milliers 5 10" xfId="184" xr:uid="{356CA80E-1C8C-457B-923B-74E618708BE0}"/>
    <cellStyle name="Milliers 5 2" xfId="37" xr:uid="{34369771-89D8-4518-BBAE-4BEF4634E9E9}"/>
    <cellStyle name="Milliers 5 2 2" xfId="190" xr:uid="{BFD9E183-03C8-4A71-B26A-851AC5CE5B4D}"/>
    <cellStyle name="Milliers 5 3" xfId="60" xr:uid="{53B89B2B-406E-4D63-99B9-1AE3430DAF3F}"/>
    <cellStyle name="Milliers 5 3 2" xfId="213" xr:uid="{7DBAB30B-BBEC-4E1C-96AD-4D52875C036B}"/>
    <cellStyle name="Milliers 5 4" xfId="53" xr:uid="{534EB268-2566-407C-AF2E-74DF2722BEE1}"/>
    <cellStyle name="Milliers 5 4 2" xfId="206" xr:uid="{671F6B9F-C5C3-4A2D-A556-AAE6AF3B6F0A}"/>
    <cellStyle name="Milliers 5 5" xfId="86" xr:uid="{E823A0A9-87F5-4E78-869E-7A0C5F1EF735}"/>
    <cellStyle name="Milliers 5 5 2" xfId="239" xr:uid="{CD7D46D8-EBD0-4014-B1E7-81750A3361F1}"/>
    <cellStyle name="Milliers 5 6" xfId="113" xr:uid="{3978ACE3-39F6-4500-A27F-8F7D49BDBF2F}"/>
    <cellStyle name="Milliers 5 6 2" xfId="266" xr:uid="{E4AD486E-06E0-45BC-9806-8CFF5B3FB41B}"/>
    <cellStyle name="Milliers 5 7" xfId="117" xr:uid="{0EF44C93-73E1-437C-AB1F-71BDC4509515}"/>
    <cellStyle name="Milliers 5 7 2" xfId="269" xr:uid="{13C3F0F1-1DA9-4D1D-9BDC-023AC730DADB}"/>
    <cellStyle name="Milliers 5 8" xfId="147" xr:uid="{167DE157-4467-4256-9923-F8DB250F5790}"/>
    <cellStyle name="Milliers 5 8 2" xfId="297" xr:uid="{B1898A00-287C-4122-AA76-C8E9BC859C27}"/>
    <cellStyle name="Milliers 5 9" xfId="158" xr:uid="{98988791-EF01-4719-A7B5-CC90DFE9D0B3}"/>
    <cellStyle name="Milliers 5 9 2" xfId="309" xr:uid="{3F399607-5CA1-4ED1-9BAA-74346D8F0200}"/>
    <cellStyle name="Milliers 6" xfId="121" xr:uid="{63A871F8-9787-4323-BF92-CB1316FD4BF6}"/>
    <cellStyle name="Monétaire 2" xfId="4" xr:uid="{6454037D-F450-412B-9CCA-24BDFF3F3E11}"/>
    <cellStyle name="Monétaire 2 10" xfId="123" xr:uid="{F2C29B8D-484F-4E28-8A6A-257871655E63}"/>
    <cellStyle name="Monétaire 2 10 2" xfId="273" xr:uid="{E0DC9397-7622-410C-A03B-1ED98444C394}"/>
    <cellStyle name="Monétaire 2 11" xfId="43" xr:uid="{0FC146D5-7213-427E-A2D0-FDE8D1569512}"/>
    <cellStyle name="Monétaire 2 11 2" xfId="196" xr:uid="{C969A683-FB39-4486-A3B2-434518D325AB}"/>
    <cellStyle name="Monétaire 2 12" xfId="150" xr:uid="{76F37231-2144-4DEB-926A-FA07DB0ACD8E}"/>
    <cellStyle name="Monétaire 2 12 2" xfId="300" xr:uid="{CB4C2D4A-A532-4232-9090-E83E30883ED6}"/>
    <cellStyle name="Monétaire 2 13" xfId="154" xr:uid="{ACC6F5FF-7BFB-45F3-8C19-AA2312A734F0}"/>
    <cellStyle name="Monétaire 2 13 2" xfId="305" xr:uid="{3B4C166E-FC9E-4A46-BA83-3EC8553F7931}"/>
    <cellStyle name="Monétaire 2 13 3" xfId="314" xr:uid="{3E7B8D29-C059-49B4-A336-96297D2361EC}"/>
    <cellStyle name="Monétaire 2 13 4" xfId="316" xr:uid="{8CE9637E-ECAD-4E83-9A4F-C2DD984D648A}"/>
    <cellStyle name="Monétaire 2 13 5" xfId="318" xr:uid="{FD8A858A-75D2-4D1C-B7A6-6BAC0FA6A9E3}"/>
    <cellStyle name="Monétaire 2 14" xfId="161" xr:uid="{FD2BF322-5020-4EB4-907D-D8A21FB472F8}"/>
    <cellStyle name="Monétaire 2 2" xfId="10" xr:uid="{EDB53182-9EDF-46C0-8B08-855856CB3C32}"/>
    <cellStyle name="Monétaire 2 2 2" xfId="20" xr:uid="{F4859B30-0B9E-4B9D-9754-340BEDAACA52}"/>
    <cellStyle name="Monétaire 2 2 2 2" xfId="77" xr:uid="{BE017563-5D9E-4BAC-AC1C-C2CA4E4FB6D4}"/>
    <cellStyle name="Monétaire 2 2 2 2 2" xfId="230" xr:uid="{19FFD1D0-0EAA-44E2-A9ED-627777D0788C}"/>
    <cellStyle name="Monétaire 2 2 2 3" xfId="104" xr:uid="{D6E902B8-0D72-4BF2-9C92-7C86B96E63D4}"/>
    <cellStyle name="Monétaire 2 2 2 3 2" xfId="257" xr:uid="{78756ED6-59AB-4CBC-97A8-01F3434D389D}"/>
    <cellStyle name="Monétaire 2 2 2 4" xfId="138" xr:uid="{08FE9FB2-461D-4EA9-A913-6437DCAEB1D8}"/>
    <cellStyle name="Monétaire 2 2 2 4 2" xfId="288" xr:uid="{FE96BCF7-C37F-4BFB-9A98-0EFD8C3903EF}"/>
    <cellStyle name="Monétaire 2 2 2 5" xfId="175" xr:uid="{E48DA829-E6E4-41C8-8DBC-6D39DF3ED3AD}"/>
    <cellStyle name="Monétaire 2 2 3" xfId="67" xr:uid="{61F7759D-638A-4282-B36F-ABD767C2C849}"/>
    <cellStyle name="Monétaire 2 2 3 2" xfId="220" xr:uid="{E2002E82-BF92-40F7-BAD2-C0BF67D0B06B}"/>
    <cellStyle name="Monétaire 2 2 4" xfId="94" xr:uid="{ED57F46B-AA88-4223-8708-9E5AF19A162A}"/>
    <cellStyle name="Monétaire 2 2 4 2" xfId="247" xr:uid="{7D000059-191D-4E82-B8F5-8D76CE55F2CC}"/>
    <cellStyle name="Monétaire 2 2 5" xfId="128" xr:uid="{4F969CE9-C11A-4874-AF77-46338606FAF6}"/>
    <cellStyle name="Monétaire 2 2 5 2" xfId="278" xr:uid="{6947D390-45D9-4E3D-80B6-334D79738CFA}"/>
    <cellStyle name="Monétaire 2 2 6" xfId="165" xr:uid="{6F79AD1D-F7F1-4103-B3E4-93864E92A772}"/>
    <cellStyle name="Monétaire 2 3" xfId="12" xr:uid="{34787A83-B548-4834-B2DF-32A462FEAC7F}"/>
    <cellStyle name="Monétaire 2 3 2" xfId="69" xr:uid="{72FB0C60-DE63-4A11-ABFF-888F01F47360}"/>
    <cellStyle name="Monétaire 2 3 2 2" xfId="222" xr:uid="{C130E65E-7B1D-4086-A94E-837D0729719B}"/>
    <cellStyle name="Monétaire 2 3 3" xfId="96" xr:uid="{D41FC45F-87D1-4EC6-9F5A-996D16514A6D}"/>
    <cellStyle name="Monétaire 2 3 3 2" xfId="249" xr:uid="{94E362E9-CD25-4681-BCAA-6CFE292955BA}"/>
    <cellStyle name="Monétaire 2 3 4" xfId="130" xr:uid="{1D12BE3C-D4B7-40D2-93AD-07463490F3E2}"/>
    <cellStyle name="Monétaire 2 3 4 2" xfId="280" xr:uid="{AA53C89B-0029-4605-9A4F-436254502097}"/>
    <cellStyle name="Monétaire 2 3 5" xfId="167" xr:uid="{D857AFA0-0AEE-4B70-80F9-AC025895B615}"/>
    <cellStyle name="Monétaire 2 4" xfId="15" xr:uid="{80D72337-45A4-4E5D-A3C8-3D9A4AC9F400}"/>
    <cellStyle name="Monétaire 2 4 2" xfId="72" xr:uid="{BB7DF332-9623-4732-9F0C-4047C78A9F08}"/>
    <cellStyle name="Monétaire 2 4 2 2" xfId="225" xr:uid="{C8FE1F3F-007C-4D36-BD12-55AC3E937D2E}"/>
    <cellStyle name="Monétaire 2 4 3" xfId="99" xr:uid="{501FBE27-AC8C-4E3C-9347-8B32B3FCBD12}"/>
    <cellStyle name="Monétaire 2 4 3 2" xfId="252" xr:uid="{7B5554B8-32EB-4562-BBF9-97A47DAA2850}"/>
    <cellStyle name="Monétaire 2 4 4" xfId="133" xr:uid="{BB2615D5-8820-4507-9FD4-5581EF1049F4}"/>
    <cellStyle name="Monétaire 2 4 4 2" xfId="283" xr:uid="{66E549A2-70BB-4894-8B4C-EAC3C2E7DEB2}"/>
    <cellStyle name="Monétaire 2 4 5" xfId="170" xr:uid="{39505F5B-7862-4813-9D26-EF8DFB2E0227}"/>
    <cellStyle name="Monétaire 2 5" xfId="25" xr:uid="{0363A09E-03EA-436F-BD19-B964F9607EBF}"/>
    <cellStyle name="Monétaire 2 5 2" xfId="81" xr:uid="{64681957-0FF7-4EDE-A753-F7B3C06B7395}"/>
    <cellStyle name="Monétaire 2 5 2 2" xfId="234" xr:uid="{B05416FD-A7C4-41ED-8661-CDF7305091DB}"/>
    <cellStyle name="Monétaire 2 5 3" xfId="108" xr:uid="{8AD59D2A-B15A-44D0-A007-AF04504DE196}"/>
    <cellStyle name="Monétaire 2 5 3 2" xfId="261" xr:uid="{D353260B-F092-48AE-9BB5-9CC6115F3A7B}"/>
    <cellStyle name="Monétaire 2 5 4" xfId="142" xr:uid="{D0A3DD7C-066C-4B8C-BAB4-25F6AFFAB025}"/>
    <cellStyle name="Monétaire 2 5 4 2" xfId="292" xr:uid="{32F7491B-9097-4508-ABFD-D6F802DA9A07}"/>
    <cellStyle name="Monétaire 2 5 5" xfId="179" xr:uid="{C5EF10F9-C918-4DEB-914A-88556E9ABC44}"/>
    <cellStyle name="Monétaire 2 6" xfId="28" xr:uid="{4CF60422-6A93-4FF5-8172-BE9E013C00AA}"/>
    <cellStyle name="Monétaire 2 6 2" xfId="83" xr:uid="{640E1969-CCF5-48B4-96A1-BD2880E13B32}"/>
    <cellStyle name="Monétaire 2 6 2 2" xfId="236" xr:uid="{70B62384-3EA9-483A-BF77-094CF29B2119}"/>
    <cellStyle name="Monétaire 2 6 3" xfId="110" xr:uid="{1F13223B-1057-4F98-9D80-421DCC30D2B1}"/>
    <cellStyle name="Monétaire 2 6 3 2" xfId="263" xr:uid="{CF98FA50-4C20-4539-B35C-4C25A8475CA1}"/>
    <cellStyle name="Monétaire 2 6 4" xfId="144" xr:uid="{57369D0D-1E35-4877-B259-8D13B16D0BC7}"/>
    <cellStyle name="Monétaire 2 6 4 2" xfId="294" xr:uid="{53069DBB-A959-4A6B-A15E-B28A3406A6B5}"/>
    <cellStyle name="Monétaire 2 6 5" xfId="181" xr:uid="{32E076F6-BA4E-4457-BF69-35E1C6DBA454}"/>
    <cellStyle name="Monétaire 2 7" xfId="39" xr:uid="{78EECD9B-0D17-4D5F-81B9-5D0FA72A0BE8}"/>
    <cellStyle name="Monétaire 2 7 2" xfId="45" xr:uid="{A0E8C6D4-F171-4227-AE5B-A924D7E4896A}"/>
    <cellStyle name="Monétaire 2 7 2 2" xfId="198" xr:uid="{08C29395-0796-4B2C-A250-B7E242D89760}"/>
    <cellStyle name="Monétaire 2 7 3" xfId="192" xr:uid="{AF3045D0-FAB1-4D84-B91B-9B4066C9DDC4}"/>
    <cellStyle name="Monétaire 2 8" xfId="63" xr:uid="{1F74E83C-D244-4B79-973B-64974DABD051}"/>
    <cellStyle name="Monétaire 2 8 2" xfId="216" xr:uid="{FD4534AE-F6C9-4A71-898A-B1D346D25D15}"/>
    <cellStyle name="Monétaire 2 9" xfId="89" xr:uid="{8555A144-A911-4349-9AF2-8646D2CE9B63}"/>
    <cellStyle name="Monétaire 2 9 2" xfId="242" xr:uid="{1B78A9B6-75BD-4D42-8156-8300167F6337}"/>
    <cellStyle name="Monétaire 3" xfId="7" xr:uid="{66DFCBDB-C9FB-4C8D-8467-4F29B480DCD2}"/>
    <cellStyle name="Monétaire 3 2" xfId="18" xr:uid="{8CAD10FB-9587-4A0A-854A-CFB493C3C331}"/>
    <cellStyle name="Monétaire 3 2 2" xfId="75" xr:uid="{51DE33D4-7C96-4062-A73B-C00BE5EC2C8D}"/>
    <cellStyle name="Monétaire 3 2 2 2" xfId="228" xr:uid="{ADC05F3D-0319-43CF-A254-0BB9034937A0}"/>
    <cellStyle name="Monétaire 3 2 3" xfId="102" xr:uid="{2277F57E-CBA1-4585-8DB8-7870CEF1C6EA}"/>
    <cellStyle name="Monétaire 3 2 3 2" xfId="255" xr:uid="{FD6F4097-C8B2-48C3-9DC3-0A6486503B76}"/>
    <cellStyle name="Monétaire 3 2 4" xfId="136" xr:uid="{A8171866-F275-425B-854F-CBE5F8C86205}"/>
    <cellStyle name="Monétaire 3 2 4 2" xfId="286" xr:uid="{AF1528B7-0A81-4B2B-A03E-3C085FD0758A}"/>
    <cellStyle name="Monétaire 3 2 5" xfId="173" xr:uid="{08FED7F2-7EE7-40AD-AE16-3AD35D7C8A29}"/>
    <cellStyle name="Monétaire 3 3" xfId="29" xr:uid="{E44BF128-2034-4174-9F35-5D41F218D78C}"/>
    <cellStyle name="Monétaire 3 3 2" xfId="84" xr:uid="{F97F9B9D-3767-4115-BC52-E204311CE01F}"/>
    <cellStyle name="Monétaire 3 3 2 2" xfId="237" xr:uid="{B3E9969E-FADF-4B77-8C08-CFC9B9760251}"/>
    <cellStyle name="Monétaire 3 3 3" xfId="111" xr:uid="{118A2F1F-F911-468A-8FAE-A72B115703F5}"/>
    <cellStyle name="Monétaire 3 3 3 2" xfId="264" xr:uid="{BF5CE3F3-EA4B-4BD2-B1B6-B35AE24E08A4}"/>
    <cellStyle name="Monétaire 3 3 4" xfId="145" xr:uid="{4D68D425-AC64-4BD7-BF93-BBDAE33C8D0A}"/>
    <cellStyle name="Monétaire 3 3 4 2" xfId="295" xr:uid="{827FD955-1EBB-41C0-9FE8-24D7D2CF9EDB}"/>
    <cellStyle name="Monétaire 3 3 5" xfId="182" xr:uid="{F71DFCAF-DE6D-49D3-A481-173DD9CD60F3}"/>
    <cellStyle name="Monétaire 3 4" xfId="32" xr:uid="{990A3BF9-F318-4220-9D57-37AAE1468747}"/>
    <cellStyle name="Monétaire 3 4 2" xfId="87" xr:uid="{7A2057C0-6AEE-4C79-A2FE-79FB649EDBEC}"/>
    <cellStyle name="Monétaire 3 4 2 2" xfId="240" xr:uid="{F03BC8BF-FD9D-4CDC-8CB2-21CBD69A851B}"/>
    <cellStyle name="Monétaire 3 4 3" xfId="114" xr:uid="{32C25266-E6BC-49AA-95F0-114B63A99A4D}"/>
    <cellStyle name="Monétaire 3 4 3 2" xfId="267" xr:uid="{1DF81B70-82FE-46EE-AB7C-E597CDFF4F97}"/>
    <cellStyle name="Monétaire 3 4 4" xfId="148" xr:uid="{FE7904A9-50A1-49C3-B7DD-3A850EAFC98A}"/>
    <cellStyle name="Monétaire 3 4 4 2" xfId="298" xr:uid="{FB64491C-8D52-4934-A8F4-9206B290002B}"/>
    <cellStyle name="Monétaire 3 4 5" xfId="185" xr:uid="{9DE40227-25B1-4824-AD51-BCA35450F99A}"/>
    <cellStyle name="Monétaire 3 5" xfId="65" xr:uid="{8DDA844F-4F5D-45E1-AA5C-5C2724B6C562}"/>
    <cellStyle name="Monétaire 3 5 2" xfId="218" xr:uid="{24996500-2024-46DA-8D5E-D57993D30DE2}"/>
    <cellStyle name="Monétaire 3 6" xfId="92" xr:uid="{0E7EF73A-AF12-4285-8797-77E770B17A60}"/>
    <cellStyle name="Monétaire 3 6 2" xfId="245" xr:uid="{CC91CAF6-9D08-45D9-A610-97E909303008}"/>
    <cellStyle name="Monétaire 3 7" xfId="126" xr:uid="{83568C1B-28FD-4E82-A10F-1BDE6CA3ABA1}"/>
    <cellStyle name="Monétaire 3 7 2" xfId="276" xr:uid="{C81A33EA-2056-4221-9D98-5B3E8DD38923}"/>
    <cellStyle name="Monétaire 3 8" xfId="41" xr:uid="{BF54D887-9B2E-4BB3-9CCC-C8F8B358F26F}"/>
    <cellStyle name="Monétaire 3 8 2" xfId="194" xr:uid="{4A88215B-BF40-46C8-9FC1-35600F7EBAF9}"/>
    <cellStyle name="Monétaire 3 9" xfId="163" xr:uid="{A2BAACF5-35C7-4D4B-AABE-6AEA3D8DE6C3}"/>
    <cellStyle name="Monétaire 4" xfId="17" xr:uid="{22C0EC38-0660-4846-91E8-57FB8B09540F}"/>
    <cellStyle name="Monétaire 4 2" xfId="74" xr:uid="{19538BDE-FBFD-43C0-9987-B30D1312EC0A}"/>
    <cellStyle name="Monétaire 4 2 2" xfId="227" xr:uid="{3B29BD35-106E-4705-B183-6631EF5C852A}"/>
    <cellStyle name="Monétaire 4 3" xfId="101" xr:uid="{48ED0A5F-502E-41E3-A877-07433D285413}"/>
    <cellStyle name="Monétaire 4 3 2" xfId="254" xr:uid="{9D8D2BA1-0E4D-40C3-8073-7635528212F0}"/>
    <cellStyle name="Monétaire 4 4" xfId="135" xr:uid="{98307303-5587-4947-A1B4-2619262C391B}"/>
    <cellStyle name="Monétaire 4 4 2" xfId="285" xr:uid="{8B874BCA-2DD3-4BE5-8A7D-ED99995962C7}"/>
    <cellStyle name="Monétaire 4 5" xfId="172" xr:uid="{6A3C9EAB-3BEA-4D77-98DB-623E3DA3FA75}"/>
    <cellStyle name="Monétaire 5" xfId="61" xr:uid="{EF3D4618-2700-43AC-9817-3DFD843CD943}"/>
    <cellStyle name="Monétaire 5 2" xfId="214" xr:uid="{E062539D-5AE4-4954-AD79-327924C71796}"/>
    <cellStyle name="Monétaire 6" xfId="40" xr:uid="{9F7C29CD-D0A0-4FAD-80FC-94CBC86F5532}"/>
    <cellStyle name="Monétaire 6 2" xfId="193" xr:uid="{99674E89-FC26-451D-A562-3E1B5239146C}"/>
    <cellStyle name="Monétaire 7" xfId="91" xr:uid="{AAE04E56-7926-4D80-B9A9-EC359E7EF9E2}"/>
    <cellStyle name="Monétaire 7 2" xfId="244" xr:uid="{34AA10D6-25B0-4830-BE49-7A06D34AF0D3}"/>
    <cellStyle name="Monétaire 8" xfId="125" xr:uid="{E23675A6-5F8B-40FD-8AC2-EF7878B011BE}"/>
    <cellStyle name="Monétaire 8 2" xfId="275" xr:uid="{2EC85135-6F68-42FA-AF52-EE7A5D34CBB2}"/>
    <cellStyle name="Monétaire 9" xfId="302" xr:uid="{D65FDD06-BED4-42D3-80EE-7A780FCC203E}"/>
    <cellStyle name="Normal" xfId="0" builtinId="0"/>
    <cellStyle name="Normal 2" xfId="2" xr:uid="{BC3E4146-912B-4373-BF02-EC155E3D74F4}"/>
    <cellStyle name="Normal 3" xfId="3" xr:uid="{BE5750DB-CB28-4902-8C92-3C57A8D0724E}"/>
    <cellStyle name="Normal 3 10" xfId="152" xr:uid="{860C8E71-9BEB-4D8E-A773-689B5A51EFA1}"/>
    <cellStyle name="Normal 3 10 2" xfId="303" xr:uid="{C07C548E-1530-41AB-AB20-5DE771304A93}"/>
    <cellStyle name="Normal 3 10 3" xfId="311" xr:uid="{6FB0DE07-3FA9-4D06-9FBB-3FEB366E20D1}"/>
    <cellStyle name="Normal 3 11" xfId="160" xr:uid="{3E05DCD3-D86B-4B04-8730-E534A684E1F9}"/>
    <cellStyle name="Normal 3 2" xfId="9" xr:uid="{BFF471F4-66E3-4E11-95DC-1A509FE73A6D}"/>
    <cellStyle name="Normal 3 2 10" xfId="127" xr:uid="{69BAB604-504A-4883-9D81-B95BA199A3B0}"/>
    <cellStyle name="Normal 3 2 10 2" xfId="277" xr:uid="{6C449672-D699-4ADB-B4EF-D19A004BD09C}"/>
    <cellStyle name="Normal 3 2 11" xfId="153" xr:uid="{386B09C4-A67D-4524-8E3A-FAB0FFB41435}"/>
    <cellStyle name="Normal 3 2 11 2" xfId="304" xr:uid="{605FBE01-FC76-4547-92AF-E5DDE8849D38}"/>
    <cellStyle name="Normal 3 2 11 2 2" xfId="313" xr:uid="{5D2C672C-29FC-444C-BFD0-D29733F5C0CF}"/>
    <cellStyle name="Normal 3 2 11 2 3" xfId="319" xr:uid="{76E6FC1F-D672-48CA-BDF6-53B5222FEDC8}"/>
    <cellStyle name="Normal 3 2 11 3" xfId="315" xr:uid="{899833A6-95BD-4670-992A-8FEDF81392A9}"/>
    <cellStyle name="Normal 3 2 11 4" xfId="317" xr:uid="{C39B30A1-3DE1-48A2-9C3A-5EBA6D04D138}"/>
    <cellStyle name="Normal 3 2 12" xfId="164" xr:uid="{0000A4A3-B9AB-4AD8-9F5C-39413C026A78}"/>
    <cellStyle name="Normal 3 2 2" xfId="11" xr:uid="{B486B6C4-4D94-4551-B838-D448D08F7C35}"/>
    <cellStyle name="Normal 3 2 2 2" xfId="68" xr:uid="{388C413F-0299-464D-86C7-DB24F5983CF5}"/>
    <cellStyle name="Normal 3 2 2 2 2" xfId="221" xr:uid="{D97F0142-4648-42CD-85FB-360A5FBFF2AC}"/>
    <cellStyle name="Normal 3 2 2 3" xfId="95" xr:uid="{6F40CA01-C629-4784-8853-3DD9E6F0439E}"/>
    <cellStyle name="Normal 3 2 2 3 2" xfId="248" xr:uid="{C03E4EC1-5BDA-4B49-A7A8-95830C2503DF}"/>
    <cellStyle name="Normal 3 2 2 4" xfId="129" xr:uid="{AA021C33-79B3-4DEA-8DD4-EE992D5BE68B}"/>
    <cellStyle name="Normal 3 2 2 4 2" xfId="279" xr:uid="{EFAE3A55-41D9-4882-8B45-BACF6D90BD92}"/>
    <cellStyle name="Normal 3 2 2 5" xfId="166" xr:uid="{E48B24AA-B3B9-4A0C-A1D2-4FCB2521AA6A}"/>
    <cellStyle name="Normal 3 2 3" xfId="19" xr:uid="{A47ED829-6F60-49DD-BE9D-8A78F9927195}"/>
    <cellStyle name="Normal 3 2 3 2" xfId="76" xr:uid="{7C09FDE8-CC37-4124-9FEC-AD1FD6405CD7}"/>
    <cellStyle name="Normal 3 2 3 2 2" xfId="229" xr:uid="{DBB6450A-7653-4F8E-B277-CC0B44A31BDF}"/>
    <cellStyle name="Normal 3 2 3 3" xfId="103" xr:uid="{66F488E8-01F9-4A7D-9ECD-13C3B2E75971}"/>
    <cellStyle name="Normal 3 2 3 3 2" xfId="256" xr:uid="{CBDF44CF-774C-453B-9556-843836FFD95F}"/>
    <cellStyle name="Normal 3 2 3 4" xfId="137" xr:uid="{B58742CF-D89E-4C28-AA01-37F4E802B355}"/>
    <cellStyle name="Normal 3 2 3 4 2" xfId="287" xr:uid="{EBA48440-8BDE-444D-B904-498B6C4DC637}"/>
    <cellStyle name="Normal 3 2 3 5" xfId="174" xr:uid="{6D553EC2-2D44-4BA7-AED8-4AF8847E7160}"/>
    <cellStyle name="Normal 3 2 4" xfId="24" xr:uid="{25001547-FDBA-455F-88C4-28EE827CAB0B}"/>
    <cellStyle name="Normal 3 2 4 2" xfId="80" xr:uid="{14AE1885-2FB1-4188-B3CB-2A667E0CB5E4}"/>
    <cellStyle name="Normal 3 2 4 2 2" xfId="233" xr:uid="{3A85118B-9047-465E-AD7A-15A20EEC9ACC}"/>
    <cellStyle name="Normal 3 2 4 3" xfId="107" xr:uid="{777DBCFA-632C-426D-A369-7D13EE83BF07}"/>
    <cellStyle name="Normal 3 2 4 3 2" xfId="260" xr:uid="{B5EEF748-D4E2-4139-A847-986BECE11DA7}"/>
    <cellStyle name="Normal 3 2 4 4" xfId="141" xr:uid="{CC6015AE-D661-49E1-B969-668A4CD55126}"/>
    <cellStyle name="Normal 3 2 4 4 2" xfId="291" xr:uid="{69928025-A3CA-4C48-A446-913036199B3A}"/>
    <cellStyle name="Normal 3 2 4 5" xfId="178" xr:uid="{F771FD17-06A3-4B1E-8420-081F2FA12CFA}"/>
    <cellStyle name="Normal 3 2 5" xfId="38" xr:uid="{6F460C10-3A9B-4AAA-8708-3D7A7AEB65D3}"/>
    <cellStyle name="Normal 3 2 5 2" xfId="44" xr:uid="{47619377-510A-41BD-854F-AC47C94C41A5}"/>
    <cellStyle name="Normal 3 2 5 2 2" xfId="197" xr:uid="{5362A361-7816-4670-90A1-10E9660F0EE8}"/>
    <cellStyle name="Normal 3 2 5 3" xfId="191" xr:uid="{2044F249-E2E5-4EC7-92F8-A98B63453743}"/>
    <cellStyle name="Normal 3 2 6" xfId="66" xr:uid="{9658E2B0-15D9-43F5-97E3-E2435013C329}"/>
    <cellStyle name="Normal 3 2 6 2" xfId="219" xr:uid="{AF2668F3-C4B6-493B-8DE5-3F0B2475E360}"/>
    <cellStyle name="Normal 3 2 7" xfId="46" xr:uid="{6B831102-A65F-4F5D-B871-D9E50BFFAE1C}"/>
    <cellStyle name="Normal 3 2 7 2" xfId="199" xr:uid="{4E9F35D8-D81B-4EF6-B900-2C16263D9C2D}"/>
    <cellStyle name="Normal 3 2 8" xfId="93" xr:uid="{90BCFBAE-B387-4D90-8DD7-67A306C782B9}"/>
    <cellStyle name="Normal 3 2 8 2" xfId="246" xr:uid="{5B2F765A-8341-415C-BE77-D3368141DF8A}"/>
    <cellStyle name="Normal 3 2 9" xfId="42" xr:uid="{3C245835-9661-461D-ABA3-19ECDBD4E411}"/>
    <cellStyle name="Normal 3 2 9 2" xfId="195" xr:uid="{BE71EDA6-10E1-4FB4-B7B9-76F234E5862F}"/>
    <cellStyle name="Normal 3 3" xfId="14" xr:uid="{EDE0E316-C49C-4174-8E53-EA507040EA80}"/>
    <cellStyle name="Normal 3 3 2" xfId="71" xr:uid="{A5213A19-6DA0-4F74-B940-08155E9C56FC}"/>
    <cellStyle name="Normal 3 3 2 2" xfId="224" xr:uid="{C5734B20-64D2-49E4-8C99-C6745D61A56B}"/>
    <cellStyle name="Normal 3 3 3" xfId="98" xr:uid="{C46A5BBC-7236-431F-A420-C43FB5F0E01E}"/>
    <cellStyle name="Normal 3 3 3 2" xfId="251" xr:uid="{4E62196B-139D-41B9-81A7-78922B843DBB}"/>
    <cellStyle name="Normal 3 3 4" xfId="132" xr:uid="{78C10962-43EC-46D9-A2B7-7B63481A45C4}"/>
    <cellStyle name="Normal 3 3 4 2" xfId="282" xr:uid="{CEFAE7CB-9CE9-4511-B094-195C26AF5CA1}"/>
    <cellStyle name="Normal 3 3 5" xfId="169" xr:uid="{DE234362-F0AA-42FF-9187-22F519705724}"/>
    <cellStyle name="Normal 3 4" xfId="27" xr:uid="{74D2B526-B11F-4B85-BB50-EB82C56AECAF}"/>
    <cellStyle name="Normal 3 5" xfId="34" xr:uid="{2FC1A6C4-2418-455C-BCE4-FA64E3340DBA}"/>
    <cellStyle name="Normal 3 5 2" xfId="48" xr:uid="{3A7F5781-8A2F-4C4D-85EE-F168FEC38A59}"/>
    <cellStyle name="Normal 3 5 2 2" xfId="201" xr:uid="{73872E34-9A7C-47B7-ACDB-B3445558BA43}"/>
    <cellStyle name="Normal 3 5 3" xfId="56" xr:uid="{EE10EEB8-EAE3-49F8-B63A-C0BED2E98CC2}"/>
    <cellStyle name="Normal 3 5 3 2" xfId="209" xr:uid="{DB3944A9-FF78-4954-9CC1-1631F591FE9A}"/>
    <cellStyle name="Normal 3 5 4" xfId="187" xr:uid="{BEC5A194-F949-43D0-9DF8-252E1B3C52BD}"/>
    <cellStyle name="Normal 3 6" xfId="62" xr:uid="{E67FC60C-C870-48EE-9331-B118918146B1}"/>
    <cellStyle name="Normal 3 6 2" xfId="215" xr:uid="{5245C8E1-BE7E-4451-A11F-CD6476B0D75A}"/>
    <cellStyle name="Normal 3 7" xfId="88" xr:uid="{D6FBD8F5-1432-4B0D-9C32-A447E3B2F9A3}"/>
    <cellStyle name="Normal 3 7 2" xfId="241" xr:uid="{0842C1DB-05C1-4D6F-B993-CA7FCA716F8E}"/>
    <cellStyle name="Normal 3 8" xfId="122" xr:uid="{B6FF858C-33AC-4C26-8AF4-B181125592DC}"/>
    <cellStyle name="Normal 3 8 2" xfId="272" xr:uid="{AAD9ED88-8D49-4F20-8D91-1B3EF454F3AC}"/>
    <cellStyle name="Normal 3 9" xfId="149" xr:uid="{5A4FEAAC-618D-4E39-825E-9CE3B7EFA2D8}"/>
    <cellStyle name="Normal 3 9 2" xfId="299" xr:uid="{DD0E1DF6-16F6-40EE-ABAC-1AF299517682}"/>
    <cellStyle name="Normal 4" xfId="22" xr:uid="{3B714B1C-6F99-4428-BA7C-0C404E9B6672}"/>
    <cellStyle name="Normal 4 10" xfId="176" xr:uid="{394114F6-A137-4E42-B576-FC25690D9418}"/>
    <cellStyle name="Normal 4 2" xfId="33" xr:uid="{2586984A-95FC-4AAC-B14B-96B2B194FC37}"/>
    <cellStyle name="Normal 4 2 2" xfId="47" xr:uid="{9F3280D1-84A6-4230-8575-8ADC057F4640}"/>
    <cellStyle name="Normal 4 2 2 2" xfId="200" xr:uid="{FD1B20BC-124C-4421-8475-5E587AFFF981}"/>
    <cellStyle name="Normal 4 2 3" xfId="55" xr:uid="{7C3C49FD-2DE4-4923-A4DD-EF8DCED2AC4B}"/>
    <cellStyle name="Normal 4 2 3 2" xfId="208" xr:uid="{E9D69A4F-2E7B-4080-8751-DFCC03B8441C}"/>
    <cellStyle name="Normal 4 2 4" xfId="118" xr:uid="{CF3AA925-681C-4D28-8C3E-8A20D0E2BF7F}"/>
    <cellStyle name="Normal 4 2 4 2" xfId="270" xr:uid="{75582307-CD62-4272-A58F-EA0BD5A8838E}"/>
    <cellStyle name="Normal 4 2 5" xfId="157" xr:uid="{5CCFE0C4-A98E-4C5B-A661-ED6EC85CD765}"/>
    <cellStyle name="Normal 4 2 5 2" xfId="308" xr:uid="{E37C20C9-A872-4204-9503-60A63CE01E07}"/>
    <cellStyle name="Normal 4 2 6" xfId="186" xr:uid="{937F593F-236B-44E5-B0A0-FA022A188D44}"/>
    <cellStyle name="Normal 4 3" xfId="58" xr:uid="{6A6CE698-BD7C-440B-BB75-4C37057135F5}"/>
    <cellStyle name="Normal 4 3 2" xfId="50" xr:uid="{B69AC75F-F9FE-426C-9EFA-89B4DF902767}"/>
    <cellStyle name="Normal 4 3 2 2" xfId="203" xr:uid="{E46F7C7C-DB05-4A17-8498-F5BD92E58E1D}"/>
    <cellStyle name="Normal 4 3 3" xfId="211" xr:uid="{3F973023-E890-49BA-BCFC-E6C5530EE8A4}"/>
    <cellStyle name="Normal 4 4" xfId="51" xr:uid="{93599661-5886-42A1-BCE9-A25FA31D2963}"/>
    <cellStyle name="Normal 4 4 2" xfId="204" xr:uid="{CA09D61F-756B-40BD-9F47-02587779B0D8}"/>
    <cellStyle name="Normal 4 5" xfId="78" xr:uid="{D23F2A7B-0A4F-437E-AEFC-92B52C3A9113}"/>
    <cellStyle name="Normal 4 5 2" xfId="231" xr:uid="{527347F0-1D49-405E-A608-28B0284568DB}"/>
    <cellStyle name="Normal 4 6" xfId="105" xr:uid="{A4C6C187-7955-445D-8048-B6261C8EDED3}"/>
    <cellStyle name="Normal 4 6 2" xfId="258" xr:uid="{2B2AA87D-930A-42C1-B78E-A93CFC115784}"/>
    <cellStyle name="Normal 4 7" xfId="119" xr:uid="{A1554499-D716-49F5-95B3-96338D0A86A4}"/>
    <cellStyle name="Normal 4 7 2" xfId="271" xr:uid="{49877649-037E-4E7E-ADC2-69528AA5CB21}"/>
    <cellStyle name="Normal 4 8" xfId="139" xr:uid="{AFD4FFA3-6C07-4DE7-9540-907B503B1A21}"/>
    <cellStyle name="Normal 4 8 2" xfId="289" xr:uid="{80EC9840-EDB0-4D4D-A95F-4B4A4B66861F}"/>
    <cellStyle name="Normal 4 9" xfId="155" xr:uid="{B6C74406-98B2-4C91-9C96-6CC6979AFFF0}"/>
    <cellStyle name="Normal 4 9 2" xfId="306" xr:uid="{606DE297-E55D-4228-A3E8-1C48482F06C8}"/>
    <cellStyle name="Normal 4 9 3" xfId="312" xr:uid="{169ADE3D-F262-4DC7-A553-8E62B425A75B}"/>
    <cellStyle name="Normal 4 9 4" xfId="320" xr:uid="{8618E325-626D-45CD-AA4D-97B375B5C9B9}"/>
    <cellStyle name="Normal 5" xfId="21" xr:uid="{64545E8B-075A-47C7-B297-9569EBD39407}"/>
    <cellStyle name="Normal 6" xfId="30" xr:uid="{E7AF0B15-6860-4476-A226-3B0D15712201}"/>
    <cellStyle name="Normal 6 2" xfId="36" xr:uid="{4241E19C-43A2-4662-92F0-C8975E051E6A}"/>
    <cellStyle name="Normal 6 2 2" xfId="189" xr:uid="{10ECA628-3C18-4201-B58A-6A608CC2D202}"/>
    <cellStyle name="Normal 6 3" xfId="59" xr:uid="{ED3934C0-5C79-4427-BD36-1398ED11FC4F}"/>
    <cellStyle name="Normal 6 3 2" xfId="212" xr:uid="{D063C5CF-5C8A-4A27-9038-0BBF16A2517F}"/>
    <cellStyle name="Normal 6 4" xfId="52" xr:uid="{53E3875E-0095-4208-BDB9-8F0AE09EABE7}"/>
    <cellStyle name="Normal 6 4 2" xfId="205" xr:uid="{D6AF9786-98D7-4D06-B79F-9124EB067FA0}"/>
    <cellStyle name="Normal 6 5" xfId="85" xr:uid="{960E6149-A59B-4FBD-84A4-B6EB85815297}"/>
    <cellStyle name="Normal 6 5 2" xfId="238" xr:uid="{39654F93-0A11-4650-83D5-F89F91E8CB15}"/>
    <cellStyle name="Normal 6 6" xfId="112" xr:uid="{68F65C9E-7136-4F27-93C9-04DEAF0261A5}"/>
    <cellStyle name="Normal 6 6 2" xfId="265" xr:uid="{3510F47C-E99A-4086-8006-DF7F6ACE75FB}"/>
    <cellStyle name="Normal 6 7" xfId="146" xr:uid="{BAD402DA-1D63-4BD2-84D2-4EDE38317380}"/>
    <cellStyle name="Normal 6 7 2" xfId="296" xr:uid="{842EE123-4F14-49B8-AE2E-389CD0AF80AA}"/>
    <cellStyle name="Normal 6 8" xfId="159" xr:uid="{B5EA711F-6CBD-471E-9ACC-146705917EC7}"/>
    <cellStyle name="Normal 6 8 2" xfId="310" xr:uid="{CC253EB6-31B4-4A54-89E5-DC5BD483509B}"/>
    <cellStyle name="Normal 6 9" xfId="183" xr:uid="{71C49200-33B4-48ED-AFC9-04870AE1EE49}"/>
    <cellStyle name="Normal 7" xfId="115" xr:uid="{81EC48FB-5E5E-43FB-87A8-FFD51C9A7A28}"/>
    <cellStyle name="Normal 8" xfId="120" xr:uid="{68CD8B13-A7BB-4570-907B-4E6B34962BD6}"/>
    <cellStyle name="Pourcentage 2" xfId="5" xr:uid="{08F95858-F134-4E59-94B0-555B63F4BC80}"/>
    <cellStyle name="Pourcentage 2 2" xfId="16" xr:uid="{580388A3-0314-4C78-B444-46C1B6D8B510}"/>
    <cellStyle name="Pourcentage 2 2 2" xfId="73" xr:uid="{94E05AA3-FF45-4AB9-8635-FA0256970FF2}"/>
    <cellStyle name="Pourcentage 2 2 2 2" xfId="226" xr:uid="{EC1DD103-38B7-429A-A8ED-BAAE0718E321}"/>
    <cellStyle name="Pourcentage 2 2 3" xfId="100" xr:uid="{8E32516D-3CFE-46F3-AB6B-B60246715D40}"/>
    <cellStyle name="Pourcentage 2 2 3 2" xfId="253" xr:uid="{EDBD601F-5F56-4613-B164-39B9E4F488D2}"/>
    <cellStyle name="Pourcentage 2 2 4" xfId="134" xr:uid="{E347527C-7B56-43CB-8EFD-BB2B52B58F75}"/>
    <cellStyle name="Pourcentage 2 2 4 2" xfId="284" xr:uid="{2787FE19-5964-4F1C-8E40-1E7C550DD83C}"/>
    <cellStyle name="Pourcentage 2 2 5" xfId="171" xr:uid="{6A9C1257-F3DF-4561-BC7C-B168DE1C6CB3}"/>
    <cellStyle name="Pourcentage 2 3" xfId="64" xr:uid="{EE7547A8-F479-480B-9249-43A75AE80B08}"/>
    <cellStyle name="Pourcentage 2 3 2" xfId="217" xr:uid="{214F866A-741E-4194-9E85-37E9FDBD7E55}"/>
    <cellStyle name="Pourcentage 2 4" xfId="90" xr:uid="{E0753ED3-9732-4E0B-AE24-9144BE8EF537}"/>
    <cellStyle name="Pourcentage 2 4 2" xfId="243" xr:uid="{E38AD838-5A73-4082-A063-D36A35B5861E}"/>
    <cellStyle name="Pourcentage 2 5" xfId="124" xr:uid="{57B7A9BF-DE43-4432-9FD5-7059EDC2A9D7}"/>
    <cellStyle name="Pourcentage 2 5 2" xfId="274" xr:uid="{65A8D42C-D7CA-4BE8-9980-ECC603BC6270}"/>
    <cellStyle name="Pourcentage 2 6" xfId="151" xr:uid="{6010F809-CBFC-4008-BEE8-8EAFBC2CA6EE}"/>
    <cellStyle name="Pourcentage 2 6 2" xfId="301" xr:uid="{0CC76294-3AB5-4201-ACC5-4D70B5DD2761}"/>
    <cellStyle name="Pourcentage 2 7" xfId="162" xr:uid="{9433767E-7478-4ADD-9164-005AA0E20FDB}"/>
    <cellStyle name="Pourcentage 3" xfId="8" xr:uid="{13233A57-72B5-4E19-80AA-7D31B03B7618}"/>
  </cellStyles>
  <dxfs count="0"/>
  <tableStyles count="0" defaultTableStyle="TableStyleMedium2" defaultPivotStyle="PivotStyleLight16"/>
  <colors>
    <mruColors>
      <color rgb="FF00FF00"/>
      <color rgb="FF0000FF"/>
      <color rgb="FF99FFCC"/>
      <color rgb="FF29F750"/>
      <color rgb="FFC1FFE0"/>
      <color rgb="FFFBFBFB"/>
      <color rgb="FFFFFFCC"/>
      <color rgb="FFFFFF99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11431</xdr:colOff>
      <xdr:row>54</xdr:row>
      <xdr:rowOff>28575</xdr:rowOff>
    </xdr:from>
    <xdr:to>
      <xdr:col>6</xdr:col>
      <xdr:colOff>57150</xdr:colOff>
      <xdr:row>56</xdr:row>
      <xdr:rowOff>19050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ECCA6B5A-35D9-4697-8692-7A54B8CC7007}"/>
            </a:ext>
          </a:extLst>
        </xdr:cNvPr>
        <xdr:cNvSpPr/>
      </xdr:nvSpPr>
      <xdr:spPr>
        <a:xfrm>
          <a:off x="4583431" y="8772525"/>
          <a:ext cx="45719" cy="3143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as_galloni\atelier_2022\LIBERAL\liberal\148%20-%20CH%20LARAGNE\A%20-%20ETUDES\07b%20-%20ACT%202\03a-RECONSULT\20-0460-LARAGNE-DCE3-DPGF-ELEC.xlsx" TargetMode="External"/><Relationship Id="rId1" Type="http://schemas.openxmlformats.org/officeDocument/2006/relationships/externalLinkPath" Target="/LIBERAL/liberal/148%20-%20CH%20LARAGNE/A%20-%20ETUDES/07b%20-%20ACT%202/03a-RECONSULT/20-0460-LARAGNE-DCE3-DPGF-ELE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ot10-ELEC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85D5E-6A1C-4567-9074-471B32B497F6}">
  <sheetPr>
    <pageSetUpPr fitToPage="1"/>
  </sheetPr>
  <dimension ref="A1:P126"/>
  <sheetViews>
    <sheetView showGridLines="0" showZeros="0" view="pageBreakPreview" zoomScale="70" zoomScaleNormal="70" zoomScaleSheetLayoutView="70" workbookViewId="0">
      <selection activeCell="T124" sqref="T124"/>
    </sheetView>
  </sheetViews>
  <sheetFormatPr baseColWidth="10" defaultRowHeight="14.25"/>
  <cols>
    <col min="1" max="1" width="7.140625" style="9" customWidth="1"/>
    <col min="2" max="4" width="11.42578125" style="8"/>
    <col min="5" max="5" width="32.7109375" style="8" customWidth="1"/>
    <col min="6" max="6" width="6" style="8" customWidth="1"/>
    <col min="7" max="7" width="9.140625" style="7" hidden="1" customWidth="1"/>
    <col min="8" max="8" width="9.7109375" style="7" customWidth="1"/>
    <col min="9" max="9" width="12.28515625" style="6" hidden="1" customWidth="1"/>
    <col min="10" max="10" width="12.28515625" style="6" customWidth="1"/>
    <col min="11" max="11" width="14.42578125" style="6" bestFit="1" customWidth="1"/>
    <col min="12" max="13" width="11.42578125" style="3"/>
    <col min="14" max="14" width="0" style="3" hidden="1" customWidth="1"/>
    <col min="15" max="16384" width="11.42578125" style="3"/>
  </cols>
  <sheetData>
    <row r="1" spans="1:14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5"/>
      <c r="K1" s="706"/>
    </row>
    <row r="2" spans="1:14" ht="24.95" customHeight="1">
      <c r="A2" s="707" t="s">
        <v>198</v>
      </c>
      <c r="B2" s="708"/>
      <c r="C2" s="709"/>
      <c r="D2" s="682"/>
      <c r="E2" s="716"/>
      <c r="F2" s="716"/>
      <c r="G2" s="716"/>
      <c r="H2" s="716"/>
      <c r="I2" s="716"/>
      <c r="J2" s="716"/>
      <c r="K2" s="717"/>
    </row>
    <row r="3" spans="1:14" ht="24.95" customHeight="1">
      <c r="A3" s="710"/>
      <c r="B3" s="711"/>
      <c r="C3" s="712"/>
      <c r="D3" s="718" t="s">
        <v>197</v>
      </c>
      <c r="E3" s="719"/>
      <c r="F3" s="719"/>
      <c r="G3" s="719"/>
      <c r="H3" s="719"/>
      <c r="I3" s="719"/>
      <c r="J3" s="719"/>
      <c r="K3" s="720"/>
      <c r="N3" s="501">
        <v>0.94</v>
      </c>
    </row>
    <row r="4" spans="1:14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2"/>
      <c r="K4" s="723"/>
    </row>
    <row r="5" spans="1:14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691" t="s">
        <v>194</v>
      </c>
      <c r="H5" s="691" t="s">
        <v>194</v>
      </c>
      <c r="I5" s="667" t="s">
        <v>192</v>
      </c>
      <c r="J5" s="667" t="s">
        <v>192</v>
      </c>
      <c r="K5" s="670" t="s">
        <v>191</v>
      </c>
    </row>
    <row r="6" spans="1:14" ht="12.75">
      <c r="A6" s="677"/>
      <c r="B6" s="682"/>
      <c r="C6" s="683"/>
      <c r="D6" s="683"/>
      <c r="E6" s="684"/>
      <c r="F6" s="689"/>
      <c r="G6" s="692"/>
      <c r="H6" s="692"/>
      <c r="I6" s="668"/>
      <c r="J6" s="668"/>
      <c r="K6" s="671"/>
    </row>
    <row r="7" spans="1:14" ht="13.5" thickBot="1">
      <c r="A7" s="678"/>
      <c r="B7" s="685"/>
      <c r="C7" s="686"/>
      <c r="D7" s="686"/>
      <c r="E7" s="687"/>
      <c r="F7" s="690"/>
      <c r="G7" s="693"/>
      <c r="H7" s="693"/>
      <c r="I7" s="669"/>
      <c r="J7" s="669"/>
      <c r="K7" s="672"/>
    </row>
    <row r="8" spans="1:14" ht="15" customHeight="1">
      <c r="A8" s="79"/>
      <c r="B8" s="78"/>
      <c r="C8" s="77"/>
      <c r="D8" s="76"/>
      <c r="E8" s="75"/>
      <c r="F8" s="74"/>
      <c r="G8" s="73"/>
      <c r="H8" s="73"/>
      <c r="I8" s="41"/>
      <c r="J8" s="41"/>
      <c r="K8" s="32"/>
    </row>
    <row r="9" spans="1:14" ht="15" customHeight="1">
      <c r="A9" s="68" t="s">
        <v>190</v>
      </c>
      <c r="B9" s="67" t="s">
        <v>189</v>
      </c>
      <c r="C9" s="52"/>
      <c r="D9" s="2"/>
      <c r="E9" s="72"/>
      <c r="F9" s="47"/>
      <c r="G9" s="51"/>
      <c r="H9" s="51"/>
      <c r="I9" s="41"/>
      <c r="J9" s="41"/>
      <c r="K9" s="32"/>
    </row>
    <row r="10" spans="1:14" ht="15" customHeight="1">
      <c r="A10" s="70"/>
      <c r="B10" s="69"/>
      <c r="C10" s="64"/>
      <c r="D10" s="63"/>
      <c r="E10" s="62"/>
      <c r="F10" s="47"/>
      <c r="G10" s="51"/>
      <c r="H10" s="51"/>
      <c r="I10" s="41"/>
      <c r="J10" s="41"/>
      <c r="K10" s="32"/>
    </row>
    <row r="11" spans="1:14" ht="15" customHeight="1">
      <c r="A11" s="68" t="s">
        <v>188</v>
      </c>
      <c r="B11" s="673" t="s">
        <v>187</v>
      </c>
      <c r="C11" s="674"/>
      <c r="D11" s="674"/>
      <c r="E11" s="675"/>
      <c r="F11" s="47"/>
      <c r="G11" s="51"/>
      <c r="H11" s="51"/>
      <c r="I11" s="41"/>
      <c r="J11" s="41"/>
      <c r="K11" s="32"/>
    </row>
    <row r="12" spans="1:14" ht="15" customHeight="1">
      <c r="A12" s="70"/>
      <c r="B12" s="69"/>
      <c r="C12" s="64"/>
      <c r="D12" s="63"/>
      <c r="E12" s="62"/>
      <c r="F12" s="47"/>
      <c r="G12" s="51"/>
      <c r="H12" s="51"/>
      <c r="I12" s="41"/>
      <c r="J12" s="41"/>
      <c r="K12" s="32"/>
    </row>
    <row r="13" spans="1:14" ht="15" customHeight="1">
      <c r="A13" s="68" t="s">
        <v>186</v>
      </c>
      <c r="B13" s="67" t="s">
        <v>185</v>
      </c>
      <c r="C13" s="64"/>
      <c r="D13" s="63"/>
      <c r="E13" s="62"/>
      <c r="F13" s="47"/>
      <c r="G13" s="51"/>
      <c r="H13" s="51"/>
      <c r="I13" s="41"/>
      <c r="J13" s="41"/>
      <c r="K13" s="32"/>
    </row>
    <row r="14" spans="1:14" ht="15" customHeight="1">
      <c r="A14" s="68"/>
      <c r="B14" s="67"/>
      <c r="C14" s="64"/>
      <c r="D14" s="63"/>
      <c r="E14" s="62"/>
      <c r="F14" s="47"/>
      <c r="G14" s="51"/>
      <c r="H14" s="51"/>
      <c r="I14" s="41"/>
      <c r="J14" s="41"/>
      <c r="K14" s="32"/>
    </row>
    <row r="15" spans="1:14" ht="15" customHeight="1">
      <c r="A15" s="45" t="s">
        <v>184</v>
      </c>
      <c r="B15" s="66" t="s">
        <v>183</v>
      </c>
      <c r="C15" s="64"/>
      <c r="D15" s="63"/>
      <c r="E15" s="62"/>
      <c r="F15" s="47"/>
      <c r="G15" s="51"/>
      <c r="H15" s="51"/>
      <c r="I15" s="41"/>
      <c r="J15" s="41"/>
      <c r="K15" s="32"/>
    </row>
    <row r="16" spans="1:14" ht="15" customHeight="1">
      <c r="A16" s="45"/>
      <c r="B16" s="66"/>
      <c r="C16" s="64"/>
      <c r="D16" s="63"/>
      <c r="E16" s="62"/>
      <c r="F16" s="47"/>
      <c r="G16" s="51"/>
      <c r="H16" s="51"/>
      <c r="I16" s="41"/>
      <c r="J16" s="41"/>
      <c r="K16" s="32"/>
    </row>
    <row r="17" spans="1:12" ht="15" customHeight="1">
      <c r="A17" s="45" t="s">
        <v>182</v>
      </c>
      <c r="B17" s="66" t="s">
        <v>181</v>
      </c>
      <c r="C17" s="64"/>
      <c r="D17" s="63"/>
      <c r="E17" s="62"/>
      <c r="F17" s="47" t="s">
        <v>152</v>
      </c>
      <c r="G17" s="51"/>
      <c r="H17" s="51"/>
      <c r="I17" s="41"/>
      <c r="J17" s="41"/>
      <c r="K17" s="32"/>
    </row>
    <row r="18" spans="1:12" ht="15" customHeight="1">
      <c r="A18" s="45"/>
      <c r="B18" s="65"/>
      <c r="C18" s="64"/>
      <c r="D18" s="63"/>
      <c r="E18" s="62"/>
      <c r="F18" s="47"/>
      <c r="G18" s="51"/>
      <c r="H18" s="51"/>
      <c r="I18" s="41"/>
      <c r="J18" s="41"/>
      <c r="K18" s="32"/>
    </row>
    <row r="19" spans="1:12" ht="15" customHeight="1">
      <c r="A19" s="45" t="s">
        <v>180</v>
      </c>
      <c r="B19" s="65" t="s">
        <v>179</v>
      </c>
      <c r="C19" s="64"/>
      <c r="D19" s="63"/>
      <c r="E19" s="62"/>
      <c r="F19" s="47" t="s">
        <v>104</v>
      </c>
      <c r="G19" s="46">
        <v>1</v>
      </c>
      <c r="H19" s="46">
        <v>1</v>
      </c>
      <c r="I19" s="41">
        <v>300000</v>
      </c>
      <c r="J19" s="41"/>
      <c r="K19" s="32"/>
    </row>
    <row r="20" spans="1:12" ht="15" customHeight="1">
      <c r="A20" s="45" t="s">
        <v>178</v>
      </c>
      <c r="C20" s="1" t="s">
        <v>177</v>
      </c>
      <c r="D20" s="2"/>
      <c r="E20" s="44"/>
      <c r="F20" s="47"/>
      <c r="G20" s="51"/>
      <c r="H20" s="51"/>
      <c r="I20" s="41"/>
      <c r="J20" s="41"/>
      <c r="K20" s="32"/>
    </row>
    <row r="21" spans="1:12" ht="15" customHeight="1">
      <c r="A21" s="45" t="s">
        <v>176</v>
      </c>
      <c r="C21" s="3" t="s">
        <v>175</v>
      </c>
      <c r="D21" s="2"/>
      <c r="E21" s="44"/>
      <c r="F21" s="47"/>
      <c r="G21" s="51"/>
      <c r="H21" s="51"/>
      <c r="I21" s="61"/>
      <c r="J21" s="61"/>
      <c r="K21" s="32"/>
      <c r="L21" s="58">
        <f>+G21*K21</f>
        <v>0</v>
      </c>
    </row>
    <row r="22" spans="1:12" ht="15" customHeight="1">
      <c r="A22" s="45" t="s">
        <v>174</v>
      </c>
      <c r="C22" s="3" t="s">
        <v>173</v>
      </c>
      <c r="D22" s="2"/>
      <c r="E22" s="44"/>
      <c r="F22" s="47" t="s">
        <v>152</v>
      </c>
      <c r="G22" s="51"/>
      <c r="H22" s="51"/>
      <c r="I22" s="41"/>
      <c r="J22" s="41"/>
      <c r="K22" s="32"/>
    </row>
    <row r="23" spans="1:12" ht="15" customHeight="1">
      <c r="A23" s="45" t="s">
        <v>172</v>
      </c>
      <c r="C23" s="3" t="s">
        <v>171</v>
      </c>
      <c r="D23" s="1"/>
      <c r="E23" s="44"/>
      <c r="F23" s="47" t="s">
        <v>152</v>
      </c>
      <c r="G23" s="51"/>
      <c r="H23" s="51"/>
      <c r="I23" s="41"/>
      <c r="J23" s="41"/>
      <c r="K23" s="32"/>
    </row>
    <row r="24" spans="1:12" ht="15" customHeight="1">
      <c r="A24" s="45" t="s">
        <v>170</v>
      </c>
      <c r="C24" s="3" t="s">
        <v>169</v>
      </c>
      <c r="D24" s="1"/>
      <c r="E24" s="44"/>
      <c r="F24" s="47" t="s">
        <v>152</v>
      </c>
      <c r="G24" s="51"/>
      <c r="H24" s="51"/>
      <c r="I24" s="41"/>
      <c r="J24" s="41"/>
      <c r="K24" s="32"/>
    </row>
    <row r="25" spans="1:12" ht="15" customHeight="1">
      <c r="A25" s="45" t="s">
        <v>168</v>
      </c>
      <c r="C25" s="3" t="s">
        <v>167</v>
      </c>
      <c r="D25" s="2"/>
      <c r="E25" s="44"/>
      <c r="F25" s="47" t="s">
        <v>152</v>
      </c>
      <c r="G25" s="51"/>
      <c r="H25" s="51"/>
      <c r="I25" s="41"/>
      <c r="J25" s="41"/>
      <c r="K25" s="32"/>
    </row>
    <row r="26" spans="1:12" ht="15" customHeight="1">
      <c r="A26" s="45" t="s">
        <v>166</v>
      </c>
      <c r="C26" s="1" t="s">
        <v>165</v>
      </c>
      <c r="D26" s="2"/>
      <c r="E26" s="44"/>
      <c r="F26" s="47" t="s">
        <v>152</v>
      </c>
      <c r="G26" s="51"/>
      <c r="H26" s="51"/>
      <c r="I26" s="41"/>
      <c r="J26" s="41"/>
      <c r="K26" s="32"/>
    </row>
    <row r="27" spans="1:12" ht="15" customHeight="1">
      <c r="A27" s="45" t="s">
        <v>164</v>
      </c>
      <c r="C27" s="3" t="s">
        <v>163</v>
      </c>
      <c r="D27" s="2"/>
      <c r="E27" s="44"/>
      <c r="F27" s="47" t="s">
        <v>152</v>
      </c>
      <c r="G27" s="51"/>
      <c r="H27" s="51"/>
      <c r="I27" s="41"/>
      <c r="J27" s="41"/>
      <c r="K27" s="32"/>
    </row>
    <row r="28" spans="1:12" ht="15" customHeight="1">
      <c r="A28" s="45" t="s">
        <v>162</v>
      </c>
      <c r="C28" s="3" t="s">
        <v>161</v>
      </c>
      <c r="D28" s="1"/>
      <c r="E28" s="44"/>
      <c r="F28" s="47" t="s">
        <v>152</v>
      </c>
      <c r="G28" s="51"/>
      <c r="H28" s="51"/>
      <c r="I28" s="41"/>
      <c r="J28" s="41"/>
      <c r="K28" s="32"/>
    </row>
    <row r="29" spans="1:12" ht="15" customHeight="1">
      <c r="A29" s="45" t="s">
        <v>160</v>
      </c>
      <c r="C29" s="3" t="s">
        <v>159</v>
      </c>
      <c r="D29" s="1"/>
      <c r="E29" s="44"/>
      <c r="F29" s="47" t="s">
        <v>152</v>
      </c>
      <c r="G29" s="51"/>
      <c r="H29" s="51"/>
      <c r="I29" s="41"/>
      <c r="J29" s="41"/>
      <c r="K29" s="32"/>
    </row>
    <row r="30" spans="1:12" ht="15" customHeight="1">
      <c r="A30" s="45" t="s">
        <v>158</v>
      </c>
      <c r="C30" s="3" t="s">
        <v>157</v>
      </c>
      <c r="D30" s="1"/>
      <c r="E30" s="44"/>
      <c r="F30" s="47" t="s">
        <v>152</v>
      </c>
      <c r="G30" s="51"/>
      <c r="H30" s="51"/>
      <c r="I30" s="41"/>
      <c r="J30" s="41"/>
      <c r="K30" s="32"/>
    </row>
    <row r="31" spans="1:12" ht="15" customHeight="1">
      <c r="A31" s="45" t="s">
        <v>156</v>
      </c>
      <c r="C31" s="3" t="s">
        <v>155</v>
      </c>
      <c r="D31" s="1"/>
      <c r="E31" s="44"/>
      <c r="F31" s="47" t="s">
        <v>152</v>
      </c>
      <c r="G31" s="51"/>
      <c r="H31" s="51"/>
      <c r="I31" s="41"/>
      <c r="J31" s="41"/>
      <c r="K31" s="32"/>
    </row>
    <row r="32" spans="1:12" ht="15" customHeight="1">
      <c r="A32" s="45" t="s">
        <v>154</v>
      </c>
      <c r="C32" s="3" t="s">
        <v>153</v>
      </c>
      <c r="D32" s="1"/>
      <c r="E32" s="44"/>
      <c r="F32" s="47" t="s">
        <v>152</v>
      </c>
      <c r="G32" s="51"/>
      <c r="H32" s="51"/>
      <c r="I32" s="41"/>
      <c r="J32" s="41"/>
      <c r="K32" s="32"/>
    </row>
    <row r="33" spans="1:16" ht="15" customHeight="1">
      <c r="A33" s="45"/>
      <c r="C33" s="3"/>
      <c r="D33" s="1"/>
      <c r="E33" s="44"/>
      <c r="F33" s="47"/>
      <c r="G33" s="51"/>
      <c r="H33" s="51"/>
      <c r="I33" s="41"/>
      <c r="J33" s="41"/>
      <c r="K33" s="32"/>
    </row>
    <row r="34" spans="1:16" ht="12.75">
      <c r="A34" s="45" t="s">
        <v>151</v>
      </c>
      <c r="B34" s="3" t="s">
        <v>150</v>
      </c>
      <c r="C34" s="52"/>
      <c r="D34" s="1"/>
      <c r="E34" s="44"/>
      <c r="F34" s="47"/>
      <c r="G34" s="51"/>
      <c r="H34" s="51"/>
      <c r="I34" s="41"/>
      <c r="J34" s="41"/>
      <c r="K34" s="32"/>
    </row>
    <row r="35" spans="1:16" ht="15" customHeight="1">
      <c r="A35" s="45" t="s">
        <v>149</v>
      </c>
      <c r="B35" s="3" t="s">
        <v>148</v>
      </c>
      <c r="C35" s="3"/>
      <c r="D35" s="1"/>
      <c r="E35" s="44"/>
      <c r="F35" s="47" t="s">
        <v>104</v>
      </c>
      <c r="G35" s="46">
        <v>1</v>
      </c>
      <c r="H35" s="46">
        <v>1</v>
      </c>
      <c r="I35" s="41">
        <v>100000</v>
      </c>
      <c r="J35" s="41"/>
      <c r="K35" s="32"/>
      <c r="M35" s="1"/>
      <c r="N35" s="44"/>
      <c r="O35" s="60"/>
      <c r="P35" s="44"/>
    </row>
    <row r="36" spans="1:16" ht="15" customHeight="1">
      <c r="A36" s="45" t="s">
        <v>147</v>
      </c>
      <c r="B36" s="3" t="s">
        <v>146</v>
      </c>
      <c r="D36" s="1"/>
      <c r="E36" s="44"/>
      <c r="F36" s="47" t="s">
        <v>8</v>
      </c>
      <c r="G36" s="51">
        <f>140+395+28</f>
        <v>563</v>
      </c>
      <c r="H36" s="51">
        <v>563</v>
      </c>
      <c r="I36" s="41">
        <v>125</v>
      </c>
      <c r="J36" s="41"/>
      <c r="K36" s="32"/>
      <c r="M36" s="1"/>
      <c r="N36" s="44"/>
      <c r="O36" s="60"/>
      <c r="P36" s="44"/>
    </row>
    <row r="37" spans="1:16" ht="15" customHeight="1">
      <c r="A37" s="45" t="s">
        <v>145</v>
      </c>
      <c r="B37" s="3" t="s">
        <v>144</v>
      </c>
      <c r="D37" s="2"/>
      <c r="E37" s="44"/>
      <c r="F37" s="47"/>
      <c r="G37" s="51"/>
      <c r="H37" s="51"/>
      <c r="I37" s="41"/>
      <c r="J37" s="41"/>
      <c r="K37" s="32"/>
      <c r="M37" s="2"/>
      <c r="N37" s="44"/>
      <c r="O37" s="60"/>
      <c r="P37" s="44"/>
    </row>
    <row r="38" spans="1:16" ht="15" customHeight="1">
      <c r="A38" s="45"/>
      <c r="B38" s="3"/>
      <c r="C38" s="3" t="s">
        <v>143</v>
      </c>
      <c r="D38" s="2"/>
      <c r="E38" s="44"/>
      <c r="F38" s="47" t="s">
        <v>8</v>
      </c>
      <c r="G38" s="51">
        <v>32</v>
      </c>
      <c r="H38" s="51">
        <v>32</v>
      </c>
      <c r="I38" s="41">
        <v>150</v>
      </c>
      <c r="J38" s="41"/>
      <c r="K38" s="32"/>
      <c r="M38" s="2"/>
      <c r="N38" s="44"/>
      <c r="O38" s="60"/>
      <c r="P38" s="44"/>
    </row>
    <row r="39" spans="1:16" ht="15" customHeight="1">
      <c r="A39" s="45"/>
      <c r="B39" s="3"/>
      <c r="C39" s="3" t="s">
        <v>142</v>
      </c>
      <c r="D39" s="2"/>
      <c r="E39" s="44"/>
      <c r="F39" s="47" t="s">
        <v>11</v>
      </c>
      <c r="G39" s="46">
        <v>1</v>
      </c>
      <c r="H39" s="46">
        <v>1</v>
      </c>
      <c r="I39" s="41">
        <v>1500</v>
      </c>
      <c r="J39" s="41"/>
      <c r="K39" s="32"/>
      <c r="M39" s="2"/>
      <c r="N39" s="44"/>
      <c r="O39" s="60"/>
      <c r="P39" s="44"/>
    </row>
    <row r="40" spans="1:16" ht="15" customHeight="1">
      <c r="A40" s="45" t="s">
        <v>141</v>
      </c>
      <c r="B40" s="3" t="s">
        <v>140</v>
      </c>
      <c r="D40" s="1"/>
      <c r="E40" s="44"/>
      <c r="F40" s="47" t="s">
        <v>104</v>
      </c>
      <c r="G40" s="46">
        <v>1</v>
      </c>
      <c r="H40" s="46">
        <v>1</v>
      </c>
      <c r="I40" s="41">
        <v>13000</v>
      </c>
      <c r="J40" s="41"/>
      <c r="K40" s="32"/>
      <c r="M40" s="1"/>
      <c r="N40" s="44"/>
      <c r="O40" s="60"/>
      <c r="P40" s="44"/>
    </row>
    <row r="41" spans="1:16" ht="15" customHeight="1">
      <c r="A41" s="45"/>
      <c r="C41" s="3"/>
      <c r="D41" s="1"/>
      <c r="E41" s="44"/>
      <c r="F41" s="47"/>
      <c r="G41" s="51"/>
      <c r="H41" s="51"/>
      <c r="I41" s="41"/>
      <c r="J41" s="41"/>
      <c r="K41" s="32"/>
      <c r="M41" s="1"/>
      <c r="N41" s="44"/>
      <c r="O41" s="60"/>
      <c r="P41" s="44"/>
    </row>
    <row r="42" spans="1:16" ht="15" customHeight="1">
      <c r="A42" s="45" t="s">
        <v>139</v>
      </c>
      <c r="B42" s="3" t="s">
        <v>5</v>
      </c>
      <c r="C42" s="3"/>
      <c r="D42" s="1"/>
      <c r="E42" s="44"/>
      <c r="F42" s="47"/>
      <c r="G42" s="51"/>
      <c r="H42" s="51"/>
      <c r="I42" s="41"/>
      <c r="J42" s="41"/>
      <c r="K42" s="32"/>
      <c r="M42" s="1"/>
      <c r="N42" s="44"/>
      <c r="O42" s="60"/>
      <c r="P42" s="44"/>
    </row>
    <row r="43" spans="1:16" ht="15" customHeight="1">
      <c r="A43" s="45" t="s">
        <v>138</v>
      </c>
      <c r="C43" s="3" t="s">
        <v>137</v>
      </c>
      <c r="D43" s="1"/>
      <c r="E43" s="44"/>
      <c r="F43" s="47" t="s">
        <v>104</v>
      </c>
      <c r="G43" s="46">
        <v>1</v>
      </c>
      <c r="H43" s="46">
        <v>1</v>
      </c>
      <c r="I43" s="41">
        <v>3800</v>
      </c>
      <c r="J43" s="41"/>
      <c r="K43" s="32"/>
      <c r="M43" s="1"/>
      <c r="N43" s="44"/>
      <c r="O43" s="60"/>
      <c r="P43" s="44"/>
    </row>
    <row r="44" spans="1:16" ht="15" customHeight="1">
      <c r="A44" s="45" t="s">
        <v>136</v>
      </c>
      <c r="C44" s="3" t="s">
        <v>135</v>
      </c>
      <c r="D44" s="3"/>
      <c r="E44" s="44"/>
      <c r="F44" s="47" t="s">
        <v>104</v>
      </c>
      <c r="G44" s="46">
        <v>1</v>
      </c>
      <c r="H44" s="46">
        <v>1</v>
      </c>
      <c r="I44" s="41">
        <v>6000</v>
      </c>
      <c r="J44" s="41"/>
      <c r="K44" s="32"/>
      <c r="M44" s="1"/>
      <c r="N44" s="44"/>
      <c r="O44" s="60"/>
      <c r="P44" s="44"/>
    </row>
    <row r="45" spans="1:16" ht="15" customHeight="1">
      <c r="A45" s="45" t="s">
        <v>134</v>
      </c>
      <c r="C45" s="3" t="s">
        <v>133</v>
      </c>
      <c r="D45" s="1"/>
      <c r="E45" s="44"/>
      <c r="F45" s="47" t="s">
        <v>104</v>
      </c>
      <c r="G45" s="46">
        <v>1</v>
      </c>
      <c r="H45" s="46">
        <v>1</v>
      </c>
      <c r="I45" s="54">
        <v>70000</v>
      </c>
      <c r="J45" s="41"/>
      <c r="K45" s="32"/>
    </row>
    <row r="46" spans="1:16" ht="15" customHeight="1">
      <c r="A46" s="45"/>
      <c r="B46" s="3"/>
      <c r="C46" s="52"/>
      <c r="D46" s="1"/>
      <c r="E46" s="44"/>
      <c r="F46" s="47"/>
      <c r="G46" s="51"/>
      <c r="H46" s="51"/>
      <c r="I46" s="41"/>
      <c r="J46" s="41"/>
      <c r="K46" s="32"/>
    </row>
    <row r="47" spans="1:16" ht="15" customHeight="1">
      <c r="A47" s="45" t="s">
        <v>132</v>
      </c>
      <c r="B47" s="3" t="s">
        <v>131</v>
      </c>
      <c r="C47" s="1"/>
      <c r="D47" s="2"/>
      <c r="E47" s="44"/>
      <c r="F47" s="47"/>
      <c r="G47" s="51"/>
      <c r="H47" s="51"/>
      <c r="I47" s="41"/>
      <c r="J47" s="41"/>
      <c r="K47" s="32"/>
    </row>
    <row r="48" spans="1:16" ht="15" customHeight="1">
      <c r="A48" s="45" t="s">
        <v>130</v>
      </c>
      <c r="C48" s="3" t="s">
        <v>129</v>
      </c>
      <c r="D48" s="1"/>
      <c r="E48" s="44"/>
      <c r="F48" s="47" t="s">
        <v>104</v>
      </c>
      <c r="G48" s="46">
        <v>1</v>
      </c>
      <c r="H48" s="46">
        <v>1</v>
      </c>
      <c r="I48" s="41">
        <v>18000</v>
      </c>
      <c r="J48" s="41"/>
      <c r="K48" s="32"/>
    </row>
    <row r="49" spans="1:12" ht="15" customHeight="1">
      <c r="A49" s="45" t="s">
        <v>128</v>
      </c>
      <c r="C49" s="3" t="s">
        <v>127</v>
      </c>
      <c r="D49" s="1"/>
      <c r="E49" s="44"/>
      <c r="F49" s="47" t="s">
        <v>27</v>
      </c>
      <c r="G49" s="51">
        <v>4300</v>
      </c>
      <c r="H49" s="51">
        <v>4300</v>
      </c>
      <c r="I49" s="41">
        <v>30</v>
      </c>
      <c r="J49" s="41"/>
      <c r="K49" s="32"/>
    </row>
    <row r="50" spans="1:12" ht="15" customHeight="1">
      <c r="A50" s="45" t="s">
        <v>126</v>
      </c>
      <c r="C50" s="3" t="s">
        <v>125</v>
      </c>
      <c r="D50" s="1"/>
      <c r="E50" s="44"/>
      <c r="F50" s="47"/>
      <c r="G50" s="51"/>
      <c r="H50" s="51"/>
      <c r="I50" s="41"/>
      <c r="J50" s="41"/>
      <c r="K50" s="32"/>
    </row>
    <row r="51" spans="1:12" s="488" customFormat="1" ht="15" customHeight="1">
      <c r="A51" s="486"/>
      <c r="B51" s="487"/>
      <c r="D51" s="489" t="s">
        <v>124</v>
      </c>
      <c r="E51" s="490"/>
      <c r="F51" s="491" t="s">
        <v>1559</v>
      </c>
      <c r="G51" s="500"/>
      <c r="H51" s="500"/>
      <c r="I51" s="492"/>
      <c r="J51" s="492"/>
      <c r="K51" s="493"/>
    </row>
    <row r="52" spans="1:12" ht="15" customHeight="1">
      <c r="A52" s="45"/>
      <c r="C52" s="3"/>
      <c r="D52" s="1" t="s">
        <v>123</v>
      </c>
      <c r="E52" s="44"/>
      <c r="F52" s="47" t="s">
        <v>104</v>
      </c>
      <c r="G52" s="46">
        <v>1</v>
      </c>
      <c r="H52" s="46">
        <v>1</v>
      </c>
      <c r="I52" s="41">
        <v>5000</v>
      </c>
      <c r="J52" s="41"/>
      <c r="K52" s="32"/>
    </row>
    <row r="53" spans="1:12" ht="15" customHeight="1">
      <c r="A53" s="45" t="s">
        <v>122</v>
      </c>
      <c r="C53" s="3" t="s">
        <v>121</v>
      </c>
      <c r="D53" s="2"/>
      <c r="E53" s="44"/>
      <c r="F53" s="47" t="s">
        <v>8</v>
      </c>
      <c r="G53" s="51">
        <v>2600</v>
      </c>
      <c r="H53" s="51">
        <v>2600</v>
      </c>
      <c r="I53" s="41">
        <v>3</v>
      </c>
      <c r="J53" s="41"/>
      <c r="K53" s="32"/>
    </row>
    <row r="54" spans="1:12" ht="15" customHeight="1">
      <c r="A54" s="45" t="s">
        <v>120</v>
      </c>
      <c r="C54" s="3" t="s">
        <v>119</v>
      </c>
      <c r="D54" s="1"/>
      <c r="E54" s="44"/>
      <c r="F54" s="47" t="s">
        <v>104</v>
      </c>
      <c r="G54" s="46">
        <v>1</v>
      </c>
      <c r="H54" s="46">
        <v>1</v>
      </c>
      <c r="I54" s="41">
        <v>2000</v>
      </c>
      <c r="J54" s="41"/>
      <c r="K54" s="32"/>
    </row>
    <row r="55" spans="1:12" ht="15" customHeight="1">
      <c r="A55" s="45" t="s">
        <v>118</v>
      </c>
      <c r="C55" s="3" t="s">
        <v>117</v>
      </c>
      <c r="D55" s="1"/>
      <c r="E55" s="44"/>
      <c r="F55" s="699" t="s">
        <v>27</v>
      </c>
      <c r="G55" s="694">
        <v>303</v>
      </c>
      <c r="H55" s="694">
        <v>303</v>
      </c>
      <c r="I55" s="695">
        <v>50</v>
      </c>
      <c r="J55" s="695"/>
      <c r="K55" s="697"/>
    </row>
    <row r="56" spans="1:12" ht="15" customHeight="1">
      <c r="A56" s="45" t="s">
        <v>116</v>
      </c>
      <c r="C56" s="3" t="s">
        <v>115</v>
      </c>
      <c r="D56" s="2"/>
      <c r="E56" s="44"/>
      <c r="F56" s="700"/>
      <c r="G56" s="694"/>
      <c r="H56" s="694"/>
      <c r="I56" s="696"/>
      <c r="J56" s="696"/>
      <c r="K56" s="698"/>
    </row>
    <row r="57" spans="1:12" ht="15" customHeight="1">
      <c r="A57" s="45" t="s">
        <v>114</v>
      </c>
      <c r="C57" s="3" t="s">
        <v>113</v>
      </c>
      <c r="D57" s="2"/>
      <c r="E57" s="44"/>
      <c r="F57" s="47" t="s">
        <v>16</v>
      </c>
      <c r="G57" s="51"/>
      <c r="H57" s="51"/>
      <c r="I57" s="54"/>
      <c r="J57" s="54"/>
      <c r="K57" s="32"/>
    </row>
    <row r="58" spans="1:12" ht="15" customHeight="1">
      <c r="A58" s="45"/>
      <c r="B58" s="3"/>
      <c r="C58" s="1"/>
      <c r="D58" s="2"/>
      <c r="E58" s="44"/>
      <c r="F58" s="47"/>
      <c r="G58" s="51"/>
      <c r="H58" s="51"/>
      <c r="I58" s="54"/>
      <c r="J58" s="54"/>
      <c r="K58" s="32"/>
    </row>
    <row r="59" spans="1:12" s="512" customFormat="1" ht="15" customHeight="1">
      <c r="A59" s="45" t="s">
        <v>112</v>
      </c>
      <c r="B59" s="3" t="s">
        <v>111</v>
      </c>
      <c r="C59" s="1"/>
      <c r="D59" s="2"/>
      <c r="E59" s="44"/>
      <c r="F59" s="374" t="s">
        <v>1105</v>
      </c>
      <c r="G59" s="51"/>
      <c r="H59" s="51"/>
      <c r="I59" s="54"/>
      <c r="J59" s="54"/>
      <c r="K59" s="110"/>
    </row>
    <row r="60" spans="1:12" ht="15" customHeight="1">
      <c r="A60" s="45"/>
      <c r="B60" s="3"/>
      <c r="C60" s="1"/>
      <c r="D60" s="2"/>
      <c r="E60" s="44"/>
      <c r="F60" s="47"/>
      <c r="G60" s="51"/>
      <c r="H60" s="51"/>
      <c r="I60" s="54"/>
      <c r="J60" s="54"/>
      <c r="K60" s="32"/>
    </row>
    <row r="61" spans="1:12" ht="15" customHeight="1">
      <c r="A61" s="45" t="s">
        <v>110</v>
      </c>
      <c r="B61" s="1" t="s">
        <v>109</v>
      </c>
      <c r="C61" s="52"/>
      <c r="D61" s="2"/>
      <c r="E61" s="44"/>
      <c r="F61" s="47"/>
      <c r="G61" s="51"/>
      <c r="H61" s="51"/>
      <c r="I61" s="54"/>
      <c r="J61" s="54"/>
      <c r="K61" s="32"/>
    </row>
    <row r="62" spans="1:12" ht="15" customHeight="1">
      <c r="A62" s="45" t="s">
        <v>108</v>
      </c>
      <c r="C62" s="3" t="s">
        <v>107</v>
      </c>
      <c r="D62" s="2"/>
      <c r="E62" s="44"/>
      <c r="F62" s="47" t="s">
        <v>11</v>
      </c>
      <c r="G62" s="57">
        <v>1</v>
      </c>
      <c r="H62" s="46">
        <v>1</v>
      </c>
      <c r="I62" s="41">
        <v>35000</v>
      </c>
      <c r="J62" s="41"/>
      <c r="K62" s="32"/>
    </row>
    <row r="63" spans="1:12" ht="15" customHeight="1">
      <c r="A63" s="45" t="s">
        <v>106</v>
      </c>
      <c r="C63" s="3" t="s">
        <v>105</v>
      </c>
      <c r="D63" s="2"/>
      <c r="E63" s="44"/>
      <c r="F63" s="47" t="s">
        <v>104</v>
      </c>
      <c r="G63" s="46">
        <v>1</v>
      </c>
      <c r="H63" s="46">
        <v>1</v>
      </c>
      <c r="I63" s="41">
        <v>3000</v>
      </c>
      <c r="J63" s="41"/>
      <c r="K63" s="32"/>
    </row>
    <row r="64" spans="1:12" ht="15" customHeight="1">
      <c r="A64" s="45" t="s">
        <v>103</v>
      </c>
      <c r="C64" s="3" t="s">
        <v>102</v>
      </c>
      <c r="D64" s="2"/>
      <c r="E64" s="44"/>
      <c r="F64" s="47" t="s">
        <v>8</v>
      </c>
      <c r="G64" s="51">
        <v>716</v>
      </c>
      <c r="H64" s="51">
        <v>716</v>
      </c>
      <c r="I64" s="41">
        <v>15</v>
      </c>
      <c r="J64" s="41"/>
      <c r="K64" s="32"/>
      <c r="L64" s="53"/>
    </row>
    <row r="65" spans="1:12" s="512" customFormat="1" ht="17.25" customHeight="1">
      <c r="A65" s="45" t="s">
        <v>101</v>
      </c>
      <c r="B65" s="8"/>
      <c r="C65" s="3" t="s">
        <v>100</v>
      </c>
      <c r="D65" s="2"/>
      <c r="E65" s="44"/>
      <c r="F65" s="47" t="s">
        <v>27</v>
      </c>
      <c r="G65" s="51"/>
      <c r="H65" s="51">
        <f>335+112+40+50+105</f>
        <v>642</v>
      </c>
      <c r="I65" s="54"/>
      <c r="J65" s="54"/>
      <c r="K65" s="110"/>
      <c r="L65" s="513"/>
    </row>
    <row r="66" spans="1:12" ht="15" customHeight="1">
      <c r="A66" s="45" t="s">
        <v>99</v>
      </c>
      <c r="C66" s="3" t="s">
        <v>98</v>
      </c>
      <c r="D66" s="2"/>
      <c r="E66" s="44"/>
      <c r="F66" s="47" t="s">
        <v>27</v>
      </c>
      <c r="G66" s="51">
        <v>8</v>
      </c>
      <c r="H66" s="51">
        <v>8</v>
      </c>
      <c r="I66" s="41">
        <v>250</v>
      </c>
      <c r="J66" s="41"/>
      <c r="K66" s="32"/>
      <c r="L66" s="53"/>
    </row>
    <row r="67" spans="1:12" ht="15" customHeight="1">
      <c r="A67" s="45" t="s">
        <v>97</v>
      </c>
      <c r="C67" s="3" t="s">
        <v>96</v>
      </c>
      <c r="D67" s="2"/>
      <c r="E67" s="44"/>
      <c r="F67" s="47" t="s">
        <v>27</v>
      </c>
      <c r="G67" s="50">
        <v>248</v>
      </c>
      <c r="H67" s="50">
        <v>248</v>
      </c>
      <c r="I67" s="41">
        <v>410</v>
      </c>
      <c r="J67" s="41"/>
      <c r="K67" s="32"/>
      <c r="L67" s="514"/>
    </row>
    <row r="68" spans="1:12" ht="15" customHeight="1">
      <c r="A68" s="45"/>
      <c r="B68" s="3"/>
      <c r="C68" s="1"/>
      <c r="D68" s="2"/>
      <c r="E68" s="44"/>
      <c r="F68" s="47"/>
      <c r="G68" s="51"/>
      <c r="H68" s="51"/>
      <c r="I68" s="41"/>
      <c r="J68" s="41"/>
      <c r="K68" s="32"/>
    </row>
    <row r="69" spans="1:12" ht="15" customHeight="1">
      <c r="A69" s="45" t="s">
        <v>95</v>
      </c>
      <c r="B69" s="1" t="s">
        <v>30</v>
      </c>
      <c r="C69" s="52"/>
      <c r="D69" s="2"/>
      <c r="E69" s="44"/>
      <c r="F69" s="47" t="s">
        <v>8</v>
      </c>
      <c r="G69" s="51">
        <v>2589</v>
      </c>
      <c r="H69" s="51">
        <v>2589</v>
      </c>
      <c r="I69" s="41">
        <v>140</v>
      </c>
      <c r="J69" s="41"/>
      <c r="K69" s="32"/>
    </row>
    <row r="70" spans="1:12" ht="15" customHeight="1">
      <c r="A70" s="45" t="s">
        <v>94</v>
      </c>
      <c r="B70" s="1" t="s">
        <v>93</v>
      </c>
      <c r="D70" s="55"/>
      <c r="E70" s="44"/>
      <c r="F70" s="47" t="s">
        <v>8</v>
      </c>
      <c r="G70" s="51">
        <v>17</v>
      </c>
      <c r="H70" s="51">
        <v>17</v>
      </c>
      <c r="I70" s="41">
        <v>250</v>
      </c>
      <c r="J70" s="41"/>
      <c r="K70" s="32"/>
      <c r="L70" s="58"/>
    </row>
    <row r="71" spans="1:12" ht="15" customHeight="1">
      <c r="A71" s="45" t="s">
        <v>92</v>
      </c>
      <c r="B71" s="1" t="s">
        <v>91</v>
      </c>
      <c r="C71" s="52"/>
      <c r="D71" s="2"/>
      <c r="E71" s="44"/>
      <c r="F71" s="47"/>
      <c r="G71" s="51"/>
      <c r="H71" s="51"/>
      <c r="I71" s="41"/>
      <c r="J71" s="41"/>
      <c r="K71" s="32"/>
    </row>
    <row r="72" spans="1:12" ht="15" customHeight="1">
      <c r="A72" s="45" t="s">
        <v>90</v>
      </c>
      <c r="B72" s="3"/>
      <c r="C72" s="3" t="s">
        <v>89</v>
      </c>
      <c r="D72" s="2"/>
      <c r="E72" s="44"/>
      <c r="F72" s="47" t="s">
        <v>8</v>
      </c>
      <c r="G72" s="51">
        <v>1027</v>
      </c>
      <c r="H72" s="51">
        <v>1027</v>
      </c>
      <c r="I72" s="41">
        <v>130</v>
      </c>
      <c r="J72" s="41"/>
      <c r="K72" s="32"/>
    </row>
    <row r="73" spans="1:12" ht="15" customHeight="1">
      <c r="A73" s="45" t="s">
        <v>88</v>
      </c>
      <c r="B73" s="3"/>
      <c r="C73" s="3" t="s">
        <v>87</v>
      </c>
      <c r="D73" s="2"/>
      <c r="E73" s="44"/>
      <c r="F73" s="47" t="s">
        <v>8</v>
      </c>
      <c r="G73" s="51">
        <v>271</v>
      </c>
      <c r="H73" s="51">
        <v>271</v>
      </c>
      <c r="I73" s="54">
        <v>55</v>
      </c>
      <c r="J73" s="41"/>
      <c r="K73" s="32"/>
    </row>
    <row r="74" spans="1:12" ht="15" customHeight="1">
      <c r="A74" s="45" t="s">
        <v>86</v>
      </c>
      <c r="B74" s="1"/>
      <c r="C74" s="3" t="s">
        <v>85</v>
      </c>
      <c r="D74" s="55"/>
      <c r="E74" s="44"/>
      <c r="F74" s="47" t="s">
        <v>8</v>
      </c>
      <c r="G74" s="51">
        <v>429</v>
      </c>
      <c r="H74" s="51">
        <v>429</v>
      </c>
      <c r="I74" s="54">
        <v>150</v>
      </c>
      <c r="J74" s="41"/>
      <c r="K74" s="32"/>
      <c r="L74" s="53"/>
    </row>
    <row r="75" spans="1:12" ht="15" customHeight="1">
      <c r="A75" s="45" t="s">
        <v>84</v>
      </c>
      <c r="B75" s="1"/>
      <c r="C75" s="3" t="s">
        <v>83</v>
      </c>
      <c r="D75" s="55"/>
      <c r="E75" s="44"/>
      <c r="F75" s="47" t="s">
        <v>8</v>
      </c>
      <c r="G75" s="51">
        <v>271</v>
      </c>
      <c r="H75" s="51">
        <v>271</v>
      </c>
      <c r="I75" s="54">
        <v>150</v>
      </c>
      <c r="J75" s="41"/>
      <c r="K75" s="32"/>
    </row>
    <row r="76" spans="1:12" ht="15" customHeight="1">
      <c r="A76" s="45" t="s">
        <v>82</v>
      </c>
      <c r="B76" s="3"/>
      <c r="C76" s="3" t="s">
        <v>81</v>
      </c>
      <c r="D76" s="2"/>
      <c r="E76" s="44"/>
      <c r="F76" s="47" t="s">
        <v>8</v>
      </c>
      <c r="G76" s="51">
        <v>271</v>
      </c>
      <c r="H76" s="51">
        <v>271</v>
      </c>
      <c r="I76" s="54">
        <v>30</v>
      </c>
      <c r="J76" s="41"/>
      <c r="K76" s="32"/>
      <c r="L76" s="53"/>
    </row>
    <row r="77" spans="1:12" ht="15" customHeight="1">
      <c r="A77" s="45" t="s">
        <v>80</v>
      </c>
      <c r="B77" s="3"/>
      <c r="C77" s="3" t="s">
        <v>79</v>
      </c>
      <c r="D77" s="2"/>
      <c r="E77" s="44"/>
      <c r="F77" s="47" t="s">
        <v>9</v>
      </c>
      <c r="G77" s="51">
        <v>71</v>
      </c>
      <c r="H77" s="51">
        <v>71</v>
      </c>
      <c r="I77" s="54">
        <v>50</v>
      </c>
      <c r="J77" s="41"/>
      <c r="K77" s="32"/>
      <c r="L77" s="53"/>
    </row>
    <row r="78" spans="1:12" ht="15" customHeight="1">
      <c r="A78" s="45" t="s">
        <v>78</v>
      </c>
      <c r="B78" s="3"/>
      <c r="C78" s="3" t="s">
        <v>77</v>
      </c>
      <c r="D78" s="2"/>
      <c r="E78" s="44"/>
      <c r="F78" s="47" t="s">
        <v>11</v>
      </c>
      <c r="G78" s="46">
        <v>2</v>
      </c>
      <c r="H78" s="46">
        <v>2</v>
      </c>
      <c r="I78" s="54">
        <v>600</v>
      </c>
      <c r="J78" s="41"/>
      <c r="K78" s="32"/>
      <c r="L78" s="53"/>
    </row>
    <row r="79" spans="1:12" ht="15" customHeight="1">
      <c r="A79" s="45" t="s">
        <v>76</v>
      </c>
      <c r="B79" s="3"/>
      <c r="C79" s="3" t="s">
        <v>75</v>
      </c>
      <c r="D79" s="2"/>
      <c r="E79" s="44"/>
      <c r="F79" s="47" t="s">
        <v>11</v>
      </c>
      <c r="G79" s="46">
        <v>2</v>
      </c>
      <c r="H79" s="46">
        <v>2</v>
      </c>
      <c r="I79" s="54">
        <v>2800</v>
      </c>
      <c r="J79" s="41"/>
      <c r="K79" s="32"/>
      <c r="L79" s="53"/>
    </row>
    <row r="80" spans="1:12" ht="15" customHeight="1">
      <c r="A80" s="45"/>
      <c r="B80" s="3"/>
      <c r="C80" s="1"/>
      <c r="D80" s="2"/>
      <c r="E80" s="44"/>
      <c r="F80" s="47"/>
      <c r="G80" s="51"/>
      <c r="H80" s="51"/>
      <c r="I80" s="41"/>
      <c r="J80" s="41"/>
      <c r="K80" s="32"/>
    </row>
    <row r="81" spans="1:12" ht="15" customHeight="1">
      <c r="A81" s="45" t="s">
        <v>74</v>
      </c>
      <c r="B81" s="3" t="s">
        <v>73</v>
      </c>
      <c r="C81" s="1"/>
      <c r="D81" s="2"/>
      <c r="E81" s="44"/>
      <c r="F81" s="47" t="s">
        <v>8</v>
      </c>
      <c r="G81" s="51">
        <v>5071</v>
      </c>
      <c r="H81" s="51">
        <v>5071</v>
      </c>
      <c r="I81" s="41">
        <v>110</v>
      </c>
      <c r="J81" s="41"/>
      <c r="K81" s="32"/>
    </row>
    <row r="82" spans="1:12" ht="15" customHeight="1">
      <c r="A82" s="45"/>
      <c r="B82" s="3"/>
      <c r="C82" s="1"/>
      <c r="D82" s="2"/>
      <c r="E82" s="44"/>
      <c r="F82" s="47"/>
      <c r="G82" s="51"/>
      <c r="H82" s="51"/>
      <c r="I82" s="41"/>
      <c r="J82" s="41"/>
      <c r="K82" s="32"/>
    </row>
    <row r="83" spans="1:12" ht="15" customHeight="1">
      <c r="A83" s="45" t="s">
        <v>72</v>
      </c>
      <c r="B83" s="3" t="s">
        <v>71</v>
      </c>
      <c r="C83" s="1"/>
      <c r="D83" s="2"/>
      <c r="E83" s="44"/>
      <c r="F83" s="47" t="s">
        <v>9</v>
      </c>
      <c r="G83" s="51">
        <v>122</v>
      </c>
      <c r="H83" s="51">
        <v>122</v>
      </c>
      <c r="I83" s="41">
        <v>200</v>
      </c>
      <c r="J83" s="41"/>
      <c r="K83" s="32"/>
    </row>
    <row r="84" spans="1:12" ht="15" customHeight="1">
      <c r="A84" s="45"/>
      <c r="B84" s="3"/>
      <c r="C84" s="1"/>
      <c r="D84" s="2"/>
      <c r="E84" s="44"/>
      <c r="F84" s="47"/>
      <c r="G84" s="51"/>
      <c r="H84" s="51"/>
      <c r="I84" s="41"/>
      <c r="J84" s="41"/>
      <c r="K84" s="32"/>
    </row>
    <row r="85" spans="1:12" ht="15" customHeight="1">
      <c r="A85" s="45" t="s">
        <v>70</v>
      </c>
      <c r="B85" s="3" t="s">
        <v>69</v>
      </c>
      <c r="C85" s="1"/>
      <c r="D85" s="2"/>
      <c r="E85" s="44"/>
      <c r="F85" s="47" t="s">
        <v>27</v>
      </c>
      <c r="G85" s="50">
        <v>28</v>
      </c>
      <c r="H85" s="50">
        <v>28</v>
      </c>
      <c r="I85" s="41">
        <v>1700</v>
      </c>
      <c r="J85" s="41"/>
      <c r="K85" s="32"/>
    </row>
    <row r="86" spans="1:12" ht="15" customHeight="1">
      <c r="A86" s="45"/>
      <c r="B86" s="3"/>
      <c r="C86" s="1"/>
      <c r="D86" s="2"/>
      <c r="E86" s="44"/>
      <c r="F86" s="47"/>
      <c r="G86" s="51"/>
      <c r="H86" s="51"/>
      <c r="I86" s="41"/>
      <c r="J86" s="41"/>
      <c r="K86" s="32"/>
    </row>
    <row r="87" spans="1:12" ht="15" customHeight="1">
      <c r="A87" s="45" t="s">
        <v>68</v>
      </c>
      <c r="B87" s="1" t="s">
        <v>67</v>
      </c>
      <c r="D87" s="55"/>
      <c r="E87" s="44"/>
      <c r="F87" s="47" t="s">
        <v>27</v>
      </c>
      <c r="G87" s="50">
        <v>81</v>
      </c>
      <c r="H87" s="50">
        <v>81</v>
      </c>
      <c r="I87" s="41">
        <v>1500</v>
      </c>
      <c r="J87" s="41"/>
      <c r="K87" s="32"/>
    </row>
    <row r="88" spans="1:12" ht="15" customHeight="1">
      <c r="A88" s="45"/>
      <c r="B88" s="1"/>
      <c r="D88" s="55"/>
      <c r="E88" s="44"/>
      <c r="F88" s="47"/>
      <c r="G88" s="51"/>
      <c r="H88" s="51"/>
      <c r="I88" s="41"/>
      <c r="J88" s="41"/>
      <c r="K88" s="32"/>
    </row>
    <row r="89" spans="1:12" ht="15" customHeight="1">
      <c r="A89" s="45" t="s">
        <v>66</v>
      </c>
      <c r="B89" s="1" t="s">
        <v>65</v>
      </c>
      <c r="D89" s="55"/>
      <c r="E89" s="44"/>
      <c r="F89" s="47"/>
      <c r="G89" s="51"/>
      <c r="H89" s="51"/>
      <c r="I89" s="41"/>
      <c r="J89" s="41"/>
      <c r="K89" s="32"/>
    </row>
    <row r="90" spans="1:12" ht="15" customHeight="1">
      <c r="A90" s="45"/>
      <c r="B90" s="1"/>
      <c r="C90" s="3" t="s">
        <v>64</v>
      </c>
      <c r="D90" s="2"/>
      <c r="E90" s="44"/>
      <c r="F90" s="47" t="s">
        <v>8</v>
      </c>
      <c r="G90" s="51">
        <v>3540</v>
      </c>
      <c r="H90" s="51">
        <v>3540</v>
      </c>
      <c r="I90" s="41">
        <v>110</v>
      </c>
      <c r="J90" s="41"/>
      <c r="K90" s="32"/>
    </row>
    <row r="91" spans="1:12" ht="15" customHeight="1">
      <c r="A91" s="45"/>
      <c r="B91" s="1"/>
      <c r="C91" s="3" t="s">
        <v>63</v>
      </c>
      <c r="D91" s="2"/>
      <c r="E91" s="44"/>
      <c r="F91" s="47" t="s">
        <v>8</v>
      </c>
      <c r="G91" s="51">
        <v>356</v>
      </c>
      <c r="H91" s="51">
        <v>356</v>
      </c>
      <c r="I91" s="41">
        <v>120</v>
      </c>
      <c r="J91" s="41"/>
      <c r="K91" s="32"/>
    </row>
    <row r="92" spans="1:12" ht="15" customHeight="1">
      <c r="A92" s="45"/>
      <c r="B92" s="1"/>
      <c r="C92" s="3" t="s">
        <v>62</v>
      </c>
      <c r="D92" s="2"/>
      <c r="E92" s="44"/>
      <c r="F92" s="47" t="s">
        <v>8</v>
      </c>
      <c r="G92" s="51">
        <v>661</v>
      </c>
      <c r="H92" s="51">
        <v>661</v>
      </c>
      <c r="I92" s="41">
        <v>130</v>
      </c>
      <c r="J92" s="41"/>
      <c r="K92" s="32"/>
    </row>
    <row r="93" spans="1:12" ht="15" customHeight="1">
      <c r="A93" s="45"/>
      <c r="B93" s="1"/>
      <c r="C93" s="3"/>
      <c r="D93" s="2"/>
      <c r="E93" s="44"/>
      <c r="F93" s="47"/>
      <c r="G93" s="51"/>
      <c r="H93" s="51"/>
      <c r="I93" s="41"/>
      <c r="J93" s="41"/>
      <c r="K93" s="32"/>
    </row>
    <row r="94" spans="1:12" ht="15" customHeight="1">
      <c r="A94" s="45" t="s">
        <v>61</v>
      </c>
      <c r="B94" s="1" t="s">
        <v>60</v>
      </c>
      <c r="D94" s="55"/>
      <c r="E94" s="44"/>
      <c r="F94" s="47" t="s">
        <v>8</v>
      </c>
      <c r="G94" s="51">
        <v>175</v>
      </c>
      <c r="H94" s="51">
        <v>175</v>
      </c>
      <c r="I94" s="41">
        <v>150</v>
      </c>
      <c r="J94" s="41"/>
      <c r="K94" s="32"/>
    </row>
    <row r="95" spans="1:12" ht="15" customHeight="1">
      <c r="A95" s="45"/>
      <c r="B95" s="3"/>
      <c r="C95" s="1"/>
      <c r="D95" s="2"/>
      <c r="E95" s="44"/>
      <c r="F95" s="47"/>
      <c r="G95" s="51"/>
      <c r="H95" s="51"/>
      <c r="I95" s="41"/>
      <c r="J95" s="41"/>
      <c r="K95" s="32"/>
    </row>
    <row r="96" spans="1:12" ht="15" customHeight="1">
      <c r="A96" s="45" t="s">
        <v>59</v>
      </c>
      <c r="B96" s="1" t="s">
        <v>10</v>
      </c>
      <c r="C96" s="52"/>
      <c r="D96" s="2"/>
      <c r="E96" s="44"/>
      <c r="F96" s="47"/>
      <c r="G96" s="51"/>
      <c r="H96" s="51"/>
      <c r="I96" s="41"/>
      <c r="J96" s="41"/>
      <c r="K96" s="32"/>
      <c r="L96" s="56"/>
    </row>
    <row r="97" spans="1:12" ht="15" customHeight="1">
      <c r="A97" s="45" t="s">
        <v>58</v>
      </c>
      <c r="C97" s="1" t="s">
        <v>57</v>
      </c>
      <c r="D97" s="2"/>
      <c r="E97" s="44"/>
      <c r="F97" s="47" t="s">
        <v>27</v>
      </c>
      <c r="G97" s="51" t="s">
        <v>56</v>
      </c>
      <c r="H97" s="51"/>
      <c r="I97" s="41"/>
      <c r="J97" s="41"/>
      <c r="K97" s="32"/>
    </row>
    <row r="98" spans="1:12" ht="15" customHeight="1">
      <c r="A98" s="45" t="s">
        <v>55</v>
      </c>
      <c r="C98" s="1" t="s">
        <v>54</v>
      </c>
      <c r="D98" s="2"/>
      <c r="E98" s="44"/>
      <c r="F98" s="47" t="s">
        <v>6</v>
      </c>
      <c r="G98" s="46">
        <v>2</v>
      </c>
      <c r="H98" s="46">
        <v>2</v>
      </c>
      <c r="I98" s="41">
        <v>6000</v>
      </c>
      <c r="J98" s="41"/>
      <c r="K98" s="32"/>
    </row>
    <row r="99" spans="1:12" ht="15" customHeight="1">
      <c r="A99" s="45" t="s">
        <v>53</v>
      </c>
      <c r="C99" s="3" t="s">
        <v>52</v>
      </c>
      <c r="D99" s="2"/>
      <c r="E99" s="44"/>
      <c r="F99" s="47" t="s">
        <v>11</v>
      </c>
      <c r="G99" s="46">
        <v>1</v>
      </c>
      <c r="H99" s="46">
        <v>1</v>
      </c>
      <c r="I99" s="41">
        <v>5000</v>
      </c>
      <c r="J99" s="41"/>
      <c r="K99" s="32"/>
    </row>
    <row r="100" spans="1:12" ht="15" customHeight="1">
      <c r="A100" s="45" t="s">
        <v>51</v>
      </c>
      <c r="C100" s="3" t="s">
        <v>50</v>
      </c>
      <c r="D100" s="2"/>
      <c r="E100" s="44"/>
      <c r="F100" s="47" t="s">
        <v>9</v>
      </c>
      <c r="G100" s="51">
        <v>194</v>
      </c>
      <c r="H100" s="51">
        <v>194</v>
      </c>
      <c r="I100" s="41">
        <v>100</v>
      </c>
      <c r="J100" s="41"/>
      <c r="K100" s="32"/>
    </row>
    <row r="101" spans="1:12" ht="15" customHeight="1">
      <c r="A101" s="45" t="s">
        <v>49</v>
      </c>
      <c r="C101" s="3" t="s">
        <v>48</v>
      </c>
      <c r="D101" s="2"/>
      <c r="E101" s="44"/>
      <c r="F101" s="47" t="s">
        <v>11</v>
      </c>
      <c r="G101" s="46">
        <v>1</v>
      </c>
      <c r="H101" s="46">
        <v>1</v>
      </c>
      <c r="I101" s="41">
        <v>61000</v>
      </c>
      <c r="J101" s="41"/>
      <c r="K101" s="32"/>
    </row>
    <row r="102" spans="1:12" ht="15" customHeight="1">
      <c r="A102" s="45" t="s">
        <v>47</v>
      </c>
      <c r="C102" s="3" t="s">
        <v>46</v>
      </c>
      <c r="D102" s="2"/>
      <c r="E102" s="44"/>
      <c r="F102" s="47" t="s">
        <v>11</v>
      </c>
      <c r="G102" s="46">
        <v>1</v>
      </c>
      <c r="H102" s="46">
        <v>1</v>
      </c>
      <c r="I102" s="41">
        <v>10000</v>
      </c>
      <c r="J102" s="41"/>
      <c r="K102" s="32"/>
    </row>
    <row r="103" spans="1:12" ht="15" customHeight="1">
      <c r="A103" s="45" t="s">
        <v>45</v>
      </c>
      <c r="C103" s="3" t="s">
        <v>44</v>
      </c>
      <c r="D103" s="2"/>
      <c r="E103" s="44"/>
      <c r="F103" s="47" t="s">
        <v>11</v>
      </c>
      <c r="G103" s="46">
        <v>1</v>
      </c>
      <c r="H103" s="46">
        <v>1</v>
      </c>
      <c r="I103" s="41">
        <v>7000</v>
      </c>
      <c r="J103" s="41"/>
      <c r="K103" s="32"/>
    </row>
    <row r="104" spans="1:12" ht="15" customHeight="1">
      <c r="A104" s="45" t="s">
        <v>43</v>
      </c>
      <c r="C104" s="3" t="s">
        <v>42</v>
      </c>
      <c r="D104" s="2"/>
      <c r="E104" s="44"/>
      <c r="F104" s="47" t="s">
        <v>11</v>
      </c>
      <c r="G104" s="46">
        <v>1</v>
      </c>
      <c r="H104" s="46">
        <v>1</v>
      </c>
      <c r="I104" s="41">
        <v>1500</v>
      </c>
      <c r="J104" s="41"/>
      <c r="K104" s="32"/>
    </row>
    <row r="105" spans="1:12" ht="15" customHeight="1">
      <c r="A105" s="45" t="s">
        <v>41</v>
      </c>
      <c r="C105" s="3" t="s">
        <v>40</v>
      </c>
      <c r="D105" s="2"/>
      <c r="E105" s="44"/>
      <c r="F105" s="47" t="s">
        <v>6</v>
      </c>
      <c r="G105" s="46">
        <v>2</v>
      </c>
      <c r="H105" s="46">
        <v>2</v>
      </c>
      <c r="I105" s="41">
        <v>6000</v>
      </c>
      <c r="J105" s="41"/>
      <c r="K105" s="32"/>
    </row>
    <row r="106" spans="1:12" s="488" customFormat="1" ht="15" customHeight="1">
      <c r="A106" s="486" t="s">
        <v>39</v>
      </c>
      <c r="B106" s="487"/>
      <c r="C106" s="488" t="s">
        <v>38</v>
      </c>
      <c r="D106" s="495"/>
      <c r="E106" s="490"/>
      <c r="F106" s="491" t="s">
        <v>1105</v>
      </c>
      <c r="G106" s="496"/>
      <c r="H106" s="496"/>
      <c r="I106" s="492"/>
      <c r="J106" s="492"/>
      <c r="K106" s="493"/>
    </row>
    <row r="107" spans="1:12" s="488" customFormat="1" ht="15" customHeight="1">
      <c r="A107" s="486" t="s">
        <v>37</v>
      </c>
      <c r="B107" s="487"/>
      <c r="C107" s="488" t="s">
        <v>36</v>
      </c>
      <c r="D107" s="495"/>
      <c r="E107" s="490"/>
      <c r="F107" s="491" t="s">
        <v>1105</v>
      </c>
      <c r="G107" s="496"/>
      <c r="H107" s="496"/>
      <c r="I107" s="492"/>
      <c r="J107" s="492"/>
      <c r="K107" s="493"/>
    </row>
    <row r="108" spans="1:12" ht="15" customHeight="1">
      <c r="A108" s="45"/>
      <c r="B108" s="3"/>
      <c r="C108" s="3"/>
      <c r="D108" s="55"/>
      <c r="E108" s="44"/>
      <c r="F108" s="47"/>
      <c r="G108" s="51"/>
      <c r="H108" s="51"/>
      <c r="I108" s="54"/>
      <c r="J108" s="54"/>
      <c r="K108" s="32"/>
      <c r="L108" s="53"/>
    </row>
    <row r="109" spans="1:12" ht="15" customHeight="1">
      <c r="A109" s="45" t="s">
        <v>35</v>
      </c>
      <c r="B109" s="1" t="s">
        <v>34</v>
      </c>
      <c r="C109" s="52"/>
      <c r="D109" s="2"/>
      <c r="E109" s="44"/>
      <c r="F109" s="47"/>
      <c r="G109" s="51"/>
      <c r="H109" s="51"/>
      <c r="I109" s="41"/>
      <c r="J109" s="41"/>
      <c r="K109" s="32"/>
    </row>
    <row r="110" spans="1:12" ht="15" customHeight="1">
      <c r="A110" s="45" t="s">
        <v>33</v>
      </c>
      <c r="B110" s="1" t="s">
        <v>32</v>
      </c>
      <c r="C110" s="3"/>
      <c r="D110" s="2"/>
      <c r="E110" s="44"/>
      <c r="F110" s="47" t="s">
        <v>8</v>
      </c>
      <c r="G110" s="51">
        <v>29</v>
      </c>
      <c r="H110" s="51">
        <v>29</v>
      </c>
      <c r="I110" s="41">
        <v>70</v>
      </c>
      <c r="J110" s="41"/>
      <c r="K110" s="32"/>
    </row>
    <row r="111" spans="1:12" ht="15" customHeight="1">
      <c r="A111" s="45" t="s">
        <v>31</v>
      </c>
      <c r="B111" s="1" t="s">
        <v>30</v>
      </c>
      <c r="C111" s="3"/>
      <c r="D111" s="2"/>
      <c r="E111" s="44"/>
      <c r="F111" s="47" t="s">
        <v>8</v>
      </c>
      <c r="G111" s="51">
        <v>29</v>
      </c>
      <c r="H111" s="51">
        <v>29</v>
      </c>
      <c r="I111" s="41">
        <v>50</v>
      </c>
      <c r="J111" s="41"/>
      <c r="K111" s="32"/>
    </row>
    <row r="112" spans="1:12" ht="15" customHeight="1">
      <c r="A112" s="45" t="s">
        <v>29</v>
      </c>
      <c r="B112" s="1" t="s">
        <v>28</v>
      </c>
      <c r="C112" s="3"/>
      <c r="D112" s="2"/>
      <c r="E112" s="44"/>
      <c r="F112" s="47" t="s">
        <v>27</v>
      </c>
      <c r="G112" s="50">
        <v>5.8079999999999998</v>
      </c>
      <c r="H112" s="49">
        <v>5.8079999999999998</v>
      </c>
      <c r="I112" s="41">
        <v>900</v>
      </c>
      <c r="J112" s="41"/>
      <c r="K112" s="32"/>
    </row>
    <row r="113" spans="1:12" ht="15" customHeight="1">
      <c r="A113" s="45" t="s">
        <v>26</v>
      </c>
      <c r="B113" s="1" t="s">
        <v>25</v>
      </c>
      <c r="C113" s="3"/>
      <c r="D113" s="2"/>
      <c r="E113" s="44"/>
      <c r="F113" s="43" t="s">
        <v>8</v>
      </c>
      <c r="G113" s="42">
        <v>12</v>
      </c>
      <c r="H113" s="42">
        <v>12</v>
      </c>
      <c r="I113" s="41">
        <v>150</v>
      </c>
      <c r="J113" s="41"/>
      <c r="K113" s="32"/>
    </row>
    <row r="114" spans="1:12" ht="15" customHeight="1">
      <c r="A114" s="45" t="s">
        <v>24</v>
      </c>
      <c r="B114" s="1" t="s">
        <v>23</v>
      </c>
      <c r="C114" s="3"/>
      <c r="D114" s="2"/>
      <c r="E114" s="44"/>
      <c r="F114" s="47" t="s">
        <v>11</v>
      </c>
      <c r="G114" s="46">
        <v>1</v>
      </c>
      <c r="H114" s="46">
        <v>1</v>
      </c>
      <c r="I114" s="41">
        <v>10000</v>
      </c>
      <c r="J114" s="41"/>
      <c r="K114" s="32"/>
    </row>
    <row r="115" spans="1:12" ht="15" customHeight="1">
      <c r="A115" s="45" t="s">
        <v>22</v>
      </c>
      <c r="B115" s="1" t="s">
        <v>13</v>
      </c>
      <c r="C115" s="3"/>
      <c r="D115" s="2"/>
      <c r="E115" s="44"/>
      <c r="F115" s="47" t="s">
        <v>11</v>
      </c>
      <c r="G115" s="46">
        <v>1</v>
      </c>
      <c r="H115" s="46">
        <v>1</v>
      </c>
      <c r="I115" s="41">
        <v>1000</v>
      </c>
      <c r="J115" s="41"/>
      <c r="K115" s="32"/>
    </row>
    <row r="116" spans="1:12" ht="15" customHeight="1">
      <c r="A116" s="45" t="s">
        <v>19</v>
      </c>
      <c r="B116" s="1" t="s">
        <v>21</v>
      </c>
      <c r="C116" s="3"/>
      <c r="D116" s="2"/>
      <c r="E116" s="44"/>
      <c r="F116" s="47" t="s">
        <v>11</v>
      </c>
      <c r="G116" s="46">
        <v>1</v>
      </c>
      <c r="H116" s="46">
        <v>1</v>
      </c>
      <c r="I116" s="41">
        <v>2000</v>
      </c>
      <c r="J116" s="41"/>
      <c r="K116" s="32"/>
    </row>
    <row r="117" spans="1:12" ht="15" customHeight="1">
      <c r="A117" s="45" t="s">
        <v>19</v>
      </c>
      <c r="B117" s="1" t="s">
        <v>20</v>
      </c>
      <c r="C117" s="3"/>
      <c r="D117" s="2"/>
      <c r="E117" s="48"/>
      <c r="F117" s="47" t="s">
        <v>11</v>
      </c>
      <c r="G117" s="46">
        <v>1</v>
      </c>
      <c r="H117" s="46">
        <v>1</v>
      </c>
      <c r="I117" s="41">
        <v>14000</v>
      </c>
      <c r="J117" s="41"/>
      <c r="K117" s="32"/>
    </row>
    <row r="118" spans="1:12" ht="15" customHeight="1">
      <c r="A118" s="45"/>
      <c r="C118" s="3"/>
      <c r="D118" s="2"/>
      <c r="E118" s="44"/>
      <c r="F118" s="43"/>
      <c r="G118" s="42"/>
      <c r="H118" s="42"/>
      <c r="I118" s="41"/>
      <c r="J118" s="41"/>
      <c r="K118" s="32">
        <f>ROUND(H118*I118,2)</f>
        <v>0</v>
      </c>
    </row>
    <row r="119" spans="1:12" ht="15" customHeight="1">
      <c r="A119" s="26"/>
      <c r="B119" s="31"/>
      <c r="C119" s="97"/>
      <c r="D119" s="30"/>
      <c r="E119" s="29"/>
      <c r="F119" s="23"/>
      <c r="G119" s="22"/>
      <c r="H119" s="22"/>
      <c r="I119" s="41"/>
      <c r="J119" s="41"/>
      <c r="K119" s="32">
        <f>ROUND(H119*I119,2)</f>
        <v>0</v>
      </c>
    </row>
    <row r="120" spans="1:12" ht="15" customHeight="1">
      <c r="A120" s="497"/>
      <c r="B120" s="124"/>
      <c r="C120" s="123"/>
      <c r="D120" s="123"/>
      <c r="E120" s="122"/>
      <c r="F120" s="121"/>
      <c r="G120" s="355"/>
      <c r="H120" s="355"/>
      <c r="I120" s="118"/>
      <c r="J120" s="118"/>
      <c r="K120" s="356"/>
    </row>
    <row r="121" spans="1:12" ht="15" customHeight="1">
      <c r="A121" s="498"/>
      <c r="B121" s="25"/>
      <c r="C121" s="24"/>
      <c r="D121" s="2"/>
      <c r="E121" s="4" t="s">
        <v>0</v>
      </c>
      <c r="F121" s="23"/>
      <c r="G121" s="22"/>
      <c r="H121" s="22"/>
      <c r="I121" s="21"/>
      <c r="J121" s="21"/>
      <c r="K121" s="165">
        <f>SUBTOTAL(9,K8:K119)</f>
        <v>0</v>
      </c>
    </row>
    <row r="122" spans="1:12" ht="15" customHeight="1">
      <c r="A122" s="498"/>
      <c r="B122" s="27"/>
      <c r="C122" s="24"/>
      <c r="D122" s="2"/>
      <c r="E122" s="4" t="s">
        <v>17</v>
      </c>
      <c r="F122" s="23"/>
      <c r="G122" s="22"/>
      <c r="H122" s="22"/>
      <c r="I122" s="21"/>
      <c r="J122" s="21"/>
      <c r="K122" s="165">
        <f>0.2*K121</f>
        <v>0</v>
      </c>
    </row>
    <row r="123" spans="1:12" ht="15" customHeight="1">
      <c r="A123" s="498"/>
      <c r="B123" s="25"/>
      <c r="C123" s="24"/>
      <c r="D123" s="2"/>
      <c r="E123" s="4" t="s">
        <v>18</v>
      </c>
      <c r="F123" s="23"/>
      <c r="G123" s="22"/>
      <c r="H123" s="22"/>
      <c r="I123" s="21"/>
      <c r="J123" s="21"/>
      <c r="K123" s="165">
        <f>+K122+K121</f>
        <v>0</v>
      </c>
    </row>
    <row r="124" spans="1:12" ht="15" customHeight="1">
      <c r="A124" s="499"/>
      <c r="B124" s="182"/>
      <c r="C124" s="351"/>
      <c r="D124" s="352"/>
      <c r="E124" s="353"/>
      <c r="F124" s="35"/>
      <c r="G124" s="34"/>
      <c r="H124" s="34"/>
      <c r="I124" s="81"/>
      <c r="J124" s="81"/>
      <c r="K124" s="33"/>
    </row>
    <row r="125" spans="1:12" ht="12.95" customHeight="1">
      <c r="L125" s="11"/>
    </row>
    <row r="126" spans="1:12" ht="12.95" customHeight="1">
      <c r="L126" s="10"/>
    </row>
  </sheetData>
  <mergeCells count="21">
    <mergeCell ref="A1:C1"/>
    <mergeCell ref="D1:K1"/>
    <mergeCell ref="A2:C4"/>
    <mergeCell ref="D2:K2"/>
    <mergeCell ref="D3:K3"/>
    <mergeCell ref="D4:K4"/>
    <mergeCell ref="G55:G56"/>
    <mergeCell ref="H55:H56"/>
    <mergeCell ref="I55:I56"/>
    <mergeCell ref="K55:K56"/>
    <mergeCell ref="F55:F56"/>
    <mergeCell ref="J55:J56"/>
    <mergeCell ref="I5:I7"/>
    <mergeCell ref="K5:K7"/>
    <mergeCell ref="B11:E11"/>
    <mergeCell ref="A5:A7"/>
    <mergeCell ref="B5:E7"/>
    <mergeCell ref="F5:F7"/>
    <mergeCell ref="G5:G7"/>
    <mergeCell ref="H5:H7"/>
    <mergeCell ref="J5:J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3" fitToHeight="0" orientation="portrait" r:id="rId1"/>
  <headerFooter alignWithMargins="0">
    <oddHeader>&amp;R&amp;"Arial,Gras italique"&amp;8Page &amp;P/&amp;N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CF3B5-EE7D-43A8-85A2-6451327BF553}">
  <sheetPr>
    <tabColor rgb="FFFFFF00"/>
    <pageSetUpPr fitToPage="1"/>
  </sheetPr>
  <dimension ref="A1:AQ542"/>
  <sheetViews>
    <sheetView showGridLines="0" tabSelected="1" view="pageBreakPreview" zoomScaleNormal="100" zoomScaleSheetLayoutView="100" workbookViewId="0">
      <selection activeCell="D10" sqref="D10"/>
    </sheetView>
  </sheetViews>
  <sheetFormatPr baseColWidth="10" defaultColWidth="11.42578125" defaultRowHeight="12.75"/>
  <cols>
    <col min="1" max="1" width="5.85546875" style="52" customWidth="1"/>
    <col min="2" max="2" width="11.42578125" style="3"/>
    <col min="3" max="3" width="11.5703125" style="3" bestFit="1" customWidth="1"/>
    <col min="4" max="4" width="11.42578125" style="3" customWidth="1"/>
    <col min="5" max="5" width="25.42578125" style="3" customWidth="1"/>
    <col min="6" max="6" width="6" style="3" customWidth="1"/>
    <col min="7" max="8" width="9.7109375" style="3" customWidth="1"/>
    <col min="9" max="9" width="12.85546875" style="3" customWidth="1"/>
    <col min="10" max="10" width="15.7109375" style="3" customWidth="1"/>
    <col min="11" max="11" width="11.85546875" style="3" bestFit="1" customWidth="1"/>
    <col min="12" max="12" width="13.28515625" style="3" bestFit="1" customWidth="1"/>
    <col min="13" max="13" width="14.42578125" style="3" bestFit="1" customWidth="1"/>
    <col min="14" max="14" width="12.42578125" style="3" bestFit="1" customWidth="1"/>
    <col min="15" max="15" width="20.140625" style="3" customWidth="1"/>
    <col min="16" max="16" width="6.42578125" style="3" customWidth="1"/>
    <col min="17" max="18" width="12.140625" style="3" bestFit="1" customWidth="1"/>
    <col min="19" max="19" width="11.42578125" style="3"/>
    <col min="20" max="20" width="13.42578125" style="3" customWidth="1"/>
    <col min="21" max="24" width="11.42578125" style="3"/>
    <col min="25" max="25" width="16.7109375" style="3" customWidth="1"/>
    <col min="26" max="26" width="11.42578125" style="52"/>
    <col min="27" max="27" width="15.28515625" style="52" customWidth="1"/>
    <col min="28" max="29" width="11.85546875" style="52" bestFit="1" customWidth="1"/>
    <col min="30" max="31" width="11.42578125" style="52"/>
    <col min="32" max="32" width="13.7109375" style="52" customWidth="1"/>
    <col min="33" max="35" width="11.42578125" style="3"/>
    <col min="36" max="36" width="16.7109375" style="3" customWidth="1"/>
    <col min="37" max="37" width="11.42578125" style="52"/>
    <col min="38" max="38" width="15.28515625" style="52" customWidth="1"/>
    <col min="39" max="39" width="15" style="52" customWidth="1"/>
    <col min="40" max="40" width="11.85546875" style="52" bestFit="1" customWidth="1"/>
    <col min="41" max="42" width="11.42578125" style="52"/>
    <col min="43" max="43" width="13.7109375" style="52" customWidth="1"/>
    <col min="44" max="44" width="12.28515625" style="3" bestFit="1" customWidth="1"/>
    <col min="45" max="16384" width="11.42578125" style="3"/>
  </cols>
  <sheetData>
    <row r="1" spans="1:11" ht="27" customHeight="1" thickBot="1">
      <c r="A1" s="845" t="s">
        <v>1583</v>
      </c>
      <c r="B1" s="844"/>
      <c r="C1" s="843"/>
      <c r="D1" s="704" t="s">
        <v>1587</v>
      </c>
      <c r="E1" s="705"/>
      <c r="F1" s="705"/>
      <c r="G1" s="705"/>
      <c r="H1" s="705"/>
      <c r="I1" s="705"/>
      <c r="J1" s="706"/>
    </row>
    <row r="2" spans="1:11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</row>
    <row r="3" spans="1:11" ht="41.25" customHeight="1">
      <c r="A3" s="710"/>
      <c r="B3" s="711"/>
      <c r="C3" s="712"/>
      <c r="D3" s="773" t="s">
        <v>1351</v>
      </c>
      <c r="E3" s="719"/>
      <c r="F3" s="719"/>
      <c r="G3" s="719"/>
      <c r="H3" s="719"/>
      <c r="I3" s="719"/>
      <c r="J3" s="720"/>
    </row>
    <row r="4" spans="1:11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</row>
    <row r="5" spans="1:11" ht="12.75" customHeight="1">
      <c r="A5" s="767" t="s">
        <v>196</v>
      </c>
      <c r="B5" s="679" t="s">
        <v>195</v>
      </c>
      <c r="C5" s="680"/>
      <c r="D5" s="680"/>
      <c r="E5" s="681"/>
      <c r="F5" s="688" t="s">
        <v>7</v>
      </c>
      <c r="G5" s="770" t="s">
        <v>194</v>
      </c>
      <c r="H5" s="770" t="s">
        <v>1581</v>
      </c>
      <c r="I5" s="776" t="s">
        <v>192</v>
      </c>
      <c r="J5" s="764" t="s">
        <v>191</v>
      </c>
    </row>
    <row r="6" spans="1:11">
      <c r="A6" s="768"/>
      <c r="B6" s="682"/>
      <c r="C6" s="683"/>
      <c r="D6" s="683"/>
      <c r="E6" s="684"/>
      <c r="F6" s="689"/>
      <c r="G6" s="774"/>
      <c r="H6" s="774"/>
      <c r="I6" s="777"/>
      <c r="J6" s="765"/>
    </row>
    <row r="7" spans="1:11" ht="13.5" thickBot="1">
      <c r="A7" s="769"/>
      <c r="B7" s="685"/>
      <c r="C7" s="686"/>
      <c r="D7" s="686"/>
      <c r="E7" s="687"/>
      <c r="F7" s="690"/>
      <c r="G7" s="775"/>
      <c r="H7" s="775"/>
      <c r="I7" s="778"/>
      <c r="J7" s="766"/>
    </row>
    <row r="8" spans="1:11" ht="15" customHeight="1">
      <c r="A8" s="340"/>
      <c r="B8" s="78"/>
      <c r="C8" s="77"/>
      <c r="D8" s="76"/>
      <c r="E8" s="75"/>
      <c r="F8" s="74"/>
      <c r="G8" s="311"/>
      <c r="H8" s="311"/>
      <c r="I8" s="339"/>
      <c r="J8" s="309"/>
    </row>
    <row r="9" spans="1:11" ht="15" customHeight="1">
      <c r="A9" s="835" t="s">
        <v>190</v>
      </c>
      <c r="B9" s="834" t="s">
        <v>1350</v>
      </c>
      <c r="C9" s="833"/>
      <c r="D9" s="833"/>
      <c r="E9" s="832"/>
      <c r="F9" s="47" t="s">
        <v>16</v>
      </c>
      <c r="G9" s="289"/>
      <c r="H9" s="289"/>
      <c r="I9" s="145"/>
      <c r="J9" s="271"/>
    </row>
    <row r="10" spans="1:11" ht="15" customHeight="1">
      <c r="A10" s="835"/>
      <c r="B10" s="842"/>
      <c r="C10" s="842"/>
      <c r="D10" s="842"/>
      <c r="E10" s="842"/>
      <c r="F10" s="47"/>
      <c r="G10" s="289"/>
      <c r="H10" s="289"/>
      <c r="I10" s="145"/>
      <c r="J10" s="282"/>
    </row>
    <row r="11" spans="1:11" ht="15" customHeight="1">
      <c r="A11" s="841"/>
      <c r="B11" s="840"/>
      <c r="C11" s="839"/>
      <c r="D11" s="838"/>
      <c r="E11" s="837"/>
      <c r="F11" s="47"/>
      <c r="G11" s="289"/>
      <c r="H11" s="289"/>
      <c r="I11" s="145"/>
      <c r="J11" s="282"/>
    </row>
    <row r="12" spans="1:11" ht="15" customHeight="1">
      <c r="A12" s="835" t="s">
        <v>188</v>
      </c>
      <c r="B12" s="834" t="s">
        <v>1349</v>
      </c>
      <c r="C12" s="833"/>
      <c r="D12" s="833"/>
      <c r="E12" s="832"/>
      <c r="F12" s="47"/>
      <c r="G12" s="289"/>
      <c r="H12" s="289"/>
      <c r="I12" s="145"/>
      <c r="J12" s="282"/>
    </row>
    <row r="13" spans="1:11" ht="15" customHeight="1">
      <c r="A13" s="835"/>
      <c r="B13" s="842"/>
      <c r="C13" s="842"/>
      <c r="D13" s="842"/>
      <c r="E13" s="842"/>
      <c r="F13" s="47"/>
      <c r="G13" s="289"/>
      <c r="H13" s="289"/>
      <c r="I13" s="145"/>
      <c r="J13" s="282"/>
    </row>
    <row r="14" spans="1:11" ht="15" customHeight="1">
      <c r="A14" s="841"/>
      <c r="B14" s="840"/>
      <c r="C14" s="839"/>
      <c r="D14" s="838"/>
      <c r="E14" s="837"/>
      <c r="F14" s="47"/>
      <c r="G14" s="289"/>
      <c r="H14" s="289"/>
      <c r="I14" s="836"/>
      <c r="J14" s="282"/>
      <c r="K14" s="297"/>
    </row>
    <row r="15" spans="1:11" ht="12.75" customHeight="1">
      <c r="A15" s="835" t="s">
        <v>186</v>
      </c>
      <c r="B15" s="834" t="s">
        <v>1348</v>
      </c>
      <c r="C15" s="833"/>
      <c r="D15" s="833"/>
      <c r="E15" s="832"/>
      <c r="F15" s="47" t="s">
        <v>16</v>
      </c>
      <c r="G15" s="289"/>
      <c r="H15" s="289"/>
      <c r="I15" s="145"/>
      <c r="J15" s="271"/>
    </row>
    <row r="16" spans="1:11" ht="15" customHeight="1">
      <c r="A16" s="170"/>
      <c r="B16" s="150" t="s">
        <v>1347</v>
      </c>
      <c r="C16" s="52"/>
      <c r="D16" s="2"/>
      <c r="E16" s="169"/>
      <c r="F16" s="47" t="s">
        <v>11</v>
      </c>
      <c r="G16" s="289">
        <v>1</v>
      </c>
      <c r="H16" s="289"/>
      <c r="I16" s="286"/>
      <c r="J16" s="282">
        <f>G16*I16</f>
        <v>0</v>
      </c>
      <c r="K16" s="297"/>
    </row>
    <row r="17" spans="1:11" ht="15" customHeight="1">
      <c r="A17" s="170"/>
      <c r="B17" s="150"/>
      <c r="C17" s="52"/>
      <c r="D17" s="2"/>
      <c r="E17" s="169"/>
      <c r="F17" s="47"/>
      <c r="G17" s="289"/>
      <c r="H17" s="289"/>
      <c r="I17" s="186"/>
      <c r="J17" s="282"/>
      <c r="K17" s="297"/>
    </row>
    <row r="18" spans="1:11" ht="15" customHeight="1">
      <c r="A18" s="68" t="s">
        <v>184</v>
      </c>
      <c r="B18" s="150" t="s">
        <v>1346</v>
      </c>
      <c r="C18" s="128"/>
      <c r="D18" s="2"/>
      <c r="E18" s="72"/>
      <c r="F18" s="47"/>
      <c r="G18" s="289"/>
      <c r="H18" s="289"/>
      <c r="I18" s="186"/>
      <c r="J18" s="282"/>
      <c r="K18" s="297"/>
    </row>
    <row r="19" spans="1:11" ht="15" customHeight="1">
      <c r="A19" s="170"/>
      <c r="B19" s="65" t="s">
        <v>1345</v>
      </c>
      <c r="C19" s="71"/>
      <c r="D19" s="71"/>
      <c r="E19" s="71"/>
      <c r="F19" s="47" t="s">
        <v>6</v>
      </c>
      <c r="G19" s="289">
        <v>4</v>
      </c>
      <c r="H19" s="289"/>
      <c r="I19" s="186"/>
      <c r="J19" s="282">
        <f>G19*I19</f>
        <v>0</v>
      </c>
      <c r="K19" s="297"/>
    </row>
    <row r="20" spans="1:11" ht="15" customHeight="1">
      <c r="A20" s="170"/>
      <c r="B20" s="65" t="s">
        <v>1344</v>
      </c>
      <c r="C20" s="71"/>
      <c r="D20" s="71"/>
      <c r="E20" s="71"/>
      <c r="F20" s="47" t="s">
        <v>11</v>
      </c>
      <c r="G20" s="289">
        <v>1</v>
      </c>
      <c r="H20" s="289"/>
      <c r="I20" s="186"/>
      <c r="J20" s="282">
        <f>G20*I20</f>
        <v>0</v>
      </c>
      <c r="K20" s="297"/>
    </row>
    <row r="21" spans="1:11" ht="15" customHeight="1">
      <c r="A21" s="170"/>
      <c r="B21" s="65" t="s">
        <v>1343</v>
      </c>
      <c r="C21" s="71"/>
      <c r="D21" s="71"/>
      <c r="E21" s="71"/>
      <c r="F21" s="47" t="s">
        <v>11</v>
      </c>
      <c r="G21" s="289">
        <v>1</v>
      </c>
      <c r="H21" s="289"/>
      <c r="I21" s="186"/>
      <c r="J21" s="282">
        <f>G21*I21</f>
        <v>0</v>
      </c>
      <c r="K21" s="297"/>
    </row>
    <row r="22" spans="1:11" ht="15" customHeight="1">
      <c r="A22" s="170"/>
      <c r="B22" s="65"/>
      <c r="C22" s="71"/>
      <c r="D22" s="71"/>
      <c r="E22" s="71"/>
      <c r="F22" s="47"/>
      <c r="G22" s="289"/>
      <c r="H22" s="289"/>
      <c r="I22" s="186"/>
      <c r="J22" s="282"/>
      <c r="K22" s="297"/>
    </row>
    <row r="23" spans="1:11" ht="15" customHeight="1">
      <c r="A23" s="68" t="s">
        <v>182</v>
      </c>
      <c r="B23" s="150" t="s">
        <v>1342</v>
      </c>
      <c r="C23" s="128"/>
      <c r="D23" s="2"/>
      <c r="E23" s="72"/>
      <c r="F23" s="47"/>
      <c r="G23" s="289"/>
      <c r="H23" s="289"/>
      <c r="I23" s="186"/>
      <c r="J23" s="282"/>
      <c r="K23" s="297"/>
    </row>
    <row r="24" spans="1:11" ht="15" customHeight="1">
      <c r="A24" s="170"/>
      <c r="B24" s="65" t="s">
        <v>1341</v>
      </c>
      <c r="C24" s="71"/>
      <c r="D24" s="71"/>
      <c r="E24" s="71"/>
      <c r="F24" s="47" t="s">
        <v>11</v>
      </c>
      <c r="G24" s="289">
        <v>1</v>
      </c>
      <c r="H24" s="289"/>
      <c r="I24" s="186"/>
      <c r="J24" s="282">
        <f>G24*I24</f>
        <v>0</v>
      </c>
      <c r="K24" s="297"/>
    </row>
    <row r="25" spans="1:11" ht="15" customHeight="1">
      <c r="A25" s="170"/>
      <c r="B25" s="65" t="s">
        <v>1340</v>
      </c>
      <c r="C25" s="71"/>
      <c r="D25" s="71"/>
      <c r="E25" s="71"/>
      <c r="F25" s="47" t="s">
        <v>11</v>
      </c>
      <c r="G25" s="289">
        <v>1</v>
      </c>
      <c r="H25" s="289"/>
      <c r="I25" s="186"/>
      <c r="J25" s="282">
        <f>G25*I25</f>
        <v>0</v>
      </c>
      <c r="K25" s="297"/>
    </row>
    <row r="26" spans="1:11" ht="15" customHeight="1">
      <c r="A26" s="170"/>
      <c r="B26" s="150"/>
      <c r="C26" s="52"/>
      <c r="D26" s="2"/>
      <c r="E26" s="169"/>
      <c r="F26" s="47"/>
      <c r="G26" s="289"/>
      <c r="H26" s="289"/>
      <c r="I26" s="186"/>
      <c r="J26" s="282"/>
      <c r="K26" s="297"/>
    </row>
    <row r="27" spans="1:11" ht="15" customHeight="1">
      <c r="A27" s="68" t="s">
        <v>180</v>
      </c>
      <c r="B27" s="150" t="s">
        <v>1339</v>
      </c>
      <c r="C27" s="71"/>
      <c r="D27" s="71"/>
      <c r="E27" s="71"/>
      <c r="F27" s="47"/>
      <c r="G27" s="289"/>
      <c r="H27" s="289"/>
      <c r="I27" s="186"/>
      <c r="J27" s="282"/>
      <c r="K27" s="297"/>
    </row>
    <row r="28" spans="1:11" ht="15" customHeight="1">
      <c r="A28" s="170"/>
      <c r="B28" s="65" t="s">
        <v>1338</v>
      </c>
      <c r="C28" s="71"/>
      <c r="D28" s="71"/>
      <c r="E28" s="71"/>
      <c r="F28" s="47"/>
      <c r="G28" s="289"/>
      <c r="H28" s="289"/>
      <c r="I28" s="186"/>
      <c r="J28" s="282"/>
      <c r="K28" s="297"/>
    </row>
    <row r="29" spans="1:11" ht="15" customHeight="1">
      <c r="A29" s="170"/>
      <c r="B29" s="65" t="s">
        <v>1337</v>
      </c>
      <c r="C29" s="71"/>
      <c r="D29" s="71"/>
      <c r="E29" s="71"/>
      <c r="F29" s="47" t="s">
        <v>11</v>
      </c>
      <c r="G29" s="289">
        <v>1</v>
      </c>
      <c r="H29" s="289"/>
      <c r="I29" s="186"/>
      <c r="J29" s="282">
        <f>G29*I29</f>
        <v>0</v>
      </c>
      <c r="K29" s="297"/>
    </row>
    <row r="30" spans="1:11" ht="15" customHeight="1">
      <c r="A30" s="170"/>
      <c r="B30" s="65" t="s">
        <v>1336</v>
      </c>
      <c r="C30" s="71"/>
      <c r="D30" s="71"/>
      <c r="E30" s="71"/>
      <c r="F30" s="47" t="s">
        <v>6</v>
      </c>
      <c r="G30" s="289">
        <v>1</v>
      </c>
      <c r="H30" s="289"/>
      <c r="I30" s="186"/>
      <c r="J30" s="282">
        <f>G30*I30</f>
        <v>0</v>
      </c>
      <c r="K30" s="297"/>
    </row>
    <row r="31" spans="1:11" ht="15" customHeight="1">
      <c r="A31" s="170"/>
      <c r="B31" s="65" t="s">
        <v>1335</v>
      </c>
      <c r="C31" s="71"/>
      <c r="D31" s="71"/>
      <c r="E31" s="71"/>
      <c r="F31" s="47" t="s">
        <v>6</v>
      </c>
      <c r="G31" s="289">
        <v>1</v>
      </c>
      <c r="H31" s="289"/>
      <c r="I31" s="186"/>
      <c r="J31" s="282">
        <f>G31*I31</f>
        <v>0</v>
      </c>
      <c r="K31" s="297"/>
    </row>
    <row r="32" spans="1:11" ht="15" customHeight="1">
      <c r="A32" s="170"/>
      <c r="B32" s="65" t="s">
        <v>1334</v>
      </c>
      <c r="C32" s="71"/>
      <c r="D32" s="71"/>
      <c r="E32" s="71"/>
      <c r="F32" s="47" t="s">
        <v>11</v>
      </c>
      <c r="G32" s="289">
        <v>1</v>
      </c>
      <c r="H32" s="289"/>
      <c r="I32" s="186"/>
      <c r="J32" s="282">
        <f>G32*I32</f>
        <v>0</v>
      </c>
      <c r="K32" s="297"/>
    </row>
    <row r="33" spans="1:11" ht="15" customHeight="1">
      <c r="A33" s="170"/>
      <c r="B33" s="65" t="s">
        <v>1333</v>
      </c>
      <c r="C33" s="71"/>
      <c r="D33" s="71"/>
      <c r="E33" s="71"/>
      <c r="F33" s="47" t="s">
        <v>11</v>
      </c>
      <c r="G33" s="289">
        <v>1</v>
      </c>
      <c r="H33" s="289"/>
      <c r="I33" s="186"/>
      <c r="J33" s="282">
        <f>G33*I33</f>
        <v>0</v>
      </c>
      <c r="K33" s="297"/>
    </row>
    <row r="34" spans="1:11" ht="15" customHeight="1">
      <c r="A34" s="170"/>
      <c r="B34" s="65" t="s">
        <v>1099</v>
      </c>
      <c r="C34" s="71"/>
      <c r="D34" s="71"/>
      <c r="E34" s="71"/>
      <c r="F34" s="47" t="s">
        <v>11</v>
      </c>
      <c r="G34" s="289">
        <v>1</v>
      </c>
      <c r="H34" s="289"/>
      <c r="I34" s="186"/>
      <c r="J34" s="282">
        <f>G34*I34</f>
        <v>0</v>
      </c>
      <c r="K34" s="297"/>
    </row>
    <row r="35" spans="1:11" ht="15" customHeight="1">
      <c r="A35" s="170"/>
      <c r="B35" s="65"/>
      <c r="C35" s="71"/>
      <c r="D35" s="71"/>
      <c r="E35" s="71"/>
      <c r="F35" s="47"/>
      <c r="G35" s="289"/>
      <c r="H35" s="289"/>
      <c r="I35" s="186"/>
      <c r="J35" s="282"/>
      <c r="K35" s="297"/>
    </row>
    <row r="36" spans="1:11" ht="15" customHeight="1">
      <c r="A36" s="170"/>
      <c r="B36" s="65"/>
      <c r="C36" s="71"/>
      <c r="D36" s="71"/>
      <c r="E36" s="71"/>
      <c r="F36" s="47"/>
      <c r="G36" s="289"/>
      <c r="H36" s="289"/>
      <c r="I36" s="186"/>
      <c r="J36" s="282"/>
      <c r="K36" s="297"/>
    </row>
    <row r="37" spans="1:11" ht="15" customHeight="1">
      <c r="A37" s="68" t="s">
        <v>345</v>
      </c>
      <c r="B37" s="673" t="s">
        <v>1332</v>
      </c>
      <c r="C37" s="674"/>
      <c r="D37" s="674"/>
      <c r="E37" s="675"/>
      <c r="F37" s="47"/>
      <c r="G37" s="289"/>
      <c r="H37" s="289"/>
      <c r="I37" s="186"/>
      <c r="J37" s="282"/>
      <c r="K37" s="297"/>
    </row>
    <row r="38" spans="1:11" ht="15" customHeight="1">
      <c r="A38" s="68"/>
      <c r="B38" s="71"/>
      <c r="C38" s="71"/>
      <c r="D38" s="71"/>
      <c r="E38" s="521"/>
      <c r="F38" s="47"/>
      <c r="G38" s="289"/>
      <c r="H38" s="289"/>
      <c r="I38" s="286"/>
      <c r="J38" s="285"/>
      <c r="K38" s="297"/>
    </row>
    <row r="39" spans="1:11" ht="15" customHeight="1">
      <c r="A39" s="68" t="s">
        <v>343</v>
      </c>
      <c r="B39" s="150" t="s">
        <v>1185</v>
      </c>
      <c r="C39" s="128"/>
      <c r="D39" s="2"/>
      <c r="E39" s="72"/>
      <c r="F39" s="47"/>
      <c r="G39" s="289"/>
      <c r="H39" s="289"/>
      <c r="I39" s="286"/>
      <c r="J39" s="285"/>
      <c r="K39" s="297"/>
    </row>
    <row r="40" spans="1:11" ht="15" customHeight="1">
      <c r="A40" s="170"/>
      <c r="B40" s="65" t="s">
        <v>1331</v>
      </c>
      <c r="C40" s="128"/>
      <c r="D40" s="2"/>
      <c r="E40" s="72"/>
      <c r="F40" s="47" t="s">
        <v>6</v>
      </c>
      <c r="G40" s="289">
        <v>1</v>
      </c>
      <c r="H40" s="289"/>
      <c r="I40" s="286"/>
      <c r="J40" s="285">
        <f>G40*I40</f>
        <v>0</v>
      </c>
      <c r="K40" s="297"/>
    </row>
    <row r="41" spans="1:11" ht="15" customHeight="1">
      <c r="A41" s="170"/>
      <c r="B41" s="65" t="s">
        <v>1586</v>
      </c>
      <c r="C41" s="128"/>
      <c r="D41" s="2"/>
      <c r="E41" s="72"/>
      <c r="F41" s="47" t="s">
        <v>9</v>
      </c>
      <c r="G41" s="289">
        <v>1500</v>
      </c>
      <c r="H41" s="289"/>
      <c r="I41" s="286"/>
      <c r="J41" s="285">
        <f>G41*I41</f>
        <v>0</v>
      </c>
      <c r="K41" s="297"/>
    </row>
    <row r="42" spans="1:11" ht="15" customHeight="1">
      <c r="A42" s="170"/>
      <c r="B42" s="65"/>
      <c r="C42" s="128"/>
      <c r="D42" s="2"/>
      <c r="E42" s="44"/>
      <c r="F42" s="47"/>
      <c r="G42" s="289"/>
      <c r="H42" s="289"/>
      <c r="I42" s="286"/>
      <c r="J42" s="285"/>
      <c r="K42" s="297"/>
    </row>
    <row r="43" spans="1:11" ht="15" customHeight="1">
      <c r="A43" s="68" t="s">
        <v>367</v>
      </c>
      <c r="B43" s="150" t="s">
        <v>1330</v>
      </c>
      <c r="C43" s="128"/>
      <c r="D43" s="2"/>
      <c r="E43" s="72"/>
      <c r="F43" s="47"/>
      <c r="G43" s="289"/>
      <c r="H43" s="289"/>
      <c r="I43" s="186"/>
      <c r="J43" s="282"/>
      <c r="K43" s="297"/>
    </row>
    <row r="44" spans="1:11" ht="15" customHeight="1">
      <c r="A44" s="170"/>
      <c r="B44" s="65" t="s">
        <v>1329</v>
      </c>
      <c r="C44" s="128"/>
      <c r="D44" s="2"/>
      <c r="E44" s="72"/>
      <c r="F44" s="47"/>
      <c r="G44" s="289"/>
      <c r="H44" s="289"/>
      <c r="I44" s="186"/>
      <c r="J44" s="282"/>
      <c r="K44" s="297"/>
    </row>
    <row r="45" spans="1:11" ht="15" customHeight="1">
      <c r="A45" s="170"/>
      <c r="B45" s="65" t="s">
        <v>1328</v>
      </c>
      <c r="C45" s="128"/>
      <c r="D45" s="2"/>
      <c r="E45" s="72"/>
      <c r="F45" s="47" t="s">
        <v>9</v>
      </c>
      <c r="G45" s="289">
        <v>275</v>
      </c>
      <c r="H45" s="289"/>
      <c r="I45" s="186"/>
      <c r="J45" s="282">
        <f>G45*I45</f>
        <v>0</v>
      </c>
      <c r="K45" s="297"/>
    </row>
    <row r="46" spans="1:11" ht="15" customHeight="1">
      <c r="A46" s="170"/>
      <c r="B46" s="65" t="s">
        <v>1327</v>
      </c>
      <c r="C46" s="128"/>
      <c r="D46" s="2"/>
      <c r="E46" s="72"/>
      <c r="F46" s="47" t="s">
        <v>9</v>
      </c>
      <c r="G46" s="289">
        <v>275</v>
      </c>
      <c r="H46" s="289"/>
      <c r="I46" s="186"/>
      <c r="J46" s="282">
        <f>G46*I46</f>
        <v>0</v>
      </c>
      <c r="K46" s="297"/>
    </row>
    <row r="47" spans="1:11" ht="15" customHeight="1">
      <c r="A47" s="170"/>
      <c r="B47" s="65" t="s">
        <v>1329</v>
      </c>
      <c r="C47" s="128"/>
      <c r="D47" s="2"/>
      <c r="E47" s="72"/>
      <c r="F47" s="47"/>
      <c r="G47" s="289"/>
      <c r="H47" s="289"/>
      <c r="I47" s="186"/>
      <c r="J47" s="282"/>
      <c r="K47" s="297"/>
    </row>
    <row r="48" spans="1:11" ht="15" customHeight="1">
      <c r="A48" s="170"/>
      <c r="B48" s="65" t="s">
        <v>1328</v>
      </c>
      <c r="C48" s="128"/>
      <c r="D48" s="2"/>
      <c r="E48" s="72"/>
      <c r="F48" s="47" t="s">
        <v>9</v>
      </c>
      <c r="G48" s="289">
        <v>240</v>
      </c>
      <c r="H48" s="289"/>
      <c r="I48" s="186"/>
      <c r="J48" s="282">
        <f>G48*I48</f>
        <v>0</v>
      </c>
      <c r="K48" s="297"/>
    </row>
    <row r="49" spans="1:11" ht="15" customHeight="1">
      <c r="A49" s="170"/>
      <c r="B49" s="65" t="s">
        <v>1327</v>
      </c>
      <c r="C49" s="128"/>
      <c r="D49" s="2"/>
      <c r="E49" s="72"/>
      <c r="F49" s="47" t="s">
        <v>9</v>
      </c>
      <c r="G49" s="289">
        <v>240</v>
      </c>
      <c r="H49" s="289"/>
      <c r="I49" s="186"/>
      <c r="J49" s="282">
        <f>G49*I49</f>
        <v>0</v>
      </c>
      <c r="K49" s="297"/>
    </row>
    <row r="50" spans="1:11" ht="15" customHeight="1">
      <c r="A50" s="170"/>
      <c r="B50" s="65" t="s">
        <v>1326</v>
      </c>
      <c r="C50" s="128"/>
      <c r="D50" s="2"/>
      <c r="E50" s="72"/>
      <c r="F50" s="47"/>
      <c r="G50" s="289"/>
      <c r="H50" s="289"/>
      <c r="I50" s="186"/>
      <c r="J50" s="282"/>
      <c r="K50" s="297"/>
    </row>
    <row r="51" spans="1:11" ht="15" customHeight="1">
      <c r="A51" s="170"/>
      <c r="B51" s="65" t="s">
        <v>1325</v>
      </c>
      <c r="C51" s="128"/>
      <c r="D51" s="2"/>
      <c r="E51" s="72"/>
      <c r="F51" s="47" t="s">
        <v>9</v>
      </c>
      <c r="G51" s="289">
        <v>360</v>
      </c>
      <c r="H51" s="289"/>
      <c r="I51" s="186"/>
      <c r="J51" s="282">
        <f>G51*I51</f>
        <v>0</v>
      </c>
      <c r="K51" s="297"/>
    </row>
    <row r="52" spans="1:11" ht="15" customHeight="1">
      <c r="A52" s="170"/>
      <c r="B52" s="65" t="s">
        <v>1324</v>
      </c>
      <c r="C52" s="128"/>
      <c r="D52" s="2"/>
      <c r="E52" s="44"/>
      <c r="F52" s="47" t="s">
        <v>11</v>
      </c>
      <c r="G52" s="289">
        <v>1</v>
      </c>
      <c r="H52" s="289"/>
      <c r="I52" s="186"/>
      <c r="J52" s="282">
        <f>G52*I52</f>
        <v>0</v>
      </c>
      <c r="K52" s="297"/>
    </row>
    <row r="53" spans="1:11" ht="15" customHeight="1">
      <c r="A53" s="170"/>
      <c r="B53" s="65" t="s">
        <v>1323</v>
      </c>
      <c r="C53" s="128"/>
      <c r="D53" s="2"/>
      <c r="E53" s="44"/>
      <c r="F53" s="47" t="s">
        <v>11</v>
      </c>
      <c r="G53" s="289">
        <v>1</v>
      </c>
      <c r="H53" s="289"/>
      <c r="I53" s="186"/>
      <c r="J53" s="282">
        <f>G53*I53</f>
        <v>0</v>
      </c>
      <c r="K53" s="297"/>
    </row>
    <row r="54" spans="1:11" ht="15" customHeight="1">
      <c r="A54" s="170"/>
      <c r="B54" s="65" t="s">
        <v>1322</v>
      </c>
      <c r="C54" s="128"/>
      <c r="D54" s="2"/>
      <c r="E54" s="44"/>
      <c r="F54" s="47" t="s">
        <v>11</v>
      </c>
      <c r="G54" s="289">
        <v>1</v>
      </c>
      <c r="H54" s="289"/>
      <c r="I54" s="186"/>
      <c r="J54" s="282">
        <f>G54*I54</f>
        <v>0</v>
      </c>
      <c r="K54" s="297"/>
    </row>
    <row r="55" spans="1:11" ht="15" customHeight="1">
      <c r="A55" s="170"/>
      <c r="B55" s="65" t="s">
        <v>1321</v>
      </c>
      <c r="C55" s="128"/>
      <c r="D55" s="2"/>
      <c r="E55" s="44"/>
      <c r="F55" s="47" t="s">
        <v>11</v>
      </c>
      <c r="G55" s="289">
        <v>1</v>
      </c>
      <c r="H55" s="289"/>
      <c r="I55" s="186"/>
      <c r="J55" s="282">
        <f>G55*I55</f>
        <v>0</v>
      </c>
      <c r="K55" s="297"/>
    </row>
    <row r="56" spans="1:11" ht="15" customHeight="1">
      <c r="A56" s="170"/>
      <c r="B56" s="65"/>
      <c r="C56" s="128"/>
      <c r="D56" s="2"/>
      <c r="E56" s="44"/>
      <c r="F56" s="47"/>
      <c r="G56" s="289"/>
      <c r="H56" s="289"/>
      <c r="I56" s="186"/>
      <c r="J56" s="282"/>
      <c r="K56" s="297"/>
    </row>
    <row r="57" spans="1:11" ht="15" customHeight="1">
      <c r="A57" s="68" t="s">
        <v>1028</v>
      </c>
      <c r="B57" s="150" t="s">
        <v>1320</v>
      </c>
      <c r="C57" s="71"/>
      <c r="D57" s="71"/>
      <c r="E57" s="71"/>
      <c r="F57" s="47"/>
      <c r="G57" s="289"/>
      <c r="H57" s="289"/>
      <c r="I57" s="186"/>
      <c r="J57" s="282"/>
      <c r="K57" s="297"/>
    </row>
    <row r="58" spans="1:11" ht="15" customHeight="1">
      <c r="A58" s="170"/>
      <c r="B58" s="65" t="s">
        <v>1319</v>
      </c>
      <c r="C58" s="128"/>
      <c r="D58" s="2"/>
      <c r="E58" s="72"/>
      <c r="F58" s="47" t="s">
        <v>6</v>
      </c>
      <c r="G58" s="289">
        <v>1</v>
      </c>
      <c r="H58" s="289"/>
      <c r="I58" s="186"/>
      <c r="J58" s="282">
        <f>G58*I58</f>
        <v>0</v>
      </c>
      <c r="K58" s="297"/>
    </row>
    <row r="59" spans="1:11" ht="15" customHeight="1">
      <c r="A59" s="170"/>
      <c r="B59" s="65" t="s">
        <v>1318</v>
      </c>
      <c r="C59" s="128"/>
      <c r="D59" s="2"/>
      <c r="E59" s="72"/>
      <c r="F59" s="47" t="s">
        <v>9</v>
      </c>
      <c r="G59" s="289">
        <v>15</v>
      </c>
      <c r="H59" s="289"/>
      <c r="I59" s="186"/>
      <c r="J59" s="282">
        <f>G59*I59</f>
        <v>0</v>
      </c>
      <c r="K59" s="297"/>
    </row>
    <row r="60" spans="1:11" ht="15" customHeight="1">
      <c r="A60" s="170"/>
      <c r="B60" s="65" t="s">
        <v>1317</v>
      </c>
      <c r="C60" s="128"/>
      <c r="D60" s="2"/>
      <c r="E60" s="72"/>
      <c r="F60" s="47" t="s">
        <v>11</v>
      </c>
      <c r="G60" s="289">
        <v>1</v>
      </c>
      <c r="H60" s="289"/>
      <c r="I60" s="186"/>
      <c r="J60" s="282">
        <f>G60*I60</f>
        <v>0</v>
      </c>
      <c r="K60" s="297"/>
    </row>
    <row r="61" spans="1:11" ht="15" customHeight="1">
      <c r="A61" s="170"/>
      <c r="B61" s="65"/>
      <c r="C61" s="128"/>
      <c r="D61" s="2"/>
      <c r="E61" s="44"/>
      <c r="F61" s="47"/>
      <c r="G61" s="289"/>
      <c r="H61" s="289"/>
      <c r="I61" s="186"/>
      <c r="J61" s="282"/>
      <c r="K61" s="297"/>
    </row>
    <row r="62" spans="1:11" ht="15" customHeight="1">
      <c r="A62" s="68" t="s">
        <v>998</v>
      </c>
      <c r="B62" s="150" t="s">
        <v>1316</v>
      </c>
      <c r="C62" s="128"/>
      <c r="D62" s="2"/>
      <c r="E62" s="44"/>
      <c r="F62" s="47"/>
      <c r="G62" s="289"/>
      <c r="H62" s="289"/>
      <c r="I62" s="186"/>
      <c r="J62" s="282"/>
      <c r="K62" s="297"/>
    </row>
    <row r="63" spans="1:11" ht="15" customHeight="1">
      <c r="A63" s="170"/>
      <c r="B63" s="65" t="s">
        <v>1315</v>
      </c>
      <c r="C63" s="71"/>
      <c r="D63" s="71"/>
      <c r="E63" s="71"/>
      <c r="F63" s="47" t="s">
        <v>6</v>
      </c>
      <c r="G63" s="289">
        <v>1</v>
      </c>
      <c r="H63" s="289"/>
      <c r="I63" s="186"/>
      <c r="J63" s="282">
        <f>G63*I63</f>
        <v>0</v>
      </c>
      <c r="K63" s="297"/>
    </row>
    <row r="64" spans="1:11" ht="15" customHeight="1">
      <c r="A64" s="170"/>
      <c r="B64" s="65" t="s">
        <v>1314</v>
      </c>
      <c r="C64" s="71"/>
      <c r="D64" s="71"/>
      <c r="E64" s="71"/>
      <c r="F64" s="47" t="s">
        <v>9</v>
      </c>
      <c r="G64" s="289">
        <v>70</v>
      </c>
      <c r="H64" s="289"/>
      <c r="I64" s="186"/>
      <c r="J64" s="282">
        <f>G64*I64</f>
        <v>0</v>
      </c>
      <c r="K64" s="297"/>
    </row>
    <row r="65" spans="1:11" ht="15" customHeight="1">
      <c r="A65" s="170"/>
      <c r="B65" s="65" t="s">
        <v>1313</v>
      </c>
      <c r="C65" s="71"/>
      <c r="D65" s="71"/>
      <c r="E65" s="71"/>
      <c r="F65" s="47" t="s">
        <v>11</v>
      </c>
      <c r="G65" s="289">
        <v>1</v>
      </c>
      <c r="H65" s="289"/>
      <c r="I65" s="186"/>
      <c r="J65" s="282">
        <f>G65*I65</f>
        <v>0</v>
      </c>
      <c r="K65" s="297"/>
    </row>
    <row r="66" spans="1:11" ht="15" customHeight="1">
      <c r="A66" s="170"/>
      <c r="B66" s="65"/>
      <c r="C66" s="71"/>
      <c r="D66" s="71"/>
      <c r="E66" s="71"/>
      <c r="F66" s="47"/>
      <c r="G66" s="289"/>
      <c r="H66" s="289"/>
      <c r="I66" s="186"/>
      <c r="J66" s="282"/>
      <c r="K66" s="297"/>
    </row>
    <row r="67" spans="1:11" ht="15" customHeight="1">
      <c r="A67" s="170"/>
      <c r="B67" s="65" t="s">
        <v>1312</v>
      </c>
      <c r="C67" s="71"/>
      <c r="D67" s="71"/>
      <c r="E67" s="71"/>
      <c r="F67" s="47" t="s">
        <v>6</v>
      </c>
      <c r="G67" s="289">
        <v>1</v>
      </c>
      <c r="H67" s="289"/>
      <c r="I67" s="186"/>
      <c r="J67" s="282">
        <f>G67*I67</f>
        <v>0</v>
      </c>
      <c r="K67" s="297"/>
    </row>
    <row r="68" spans="1:11" ht="15" customHeight="1">
      <c r="A68" s="170"/>
      <c r="B68" s="65" t="s">
        <v>1311</v>
      </c>
      <c r="C68" s="71"/>
      <c r="D68" s="71"/>
      <c r="E68" s="71"/>
      <c r="F68" s="47" t="s">
        <v>9</v>
      </c>
      <c r="G68" s="289">
        <v>15</v>
      </c>
      <c r="H68" s="289"/>
      <c r="I68" s="286"/>
      <c r="J68" s="282">
        <f>G68*I68</f>
        <v>0</v>
      </c>
      <c r="K68" s="297"/>
    </row>
    <row r="69" spans="1:11" ht="15" customHeight="1">
      <c r="A69" s="170"/>
      <c r="B69" s="65"/>
      <c r="C69" s="71"/>
      <c r="D69" s="71"/>
      <c r="E69" s="71"/>
      <c r="F69" s="47"/>
      <c r="G69" s="289"/>
      <c r="H69" s="289"/>
      <c r="I69" s="286"/>
      <c r="J69" s="282"/>
      <c r="K69" s="297"/>
    </row>
    <row r="70" spans="1:11" ht="15" customHeight="1">
      <c r="A70" s="170"/>
      <c r="B70" s="65" t="s">
        <v>1310</v>
      </c>
      <c r="C70" s="71"/>
      <c r="D70" s="71"/>
      <c r="E70" s="71"/>
      <c r="F70" s="47" t="s">
        <v>6</v>
      </c>
      <c r="G70" s="289">
        <v>1</v>
      </c>
      <c r="H70" s="289"/>
      <c r="I70" s="286"/>
      <c r="J70" s="282">
        <f>G70*I70</f>
        <v>0</v>
      </c>
      <c r="K70" s="297"/>
    </row>
    <row r="71" spans="1:11" ht="15" customHeight="1">
      <c r="A71" s="170"/>
      <c r="B71" s="65" t="s">
        <v>1298</v>
      </c>
      <c r="C71" s="71"/>
      <c r="D71" s="71"/>
      <c r="E71" s="71"/>
      <c r="F71" s="47" t="s">
        <v>9</v>
      </c>
      <c r="G71" s="289">
        <v>50</v>
      </c>
      <c r="H71" s="289"/>
      <c r="I71" s="286"/>
      <c r="J71" s="282">
        <f>G71*I71</f>
        <v>0</v>
      </c>
      <c r="K71" s="297"/>
    </row>
    <row r="72" spans="1:11" ht="15" customHeight="1">
      <c r="A72" s="170"/>
      <c r="B72" s="65" t="s">
        <v>1297</v>
      </c>
      <c r="C72" s="71"/>
      <c r="D72" s="71"/>
      <c r="E72" s="71"/>
      <c r="F72" s="47" t="s">
        <v>9</v>
      </c>
      <c r="G72" s="289">
        <v>50</v>
      </c>
      <c r="H72" s="289"/>
      <c r="I72" s="286"/>
      <c r="J72" s="282">
        <f>G72*I72</f>
        <v>0</v>
      </c>
      <c r="K72" s="297"/>
    </row>
    <row r="73" spans="1:11" ht="15" customHeight="1">
      <c r="A73" s="170"/>
      <c r="B73" s="65"/>
      <c r="C73" s="71"/>
      <c r="D73" s="71"/>
      <c r="E73" s="71"/>
      <c r="F73" s="47"/>
      <c r="G73" s="289"/>
      <c r="H73" s="289"/>
      <c r="I73" s="286"/>
      <c r="J73" s="282"/>
      <c r="K73" s="297"/>
    </row>
    <row r="74" spans="1:11" ht="15" customHeight="1">
      <c r="A74" s="170"/>
      <c r="B74" s="65" t="s">
        <v>1309</v>
      </c>
      <c r="C74" s="71"/>
      <c r="D74" s="71"/>
      <c r="E74" s="71"/>
      <c r="F74" s="47" t="s">
        <v>6</v>
      </c>
      <c r="G74" s="289">
        <v>1</v>
      </c>
      <c r="H74" s="289"/>
      <c r="I74" s="286"/>
      <c r="J74" s="282">
        <f>G74*I74</f>
        <v>0</v>
      </c>
      <c r="K74" s="297"/>
    </row>
    <row r="75" spans="1:11" ht="15" customHeight="1">
      <c r="A75" s="170"/>
      <c r="B75" s="65" t="s">
        <v>1295</v>
      </c>
      <c r="C75" s="71"/>
      <c r="D75" s="71"/>
      <c r="E75" s="71"/>
      <c r="F75" s="47" t="s">
        <v>9</v>
      </c>
      <c r="G75" s="289">
        <v>30</v>
      </c>
      <c r="H75" s="289"/>
      <c r="I75" s="286"/>
      <c r="J75" s="282">
        <f>G75*I75</f>
        <v>0</v>
      </c>
      <c r="K75" s="297"/>
    </row>
    <row r="76" spans="1:11" ht="15" customHeight="1">
      <c r="A76" s="170"/>
      <c r="B76" s="65" t="s">
        <v>1308</v>
      </c>
      <c r="C76" s="71"/>
      <c r="D76" s="71"/>
      <c r="E76" s="71"/>
      <c r="F76" s="47" t="s">
        <v>9</v>
      </c>
      <c r="G76" s="289">
        <v>30</v>
      </c>
      <c r="H76" s="289"/>
      <c r="I76" s="286"/>
      <c r="J76" s="282">
        <f>G76*I76</f>
        <v>0</v>
      </c>
      <c r="K76" s="297"/>
    </row>
    <row r="77" spans="1:11" ht="15" customHeight="1">
      <c r="A77" s="170"/>
      <c r="B77" s="65"/>
      <c r="C77" s="71"/>
      <c r="D77" s="71"/>
      <c r="E77" s="71"/>
      <c r="F77" s="47"/>
      <c r="G77" s="289"/>
      <c r="H77" s="289"/>
      <c r="I77" s="286"/>
      <c r="J77" s="282"/>
      <c r="K77" s="297"/>
    </row>
    <row r="78" spans="1:11" ht="15" customHeight="1">
      <c r="A78" s="170"/>
      <c r="B78" s="65" t="s">
        <v>1307</v>
      </c>
      <c r="C78" s="71"/>
      <c r="D78" s="71"/>
      <c r="E78" s="71"/>
      <c r="F78" s="47" t="s">
        <v>6</v>
      </c>
      <c r="G78" s="289">
        <v>1</v>
      </c>
      <c r="H78" s="289"/>
      <c r="I78" s="286"/>
      <c r="J78" s="282">
        <f>G78*I78</f>
        <v>0</v>
      </c>
      <c r="K78" s="297"/>
    </row>
    <row r="79" spans="1:11" ht="15" customHeight="1">
      <c r="A79" s="170"/>
      <c r="B79" s="65" t="s">
        <v>1298</v>
      </c>
      <c r="C79" s="71"/>
      <c r="D79" s="71"/>
      <c r="E79" s="71"/>
      <c r="F79" s="47" t="s">
        <v>9</v>
      </c>
      <c r="G79" s="289">
        <v>60</v>
      </c>
      <c r="H79" s="289"/>
      <c r="I79" s="286"/>
      <c r="J79" s="282">
        <f>G79*I79</f>
        <v>0</v>
      </c>
      <c r="K79" s="297"/>
    </row>
    <row r="80" spans="1:11" ht="15" customHeight="1">
      <c r="A80" s="170"/>
      <c r="B80" s="65" t="s">
        <v>1301</v>
      </c>
      <c r="C80" s="71"/>
      <c r="D80" s="71"/>
      <c r="E80" s="71"/>
      <c r="F80" s="47" t="s">
        <v>9</v>
      </c>
      <c r="G80" s="289">
        <v>60</v>
      </c>
      <c r="H80" s="289"/>
      <c r="I80" s="286"/>
      <c r="J80" s="282">
        <f>G80*I80</f>
        <v>0</v>
      </c>
      <c r="K80" s="297"/>
    </row>
    <row r="81" spans="1:11" ht="15" customHeight="1">
      <c r="A81" s="170"/>
      <c r="B81" s="65"/>
      <c r="C81" s="71"/>
      <c r="D81" s="71"/>
      <c r="E81" s="71"/>
      <c r="F81" s="47"/>
      <c r="G81" s="289"/>
      <c r="H81" s="289"/>
      <c r="I81" s="286"/>
      <c r="J81" s="282"/>
      <c r="K81" s="297"/>
    </row>
    <row r="82" spans="1:11" ht="15" customHeight="1">
      <c r="A82" s="170"/>
      <c r="B82" s="65" t="s">
        <v>1306</v>
      </c>
      <c r="C82" s="71"/>
      <c r="D82" s="71"/>
      <c r="E82" s="71"/>
      <c r="F82" s="47" t="s">
        <v>6</v>
      </c>
      <c r="G82" s="289">
        <v>1</v>
      </c>
      <c r="H82" s="289"/>
      <c r="I82" s="286"/>
      <c r="J82" s="282">
        <f>G82*I82</f>
        <v>0</v>
      </c>
      <c r="K82" s="297"/>
    </row>
    <row r="83" spans="1:11" ht="15" customHeight="1">
      <c r="A83" s="170"/>
      <c r="B83" s="65" t="s">
        <v>1295</v>
      </c>
      <c r="C83" s="71"/>
      <c r="D83" s="71"/>
      <c r="E83" s="71"/>
      <c r="F83" s="47" t="s">
        <v>9</v>
      </c>
      <c r="G83" s="289">
        <v>25</v>
      </c>
      <c r="H83" s="289"/>
      <c r="I83" s="286"/>
      <c r="J83" s="282">
        <f>G83*I83</f>
        <v>0</v>
      </c>
      <c r="K83" s="297"/>
    </row>
    <row r="84" spans="1:11" ht="15" customHeight="1">
      <c r="A84" s="170"/>
      <c r="B84" s="65"/>
      <c r="C84" s="71"/>
      <c r="D84" s="71"/>
      <c r="E84" s="71"/>
      <c r="F84" s="47"/>
      <c r="G84" s="289"/>
      <c r="H84" s="289"/>
      <c r="I84" s="286"/>
      <c r="J84" s="282"/>
      <c r="K84" s="297"/>
    </row>
    <row r="85" spans="1:11" ht="15" customHeight="1">
      <c r="A85" s="170"/>
      <c r="B85" s="65" t="s">
        <v>1305</v>
      </c>
      <c r="C85" s="71"/>
      <c r="D85" s="71"/>
      <c r="E85" s="71"/>
      <c r="F85" s="47" t="s">
        <v>6</v>
      </c>
      <c r="G85" s="289">
        <v>1</v>
      </c>
      <c r="H85" s="289"/>
      <c r="I85" s="286"/>
      <c r="J85" s="282">
        <f>G85*I85</f>
        <v>0</v>
      </c>
      <c r="K85" s="297"/>
    </row>
    <row r="86" spans="1:11" ht="15" customHeight="1">
      <c r="A86" s="170"/>
      <c r="B86" s="65" t="s">
        <v>1298</v>
      </c>
      <c r="C86" s="71"/>
      <c r="D86" s="71"/>
      <c r="E86" s="71"/>
      <c r="F86" s="47" t="s">
        <v>9</v>
      </c>
      <c r="G86" s="289">
        <v>50</v>
      </c>
      <c r="H86" s="289"/>
      <c r="I86" s="286"/>
      <c r="J86" s="282">
        <f>G86*I86</f>
        <v>0</v>
      </c>
      <c r="K86" s="297"/>
    </row>
    <row r="87" spans="1:11" ht="15" customHeight="1">
      <c r="A87" s="170"/>
      <c r="B87" s="65" t="s">
        <v>1297</v>
      </c>
      <c r="C87" s="71"/>
      <c r="D87" s="71"/>
      <c r="E87" s="71"/>
      <c r="F87" s="47" t="s">
        <v>9</v>
      </c>
      <c r="G87" s="289">
        <v>50</v>
      </c>
      <c r="H87" s="289"/>
      <c r="I87" s="286"/>
      <c r="J87" s="282">
        <f>G87*I87</f>
        <v>0</v>
      </c>
      <c r="K87" s="297"/>
    </row>
    <row r="88" spans="1:11" ht="15" customHeight="1">
      <c r="A88" s="170"/>
      <c r="B88" s="65"/>
      <c r="C88" s="71"/>
      <c r="D88" s="71"/>
      <c r="E88" s="71"/>
      <c r="F88" s="47"/>
      <c r="G88" s="289"/>
      <c r="H88" s="289"/>
      <c r="I88" s="286"/>
      <c r="J88" s="282"/>
      <c r="K88" s="297"/>
    </row>
    <row r="89" spans="1:11" ht="15" customHeight="1">
      <c r="A89" s="170"/>
      <c r="B89" s="65" t="s">
        <v>1304</v>
      </c>
      <c r="C89" s="71"/>
      <c r="D89" s="71"/>
      <c r="E89" s="71"/>
      <c r="F89" s="47" t="s">
        <v>6</v>
      </c>
      <c r="G89" s="289">
        <v>1</v>
      </c>
      <c r="H89" s="289"/>
      <c r="I89" s="286"/>
      <c r="J89" s="282">
        <f>G89*I89</f>
        <v>0</v>
      </c>
      <c r="K89" s="297"/>
    </row>
    <row r="90" spans="1:11" ht="15" customHeight="1">
      <c r="A90" s="170"/>
      <c r="B90" s="65" t="s">
        <v>1298</v>
      </c>
      <c r="C90" s="71"/>
      <c r="D90" s="71"/>
      <c r="E90" s="71"/>
      <c r="F90" s="47" t="s">
        <v>6</v>
      </c>
      <c r="G90" s="289">
        <v>55</v>
      </c>
      <c r="H90" s="289"/>
      <c r="I90" s="286"/>
      <c r="J90" s="282">
        <f>G90*I90</f>
        <v>0</v>
      </c>
      <c r="K90" s="297"/>
    </row>
    <row r="91" spans="1:11" ht="15" customHeight="1">
      <c r="A91" s="170"/>
      <c r="B91" s="65" t="s">
        <v>1297</v>
      </c>
      <c r="C91" s="71"/>
      <c r="D91" s="71"/>
      <c r="E91" s="71"/>
      <c r="F91" s="47" t="s">
        <v>9</v>
      </c>
      <c r="G91" s="289">
        <v>55</v>
      </c>
      <c r="H91" s="289"/>
      <c r="I91" s="286"/>
      <c r="J91" s="282">
        <f>G91*I91</f>
        <v>0</v>
      </c>
      <c r="K91" s="297"/>
    </row>
    <row r="92" spans="1:11" ht="15" customHeight="1">
      <c r="A92" s="170"/>
      <c r="B92" s="65"/>
      <c r="C92" s="71"/>
      <c r="D92" s="71"/>
      <c r="E92" s="71"/>
      <c r="F92" s="47"/>
      <c r="G92" s="289"/>
      <c r="H92" s="289"/>
      <c r="I92" s="286"/>
      <c r="J92" s="282"/>
      <c r="K92" s="297"/>
    </row>
    <row r="93" spans="1:11" ht="15" customHeight="1">
      <c r="A93" s="170"/>
      <c r="B93" s="65" t="s">
        <v>1303</v>
      </c>
      <c r="C93" s="71"/>
      <c r="D93" s="71"/>
      <c r="E93" s="71"/>
      <c r="F93" s="47" t="s">
        <v>6</v>
      </c>
      <c r="G93" s="289">
        <v>1</v>
      </c>
      <c r="H93" s="289"/>
      <c r="I93" s="286"/>
      <c r="J93" s="282">
        <f>G93*I93</f>
        <v>0</v>
      </c>
      <c r="K93" s="297"/>
    </row>
    <row r="94" spans="1:11" ht="15" customHeight="1">
      <c r="A94" s="170"/>
      <c r="B94" s="65" t="s">
        <v>1302</v>
      </c>
      <c r="C94" s="71"/>
      <c r="D94" s="71"/>
      <c r="E94" s="71"/>
      <c r="F94" s="47" t="s">
        <v>6</v>
      </c>
      <c r="G94" s="289">
        <v>80</v>
      </c>
      <c r="H94" s="289"/>
      <c r="I94" s="286"/>
      <c r="J94" s="282">
        <f>G94*I94</f>
        <v>0</v>
      </c>
      <c r="K94" s="297"/>
    </row>
    <row r="95" spans="1:11" ht="15" customHeight="1">
      <c r="A95" s="170"/>
      <c r="B95" s="65" t="s">
        <v>1301</v>
      </c>
      <c r="C95" s="71"/>
      <c r="D95" s="71"/>
      <c r="E95" s="71"/>
      <c r="F95" s="47" t="s">
        <v>9</v>
      </c>
      <c r="G95" s="289">
        <v>80</v>
      </c>
      <c r="H95" s="289"/>
      <c r="I95" s="286"/>
      <c r="J95" s="282">
        <f>G95*I95</f>
        <v>0</v>
      </c>
      <c r="K95" s="297"/>
    </row>
    <row r="96" spans="1:11" ht="15" customHeight="1">
      <c r="A96" s="170"/>
      <c r="B96" s="65"/>
      <c r="C96" s="71"/>
      <c r="D96" s="71"/>
      <c r="E96" s="71"/>
      <c r="F96" s="47"/>
      <c r="G96" s="289"/>
      <c r="H96" s="289"/>
      <c r="I96" s="286"/>
      <c r="J96" s="282"/>
      <c r="K96" s="297"/>
    </row>
    <row r="97" spans="1:11" ht="15" customHeight="1">
      <c r="A97" s="170"/>
      <c r="B97" s="65" t="s">
        <v>1300</v>
      </c>
      <c r="C97" s="71"/>
      <c r="D97" s="71"/>
      <c r="E97" s="71"/>
      <c r="F97" s="47" t="s">
        <v>6</v>
      </c>
      <c r="G97" s="289">
        <v>1</v>
      </c>
      <c r="H97" s="289"/>
      <c r="I97" s="286"/>
      <c r="J97" s="282">
        <f>G97*I97</f>
        <v>0</v>
      </c>
      <c r="K97" s="297"/>
    </row>
    <row r="98" spans="1:11" ht="15" customHeight="1">
      <c r="A98" s="170"/>
      <c r="B98" s="65" t="s">
        <v>1295</v>
      </c>
      <c r="C98" s="71"/>
      <c r="D98" s="71"/>
      <c r="E98" s="71"/>
      <c r="F98" s="47" t="s">
        <v>6</v>
      </c>
      <c r="G98" s="289">
        <v>35</v>
      </c>
      <c r="H98" s="289"/>
      <c r="I98" s="286"/>
      <c r="J98" s="282">
        <f>G98*I98</f>
        <v>0</v>
      </c>
      <c r="K98" s="297"/>
    </row>
    <row r="99" spans="1:11" ht="15" customHeight="1">
      <c r="A99" s="170"/>
      <c r="B99" s="65" t="s">
        <v>1297</v>
      </c>
      <c r="C99" s="71"/>
      <c r="D99" s="71"/>
      <c r="E99" s="71"/>
      <c r="F99" s="47" t="s">
        <v>9</v>
      </c>
      <c r="G99" s="289">
        <v>35</v>
      </c>
      <c r="H99" s="289"/>
      <c r="I99" s="286"/>
      <c r="J99" s="282">
        <f>G99*I99</f>
        <v>0</v>
      </c>
      <c r="K99" s="297"/>
    </row>
    <row r="100" spans="1:11" ht="15" customHeight="1">
      <c r="A100" s="170"/>
      <c r="B100" s="65"/>
      <c r="C100" s="71"/>
      <c r="D100" s="71"/>
      <c r="E100" s="71"/>
      <c r="F100" s="47"/>
      <c r="G100" s="289"/>
      <c r="H100" s="289"/>
      <c r="I100" s="186"/>
      <c r="J100" s="282"/>
      <c r="K100" s="297"/>
    </row>
    <row r="101" spans="1:11" ht="15" customHeight="1">
      <c r="A101" s="170"/>
      <c r="B101" s="65" t="s">
        <v>1299</v>
      </c>
      <c r="C101" s="71"/>
      <c r="D101" s="71"/>
      <c r="E101" s="71"/>
      <c r="F101" s="47" t="s">
        <v>6</v>
      </c>
      <c r="G101" s="289">
        <v>1</v>
      </c>
      <c r="H101" s="289"/>
      <c r="I101" s="333"/>
      <c r="J101" s="282">
        <f>G101*I101</f>
        <v>0</v>
      </c>
      <c r="K101" s="297"/>
    </row>
    <row r="102" spans="1:11" ht="15" customHeight="1">
      <c r="A102" s="170"/>
      <c r="B102" s="65" t="s">
        <v>1298</v>
      </c>
      <c r="C102" s="71"/>
      <c r="D102" s="71"/>
      <c r="E102" s="71"/>
      <c r="F102" s="47" t="s">
        <v>6</v>
      </c>
      <c r="G102" s="289">
        <v>55</v>
      </c>
      <c r="H102" s="289"/>
      <c r="I102" s="333"/>
      <c r="J102" s="282">
        <f>G102*I102</f>
        <v>0</v>
      </c>
      <c r="K102" s="297"/>
    </row>
    <row r="103" spans="1:11" ht="15" customHeight="1">
      <c r="A103" s="170"/>
      <c r="B103" s="65" t="s">
        <v>1297</v>
      </c>
      <c r="C103" s="71"/>
      <c r="D103" s="71"/>
      <c r="E103" s="71"/>
      <c r="F103" s="47" t="s">
        <v>9</v>
      </c>
      <c r="G103" s="289">
        <v>55</v>
      </c>
      <c r="H103" s="289"/>
      <c r="I103" s="333"/>
      <c r="J103" s="282">
        <f>G103*I103</f>
        <v>0</v>
      </c>
      <c r="K103" s="297"/>
    </row>
    <row r="104" spans="1:11" ht="15" customHeight="1">
      <c r="A104" s="170"/>
      <c r="B104" s="65"/>
      <c r="C104" s="71"/>
      <c r="D104" s="71"/>
      <c r="E104" s="71"/>
      <c r="F104" s="47"/>
      <c r="G104" s="289"/>
      <c r="H104" s="289"/>
      <c r="I104" s="186"/>
      <c r="J104" s="282"/>
      <c r="K104" s="297"/>
    </row>
    <row r="105" spans="1:11" ht="15" customHeight="1">
      <c r="A105" s="170"/>
      <c r="B105" s="65" t="s">
        <v>1296</v>
      </c>
      <c r="C105" s="71"/>
      <c r="D105" s="71"/>
      <c r="E105" s="71"/>
      <c r="F105" s="47" t="s">
        <v>6</v>
      </c>
      <c r="G105" s="289">
        <v>1</v>
      </c>
      <c r="H105" s="289"/>
      <c r="I105" s="186"/>
      <c r="J105" s="282">
        <f>G105*I105</f>
        <v>0</v>
      </c>
      <c r="K105" s="297"/>
    </row>
    <row r="106" spans="1:11" ht="15" customHeight="1">
      <c r="A106" s="170"/>
      <c r="B106" s="65" t="s">
        <v>1295</v>
      </c>
      <c r="C106" s="71"/>
      <c r="D106" s="71"/>
      <c r="E106" s="71"/>
      <c r="F106" s="47" t="s">
        <v>9</v>
      </c>
      <c r="G106" s="289">
        <v>25</v>
      </c>
      <c r="H106" s="289"/>
      <c r="I106" s="286"/>
      <c r="J106" s="282">
        <f>G106*I106</f>
        <v>0</v>
      </c>
      <c r="K106" s="297"/>
    </row>
    <row r="107" spans="1:11" ht="15" customHeight="1">
      <c r="A107" s="170"/>
      <c r="B107" s="65"/>
      <c r="C107" s="71"/>
      <c r="D107" s="71"/>
      <c r="E107" s="71"/>
      <c r="F107" s="47"/>
      <c r="G107" s="289"/>
      <c r="H107" s="289"/>
      <c r="I107" s="286"/>
      <c r="J107" s="282"/>
      <c r="K107" s="297"/>
    </row>
    <row r="108" spans="1:11" ht="15" customHeight="1">
      <c r="A108" s="170"/>
      <c r="B108" s="65" t="s">
        <v>1294</v>
      </c>
      <c r="C108" s="71"/>
      <c r="D108" s="71"/>
      <c r="E108" s="71"/>
      <c r="F108" s="47" t="s">
        <v>9</v>
      </c>
      <c r="G108" s="289">
        <v>25</v>
      </c>
      <c r="H108" s="289"/>
      <c r="I108" s="286"/>
      <c r="J108" s="282">
        <f>G108*I108</f>
        <v>0</v>
      </c>
      <c r="K108" s="297"/>
    </row>
    <row r="109" spans="1:11" ht="15" customHeight="1">
      <c r="A109" s="170"/>
      <c r="B109" s="65"/>
      <c r="C109" s="71"/>
      <c r="D109" s="71"/>
      <c r="E109" s="71"/>
      <c r="F109" s="47"/>
      <c r="G109" s="289"/>
      <c r="H109" s="289"/>
      <c r="I109" s="186"/>
      <c r="J109" s="282"/>
      <c r="K109" s="297"/>
    </row>
    <row r="110" spans="1:11" ht="15" customHeight="1">
      <c r="A110" s="170"/>
      <c r="B110" s="65" t="s">
        <v>1293</v>
      </c>
      <c r="C110" s="71"/>
      <c r="D110" s="71"/>
      <c r="E110" s="71"/>
      <c r="F110" s="47" t="s">
        <v>11</v>
      </c>
      <c r="G110" s="289">
        <v>1</v>
      </c>
      <c r="H110" s="289"/>
      <c r="I110" s="186"/>
      <c r="J110" s="282">
        <f>G110*I110</f>
        <v>0</v>
      </c>
      <c r="K110" s="297"/>
    </row>
    <row r="111" spans="1:11" ht="15" customHeight="1">
      <c r="A111" s="170"/>
      <c r="B111" s="65" t="s">
        <v>1292</v>
      </c>
      <c r="C111" s="71"/>
      <c r="D111" s="71"/>
      <c r="E111" s="71"/>
      <c r="F111" s="47" t="s">
        <v>11</v>
      </c>
      <c r="G111" s="289">
        <v>1</v>
      </c>
      <c r="H111" s="289"/>
      <c r="I111" s="186"/>
      <c r="J111" s="282">
        <f>G111*I111</f>
        <v>0</v>
      </c>
      <c r="K111" s="297"/>
    </row>
    <row r="112" spans="1:11" ht="15" customHeight="1">
      <c r="A112" s="170"/>
      <c r="B112" s="65"/>
      <c r="C112" s="71"/>
      <c r="D112" s="71"/>
      <c r="E112" s="71"/>
      <c r="F112" s="47"/>
      <c r="G112" s="289"/>
      <c r="H112" s="289"/>
      <c r="I112" s="286"/>
      <c r="J112" s="285"/>
      <c r="K112" s="297"/>
    </row>
    <row r="113" spans="1:11" ht="15" customHeight="1">
      <c r="A113" s="68" t="s">
        <v>1291</v>
      </c>
      <c r="B113" s="150" t="s">
        <v>1290</v>
      </c>
      <c r="C113" s="71"/>
      <c r="D113" s="71"/>
      <c r="E113" s="264"/>
      <c r="F113" s="47"/>
      <c r="G113" s="289"/>
      <c r="H113" s="289"/>
      <c r="I113" s="286"/>
      <c r="J113" s="285"/>
      <c r="K113" s="297"/>
    </row>
    <row r="114" spans="1:11" ht="15" customHeight="1">
      <c r="A114" s="170"/>
      <c r="B114" s="65" t="s">
        <v>1289</v>
      </c>
      <c r="C114" s="71"/>
      <c r="D114" s="71"/>
      <c r="E114" s="71"/>
      <c r="F114" s="47"/>
      <c r="G114" s="289"/>
      <c r="H114" s="289"/>
      <c r="I114" s="286"/>
      <c r="J114" s="285"/>
      <c r="K114" s="297"/>
    </row>
    <row r="115" spans="1:11" ht="15" customHeight="1">
      <c r="A115" s="170"/>
      <c r="B115" s="65" t="s">
        <v>1288</v>
      </c>
      <c r="C115" s="71"/>
      <c r="D115" s="71"/>
      <c r="E115" s="71"/>
      <c r="F115" s="47" t="s">
        <v>6</v>
      </c>
      <c r="G115" s="289">
        <v>2</v>
      </c>
      <c r="H115" s="289"/>
      <c r="I115" s="286"/>
      <c r="J115" s="285">
        <f>G115*I115</f>
        <v>0</v>
      </c>
      <c r="K115" s="297"/>
    </row>
    <row r="116" spans="1:11" ht="15" customHeight="1">
      <c r="A116" s="170"/>
      <c r="B116" s="65" t="s">
        <v>1287</v>
      </c>
      <c r="C116" s="71"/>
      <c r="D116" s="71"/>
      <c r="E116" s="71"/>
      <c r="F116" s="47" t="s">
        <v>6</v>
      </c>
      <c r="G116" s="289">
        <v>4</v>
      </c>
      <c r="H116" s="289"/>
      <c r="I116" s="286"/>
      <c r="J116" s="285">
        <f>G116*I116</f>
        <v>0</v>
      </c>
      <c r="K116" s="297"/>
    </row>
    <row r="117" spans="1:11" ht="15" customHeight="1">
      <c r="A117" s="170"/>
      <c r="B117" s="65" t="s">
        <v>1286</v>
      </c>
      <c r="C117" s="71"/>
      <c r="D117" s="71"/>
      <c r="E117" s="71"/>
      <c r="F117" s="47" t="s">
        <v>6</v>
      </c>
      <c r="G117" s="289">
        <v>1</v>
      </c>
      <c r="H117" s="289"/>
      <c r="I117" s="286"/>
      <c r="J117" s="285">
        <f>G117*I117</f>
        <v>0</v>
      </c>
      <c r="K117" s="297"/>
    </row>
    <row r="118" spans="1:11" ht="15" customHeight="1">
      <c r="A118" s="170"/>
      <c r="B118" s="65" t="s">
        <v>1285</v>
      </c>
      <c r="C118" s="71"/>
      <c r="D118" s="71"/>
      <c r="E118" s="71"/>
      <c r="F118" s="47" t="s">
        <v>6</v>
      </c>
      <c r="G118" s="289">
        <v>1</v>
      </c>
      <c r="H118" s="289"/>
      <c r="I118" s="286"/>
      <c r="J118" s="285">
        <f>G118*I118</f>
        <v>0</v>
      </c>
      <c r="K118" s="297"/>
    </row>
    <row r="119" spans="1:11" ht="15" customHeight="1">
      <c r="A119" s="170"/>
      <c r="B119" s="65" t="s">
        <v>1284</v>
      </c>
      <c r="C119" s="71"/>
      <c r="D119" s="71"/>
      <c r="E119" s="71"/>
      <c r="F119" s="47" t="s">
        <v>6</v>
      </c>
      <c r="G119" s="289">
        <v>1</v>
      </c>
      <c r="H119" s="289"/>
      <c r="I119" s="286"/>
      <c r="J119" s="285">
        <f>G119*I119</f>
        <v>0</v>
      </c>
      <c r="K119" s="297"/>
    </row>
    <row r="120" spans="1:11" ht="15" customHeight="1">
      <c r="A120" s="170"/>
      <c r="B120" s="65" t="s">
        <v>1283</v>
      </c>
      <c r="C120" s="71"/>
      <c r="D120" s="71"/>
      <c r="E120" s="71"/>
      <c r="F120" s="47" t="s">
        <v>6</v>
      </c>
      <c r="G120" s="289">
        <v>1</v>
      </c>
      <c r="H120" s="289"/>
      <c r="I120" s="286"/>
      <c r="J120" s="285">
        <f>G120*I120</f>
        <v>0</v>
      </c>
      <c r="K120" s="297"/>
    </row>
    <row r="121" spans="1:11" ht="15" customHeight="1">
      <c r="A121" s="170"/>
      <c r="B121" s="65" t="s">
        <v>1282</v>
      </c>
      <c r="C121" s="71"/>
      <c r="D121" s="71"/>
      <c r="E121" s="71"/>
      <c r="F121" s="47" t="s">
        <v>6</v>
      </c>
      <c r="G121" s="289">
        <v>1</v>
      </c>
      <c r="H121" s="289"/>
      <c r="I121" s="286"/>
      <c r="J121" s="285">
        <f>G121*I121</f>
        <v>0</v>
      </c>
      <c r="K121" s="297"/>
    </row>
    <row r="122" spans="1:11" ht="15" customHeight="1">
      <c r="A122" s="170"/>
      <c r="B122" s="65" t="s">
        <v>1281</v>
      </c>
      <c r="C122" s="71"/>
      <c r="D122" s="71"/>
      <c r="E122" s="71"/>
      <c r="F122" s="47" t="s">
        <v>6</v>
      </c>
      <c r="G122" s="289">
        <v>1</v>
      </c>
      <c r="H122" s="289"/>
      <c r="I122" s="286"/>
      <c r="J122" s="285">
        <f>G122*I122</f>
        <v>0</v>
      </c>
      <c r="K122" s="297"/>
    </row>
    <row r="123" spans="1:11" ht="15" customHeight="1">
      <c r="A123" s="170"/>
      <c r="B123" s="65" t="s">
        <v>1280</v>
      </c>
      <c r="C123" s="71"/>
      <c r="D123" s="71"/>
      <c r="E123" s="71"/>
      <c r="F123" s="47" t="s">
        <v>6</v>
      </c>
      <c r="G123" s="289">
        <v>4</v>
      </c>
      <c r="H123" s="289"/>
      <c r="I123" s="286"/>
      <c r="J123" s="285">
        <f>G123*I123</f>
        <v>0</v>
      </c>
      <c r="K123" s="297"/>
    </row>
    <row r="124" spans="1:11" ht="15" customHeight="1">
      <c r="A124" s="170"/>
      <c r="B124" s="65" t="s">
        <v>1279</v>
      </c>
      <c r="C124" s="71"/>
      <c r="D124" s="71"/>
      <c r="E124" s="71"/>
      <c r="F124" s="47" t="s">
        <v>6</v>
      </c>
      <c r="G124" s="289">
        <v>2</v>
      </c>
      <c r="H124" s="289"/>
      <c r="I124" s="286"/>
      <c r="J124" s="285">
        <f>G124*I124</f>
        <v>0</v>
      </c>
      <c r="K124" s="297"/>
    </row>
    <row r="125" spans="1:11" ht="15" customHeight="1">
      <c r="A125" s="170"/>
      <c r="B125" s="65" t="s">
        <v>1278</v>
      </c>
      <c r="C125" s="71"/>
      <c r="D125" s="71"/>
      <c r="E125" s="71"/>
      <c r="F125" s="47" t="s">
        <v>6</v>
      </c>
      <c r="G125" s="289">
        <v>8</v>
      </c>
      <c r="H125" s="289"/>
      <c r="I125" s="286"/>
      <c r="J125" s="285">
        <f>G125*I125</f>
        <v>0</v>
      </c>
      <c r="K125" s="297"/>
    </row>
    <row r="126" spans="1:11" ht="15" customHeight="1">
      <c r="A126" s="170"/>
      <c r="B126" s="65" t="s">
        <v>1277</v>
      </c>
      <c r="C126" s="71"/>
      <c r="D126" s="71"/>
      <c r="E126" s="71"/>
      <c r="F126" s="47" t="s">
        <v>6</v>
      </c>
      <c r="G126" s="289">
        <v>1</v>
      </c>
      <c r="H126" s="289"/>
      <c r="I126" s="286"/>
      <c r="J126" s="285">
        <f>G126*I126</f>
        <v>0</v>
      </c>
      <c r="K126" s="297"/>
    </row>
    <row r="127" spans="1:11" ht="15" customHeight="1">
      <c r="A127" s="170"/>
      <c r="B127" s="65" t="s">
        <v>1276</v>
      </c>
      <c r="C127" s="71"/>
      <c r="D127" s="71"/>
      <c r="E127" s="71"/>
      <c r="F127" s="47" t="s">
        <v>6</v>
      </c>
      <c r="G127" s="289">
        <v>4</v>
      </c>
      <c r="H127" s="289"/>
      <c r="I127" s="286"/>
      <c r="J127" s="285">
        <f>G127*I127</f>
        <v>0</v>
      </c>
      <c r="K127" s="297"/>
    </row>
    <row r="128" spans="1:11" ht="15" customHeight="1">
      <c r="A128" s="170"/>
      <c r="B128" s="65" t="s">
        <v>1275</v>
      </c>
      <c r="C128" s="71"/>
      <c r="D128" s="71"/>
      <c r="E128" s="71"/>
      <c r="F128" s="47" t="s">
        <v>6</v>
      </c>
      <c r="G128" s="289">
        <v>89</v>
      </c>
      <c r="H128" s="289"/>
      <c r="I128" s="286"/>
      <c r="J128" s="285">
        <f>G128*I128</f>
        <v>0</v>
      </c>
      <c r="K128" s="297"/>
    </row>
    <row r="129" spans="1:11" ht="15" customHeight="1">
      <c r="A129" s="170"/>
      <c r="B129" s="65" t="s">
        <v>1274</v>
      </c>
      <c r="C129" s="71"/>
      <c r="D129" s="71"/>
      <c r="E129" s="71"/>
      <c r="F129" s="47" t="s">
        <v>6</v>
      </c>
      <c r="G129" s="289">
        <v>93</v>
      </c>
      <c r="H129" s="289"/>
      <c r="I129" s="286"/>
      <c r="J129" s="285">
        <f>G129*I129</f>
        <v>0</v>
      </c>
      <c r="K129" s="297"/>
    </row>
    <row r="130" spans="1:11" ht="15" customHeight="1">
      <c r="A130" s="170"/>
      <c r="B130" s="65" t="s">
        <v>1273</v>
      </c>
      <c r="C130" s="71"/>
      <c r="D130" s="71"/>
      <c r="E130" s="71"/>
      <c r="F130" s="47" t="s">
        <v>6</v>
      </c>
      <c r="G130" s="289">
        <v>4</v>
      </c>
      <c r="H130" s="289"/>
      <c r="I130" s="286"/>
      <c r="J130" s="285">
        <f>G130*I130</f>
        <v>0</v>
      </c>
      <c r="K130" s="297"/>
    </row>
    <row r="131" spans="1:11" ht="15" customHeight="1">
      <c r="A131" s="170"/>
      <c r="B131" s="65" t="s">
        <v>1272</v>
      </c>
      <c r="C131" s="71"/>
      <c r="D131" s="71"/>
      <c r="E131" s="71"/>
      <c r="F131" s="47" t="s">
        <v>6</v>
      </c>
      <c r="G131" s="289">
        <v>1</v>
      </c>
      <c r="H131" s="289"/>
      <c r="I131" s="286"/>
      <c r="J131" s="285">
        <f>G131*I131</f>
        <v>0</v>
      </c>
      <c r="K131" s="297"/>
    </row>
    <row r="132" spans="1:11" ht="15" customHeight="1">
      <c r="A132" s="170"/>
      <c r="B132" s="65" t="s">
        <v>1271</v>
      </c>
      <c r="C132" s="71"/>
      <c r="D132" s="71"/>
      <c r="E132" s="71"/>
      <c r="F132" s="47" t="s">
        <v>6</v>
      </c>
      <c r="G132" s="289">
        <v>1</v>
      </c>
      <c r="H132" s="289"/>
      <c r="I132" s="286"/>
      <c r="J132" s="285">
        <f>G132*I132</f>
        <v>0</v>
      </c>
      <c r="K132" s="297"/>
    </row>
    <row r="133" spans="1:11" ht="15" customHeight="1">
      <c r="A133" s="170"/>
      <c r="B133" s="65" t="s">
        <v>1572</v>
      </c>
      <c r="C133" s="71"/>
      <c r="D133" s="71"/>
      <c r="E133" s="71"/>
      <c r="F133" s="47" t="s">
        <v>6</v>
      </c>
      <c r="G133" s="289">
        <v>1</v>
      </c>
      <c r="H133" s="289"/>
      <c r="I133" s="286"/>
      <c r="J133" s="285">
        <f>G133*I133</f>
        <v>0</v>
      </c>
      <c r="K133" s="297"/>
    </row>
    <row r="134" spans="1:11" ht="15" customHeight="1">
      <c r="A134" s="170"/>
      <c r="B134" s="65" t="s">
        <v>1270</v>
      </c>
      <c r="C134" s="71"/>
      <c r="D134" s="71"/>
      <c r="E134" s="71"/>
      <c r="F134" s="47" t="s">
        <v>6</v>
      </c>
      <c r="G134" s="289">
        <v>5</v>
      </c>
      <c r="H134" s="289"/>
      <c r="I134" s="286"/>
      <c r="J134" s="285">
        <f>G134*I134</f>
        <v>0</v>
      </c>
      <c r="K134" s="297"/>
    </row>
    <row r="135" spans="1:11" ht="15" customHeight="1">
      <c r="A135" s="170"/>
      <c r="B135" s="65" t="s">
        <v>1269</v>
      </c>
      <c r="C135" s="71"/>
      <c r="D135" s="71"/>
      <c r="E135" s="71"/>
      <c r="F135" s="47" t="s">
        <v>6</v>
      </c>
      <c r="G135" s="289">
        <v>5</v>
      </c>
      <c r="H135" s="289"/>
      <c r="I135" s="286"/>
      <c r="J135" s="285">
        <f>G135*I135</f>
        <v>0</v>
      </c>
      <c r="K135" s="297"/>
    </row>
    <row r="136" spans="1:11" ht="15" customHeight="1">
      <c r="A136" s="170"/>
      <c r="B136" s="65" t="s">
        <v>1268</v>
      </c>
      <c r="C136" s="71"/>
      <c r="D136" s="71"/>
      <c r="E136" s="71"/>
      <c r="F136" s="47" t="s">
        <v>6</v>
      </c>
      <c r="G136" s="289">
        <v>5</v>
      </c>
      <c r="H136" s="289"/>
      <c r="I136" s="286"/>
      <c r="J136" s="285">
        <f>G136*I136</f>
        <v>0</v>
      </c>
      <c r="K136" s="297"/>
    </row>
    <row r="137" spans="1:11" ht="15" customHeight="1">
      <c r="A137" s="170"/>
      <c r="B137" s="65" t="s">
        <v>1267</v>
      </c>
      <c r="C137" s="71"/>
      <c r="D137" s="71"/>
      <c r="E137" s="71"/>
      <c r="F137" s="47" t="s">
        <v>6</v>
      </c>
      <c r="G137" s="289">
        <v>5</v>
      </c>
      <c r="H137" s="289"/>
      <c r="I137" s="286"/>
      <c r="J137" s="285">
        <f>G137*I137</f>
        <v>0</v>
      </c>
      <c r="K137" s="297"/>
    </row>
    <row r="138" spans="1:11" ht="15" customHeight="1">
      <c r="A138" s="170"/>
      <c r="B138" s="65" t="s">
        <v>1266</v>
      </c>
      <c r="C138" s="71"/>
      <c r="D138" s="71"/>
      <c r="E138" s="71"/>
      <c r="F138" s="47" t="s">
        <v>6</v>
      </c>
      <c r="G138" s="289">
        <v>2</v>
      </c>
      <c r="H138" s="289"/>
      <c r="I138" s="286"/>
      <c r="J138" s="285">
        <f>G138*I138</f>
        <v>0</v>
      </c>
      <c r="K138" s="297"/>
    </row>
    <row r="139" spans="1:11" ht="15" customHeight="1">
      <c r="A139" s="170"/>
      <c r="B139" s="65" t="s">
        <v>1265</v>
      </c>
      <c r="C139" s="71"/>
      <c r="D139" s="71"/>
      <c r="E139" s="71"/>
      <c r="F139" s="47" t="s">
        <v>6</v>
      </c>
      <c r="G139" s="289">
        <v>2</v>
      </c>
      <c r="H139" s="289"/>
      <c r="I139" s="286"/>
      <c r="J139" s="285">
        <f>G139*I139</f>
        <v>0</v>
      </c>
      <c r="K139" s="297"/>
    </row>
    <row r="140" spans="1:11" ht="15" customHeight="1">
      <c r="A140" s="170"/>
      <c r="B140" s="65" t="s">
        <v>1264</v>
      </c>
      <c r="C140" s="71"/>
      <c r="D140" s="71"/>
      <c r="E140" s="71"/>
      <c r="F140" s="47" t="s">
        <v>6</v>
      </c>
      <c r="G140" s="289">
        <v>1</v>
      </c>
      <c r="H140" s="289"/>
      <c r="I140" s="286"/>
      <c r="J140" s="285">
        <f>G140*I140</f>
        <v>0</v>
      </c>
      <c r="K140" s="297"/>
    </row>
    <row r="141" spans="1:11" ht="15" customHeight="1">
      <c r="A141" s="170"/>
      <c r="B141" s="65"/>
      <c r="C141" s="71"/>
      <c r="D141" s="71"/>
      <c r="E141" s="71"/>
      <c r="F141" s="47"/>
      <c r="G141" s="289"/>
      <c r="H141" s="289"/>
      <c r="I141" s="286"/>
      <c r="J141" s="285"/>
      <c r="K141" s="297"/>
    </row>
    <row r="142" spans="1:11" ht="15" customHeight="1">
      <c r="A142" s="170"/>
      <c r="B142" s="65" t="s">
        <v>1263</v>
      </c>
      <c r="C142" s="71"/>
      <c r="D142" s="71"/>
      <c r="E142" s="71"/>
      <c r="F142" s="47"/>
      <c r="G142" s="289"/>
      <c r="H142" s="289"/>
      <c r="I142" s="286"/>
      <c r="J142" s="285"/>
      <c r="K142" s="297"/>
    </row>
    <row r="143" spans="1:11" ht="15" customHeight="1">
      <c r="A143" s="170"/>
      <c r="B143" s="65" t="s">
        <v>1262</v>
      </c>
      <c r="C143" s="71"/>
      <c r="D143" s="71"/>
      <c r="E143" s="71"/>
      <c r="F143" s="47" t="s">
        <v>6</v>
      </c>
      <c r="G143" s="289">
        <v>3</v>
      </c>
      <c r="H143" s="289"/>
      <c r="I143" s="286"/>
      <c r="J143" s="285">
        <f>G143*I143</f>
        <v>0</v>
      </c>
      <c r="K143" s="297"/>
    </row>
    <row r="144" spans="1:11" ht="15" customHeight="1">
      <c r="A144" s="170"/>
      <c r="B144" s="65" t="s">
        <v>1261</v>
      </c>
      <c r="C144" s="71"/>
      <c r="D144" s="71"/>
      <c r="E144" s="71"/>
      <c r="F144" s="47" t="s">
        <v>6</v>
      </c>
      <c r="G144" s="289">
        <v>4</v>
      </c>
      <c r="H144" s="289"/>
      <c r="I144" s="286"/>
      <c r="J144" s="285">
        <f>G144*I144</f>
        <v>0</v>
      </c>
      <c r="K144" s="297"/>
    </row>
    <row r="145" spans="1:11" ht="15" customHeight="1">
      <c r="A145" s="170"/>
      <c r="B145" s="65" t="s">
        <v>1260</v>
      </c>
      <c r="C145" s="71"/>
      <c r="D145" s="71"/>
      <c r="E145" s="71"/>
      <c r="F145" s="47" t="s">
        <v>6</v>
      </c>
      <c r="G145" s="289">
        <v>5</v>
      </c>
      <c r="H145" s="289"/>
      <c r="I145" s="286"/>
      <c r="J145" s="285">
        <f>G145*I145</f>
        <v>0</v>
      </c>
      <c r="K145" s="297"/>
    </row>
    <row r="146" spans="1:11" ht="15" customHeight="1">
      <c r="A146" s="170"/>
      <c r="B146" s="65" t="s">
        <v>1259</v>
      </c>
      <c r="C146" s="71"/>
      <c r="D146" s="71"/>
      <c r="E146" s="71"/>
      <c r="F146" s="47" t="s">
        <v>6</v>
      </c>
      <c r="G146" s="289">
        <v>6</v>
      </c>
      <c r="H146" s="289"/>
      <c r="I146" s="286"/>
      <c r="J146" s="285">
        <f>G146*I146</f>
        <v>0</v>
      </c>
      <c r="K146" s="297"/>
    </row>
    <row r="147" spans="1:11" ht="15" customHeight="1">
      <c r="A147" s="170"/>
      <c r="B147" s="65"/>
      <c r="C147" s="71"/>
      <c r="D147" s="71"/>
      <c r="E147" s="71"/>
      <c r="F147" s="47"/>
      <c r="G147" s="289"/>
      <c r="H147" s="289"/>
      <c r="I147" s="286"/>
      <c r="J147" s="285"/>
      <c r="K147" s="297"/>
    </row>
    <row r="148" spans="1:11" ht="15" customHeight="1">
      <c r="A148" s="170"/>
      <c r="B148" s="65" t="s">
        <v>1258</v>
      </c>
      <c r="C148" s="71"/>
      <c r="D148" s="71"/>
      <c r="E148" s="71"/>
      <c r="F148" s="47"/>
      <c r="G148" s="289"/>
      <c r="H148" s="289"/>
      <c r="I148" s="286"/>
      <c r="J148" s="285"/>
      <c r="K148" s="297"/>
    </row>
    <row r="149" spans="1:11" ht="15" customHeight="1">
      <c r="A149" s="170"/>
      <c r="B149" s="65" t="s">
        <v>1257</v>
      </c>
      <c r="C149" s="71"/>
      <c r="D149" s="71"/>
      <c r="E149" s="71"/>
      <c r="F149" s="47" t="s">
        <v>6</v>
      </c>
      <c r="G149" s="289">
        <v>2</v>
      </c>
      <c r="H149" s="289"/>
      <c r="I149" s="286"/>
      <c r="J149" s="285">
        <f>G149*I149</f>
        <v>0</v>
      </c>
      <c r="K149" s="297"/>
    </row>
    <row r="150" spans="1:11" ht="15" customHeight="1">
      <c r="A150" s="170"/>
      <c r="B150" s="65" t="s">
        <v>1256</v>
      </c>
      <c r="C150" s="71"/>
      <c r="D150" s="71"/>
      <c r="E150" s="71"/>
      <c r="F150" s="47" t="s">
        <v>6</v>
      </c>
      <c r="G150" s="289">
        <v>3</v>
      </c>
      <c r="H150" s="289"/>
      <c r="I150" s="286"/>
      <c r="J150" s="285">
        <f>G150*I150</f>
        <v>0</v>
      </c>
      <c r="K150" s="297"/>
    </row>
    <row r="151" spans="1:11" ht="15" customHeight="1">
      <c r="A151" s="170"/>
      <c r="B151" s="65"/>
      <c r="C151" s="71"/>
      <c r="D151" s="71"/>
      <c r="E151" s="71"/>
      <c r="F151" s="47"/>
      <c r="G151" s="289"/>
      <c r="H151" s="289"/>
      <c r="I151" s="286"/>
      <c r="J151" s="285"/>
      <c r="K151" s="297"/>
    </row>
    <row r="152" spans="1:11" ht="15" customHeight="1">
      <c r="A152" s="170"/>
      <c r="B152" s="65" t="s">
        <v>1255</v>
      </c>
      <c r="C152" s="71"/>
      <c r="D152" s="71"/>
      <c r="E152" s="71"/>
      <c r="F152" s="47"/>
      <c r="G152" s="289"/>
      <c r="H152" s="289"/>
      <c r="I152" s="286"/>
      <c r="J152" s="285"/>
      <c r="K152" s="297"/>
    </row>
    <row r="153" spans="1:11" ht="15" customHeight="1">
      <c r="A153" s="170"/>
      <c r="B153" s="65" t="s">
        <v>1253</v>
      </c>
      <c r="C153" s="71"/>
      <c r="D153" s="71"/>
      <c r="E153" s="71"/>
      <c r="F153" s="47" t="s">
        <v>6</v>
      </c>
      <c r="G153" s="289">
        <v>2</v>
      </c>
      <c r="H153" s="289"/>
      <c r="I153" s="286"/>
      <c r="J153" s="285">
        <f>G153*I153</f>
        <v>0</v>
      </c>
      <c r="K153" s="297"/>
    </row>
    <row r="154" spans="1:11" ht="15" customHeight="1">
      <c r="A154" s="170"/>
      <c r="B154" s="65"/>
      <c r="C154" s="71"/>
      <c r="D154" s="71"/>
      <c r="E154" s="71"/>
      <c r="F154" s="47"/>
      <c r="G154" s="289"/>
      <c r="H154" s="289"/>
      <c r="I154" s="286"/>
      <c r="J154" s="285"/>
      <c r="K154" s="297"/>
    </row>
    <row r="155" spans="1:11" ht="15" customHeight="1">
      <c r="A155" s="170"/>
      <c r="B155" s="65" t="s">
        <v>1254</v>
      </c>
      <c r="C155" s="71"/>
      <c r="D155" s="71"/>
      <c r="E155" s="71"/>
      <c r="F155" s="47"/>
      <c r="G155" s="289"/>
      <c r="H155" s="289"/>
      <c r="I155" s="286"/>
      <c r="J155" s="285"/>
      <c r="K155" s="297"/>
    </row>
    <row r="156" spans="1:11" ht="15" customHeight="1">
      <c r="A156" s="170"/>
      <c r="B156" s="65" t="s">
        <v>1253</v>
      </c>
      <c r="C156" s="71"/>
      <c r="D156" s="71"/>
      <c r="E156" s="71"/>
      <c r="F156" s="47" t="s">
        <v>6</v>
      </c>
      <c r="G156" s="289">
        <v>1</v>
      </c>
      <c r="H156" s="289"/>
      <c r="I156" s="286"/>
      <c r="J156" s="285">
        <f>G156*I156</f>
        <v>0</v>
      </c>
      <c r="K156" s="297"/>
    </row>
    <row r="157" spans="1:11" ht="15" customHeight="1">
      <c r="A157" s="170"/>
      <c r="B157" s="65"/>
      <c r="C157" s="71"/>
      <c r="D157" s="71"/>
      <c r="E157" s="71"/>
      <c r="F157" s="47"/>
      <c r="G157" s="289"/>
      <c r="H157" s="289"/>
      <c r="I157" s="286"/>
      <c r="J157" s="285"/>
      <c r="K157" s="297"/>
    </row>
    <row r="158" spans="1:11" ht="15" customHeight="1">
      <c r="A158" s="68" t="s">
        <v>1252</v>
      </c>
      <c r="B158" s="150" t="s">
        <v>1251</v>
      </c>
      <c r="C158" s="71"/>
      <c r="D158" s="71"/>
      <c r="E158" s="71"/>
      <c r="F158" s="47"/>
      <c r="G158" s="289"/>
      <c r="H158" s="289"/>
      <c r="I158" s="286"/>
      <c r="J158" s="285"/>
      <c r="K158" s="297"/>
    </row>
    <row r="159" spans="1:11" ht="15" customHeight="1">
      <c r="A159" s="170"/>
      <c r="B159" s="65" t="s">
        <v>1250</v>
      </c>
      <c r="C159" s="71"/>
      <c r="D159" s="71"/>
      <c r="E159" s="71"/>
      <c r="F159" s="47" t="s">
        <v>6</v>
      </c>
      <c r="G159" s="289">
        <v>1</v>
      </c>
      <c r="H159" s="289"/>
      <c r="I159" s="286"/>
      <c r="J159" s="285">
        <f>G159*I159</f>
        <v>0</v>
      </c>
      <c r="K159" s="297"/>
    </row>
    <row r="160" spans="1:11" ht="15" customHeight="1">
      <c r="A160" s="170"/>
      <c r="B160" s="65" t="s">
        <v>1249</v>
      </c>
      <c r="C160" s="71"/>
      <c r="D160" s="71"/>
      <c r="E160" s="71"/>
      <c r="F160" s="47" t="s">
        <v>6</v>
      </c>
      <c r="G160" s="289">
        <v>1</v>
      </c>
      <c r="H160" s="289"/>
      <c r="I160" s="286"/>
      <c r="J160" s="285">
        <f>G160*I160</f>
        <v>0</v>
      </c>
      <c r="K160" s="297"/>
    </row>
    <row r="161" spans="1:11" ht="15" customHeight="1">
      <c r="A161" s="170"/>
      <c r="B161" s="65" t="s">
        <v>1248</v>
      </c>
      <c r="C161" s="71"/>
      <c r="D161" s="71"/>
      <c r="E161" s="71"/>
      <c r="F161" s="47" t="s">
        <v>6</v>
      </c>
      <c r="G161" s="289">
        <v>1</v>
      </c>
      <c r="H161" s="289"/>
      <c r="I161" s="286"/>
      <c r="J161" s="285">
        <f>G161*I161</f>
        <v>0</v>
      </c>
      <c r="K161" s="297"/>
    </row>
    <row r="162" spans="1:11" ht="15" customHeight="1">
      <c r="A162" s="170"/>
      <c r="B162" s="65"/>
      <c r="C162" s="71"/>
      <c r="D162" s="71"/>
      <c r="E162" s="71"/>
      <c r="F162" s="47"/>
      <c r="G162" s="289"/>
      <c r="H162" s="289"/>
      <c r="I162" s="286"/>
      <c r="J162" s="285"/>
      <c r="K162" s="297"/>
    </row>
    <row r="163" spans="1:11" ht="15" customHeight="1">
      <c r="A163" s="68" t="s">
        <v>1247</v>
      </c>
      <c r="B163" s="150" t="s">
        <v>1246</v>
      </c>
      <c r="C163" s="71"/>
      <c r="D163" s="71"/>
      <c r="E163" s="71"/>
      <c r="F163" s="47"/>
      <c r="G163" s="289"/>
      <c r="H163" s="289"/>
      <c r="I163" s="286"/>
      <c r="J163" s="285"/>
      <c r="K163" s="297"/>
    </row>
    <row r="164" spans="1:11" ht="15" customHeight="1">
      <c r="A164" s="170"/>
      <c r="B164" s="65" t="s">
        <v>1245</v>
      </c>
      <c r="C164" s="71"/>
      <c r="D164" s="71"/>
      <c r="E164" s="71"/>
      <c r="F164" s="47" t="s">
        <v>6</v>
      </c>
      <c r="G164" s="289">
        <v>73</v>
      </c>
      <c r="H164" s="289"/>
      <c r="I164" s="286"/>
      <c r="J164" s="285">
        <f>G164*I164</f>
        <v>0</v>
      </c>
      <c r="K164" s="297"/>
    </row>
    <row r="165" spans="1:11" ht="15" customHeight="1">
      <c r="A165" s="170"/>
      <c r="B165" s="65" t="s">
        <v>1244</v>
      </c>
      <c r="C165" s="71"/>
      <c r="D165" s="71"/>
      <c r="E165" s="71"/>
      <c r="F165" s="47" t="s">
        <v>6</v>
      </c>
      <c r="G165" s="289">
        <v>190</v>
      </c>
      <c r="H165" s="289"/>
      <c r="I165" s="286"/>
      <c r="J165" s="285">
        <f>G165*I165</f>
        <v>0</v>
      </c>
      <c r="K165" s="297"/>
    </row>
    <row r="166" spans="1:11" ht="15" customHeight="1">
      <c r="A166" s="170"/>
      <c r="B166" s="65" t="s">
        <v>1243</v>
      </c>
      <c r="C166" s="71"/>
      <c r="D166" s="71"/>
      <c r="E166" s="71"/>
      <c r="F166" s="47" t="s">
        <v>6</v>
      </c>
      <c r="G166" s="289">
        <v>38</v>
      </c>
      <c r="H166" s="289"/>
      <c r="I166" s="286"/>
      <c r="J166" s="285">
        <f>G166*I166</f>
        <v>0</v>
      </c>
      <c r="K166" s="297"/>
    </row>
    <row r="167" spans="1:11" ht="15" customHeight="1">
      <c r="A167" s="170"/>
      <c r="B167" s="65" t="s">
        <v>1242</v>
      </c>
      <c r="C167" s="71"/>
      <c r="D167" s="71"/>
      <c r="E167" s="71"/>
      <c r="F167" s="47" t="s">
        <v>6</v>
      </c>
      <c r="G167" s="289">
        <v>38</v>
      </c>
      <c r="H167" s="289"/>
      <c r="I167" s="286"/>
      <c r="J167" s="285">
        <f>G167*I167</f>
        <v>0</v>
      </c>
      <c r="K167" s="297"/>
    </row>
    <row r="168" spans="1:11" ht="15" customHeight="1">
      <c r="A168" s="170"/>
      <c r="B168" s="65" t="s">
        <v>1241</v>
      </c>
      <c r="C168" s="71"/>
      <c r="D168" s="71"/>
      <c r="E168" s="71"/>
      <c r="F168" s="47" t="s">
        <v>6</v>
      </c>
      <c r="G168" s="289">
        <v>29</v>
      </c>
      <c r="H168" s="289"/>
      <c r="I168" s="286"/>
      <c r="J168" s="285">
        <f>G168*I168</f>
        <v>0</v>
      </c>
      <c r="K168" s="297"/>
    </row>
    <row r="169" spans="1:11" ht="15" customHeight="1">
      <c r="A169" s="170"/>
      <c r="B169" s="65" t="s">
        <v>1240</v>
      </c>
      <c r="C169" s="71"/>
      <c r="D169" s="71"/>
      <c r="E169" s="71"/>
      <c r="F169" s="47" t="s">
        <v>6</v>
      </c>
      <c r="G169" s="289">
        <v>19</v>
      </c>
      <c r="H169" s="289"/>
      <c r="I169" s="286"/>
      <c r="J169" s="285">
        <f>G169*I169</f>
        <v>0</v>
      </c>
      <c r="K169" s="297"/>
    </row>
    <row r="170" spans="1:11" ht="15" customHeight="1">
      <c r="A170" s="170"/>
      <c r="B170" s="65" t="s">
        <v>1239</v>
      </c>
      <c r="C170" s="71"/>
      <c r="D170" s="71"/>
      <c r="E170" s="71"/>
      <c r="F170" s="47" t="s">
        <v>6</v>
      </c>
      <c r="G170" s="289">
        <v>2</v>
      </c>
      <c r="H170" s="289"/>
      <c r="I170" s="286"/>
      <c r="J170" s="285">
        <f>G170*I170</f>
        <v>0</v>
      </c>
      <c r="K170" s="297"/>
    </row>
    <row r="171" spans="1:11" ht="15" customHeight="1">
      <c r="A171" s="170"/>
      <c r="B171" s="65" t="s">
        <v>1238</v>
      </c>
      <c r="C171" s="71"/>
      <c r="D171" s="71"/>
      <c r="E171" s="71"/>
      <c r="F171" s="47" t="s">
        <v>6</v>
      </c>
      <c r="G171" s="289">
        <v>1</v>
      </c>
      <c r="H171" s="289"/>
      <c r="I171" s="286"/>
      <c r="J171" s="285">
        <f>G171*I171</f>
        <v>0</v>
      </c>
      <c r="K171" s="297"/>
    </row>
    <row r="172" spans="1:11" ht="15" customHeight="1">
      <c r="A172" s="170"/>
      <c r="B172" s="65" t="s">
        <v>1237</v>
      </c>
      <c r="C172" s="71"/>
      <c r="D172" s="71"/>
      <c r="E172" s="71"/>
      <c r="F172" s="47" t="s">
        <v>6</v>
      </c>
      <c r="G172" s="289">
        <v>5</v>
      </c>
      <c r="H172" s="289"/>
      <c r="I172" s="286"/>
      <c r="J172" s="285">
        <f>G172*I172</f>
        <v>0</v>
      </c>
      <c r="K172" s="297"/>
    </row>
    <row r="173" spans="1:11" ht="15" customHeight="1">
      <c r="A173" s="170"/>
      <c r="B173" s="65" t="s">
        <v>1236</v>
      </c>
      <c r="C173" s="71"/>
      <c r="D173" s="71"/>
      <c r="E173" s="71"/>
      <c r="F173" s="47" t="s">
        <v>6</v>
      </c>
      <c r="G173" s="289">
        <v>28</v>
      </c>
      <c r="H173" s="289"/>
      <c r="I173" s="286"/>
      <c r="J173" s="285">
        <f>G173*I173</f>
        <v>0</v>
      </c>
      <c r="K173" s="297"/>
    </row>
    <row r="174" spans="1:11" ht="15" customHeight="1">
      <c r="A174" s="170"/>
      <c r="B174" s="65" t="s">
        <v>1235</v>
      </c>
      <c r="C174" s="71"/>
      <c r="D174" s="71"/>
      <c r="E174" s="71"/>
      <c r="F174" s="47" t="s">
        <v>6</v>
      </c>
      <c r="G174" s="289">
        <v>85</v>
      </c>
      <c r="H174" s="289"/>
      <c r="I174" s="286"/>
      <c r="J174" s="285">
        <f>G174*I174</f>
        <v>0</v>
      </c>
      <c r="K174" s="297"/>
    </row>
    <row r="175" spans="1:11" ht="15" customHeight="1">
      <c r="A175" s="170"/>
      <c r="B175" s="65" t="s">
        <v>1234</v>
      </c>
      <c r="C175" s="71"/>
      <c r="D175" s="71"/>
      <c r="E175" s="71"/>
      <c r="F175" s="47" t="s">
        <v>6</v>
      </c>
      <c r="G175" s="289">
        <v>10</v>
      </c>
      <c r="H175" s="289"/>
      <c r="I175" s="286"/>
      <c r="J175" s="285">
        <f>G175*I175</f>
        <v>0</v>
      </c>
      <c r="K175" s="297"/>
    </row>
    <row r="176" spans="1:11" ht="15" customHeight="1">
      <c r="A176" s="170"/>
      <c r="B176" s="65" t="s">
        <v>1233</v>
      </c>
      <c r="C176" s="71"/>
      <c r="D176" s="71"/>
      <c r="E176" s="71"/>
      <c r="F176" s="47" t="s">
        <v>6</v>
      </c>
      <c r="G176" s="289">
        <v>85</v>
      </c>
      <c r="H176" s="289"/>
      <c r="I176" s="286"/>
      <c r="J176" s="285">
        <f>G176*I176</f>
        <v>0</v>
      </c>
      <c r="K176" s="297"/>
    </row>
    <row r="177" spans="1:11" ht="15" customHeight="1">
      <c r="A177" s="170"/>
      <c r="B177" s="65" t="s">
        <v>1232</v>
      </c>
      <c r="C177" s="71"/>
      <c r="D177" s="71"/>
      <c r="E177" s="71"/>
      <c r="F177" s="47" t="s">
        <v>6</v>
      </c>
      <c r="G177" s="289">
        <v>85</v>
      </c>
      <c r="H177" s="289"/>
      <c r="I177" s="286"/>
      <c r="J177" s="285">
        <f>G177*I177</f>
        <v>0</v>
      </c>
      <c r="K177" s="297"/>
    </row>
    <row r="178" spans="1:11" ht="15" customHeight="1">
      <c r="A178" s="170"/>
      <c r="B178" s="65" t="s">
        <v>1231</v>
      </c>
      <c r="C178" s="71"/>
      <c r="D178" s="71"/>
      <c r="E178" s="71"/>
      <c r="F178" s="47" t="s">
        <v>6</v>
      </c>
      <c r="G178" s="289">
        <f>85+32</f>
        <v>117</v>
      </c>
      <c r="H178" s="289"/>
      <c r="I178" s="286"/>
      <c r="J178" s="285">
        <f>G178*I178</f>
        <v>0</v>
      </c>
      <c r="K178" s="297"/>
    </row>
    <row r="179" spans="1:11" ht="15" customHeight="1">
      <c r="A179" s="170"/>
      <c r="B179" s="65" t="s">
        <v>1230</v>
      </c>
      <c r="C179" s="71"/>
      <c r="D179" s="71"/>
      <c r="E179" s="71"/>
      <c r="F179" s="47" t="s">
        <v>6</v>
      </c>
      <c r="G179" s="289">
        <v>2</v>
      </c>
      <c r="H179" s="289"/>
      <c r="I179" s="286"/>
      <c r="J179" s="285">
        <f>G179*I179</f>
        <v>0</v>
      </c>
      <c r="K179" s="297"/>
    </row>
    <row r="180" spans="1:11" ht="15" customHeight="1">
      <c r="A180" s="170"/>
      <c r="B180" s="65" t="s">
        <v>1229</v>
      </c>
      <c r="C180" s="71"/>
      <c r="D180" s="71"/>
      <c r="E180" s="71"/>
      <c r="F180" s="47" t="s">
        <v>6</v>
      </c>
      <c r="G180" s="289">
        <v>17</v>
      </c>
      <c r="H180" s="289"/>
      <c r="I180" s="286"/>
      <c r="J180" s="285">
        <f>G180*I180</f>
        <v>0</v>
      </c>
      <c r="K180" s="297"/>
    </row>
    <row r="181" spans="1:11" ht="15" customHeight="1">
      <c r="A181" s="170"/>
      <c r="B181" s="65" t="s">
        <v>1228</v>
      </c>
      <c r="C181" s="71"/>
      <c r="D181" s="71"/>
      <c r="E181" s="71"/>
      <c r="F181" s="596" t="s">
        <v>1227</v>
      </c>
      <c r="G181" s="597"/>
      <c r="H181" s="597"/>
      <c r="I181" s="286"/>
      <c r="J181" s="285"/>
      <c r="K181" s="297"/>
    </row>
    <row r="182" spans="1:11" ht="15" customHeight="1">
      <c r="A182" s="170"/>
      <c r="B182" s="65" t="s">
        <v>1226</v>
      </c>
      <c r="C182" s="71"/>
      <c r="D182" s="71"/>
      <c r="E182" s="71"/>
      <c r="F182" s="47" t="s">
        <v>6</v>
      </c>
      <c r="G182" s="289">
        <v>7</v>
      </c>
      <c r="H182" s="289"/>
      <c r="I182" s="286"/>
      <c r="J182" s="285">
        <f>G182*I182</f>
        <v>0</v>
      </c>
      <c r="K182" s="297"/>
    </row>
    <row r="183" spans="1:11" ht="15" customHeight="1">
      <c r="A183" s="170"/>
      <c r="B183" s="65" t="s">
        <v>1225</v>
      </c>
      <c r="C183" s="71"/>
      <c r="D183" s="71"/>
      <c r="E183" s="71"/>
      <c r="F183" s="47" t="s">
        <v>6</v>
      </c>
      <c r="G183" s="289">
        <v>11</v>
      </c>
      <c r="H183" s="289"/>
      <c r="I183" s="286"/>
      <c r="J183" s="285">
        <f>G183*I183</f>
        <v>0</v>
      </c>
      <c r="K183" s="297"/>
    </row>
    <row r="184" spans="1:11" ht="15" customHeight="1">
      <c r="A184" s="170"/>
      <c r="B184" s="65"/>
      <c r="C184" s="71"/>
      <c r="D184" s="71"/>
      <c r="E184" s="71"/>
      <c r="F184" s="47"/>
      <c r="G184" s="289"/>
      <c r="H184" s="289"/>
      <c r="I184" s="286"/>
      <c r="J184" s="285"/>
      <c r="K184" s="297"/>
    </row>
    <row r="185" spans="1:11" ht="15" customHeight="1">
      <c r="A185" s="170"/>
      <c r="B185" s="65" t="s">
        <v>1224</v>
      </c>
      <c r="C185" s="71"/>
      <c r="D185" s="71"/>
      <c r="E185" s="71"/>
      <c r="F185" s="47"/>
      <c r="G185" s="289"/>
      <c r="H185" s="289"/>
      <c r="I185" s="286"/>
      <c r="J185" s="282"/>
      <c r="K185" s="297"/>
    </row>
    <row r="186" spans="1:11" ht="15" customHeight="1">
      <c r="A186" s="170"/>
      <c r="B186" s="65" t="s">
        <v>1223</v>
      </c>
      <c r="C186" s="71"/>
      <c r="D186" s="71"/>
      <c r="E186" s="71"/>
      <c r="F186" s="47" t="s">
        <v>6</v>
      </c>
      <c r="G186" s="289">
        <v>99</v>
      </c>
      <c r="H186" s="289"/>
      <c r="I186" s="286"/>
      <c r="J186" s="282">
        <f>G186*I186</f>
        <v>0</v>
      </c>
      <c r="K186" s="297"/>
    </row>
    <row r="187" spans="1:11" ht="15" customHeight="1">
      <c r="A187" s="170"/>
      <c r="B187" s="65" t="s">
        <v>1222</v>
      </c>
      <c r="C187" s="71"/>
      <c r="D187" s="71"/>
      <c r="E187" s="71"/>
      <c r="F187" s="47" t="s">
        <v>6</v>
      </c>
      <c r="G187" s="289">
        <v>4</v>
      </c>
      <c r="H187" s="289"/>
      <c r="I187" s="286"/>
      <c r="J187" s="282">
        <f>G187*I187</f>
        <v>0</v>
      </c>
      <c r="K187" s="297"/>
    </row>
    <row r="188" spans="1:11" ht="15" customHeight="1">
      <c r="A188" s="170"/>
      <c r="B188" s="65" t="s">
        <v>1221</v>
      </c>
      <c r="C188" s="71"/>
      <c r="D188" s="71"/>
      <c r="E188" s="71"/>
      <c r="F188" s="47" t="s">
        <v>6</v>
      </c>
      <c r="G188" s="289">
        <v>1</v>
      </c>
      <c r="H188" s="289"/>
      <c r="I188" s="286"/>
      <c r="J188" s="282">
        <f>G188*I188</f>
        <v>0</v>
      </c>
      <c r="K188" s="297"/>
    </row>
    <row r="189" spans="1:11" ht="15" customHeight="1">
      <c r="A189" s="170"/>
      <c r="B189" s="65"/>
      <c r="C189" s="71"/>
      <c r="D189" s="71"/>
      <c r="E189" s="71"/>
      <c r="F189" s="47"/>
      <c r="G189" s="289"/>
      <c r="H189" s="289"/>
      <c r="I189" s="286"/>
      <c r="J189" s="282"/>
      <c r="K189" s="297"/>
    </row>
    <row r="190" spans="1:11" ht="15" customHeight="1">
      <c r="A190" s="68" t="s">
        <v>1220</v>
      </c>
      <c r="B190" s="150" t="s">
        <v>1219</v>
      </c>
      <c r="C190" s="71"/>
      <c r="D190" s="71"/>
      <c r="E190" s="71"/>
      <c r="F190" s="47"/>
      <c r="G190" s="289"/>
      <c r="H190" s="289"/>
      <c r="I190" s="286"/>
      <c r="J190" s="282"/>
      <c r="K190" s="297"/>
    </row>
    <row r="191" spans="1:11" ht="15" customHeight="1">
      <c r="A191" s="170"/>
      <c r="B191" s="65" t="s">
        <v>1218</v>
      </c>
      <c r="C191" s="71"/>
      <c r="D191" s="71"/>
      <c r="E191" s="71"/>
      <c r="F191" s="47" t="s">
        <v>6</v>
      </c>
      <c r="G191" s="289">
        <v>1</v>
      </c>
      <c r="H191" s="289"/>
      <c r="I191" s="286"/>
      <c r="J191" s="282">
        <f>G191*I191</f>
        <v>0</v>
      </c>
      <c r="K191" s="297"/>
    </row>
    <row r="192" spans="1:11" ht="15" customHeight="1">
      <c r="A192" s="170"/>
      <c r="B192" s="65" t="s">
        <v>1217</v>
      </c>
      <c r="C192" s="71"/>
      <c r="D192" s="71"/>
      <c r="E192" s="71"/>
      <c r="F192" s="47" t="s">
        <v>6</v>
      </c>
      <c r="G192" s="289">
        <v>74</v>
      </c>
      <c r="H192" s="289"/>
      <c r="I192" s="286"/>
      <c r="J192" s="282">
        <f>G192*I192</f>
        <v>0</v>
      </c>
      <c r="K192" s="297"/>
    </row>
    <row r="193" spans="1:11" ht="15" customHeight="1">
      <c r="A193" s="170"/>
      <c r="B193" s="65" t="s">
        <v>1216</v>
      </c>
      <c r="C193" s="71"/>
      <c r="D193" s="71"/>
      <c r="E193" s="71"/>
      <c r="F193" s="47" t="s">
        <v>6</v>
      </c>
      <c r="G193" s="289">
        <v>7</v>
      </c>
      <c r="H193" s="289"/>
      <c r="I193" s="286"/>
      <c r="J193" s="282">
        <f>G193*I193</f>
        <v>0</v>
      </c>
      <c r="K193" s="297"/>
    </row>
    <row r="194" spans="1:11" ht="15" customHeight="1">
      <c r="A194" s="170"/>
      <c r="B194" s="65" t="s">
        <v>1215</v>
      </c>
      <c r="C194" s="71"/>
      <c r="D194" s="71"/>
      <c r="E194" s="71"/>
      <c r="F194" s="47" t="s">
        <v>6</v>
      </c>
      <c r="G194" s="289">
        <v>2</v>
      </c>
      <c r="H194" s="289"/>
      <c r="I194" s="286"/>
      <c r="J194" s="282">
        <f>G194*I194</f>
        <v>0</v>
      </c>
      <c r="K194" s="297"/>
    </row>
    <row r="195" spans="1:11" ht="15" customHeight="1">
      <c r="A195" s="170"/>
      <c r="B195" s="65"/>
      <c r="C195" s="71"/>
      <c r="D195" s="71"/>
      <c r="E195" s="71"/>
      <c r="F195" s="47"/>
      <c r="G195" s="289"/>
      <c r="H195" s="289"/>
      <c r="I195" s="286"/>
      <c r="J195" s="282"/>
      <c r="K195" s="297"/>
    </row>
    <row r="196" spans="1:11" ht="15" customHeight="1">
      <c r="A196" s="68" t="s">
        <v>1214</v>
      </c>
      <c r="B196" s="150" t="s">
        <v>1213</v>
      </c>
      <c r="C196" s="71"/>
      <c r="D196" s="71"/>
      <c r="E196" s="71"/>
      <c r="F196" s="47"/>
      <c r="G196" s="289"/>
      <c r="H196" s="289"/>
      <c r="I196" s="286"/>
      <c r="J196" s="282"/>
      <c r="K196" s="297"/>
    </row>
    <row r="197" spans="1:11" ht="15" customHeight="1">
      <c r="A197" s="170"/>
      <c r="B197" s="65" t="s">
        <v>1212</v>
      </c>
      <c r="C197" s="71"/>
      <c r="D197" s="71"/>
      <c r="E197" s="71"/>
      <c r="F197" s="47" t="s">
        <v>6</v>
      </c>
      <c r="G197" s="289">
        <v>35</v>
      </c>
      <c r="H197" s="289"/>
      <c r="I197" s="286"/>
      <c r="J197" s="282">
        <f>G197*I197</f>
        <v>0</v>
      </c>
      <c r="K197" s="297"/>
    </row>
    <row r="198" spans="1:11" ht="15" customHeight="1">
      <c r="A198" s="68"/>
      <c r="B198" s="65" t="s">
        <v>1211</v>
      </c>
      <c r="C198" s="71"/>
      <c r="D198" s="71"/>
      <c r="E198" s="71"/>
      <c r="F198" s="47" t="s">
        <v>6</v>
      </c>
      <c r="G198" s="289">
        <v>7</v>
      </c>
      <c r="H198" s="289"/>
      <c r="I198" s="286"/>
      <c r="J198" s="282">
        <f>G198*I198</f>
        <v>0</v>
      </c>
      <c r="K198" s="297"/>
    </row>
    <row r="199" spans="1:11" ht="15" customHeight="1">
      <c r="A199" s="170"/>
      <c r="B199" s="65" t="s">
        <v>1210</v>
      </c>
      <c r="C199" s="71"/>
      <c r="D199" s="71"/>
      <c r="E199" s="71"/>
      <c r="F199" s="47" t="s">
        <v>6</v>
      </c>
      <c r="G199" s="289">
        <v>3</v>
      </c>
      <c r="H199" s="289"/>
      <c r="I199" s="286"/>
      <c r="J199" s="282">
        <f>G199*I199</f>
        <v>0</v>
      </c>
      <c r="K199" s="297"/>
    </row>
    <row r="200" spans="1:11" ht="15" customHeight="1">
      <c r="A200" s="170"/>
      <c r="B200" s="65" t="s">
        <v>1209</v>
      </c>
      <c r="C200" s="71"/>
      <c r="D200" s="71"/>
      <c r="E200" s="71"/>
      <c r="F200" s="47" t="s">
        <v>6</v>
      </c>
      <c r="G200" s="289">
        <v>5</v>
      </c>
      <c r="H200" s="289"/>
      <c r="I200" s="286"/>
      <c r="J200" s="282">
        <f>G200*I200</f>
        <v>0</v>
      </c>
      <c r="K200" s="297"/>
    </row>
    <row r="201" spans="1:11" ht="15" customHeight="1">
      <c r="A201" s="170"/>
      <c r="B201" s="65" t="s">
        <v>1208</v>
      </c>
      <c r="C201" s="71"/>
      <c r="D201" s="71"/>
      <c r="E201" s="71"/>
      <c r="F201" s="47" t="s">
        <v>6</v>
      </c>
      <c r="G201" s="289">
        <v>85</v>
      </c>
      <c r="H201" s="289"/>
      <c r="I201" s="286"/>
      <c r="J201" s="282">
        <f>G201*I201</f>
        <v>0</v>
      </c>
      <c r="K201" s="297"/>
    </row>
    <row r="202" spans="1:11" ht="15" customHeight="1">
      <c r="A202" s="170"/>
      <c r="B202" s="65" t="s">
        <v>1207</v>
      </c>
      <c r="C202" s="71"/>
      <c r="D202" s="71"/>
      <c r="E202" s="71"/>
      <c r="F202" s="47" t="s">
        <v>6</v>
      </c>
      <c r="G202" s="289">
        <v>1200</v>
      </c>
      <c r="H202" s="289"/>
      <c r="I202" s="286"/>
      <c r="J202" s="282">
        <f>G202*I202</f>
        <v>0</v>
      </c>
      <c r="K202" s="297"/>
    </row>
    <row r="203" spans="1:11" ht="15" customHeight="1">
      <c r="A203" s="170"/>
      <c r="B203" s="65" t="s">
        <v>1206</v>
      </c>
      <c r="C203" s="71"/>
      <c r="D203" s="71"/>
      <c r="E203" s="71"/>
      <c r="F203" s="47" t="s">
        <v>6</v>
      </c>
      <c r="G203" s="289">
        <v>86</v>
      </c>
      <c r="H203" s="289"/>
      <c r="I203" s="286"/>
      <c r="J203" s="282">
        <f>G203*I203</f>
        <v>0</v>
      </c>
      <c r="K203" s="297"/>
    </row>
    <row r="204" spans="1:11" ht="15" customHeight="1">
      <c r="A204" s="170"/>
      <c r="B204" s="65" t="s">
        <v>1205</v>
      </c>
      <c r="C204" s="71"/>
      <c r="D204" s="71"/>
      <c r="E204" s="71"/>
      <c r="F204" s="47" t="s">
        <v>6</v>
      </c>
      <c r="G204" s="289">
        <v>5</v>
      </c>
      <c r="H204" s="289"/>
      <c r="I204" s="286"/>
      <c r="J204" s="282">
        <f>G204*I204</f>
        <v>0</v>
      </c>
      <c r="K204" s="297"/>
    </row>
    <row r="205" spans="1:11" ht="15" customHeight="1">
      <c r="A205" s="170"/>
      <c r="B205" s="65" t="s">
        <v>1204</v>
      </c>
      <c r="C205" s="71"/>
      <c r="D205" s="71"/>
      <c r="E205" s="71"/>
      <c r="F205" s="47" t="s">
        <v>6</v>
      </c>
      <c r="G205" s="289">
        <v>200</v>
      </c>
      <c r="H205" s="289"/>
      <c r="I205" s="286"/>
      <c r="J205" s="282">
        <f>G205*I205</f>
        <v>0</v>
      </c>
      <c r="K205" s="297"/>
    </row>
    <row r="206" spans="1:11" ht="15" customHeight="1">
      <c r="A206" s="170"/>
      <c r="B206" s="65" t="s">
        <v>1203</v>
      </c>
      <c r="C206" s="71"/>
      <c r="D206" s="71"/>
      <c r="E206" s="71"/>
      <c r="F206" s="47" t="s">
        <v>6</v>
      </c>
      <c r="G206" s="289">
        <v>193</v>
      </c>
      <c r="H206" s="289"/>
      <c r="I206" s="286"/>
      <c r="J206" s="282">
        <f>G206*I206</f>
        <v>0</v>
      </c>
      <c r="K206" s="297"/>
    </row>
    <row r="207" spans="1:11" ht="15" customHeight="1">
      <c r="A207" s="170"/>
      <c r="B207" s="65" t="s">
        <v>1202</v>
      </c>
      <c r="C207" s="71"/>
      <c r="D207" s="71"/>
      <c r="E207" s="71"/>
      <c r="F207" s="47" t="s">
        <v>6</v>
      </c>
      <c r="G207" s="289">
        <v>13</v>
      </c>
      <c r="H207" s="289"/>
      <c r="I207" s="286"/>
      <c r="J207" s="282">
        <f>G207*I207</f>
        <v>0</v>
      </c>
      <c r="K207" s="297"/>
    </row>
    <row r="208" spans="1:11" ht="15" customHeight="1">
      <c r="A208" s="170"/>
      <c r="B208" s="65" t="s">
        <v>1201</v>
      </c>
      <c r="C208" s="71"/>
      <c r="D208" s="71"/>
      <c r="E208" s="71"/>
      <c r="F208" s="47" t="s">
        <v>6</v>
      </c>
      <c r="G208" s="289">
        <v>4</v>
      </c>
      <c r="H208" s="289"/>
      <c r="I208" s="286"/>
      <c r="J208" s="282">
        <f>G208*I208</f>
        <v>0</v>
      </c>
      <c r="K208" s="297"/>
    </row>
    <row r="209" spans="1:11" ht="15" customHeight="1">
      <c r="A209" s="170"/>
      <c r="B209" s="65" t="s">
        <v>1200</v>
      </c>
      <c r="C209" s="71"/>
      <c r="D209" s="71"/>
      <c r="E209" s="71"/>
      <c r="F209" s="47" t="s">
        <v>6</v>
      </c>
      <c r="G209" s="289">
        <v>9</v>
      </c>
      <c r="H209" s="289"/>
      <c r="I209" s="286"/>
      <c r="J209" s="282">
        <f>G209*I209</f>
        <v>0</v>
      </c>
      <c r="K209" s="297"/>
    </row>
    <row r="210" spans="1:11" ht="15" customHeight="1">
      <c r="A210" s="170"/>
      <c r="B210" s="65"/>
      <c r="C210" s="71"/>
      <c r="D210" s="71"/>
      <c r="E210" s="71"/>
      <c r="F210" s="47"/>
      <c r="G210" s="289"/>
      <c r="H210" s="289"/>
      <c r="I210" s="286"/>
      <c r="J210" s="282"/>
      <c r="K210" s="297"/>
    </row>
    <row r="211" spans="1:11" ht="15" customHeight="1">
      <c r="A211" s="68" t="s">
        <v>1199</v>
      </c>
      <c r="B211" s="150" t="s">
        <v>1097</v>
      </c>
      <c r="C211" s="71"/>
      <c r="D211" s="71"/>
      <c r="E211" s="71"/>
      <c r="F211" s="47"/>
      <c r="G211" s="289"/>
      <c r="H211" s="289"/>
      <c r="I211" s="286"/>
      <c r="J211" s="282"/>
      <c r="K211" s="297"/>
    </row>
    <row r="212" spans="1:11" ht="15" customHeight="1">
      <c r="A212" s="170"/>
      <c r="B212" s="65" t="s">
        <v>1198</v>
      </c>
      <c r="C212" s="71"/>
      <c r="D212" s="71"/>
      <c r="E212" s="71"/>
      <c r="F212" s="47" t="s">
        <v>6</v>
      </c>
      <c r="G212" s="289">
        <v>92</v>
      </c>
      <c r="H212" s="289"/>
      <c r="I212" s="286"/>
      <c r="J212" s="282">
        <f>G212*I212</f>
        <v>0</v>
      </c>
      <c r="K212" s="297"/>
    </row>
    <row r="213" spans="1:11" ht="15" customHeight="1">
      <c r="A213" s="170"/>
      <c r="B213" s="65" t="s">
        <v>1197</v>
      </c>
      <c r="D213" s="71"/>
      <c r="E213" s="71"/>
      <c r="F213" s="47" t="s">
        <v>6</v>
      </c>
      <c r="G213" s="289">
        <v>9</v>
      </c>
      <c r="H213" s="289"/>
      <c r="I213" s="286"/>
      <c r="J213" s="282">
        <f>G213*I213</f>
        <v>0</v>
      </c>
      <c r="K213" s="297"/>
    </row>
    <row r="214" spans="1:11" ht="15" customHeight="1">
      <c r="A214" s="170"/>
      <c r="B214" s="65" t="s">
        <v>1095</v>
      </c>
      <c r="C214" s="71"/>
      <c r="D214" s="71"/>
      <c r="E214" s="71"/>
      <c r="F214" s="47" t="s">
        <v>6</v>
      </c>
      <c r="G214" s="289">
        <v>1</v>
      </c>
      <c r="H214" s="289"/>
      <c r="I214" s="286"/>
      <c r="J214" s="282">
        <f>G214*I214</f>
        <v>0</v>
      </c>
      <c r="K214" s="297"/>
    </row>
    <row r="215" spans="1:11" ht="15" customHeight="1">
      <c r="A215" s="170"/>
      <c r="B215" s="65" t="s">
        <v>1094</v>
      </c>
      <c r="C215" s="71"/>
      <c r="D215" s="71"/>
      <c r="E215" s="71"/>
      <c r="F215" s="47" t="s">
        <v>11</v>
      </c>
      <c r="G215" s="289">
        <v>1</v>
      </c>
      <c r="H215" s="289"/>
      <c r="I215" s="286"/>
      <c r="J215" s="282">
        <f>G215*I215</f>
        <v>0</v>
      </c>
      <c r="K215" s="297"/>
    </row>
    <row r="216" spans="1:11" ht="15" customHeight="1">
      <c r="A216" s="170"/>
      <c r="B216" s="65"/>
      <c r="C216" s="71"/>
      <c r="D216" s="71"/>
      <c r="E216" s="71"/>
      <c r="F216" s="47"/>
      <c r="G216" s="289"/>
      <c r="H216" s="289"/>
      <c r="I216" s="286"/>
      <c r="J216" s="282"/>
      <c r="K216" s="297"/>
    </row>
    <row r="217" spans="1:11" ht="15" customHeight="1">
      <c r="A217" s="68" t="s">
        <v>1196</v>
      </c>
      <c r="B217" s="150" t="s">
        <v>1195</v>
      </c>
      <c r="C217" s="71"/>
      <c r="D217" s="71"/>
      <c r="E217" s="71"/>
      <c r="F217" s="47" t="s">
        <v>152</v>
      </c>
      <c r="G217" s="289"/>
      <c r="H217" s="289"/>
      <c r="I217" s="286"/>
      <c r="J217" s="282"/>
      <c r="K217" s="297"/>
    </row>
    <row r="218" spans="1:11" ht="15" customHeight="1">
      <c r="A218" s="170"/>
      <c r="B218" s="65"/>
      <c r="C218" s="71"/>
      <c r="D218" s="71"/>
      <c r="E218" s="71"/>
      <c r="F218" s="47"/>
      <c r="G218" s="289"/>
      <c r="H218" s="289"/>
      <c r="I218" s="286"/>
      <c r="J218" s="282"/>
      <c r="K218" s="297"/>
    </row>
    <row r="219" spans="1:11" ht="15" customHeight="1">
      <c r="A219" s="68" t="s">
        <v>1194</v>
      </c>
      <c r="B219" s="150" t="s">
        <v>1193</v>
      </c>
      <c r="C219" s="71"/>
      <c r="D219" s="71"/>
      <c r="E219" s="71"/>
      <c r="F219" s="47"/>
      <c r="G219" s="289"/>
      <c r="H219" s="289"/>
      <c r="I219" s="286"/>
      <c r="J219" s="282"/>
      <c r="K219" s="297"/>
    </row>
    <row r="220" spans="1:11" ht="15" customHeight="1">
      <c r="A220" s="170"/>
      <c r="B220" s="65" t="s">
        <v>1192</v>
      </c>
      <c r="C220" s="71"/>
      <c r="D220" s="71"/>
      <c r="E220" s="71"/>
      <c r="F220" s="47" t="s">
        <v>6</v>
      </c>
      <c r="G220" s="289">
        <v>2</v>
      </c>
      <c r="H220" s="289"/>
      <c r="I220" s="286"/>
      <c r="J220" s="282">
        <f>G220*I220</f>
        <v>0</v>
      </c>
      <c r="K220" s="297"/>
    </row>
    <row r="221" spans="1:11" ht="15" customHeight="1">
      <c r="A221" s="170"/>
      <c r="B221" s="65" t="s">
        <v>1191</v>
      </c>
      <c r="C221" s="71"/>
      <c r="D221" s="71"/>
      <c r="E221" s="71"/>
      <c r="F221" s="47" t="s">
        <v>6</v>
      </c>
      <c r="G221" s="289">
        <v>2</v>
      </c>
      <c r="H221" s="289"/>
      <c r="I221" s="286"/>
      <c r="J221" s="282">
        <f>G221*I221</f>
        <v>0</v>
      </c>
      <c r="K221" s="297"/>
    </row>
    <row r="222" spans="1:11" ht="15" customHeight="1">
      <c r="A222" s="170"/>
      <c r="B222" s="65" t="s">
        <v>1190</v>
      </c>
      <c r="C222" s="71"/>
      <c r="D222" s="71"/>
      <c r="E222" s="71"/>
      <c r="F222" s="47" t="s">
        <v>6</v>
      </c>
      <c r="G222" s="289">
        <v>2</v>
      </c>
      <c r="H222" s="289"/>
      <c r="I222" s="286"/>
      <c r="J222" s="282">
        <f>G222*I222</f>
        <v>0</v>
      </c>
      <c r="K222" s="297"/>
    </row>
    <row r="223" spans="1:11" ht="15" customHeight="1">
      <c r="A223" s="170"/>
      <c r="B223" s="65" t="s">
        <v>1189</v>
      </c>
      <c r="C223" s="71"/>
      <c r="D223" s="71"/>
      <c r="E223" s="71"/>
      <c r="F223" s="47" t="s">
        <v>6</v>
      </c>
      <c r="G223" s="289">
        <v>2</v>
      </c>
      <c r="H223" s="289"/>
      <c r="I223" s="286"/>
      <c r="J223" s="282">
        <f>G223*I223</f>
        <v>0</v>
      </c>
      <c r="K223" s="297"/>
    </row>
    <row r="224" spans="1:11" ht="15" customHeight="1">
      <c r="A224" s="170"/>
      <c r="B224" s="65" t="s">
        <v>1188</v>
      </c>
      <c r="C224" s="71"/>
      <c r="D224" s="71"/>
      <c r="E224" s="71"/>
      <c r="F224" s="47" t="s">
        <v>6</v>
      </c>
      <c r="G224" s="289">
        <v>1</v>
      </c>
      <c r="H224" s="289"/>
      <c r="I224" s="286"/>
      <c r="J224" s="282">
        <f>G224*I224</f>
        <v>0</v>
      </c>
      <c r="K224" s="297"/>
    </row>
    <row r="225" spans="1:11" ht="15" customHeight="1">
      <c r="A225" s="170"/>
      <c r="B225" s="65" t="s">
        <v>1187</v>
      </c>
      <c r="C225" s="71"/>
      <c r="D225" s="71"/>
      <c r="E225" s="71"/>
      <c r="F225" s="47" t="s">
        <v>6</v>
      </c>
      <c r="G225" s="289">
        <v>1</v>
      </c>
      <c r="H225" s="289"/>
      <c r="I225" s="286"/>
      <c r="J225" s="282">
        <f>G225*I225</f>
        <v>0</v>
      </c>
      <c r="K225" s="297"/>
    </row>
    <row r="226" spans="1:11" ht="15" customHeight="1">
      <c r="A226" s="170"/>
      <c r="B226" s="65"/>
      <c r="C226" s="71"/>
      <c r="D226" s="71"/>
      <c r="E226" s="71"/>
      <c r="F226" s="47"/>
      <c r="G226" s="289"/>
      <c r="H226" s="289"/>
      <c r="I226" s="286"/>
      <c r="J226" s="282"/>
      <c r="K226" s="297"/>
    </row>
    <row r="227" spans="1:11" ht="15" customHeight="1">
      <c r="A227" s="170"/>
      <c r="B227" s="65"/>
      <c r="C227" s="71"/>
      <c r="D227" s="71"/>
      <c r="E227" s="71"/>
      <c r="F227" s="47"/>
      <c r="G227" s="289"/>
      <c r="H227" s="289"/>
      <c r="I227" s="286"/>
      <c r="J227" s="282"/>
      <c r="K227" s="297"/>
    </row>
    <row r="228" spans="1:11" ht="15" customHeight="1">
      <c r="A228" s="68" t="s">
        <v>336</v>
      </c>
      <c r="B228" s="673" t="s">
        <v>1186</v>
      </c>
      <c r="C228" s="674"/>
      <c r="D228" s="674"/>
      <c r="E228" s="675"/>
      <c r="F228" s="47"/>
      <c r="G228" s="289"/>
      <c r="H228" s="289"/>
      <c r="I228" s="286"/>
      <c r="J228" s="282"/>
      <c r="K228" s="297"/>
    </row>
    <row r="229" spans="1:11" ht="15" customHeight="1">
      <c r="A229" s="170"/>
      <c r="B229" s="71"/>
      <c r="C229" s="71"/>
      <c r="D229" s="71"/>
      <c r="E229" s="71"/>
      <c r="F229" s="47"/>
      <c r="G229" s="289"/>
      <c r="H229" s="289"/>
      <c r="I229" s="286"/>
      <c r="J229" s="282"/>
      <c r="K229" s="297"/>
    </row>
    <row r="230" spans="1:11" ht="15" customHeight="1">
      <c r="A230" s="68" t="s">
        <v>334</v>
      </c>
      <c r="B230" s="150" t="s">
        <v>1185</v>
      </c>
      <c r="C230" s="71"/>
      <c r="D230" s="71"/>
      <c r="E230" s="71"/>
      <c r="F230" s="47"/>
      <c r="G230" s="289"/>
      <c r="H230" s="289"/>
      <c r="I230" s="286"/>
      <c r="J230" s="282"/>
      <c r="K230" s="297"/>
    </row>
    <row r="231" spans="1:11" ht="15" customHeight="1">
      <c r="A231" s="170"/>
      <c r="B231" s="65" t="s">
        <v>1184</v>
      </c>
      <c r="C231" s="71"/>
      <c r="D231" s="71"/>
      <c r="E231" s="71"/>
      <c r="F231" s="47" t="s">
        <v>6</v>
      </c>
      <c r="G231" s="289">
        <v>1</v>
      </c>
      <c r="H231" s="289"/>
      <c r="I231" s="286"/>
      <c r="J231" s="282">
        <f>G231*I231</f>
        <v>0</v>
      </c>
      <c r="K231" s="297"/>
    </row>
    <row r="232" spans="1:11" ht="15" customHeight="1">
      <c r="A232" s="170"/>
      <c r="B232" s="65" t="s">
        <v>1183</v>
      </c>
      <c r="C232" s="71"/>
      <c r="D232" s="71"/>
      <c r="E232" s="71"/>
      <c r="F232" s="47" t="s">
        <v>9</v>
      </c>
      <c r="G232" s="289">
        <v>600</v>
      </c>
      <c r="H232" s="289"/>
      <c r="I232" s="286"/>
      <c r="J232" s="282">
        <f>G232*I232</f>
        <v>0</v>
      </c>
      <c r="K232" s="297"/>
    </row>
    <row r="233" spans="1:11" ht="15" customHeight="1">
      <c r="A233" s="170"/>
      <c r="B233" s="65" t="s">
        <v>1182</v>
      </c>
      <c r="C233" s="71"/>
      <c r="D233" s="71"/>
      <c r="E233" s="71"/>
      <c r="F233" s="47" t="s">
        <v>6</v>
      </c>
      <c r="G233" s="289">
        <v>48</v>
      </c>
      <c r="H233" s="289"/>
      <c r="I233" s="286"/>
      <c r="J233" s="282">
        <f>G233*I233</f>
        <v>0</v>
      </c>
      <c r="K233" s="297"/>
    </row>
    <row r="234" spans="1:11" ht="15" customHeight="1">
      <c r="A234" s="170"/>
      <c r="B234" s="65"/>
      <c r="C234" s="71"/>
      <c r="D234" s="71"/>
      <c r="E234" s="71"/>
      <c r="F234" s="47"/>
      <c r="G234" s="289"/>
      <c r="H234" s="289"/>
      <c r="I234" s="286"/>
      <c r="J234" s="282"/>
      <c r="K234" s="297"/>
    </row>
    <row r="235" spans="1:11" ht="15" customHeight="1">
      <c r="A235" s="68" t="s">
        <v>328</v>
      </c>
      <c r="B235" s="150" t="s">
        <v>1181</v>
      </c>
      <c r="C235" s="71"/>
      <c r="D235" s="71"/>
      <c r="E235" s="71"/>
      <c r="F235" s="47"/>
      <c r="G235" s="289"/>
      <c r="H235" s="289"/>
      <c r="I235" s="286"/>
      <c r="J235" s="282"/>
      <c r="K235" s="297"/>
    </row>
    <row r="236" spans="1:11" ht="15" customHeight="1">
      <c r="A236" s="170"/>
      <c r="B236" s="65" t="s">
        <v>1180</v>
      </c>
      <c r="C236" s="71"/>
      <c r="D236" s="71"/>
      <c r="E236" s="71"/>
      <c r="F236" s="47"/>
      <c r="G236" s="289"/>
      <c r="H236" s="289"/>
      <c r="I236" s="286"/>
      <c r="J236" s="282"/>
      <c r="K236" s="297"/>
    </row>
    <row r="237" spans="1:11" ht="15" customHeight="1">
      <c r="A237" s="170"/>
      <c r="B237" s="65" t="s">
        <v>1179</v>
      </c>
      <c r="C237" s="71"/>
      <c r="D237" s="71"/>
      <c r="E237" s="71"/>
      <c r="F237" s="47" t="s">
        <v>11</v>
      </c>
      <c r="G237" s="289">
        <v>1</v>
      </c>
      <c r="H237" s="289"/>
      <c r="I237" s="286"/>
      <c r="J237" s="282">
        <f>G237*I237</f>
        <v>0</v>
      </c>
      <c r="K237" s="297"/>
    </row>
    <row r="238" spans="1:11" ht="15" customHeight="1">
      <c r="A238" s="170"/>
      <c r="B238" s="65" t="s">
        <v>1178</v>
      </c>
      <c r="C238" s="71"/>
      <c r="D238" s="71"/>
      <c r="E238" s="71"/>
      <c r="F238" s="47" t="s">
        <v>11</v>
      </c>
      <c r="G238" s="289">
        <v>1</v>
      </c>
      <c r="H238" s="289"/>
      <c r="I238" s="286"/>
      <c r="J238" s="282">
        <f>G238*I238</f>
        <v>0</v>
      </c>
      <c r="K238" s="297"/>
    </row>
    <row r="239" spans="1:11" ht="15" customHeight="1">
      <c r="A239" s="170"/>
      <c r="B239" s="65" t="s">
        <v>1177</v>
      </c>
      <c r="C239" s="71"/>
      <c r="D239" s="71"/>
      <c r="E239" s="71"/>
      <c r="F239" s="47" t="s">
        <v>11</v>
      </c>
      <c r="G239" s="289">
        <v>1</v>
      </c>
      <c r="H239" s="289"/>
      <c r="I239" s="286"/>
      <c r="J239" s="282">
        <f>G239*I239</f>
        <v>0</v>
      </c>
      <c r="K239" s="297"/>
    </row>
    <row r="240" spans="1:11" ht="15" customHeight="1">
      <c r="A240" s="170"/>
      <c r="B240" s="65" t="s">
        <v>1176</v>
      </c>
      <c r="C240" s="71"/>
      <c r="D240" s="71"/>
      <c r="E240" s="71"/>
      <c r="F240" s="47" t="s">
        <v>11</v>
      </c>
      <c r="G240" s="289">
        <v>1</v>
      </c>
      <c r="H240" s="289"/>
      <c r="I240" s="286"/>
      <c r="J240" s="282">
        <f>G240*I240</f>
        <v>0</v>
      </c>
      <c r="K240" s="297"/>
    </row>
    <row r="241" spans="1:12" ht="15" customHeight="1">
      <c r="A241" s="170"/>
      <c r="B241" s="65" t="s">
        <v>1122</v>
      </c>
      <c r="C241" s="71"/>
      <c r="D241" s="71"/>
      <c r="E241" s="71"/>
      <c r="F241" s="47" t="s">
        <v>11</v>
      </c>
      <c r="G241" s="289">
        <v>1</v>
      </c>
      <c r="H241" s="289"/>
      <c r="I241" s="286"/>
      <c r="J241" s="282">
        <f>G241*I241</f>
        <v>0</v>
      </c>
      <c r="K241" s="297"/>
    </row>
    <row r="242" spans="1:12" ht="15" customHeight="1">
      <c r="A242" s="170"/>
      <c r="B242" s="65"/>
      <c r="C242" s="71"/>
      <c r="D242" s="71"/>
      <c r="E242" s="71"/>
      <c r="F242" s="47"/>
      <c r="G242" s="289"/>
      <c r="H242" s="289"/>
      <c r="I242" s="286"/>
      <c r="J242" s="282"/>
      <c r="K242" s="297"/>
    </row>
    <row r="243" spans="1:12" ht="15" customHeight="1">
      <c r="A243" s="68" t="s">
        <v>318</v>
      </c>
      <c r="B243" s="150" t="s">
        <v>1175</v>
      </c>
      <c r="C243" s="71"/>
      <c r="D243" s="71"/>
      <c r="E243" s="71"/>
      <c r="F243" s="47"/>
      <c r="G243" s="289"/>
      <c r="H243" s="289"/>
      <c r="I243" s="286"/>
      <c r="J243" s="282"/>
      <c r="K243" s="297"/>
    </row>
    <row r="244" spans="1:12" ht="15" customHeight="1">
      <c r="A244" s="170"/>
      <c r="B244" s="65" t="s">
        <v>1174</v>
      </c>
      <c r="C244" s="71"/>
      <c r="D244" s="71"/>
      <c r="E244" s="71"/>
      <c r="F244" s="47" t="s">
        <v>6</v>
      </c>
      <c r="G244" s="289">
        <v>3</v>
      </c>
      <c r="H244" s="289"/>
      <c r="I244" s="286"/>
      <c r="J244" s="282">
        <f>G244*I244</f>
        <v>0</v>
      </c>
      <c r="K244" s="297"/>
    </row>
    <row r="245" spans="1:12" ht="15" customHeight="1">
      <c r="A245" s="170"/>
      <c r="B245" s="65" t="s">
        <v>1173</v>
      </c>
      <c r="C245" s="71"/>
      <c r="D245" s="71"/>
      <c r="E245" s="71"/>
      <c r="F245" s="47" t="s">
        <v>6</v>
      </c>
      <c r="G245" s="289">
        <v>173</v>
      </c>
      <c r="H245" s="289"/>
      <c r="I245" s="286"/>
      <c r="J245" s="282">
        <f>G245*I245</f>
        <v>0</v>
      </c>
      <c r="K245" s="297"/>
    </row>
    <row r="246" spans="1:12" ht="15" customHeight="1">
      <c r="A246" s="170"/>
      <c r="B246" s="65" t="s">
        <v>1172</v>
      </c>
      <c r="C246" s="71"/>
      <c r="D246" s="71"/>
      <c r="E246" s="71"/>
      <c r="F246" s="47" t="s">
        <v>11</v>
      </c>
      <c r="G246" s="289">
        <v>1</v>
      </c>
      <c r="H246" s="289"/>
      <c r="I246" s="286"/>
      <c r="J246" s="282">
        <f>G246*I246</f>
        <v>0</v>
      </c>
      <c r="K246" s="297"/>
    </row>
    <row r="247" spans="1:12" ht="15" customHeight="1">
      <c r="A247" s="170"/>
      <c r="B247" s="65" t="s">
        <v>1171</v>
      </c>
      <c r="C247" s="71"/>
      <c r="D247" s="71"/>
      <c r="E247" s="71"/>
      <c r="F247" s="47" t="s">
        <v>11</v>
      </c>
      <c r="G247" s="289">
        <v>1</v>
      </c>
      <c r="H247" s="289"/>
      <c r="I247" s="286"/>
      <c r="J247" s="282">
        <f>G247*I247</f>
        <v>0</v>
      </c>
      <c r="K247" s="297"/>
    </row>
    <row r="248" spans="1:12" ht="15" customHeight="1">
      <c r="A248" s="170"/>
      <c r="B248" s="65" t="s">
        <v>1170</v>
      </c>
      <c r="C248" s="71"/>
      <c r="D248" s="71"/>
      <c r="E248" s="71"/>
      <c r="F248" s="47" t="s">
        <v>11</v>
      </c>
      <c r="G248" s="289">
        <v>1</v>
      </c>
      <c r="H248" s="289"/>
      <c r="I248" s="286"/>
      <c r="J248" s="282">
        <f>G248*I248</f>
        <v>0</v>
      </c>
      <c r="K248" s="297"/>
    </row>
    <row r="249" spans="1:12" ht="15" customHeight="1">
      <c r="A249" s="170"/>
      <c r="B249" s="65"/>
      <c r="C249" s="71"/>
      <c r="D249" s="71"/>
      <c r="E249" s="71"/>
      <c r="F249" s="47"/>
      <c r="G249" s="289"/>
      <c r="H249" s="289"/>
      <c r="I249" s="286"/>
      <c r="J249" s="282"/>
      <c r="K249" s="297"/>
    </row>
    <row r="250" spans="1:12" ht="15" customHeight="1">
      <c r="A250" s="68" t="s">
        <v>316</v>
      </c>
      <c r="B250" s="150" t="s">
        <v>1169</v>
      </c>
      <c r="C250" s="71"/>
      <c r="D250" s="71"/>
      <c r="E250" s="71"/>
      <c r="F250" s="47"/>
      <c r="G250" s="289"/>
      <c r="H250" s="289"/>
      <c r="I250" s="286"/>
      <c r="J250" s="282"/>
      <c r="K250" s="297"/>
    </row>
    <row r="251" spans="1:12" ht="15" customHeight="1">
      <c r="A251" s="170"/>
      <c r="B251" s="598" t="s">
        <v>1168</v>
      </c>
      <c r="C251" s="599"/>
      <c r="D251" s="599"/>
      <c r="E251" s="599"/>
      <c r="F251" s="47" t="s">
        <v>11</v>
      </c>
      <c r="G251" s="289">
        <v>1</v>
      </c>
      <c r="H251" s="289"/>
      <c r="I251" s="286"/>
      <c r="J251" s="285">
        <f>G251*I251</f>
        <v>0</v>
      </c>
      <c r="K251" s="297"/>
      <c r="L251" s="332"/>
    </row>
    <row r="252" spans="1:12" ht="15" customHeight="1">
      <c r="A252" s="170"/>
      <c r="B252" s="598" t="s">
        <v>1167</v>
      </c>
      <c r="C252" s="599"/>
      <c r="D252" s="599"/>
      <c r="E252" s="599"/>
      <c r="F252" s="600" t="s">
        <v>6</v>
      </c>
      <c r="G252" s="601">
        <v>1</v>
      </c>
      <c r="H252" s="601"/>
      <c r="I252" s="286"/>
      <c r="J252" s="285">
        <f>G252*I252</f>
        <v>0</v>
      </c>
      <c r="K252" s="297"/>
      <c r="L252" s="332"/>
    </row>
    <row r="253" spans="1:12" ht="15" customHeight="1">
      <c r="A253" s="170"/>
      <c r="B253" s="598" t="s">
        <v>1570</v>
      </c>
      <c r="C253" s="599"/>
      <c r="D253" s="599"/>
      <c r="E253" s="599"/>
      <c r="F253" s="600" t="s">
        <v>6</v>
      </c>
      <c r="G253" s="601" t="s">
        <v>16</v>
      </c>
      <c r="H253" s="601"/>
      <c r="I253" s="286"/>
      <c r="J253" s="285">
        <v>0</v>
      </c>
      <c r="K253" s="297"/>
      <c r="L253" s="332"/>
    </row>
    <row r="254" spans="1:12" ht="15" customHeight="1">
      <c r="A254" s="170"/>
      <c r="B254" s="598" t="s">
        <v>1166</v>
      </c>
      <c r="C254" s="599"/>
      <c r="D254" s="599"/>
      <c r="E254" s="599"/>
      <c r="F254" s="600" t="s">
        <v>6</v>
      </c>
      <c r="G254" s="601">
        <v>22</v>
      </c>
      <c r="H254" s="601"/>
      <c r="I254" s="286"/>
      <c r="J254" s="285">
        <f>G254*I254</f>
        <v>0</v>
      </c>
      <c r="K254" s="297"/>
      <c r="L254" s="332"/>
    </row>
    <row r="255" spans="1:12" ht="15" customHeight="1">
      <c r="A255" s="170"/>
      <c r="B255" s="598" t="s">
        <v>1165</v>
      </c>
      <c r="C255" s="599"/>
      <c r="D255" s="599"/>
      <c r="E255" s="599"/>
      <c r="F255" s="600" t="s">
        <v>6</v>
      </c>
      <c r="G255" s="601">
        <v>238</v>
      </c>
      <c r="H255" s="601"/>
      <c r="I255" s="286"/>
      <c r="J255" s="285">
        <f>G255*I255</f>
        <v>0</v>
      </c>
      <c r="K255" s="297"/>
      <c r="L255" s="332"/>
    </row>
    <row r="256" spans="1:12" ht="15" customHeight="1">
      <c r="A256" s="170"/>
      <c r="B256" s="598" t="s">
        <v>1164</v>
      </c>
      <c r="C256" s="599"/>
      <c r="D256" s="599"/>
      <c r="E256" s="599"/>
      <c r="F256" s="600" t="s">
        <v>6</v>
      </c>
      <c r="G256" s="601">
        <v>34</v>
      </c>
      <c r="H256" s="601"/>
      <c r="I256" s="286"/>
      <c r="J256" s="285">
        <f>G256*I256</f>
        <v>0</v>
      </c>
      <c r="K256" s="297"/>
      <c r="L256" s="332"/>
    </row>
    <row r="257" spans="1:15" ht="15" customHeight="1">
      <c r="A257" s="170"/>
      <c r="B257" s="65" t="s">
        <v>1163</v>
      </c>
      <c r="C257" s="71"/>
      <c r="D257" s="71"/>
      <c r="E257" s="71"/>
      <c r="F257" s="374" t="s">
        <v>1571</v>
      </c>
      <c r="G257" s="289"/>
      <c r="H257" s="289"/>
      <c r="I257" s="286"/>
      <c r="J257" s="285">
        <f>G257*I257</f>
        <v>0</v>
      </c>
      <c r="K257" s="297"/>
      <c r="L257" s="332"/>
    </row>
    <row r="258" spans="1:15" ht="15" customHeight="1">
      <c r="A258" s="170"/>
      <c r="B258" s="598" t="s">
        <v>1162</v>
      </c>
      <c r="C258" s="599"/>
      <c r="D258" s="599"/>
      <c r="E258" s="599"/>
      <c r="F258" s="600" t="s">
        <v>6</v>
      </c>
      <c r="G258" s="601">
        <v>85</v>
      </c>
      <c r="H258" s="601"/>
      <c r="I258" s="286"/>
      <c r="J258" s="285">
        <f>G258*I258</f>
        <v>0</v>
      </c>
      <c r="K258" s="297"/>
      <c r="L258" s="332"/>
    </row>
    <row r="259" spans="1:15" ht="15" customHeight="1">
      <c r="A259" s="170"/>
      <c r="B259" s="598" t="s">
        <v>1161</v>
      </c>
      <c r="C259" s="599"/>
      <c r="D259" s="599"/>
      <c r="E259" s="599"/>
      <c r="F259" s="600" t="s">
        <v>6</v>
      </c>
      <c r="G259" s="601" t="s">
        <v>16</v>
      </c>
      <c r="H259" s="601"/>
      <c r="I259" s="286"/>
      <c r="J259" s="285">
        <v>0</v>
      </c>
      <c r="K259" s="297"/>
      <c r="L259" s="332"/>
    </row>
    <row r="260" spans="1:15" ht="15" customHeight="1">
      <c r="A260" s="170"/>
      <c r="B260" s="598" t="s">
        <v>1160</v>
      </c>
      <c r="C260" s="599"/>
      <c r="D260" s="599"/>
      <c r="E260" s="599"/>
      <c r="F260" s="600" t="s">
        <v>6</v>
      </c>
      <c r="G260" s="601">
        <v>18</v>
      </c>
      <c r="H260" s="601"/>
      <c r="I260" s="286"/>
      <c r="J260" s="285">
        <f>G260*I260</f>
        <v>0</v>
      </c>
      <c r="K260" s="297"/>
      <c r="L260" s="332"/>
    </row>
    <row r="261" spans="1:15" ht="15" customHeight="1">
      <c r="A261" s="170"/>
      <c r="B261" s="598" t="s">
        <v>1159</v>
      </c>
      <c r="C261" s="599"/>
      <c r="D261" s="599"/>
      <c r="E261" s="599"/>
      <c r="F261" s="600" t="s">
        <v>6</v>
      </c>
      <c r="G261" s="601">
        <v>1</v>
      </c>
      <c r="H261" s="601"/>
      <c r="I261" s="286"/>
      <c r="J261" s="285">
        <f>G261*I261</f>
        <v>0</v>
      </c>
      <c r="K261" s="297"/>
      <c r="L261" s="332"/>
    </row>
    <row r="262" spans="1:15" ht="15" customHeight="1">
      <c r="A262" s="170"/>
      <c r="B262" s="598" t="s">
        <v>1158</v>
      </c>
      <c r="C262" s="599"/>
      <c r="D262" s="599"/>
      <c r="E262" s="599"/>
      <c r="F262" s="600" t="s">
        <v>6</v>
      </c>
      <c r="G262" s="601">
        <v>9</v>
      </c>
      <c r="H262" s="601"/>
      <c r="I262" s="286"/>
      <c r="J262" s="285">
        <f>G262*I262</f>
        <v>0</v>
      </c>
      <c r="K262" s="297"/>
      <c r="L262" s="332"/>
    </row>
    <row r="263" spans="1:15" ht="15" customHeight="1">
      <c r="A263" s="170"/>
      <c r="B263" s="598" t="s">
        <v>1157</v>
      </c>
      <c r="C263" s="599"/>
      <c r="D263" s="599"/>
      <c r="E263" s="599"/>
      <c r="F263" s="600" t="s">
        <v>6</v>
      </c>
      <c r="G263" s="601">
        <v>63</v>
      </c>
      <c r="H263" s="601"/>
      <c r="I263" s="286"/>
      <c r="J263" s="285">
        <f>G263*I263</f>
        <v>0</v>
      </c>
      <c r="K263" s="297"/>
      <c r="L263" s="332"/>
    </row>
    <row r="264" spans="1:15" ht="15" customHeight="1">
      <c r="A264" s="170"/>
      <c r="B264" s="598" t="s">
        <v>1156</v>
      </c>
      <c r="C264" s="599"/>
      <c r="D264" s="599"/>
      <c r="E264" s="599"/>
      <c r="F264" s="600" t="s">
        <v>6</v>
      </c>
      <c r="G264" s="601">
        <v>63</v>
      </c>
      <c r="H264" s="601"/>
      <c r="I264" s="286"/>
      <c r="J264" s="285">
        <f>G264*I264</f>
        <v>0</v>
      </c>
      <c r="K264" s="297"/>
      <c r="L264" s="332"/>
    </row>
    <row r="265" spans="1:15" ht="15" customHeight="1">
      <c r="A265" s="170"/>
      <c r="B265" s="598" t="s">
        <v>1155</v>
      </c>
      <c r="C265" s="599"/>
      <c r="D265" s="599"/>
      <c r="E265" s="599"/>
      <c r="F265" s="600" t="s">
        <v>1154</v>
      </c>
      <c r="G265" s="601">
        <v>7</v>
      </c>
      <c r="H265" s="601"/>
      <c r="I265" s="286"/>
      <c r="J265" s="285">
        <f>G265*I265</f>
        <v>0</v>
      </c>
      <c r="K265" s="297"/>
      <c r="L265" s="332"/>
    </row>
    <row r="266" spans="1:15" ht="15" customHeight="1">
      <c r="A266" s="170"/>
      <c r="B266" s="598" t="s">
        <v>1153</v>
      </c>
      <c r="C266" s="599"/>
      <c r="D266" s="599"/>
      <c r="E266" s="599"/>
      <c r="F266" s="600" t="s">
        <v>11</v>
      </c>
      <c r="G266" s="601">
        <v>1</v>
      </c>
      <c r="H266" s="601"/>
      <c r="I266" s="286"/>
      <c r="J266" s="285">
        <f>G266*I266</f>
        <v>0</v>
      </c>
      <c r="K266" s="297"/>
      <c r="L266" s="332"/>
    </row>
    <row r="267" spans="1:15" ht="15" customHeight="1">
      <c r="A267" s="321"/>
      <c r="B267" s="65" t="s">
        <v>1152</v>
      </c>
      <c r="C267" s="599"/>
      <c r="D267" s="599"/>
      <c r="E267" s="599"/>
      <c r="F267" s="600" t="s">
        <v>11</v>
      </c>
      <c r="G267" s="601">
        <v>25</v>
      </c>
      <c r="H267" s="601"/>
      <c r="I267" s="286"/>
      <c r="J267" s="285">
        <f>G267*I267</f>
        <v>0</v>
      </c>
      <c r="K267" s="831"/>
      <c r="L267" s="332"/>
      <c r="M267" s="830"/>
      <c r="N267" s="829"/>
      <c r="O267" s="789"/>
    </row>
    <row r="268" spans="1:15" ht="15" customHeight="1">
      <c r="A268" s="68"/>
      <c r="B268" s="65"/>
      <c r="C268" s="71"/>
      <c r="D268" s="71"/>
      <c r="E268" s="71"/>
      <c r="F268" s="47"/>
      <c r="G268" s="289"/>
      <c r="H268" s="289"/>
      <c r="I268" s="286"/>
      <c r="J268" s="285"/>
      <c r="K268" s="297"/>
    </row>
    <row r="269" spans="1:15" ht="15" customHeight="1">
      <c r="A269" s="68" t="s">
        <v>831</v>
      </c>
      <c r="B269" s="150" t="s">
        <v>1151</v>
      </c>
      <c r="C269" s="71"/>
      <c r="D269" s="71"/>
      <c r="E269" s="71"/>
      <c r="F269" s="47" t="s">
        <v>16</v>
      </c>
      <c r="G269" s="289"/>
      <c r="H269" s="289"/>
      <c r="I269" s="286"/>
      <c r="J269" s="285"/>
      <c r="K269" s="297"/>
    </row>
    <row r="270" spans="1:15" ht="15" customHeight="1">
      <c r="A270" s="170"/>
      <c r="B270" s="150"/>
      <c r="C270" s="71"/>
      <c r="D270" s="71"/>
      <c r="E270" s="71"/>
      <c r="F270" s="47"/>
      <c r="G270" s="289"/>
      <c r="H270" s="289"/>
      <c r="I270" s="286"/>
      <c r="J270" s="282"/>
      <c r="K270" s="297"/>
    </row>
    <row r="271" spans="1:15" ht="15" customHeight="1">
      <c r="A271" s="68" t="s">
        <v>670</v>
      </c>
      <c r="B271" s="150" t="s">
        <v>1150</v>
      </c>
      <c r="C271" s="71"/>
      <c r="D271" s="71"/>
      <c r="E271" s="71"/>
      <c r="F271" s="47" t="s">
        <v>16</v>
      </c>
      <c r="G271" s="289"/>
      <c r="H271" s="289"/>
      <c r="I271" s="286"/>
      <c r="J271" s="282"/>
      <c r="K271" s="297"/>
    </row>
    <row r="272" spans="1:15" ht="15" customHeight="1">
      <c r="A272" s="170"/>
      <c r="B272" s="65"/>
      <c r="C272" s="71"/>
      <c r="D272" s="71"/>
      <c r="E272" s="71"/>
      <c r="F272" s="47"/>
      <c r="G272" s="289"/>
      <c r="H272" s="289"/>
      <c r="I272" s="286"/>
      <c r="J272" s="282"/>
      <c r="K272" s="297"/>
    </row>
    <row r="273" spans="1:11" ht="15" customHeight="1">
      <c r="A273" s="68" t="s">
        <v>648</v>
      </c>
      <c r="B273" s="150" t="s">
        <v>1149</v>
      </c>
      <c r="C273" s="71"/>
      <c r="D273" s="71"/>
      <c r="E273" s="71"/>
      <c r="F273" s="47"/>
      <c r="G273" s="289"/>
      <c r="H273" s="289"/>
      <c r="I273" s="286"/>
      <c r="J273" s="282"/>
      <c r="K273" s="297"/>
    </row>
    <row r="274" spans="1:11" ht="15" customHeight="1">
      <c r="A274" s="170"/>
      <c r="B274" s="329" t="s">
        <v>1148</v>
      </c>
      <c r="C274" s="71"/>
      <c r="D274" s="71"/>
      <c r="E274" s="71"/>
      <c r="F274" s="47" t="s">
        <v>6</v>
      </c>
      <c r="G274" s="289">
        <v>1</v>
      </c>
      <c r="H274" s="289"/>
      <c r="I274" s="286"/>
      <c r="J274" s="282">
        <f>G274*I274</f>
        <v>0</v>
      </c>
      <c r="K274" s="297"/>
    </row>
    <row r="275" spans="1:11" ht="15" customHeight="1">
      <c r="A275" s="170"/>
      <c r="B275" s="329" t="s">
        <v>1147</v>
      </c>
      <c r="C275" s="71"/>
      <c r="D275" s="71"/>
      <c r="E275" s="71"/>
      <c r="F275" s="47" t="s">
        <v>6</v>
      </c>
      <c r="G275" s="289">
        <v>16</v>
      </c>
      <c r="H275" s="289"/>
      <c r="I275" s="286"/>
      <c r="J275" s="282">
        <f>G275*I275</f>
        <v>0</v>
      </c>
      <c r="K275" s="297"/>
    </row>
    <row r="276" spans="1:11" ht="15" customHeight="1">
      <c r="A276" s="170"/>
      <c r="B276" s="329" t="s">
        <v>1146</v>
      </c>
      <c r="C276" s="71"/>
      <c r="D276" s="71"/>
      <c r="E276" s="71"/>
      <c r="F276" s="47" t="s">
        <v>6</v>
      </c>
      <c r="G276" s="289">
        <v>12</v>
      </c>
      <c r="H276" s="289"/>
      <c r="I276" s="286"/>
      <c r="J276" s="282">
        <f>G276*I276</f>
        <v>0</v>
      </c>
      <c r="K276" s="297"/>
    </row>
    <row r="277" spans="1:11" ht="15" customHeight="1">
      <c r="A277" s="170"/>
      <c r="B277" s="329" t="s">
        <v>1145</v>
      </c>
      <c r="C277" s="71"/>
      <c r="D277" s="71"/>
      <c r="E277" s="71"/>
      <c r="F277" s="47" t="s">
        <v>6</v>
      </c>
      <c r="G277" s="289">
        <v>7</v>
      </c>
      <c r="H277" s="289"/>
      <c r="I277" s="286"/>
      <c r="J277" s="282">
        <f>G277*I277</f>
        <v>0</v>
      </c>
      <c r="K277" s="297"/>
    </row>
    <row r="278" spans="1:11" ht="15" customHeight="1">
      <c r="A278" s="170"/>
      <c r="B278" s="329" t="s">
        <v>1122</v>
      </c>
      <c r="C278" s="71"/>
      <c r="D278" s="71"/>
      <c r="E278" s="71"/>
      <c r="F278" s="47" t="s">
        <v>11</v>
      </c>
      <c r="G278" s="289">
        <v>1</v>
      </c>
      <c r="H278" s="289"/>
      <c r="I278" s="286"/>
      <c r="J278" s="282">
        <f>G278*I278</f>
        <v>0</v>
      </c>
      <c r="K278" s="297"/>
    </row>
    <row r="279" spans="1:11" ht="15" customHeight="1">
      <c r="A279" s="170"/>
      <c r="B279" s="65"/>
      <c r="C279" s="71"/>
      <c r="D279" s="71"/>
      <c r="E279" s="71"/>
      <c r="F279" s="47"/>
      <c r="G279" s="289"/>
      <c r="H279" s="289"/>
      <c r="I279" s="286"/>
      <c r="J279" s="282"/>
      <c r="K279" s="297"/>
    </row>
    <row r="280" spans="1:11" ht="15" customHeight="1">
      <c r="A280" s="68" t="s">
        <v>633</v>
      </c>
      <c r="B280" s="150" t="s">
        <v>1144</v>
      </c>
      <c r="C280" s="71"/>
      <c r="D280" s="71"/>
      <c r="E280" s="71"/>
      <c r="F280" s="47"/>
      <c r="G280" s="289"/>
      <c r="H280" s="289"/>
      <c r="I280" s="286"/>
      <c r="J280" s="282"/>
      <c r="K280" s="297"/>
    </row>
    <row r="281" spans="1:11" ht="15" customHeight="1">
      <c r="A281" s="170"/>
      <c r="B281" s="329" t="s">
        <v>1143</v>
      </c>
      <c r="C281" s="71"/>
      <c r="D281" s="71"/>
      <c r="E281" s="71"/>
      <c r="F281" s="47" t="s">
        <v>6</v>
      </c>
      <c r="G281" s="289">
        <v>1</v>
      </c>
      <c r="H281" s="289"/>
      <c r="I281" s="286"/>
      <c r="J281" s="282">
        <f>G281*I281</f>
        <v>0</v>
      </c>
      <c r="K281" s="297"/>
    </row>
    <row r="282" spans="1:11" ht="15" customHeight="1">
      <c r="A282" s="170"/>
      <c r="B282" s="329" t="s">
        <v>1142</v>
      </c>
      <c r="C282" s="71"/>
      <c r="D282" s="71"/>
      <c r="E282" s="71"/>
      <c r="F282" s="47" t="s">
        <v>6</v>
      </c>
      <c r="G282" s="289">
        <v>2</v>
      </c>
      <c r="H282" s="289"/>
      <c r="I282" s="286"/>
      <c r="J282" s="282">
        <f>G282*I282</f>
        <v>0</v>
      </c>
      <c r="K282" s="297"/>
    </row>
    <row r="283" spans="1:11" ht="15" customHeight="1">
      <c r="A283" s="170"/>
      <c r="B283" s="329" t="s">
        <v>1089</v>
      </c>
      <c r="C283" s="71"/>
      <c r="D283" s="71"/>
      <c r="E283" s="71"/>
      <c r="F283" s="47" t="s">
        <v>11</v>
      </c>
      <c r="G283" s="289">
        <v>1</v>
      </c>
      <c r="H283" s="289"/>
      <c r="I283" s="286"/>
      <c r="J283" s="282">
        <f>G283*I283</f>
        <v>0</v>
      </c>
      <c r="K283" s="297"/>
    </row>
    <row r="284" spans="1:11" ht="15" customHeight="1">
      <c r="A284" s="170"/>
      <c r="B284" s="329" t="s">
        <v>1122</v>
      </c>
      <c r="C284" s="71"/>
      <c r="D284" s="71"/>
      <c r="E284" s="71"/>
      <c r="F284" s="47" t="s">
        <v>11</v>
      </c>
      <c r="G284" s="289">
        <v>1</v>
      </c>
      <c r="H284" s="289"/>
      <c r="I284" s="286"/>
      <c r="J284" s="282">
        <f>G284*I284</f>
        <v>0</v>
      </c>
      <c r="K284" s="297"/>
    </row>
    <row r="285" spans="1:11" ht="15" customHeight="1">
      <c r="A285" s="170"/>
      <c r="B285" s="65"/>
      <c r="C285" s="71"/>
      <c r="D285" s="71"/>
      <c r="E285" s="71"/>
      <c r="F285" s="47"/>
      <c r="G285" s="289"/>
      <c r="H285" s="289"/>
      <c r="I285" s="286"/>
      <c r="J285" s="282"/>
      <c r="K285" s="297"/>
    </row>
    <row r="286" spans="1:11" ht="15" customHeight="1">
      <c r="A286" s="68" t="s">
        <v>621</v>
      </c>
      <c r="B286" s="150" t="s">
        <v>1135</v>
      </c>
      <c r="C286" s="71"/>
      <c r="D286" s="71"/>
      <c r="E286" s="71"/>
      <c r="F286" s="47"/>
      <c r="G286" s="289"/>
      <c r="H286" s="289"/>
      <c r="I286" s="286"/>
      <c r="J286" s="282"/>
      <c r="K286" s="297"/>
    </row>
    <row r="287" spans="1:11" ht="15" customHeight="1">
      <c r="A287" s="68"/>
      <c r="B287" s="329" t="s">
        <v>1134</v>
      </c>
      <c r="C287" s="71"/>
      <c r="D287" s="71"/>
      <c r="E287" s="71"/>
      <c r="F287" s="47" t="s">
        <v>11</v>
      </c>
      <c r="G287" s="289">
        <v>1</v>
      </c>
      <c r="H287" s="289"/>
      <c r="I287" s="286"/>
      <c r="J287" s="282">
        <f>G287*I287</f>
        <v>0</v>
      </c>
      <c r="K287" s="297"/>
    </row>
    <row r="288" spans="1:11" ht="15" customHeight="1">
      <c r="A288" s="170"/>
      <c r="B288" s="329" t="s">
        <v>1133</v>
      </c>
      <c r="C288" s="71"/>
      <c r="D288" s="71"/>
      <c r="E288" s="71"/>
      <c r="F288" s="47" t="s">
        <v>11</v>
      </c>
      <c r="G288" s="289">
        <v>1</v>
      </c>
      <c r="H288" s="289"/>
      <c r="I288" s="286"/>
      <c r="J288" s="282">
        <f>G288*I288</f>
        <v>0</v>
      </c>
      <c r="K288" s="297"/>
    </row>
    <row r="289" spans="1:11" ht="15" customHeight="1">
      <c r="A289" s="170"/>
      <c r="B289" s="329" t="s">
        <v>1132</v>
      </c>
      <c r="C289" s="71"/>
      <c r="D289" s="71"/>
      <c r="E289" s="71"/>
      <c r="F289" s="47" t="s">
        <v>11</v>
      </c>
      <c r="G289" s="289">
        <v>1</v>
      </c>
      <c r="H289" s="289"/>
      <c r="I289" s="286"/>
      <c r="J289" s="282">
        <f>G289*I289</f>
        <v>0</v>
      </c>
      <c r="K289" s="297"/>
    </row>
    <row r="290" spans="1:11" ht="15" customHeight="1">
      <c r="A290" s="170"/>
      <c r="B290" s="65" t="s">
        <v>1131</v>
      </c>
      <c r="C290" s="71"/>
      <c r="D290" s="71"/>
      <c r="E290" s="71"/>
      <c r="F290" s="47" t="s">
        <v>6</v>
      </c>
      <c r="G290" s="289">
        <v>85</v>
      </c>
      <c r="H290" s="289"/>
      <c r="I290" s="286"/>
      <c r="J290" s="282">
        <f>G290*I290</f>
        <v>0</v>
      </c>
      <c r="K290" s="297"/>
    </row>
    <row r="291" spans="1:11" ht="15" customHeight="1">
      <c r="A291" s="170"/>
      <c r="B291" s="65"/>
      <c r="C291" s="71"/>
      <c r="D291" s="71"/>
      <c r="E291" s="71"/>
      <c r="F291" s="47"/>
      <c r="G291" s="289"/>
      <c r="H291" s="289"/>
      <c r="I291" s="286"/>
      <c r="J291" s="282"/>
      <c r="K291" s="297"/>
    </row>
    <row r="292" spans="1:11" ht="15" customHeight="1">
      <c r="A292" s="68" t="s">
        <v>1136</v>
      </c>
      <c r="B292" s="150" t="s">
        <v>1120</v>
      </c>
      <c r="C292" s="71"/>
      <c r="D292" s="71"/>
      <c r="E292" s="71"/>
      <c r="F292" s="47"/>
      <c r="G292" s="289"/>
      <c r="H292" s="289"/>
      <c r="I292" s="286"/>
      <c r="J292" s="282"/>
      <c r="K292" s="297"/>
    </row>
    <row r="293" spans="1:11" ht="15" customHeight="1">
      <c r="A293" s="170"/>
      <c r="B293" s="329" t="s">
        <v>1119</v>
      </c>
      <c r="C293" s="71"/>
      <c r="D293" s="71"/>
      <c r="E293" s="71"/>
      <c r="F293" s="47" t="s">
        <v>6</v>
      </c>
      <c r="G293" s="289">
        <v>1</v>
      </c>
      <c r="H293" s="289"/>
      <c r="I293" s="286"/>
      <c r="J293" s="282">
        <f>G293*I293</f>
        <v>0</v>
      </c>
      <c r="K293" s="297"/>
    </row>
    <row r="294" spans="1:11" ht="15" customHeight="1">
      <c r="A294" s="170"/>
      <c r="B294" s="329" t="s">
        <v>1118</v>
      </c>
      <c r="C294" s="71"/>
      <c r="D294" s="71"/>
      <c r="E294" s="71"/>
      <c r="F294" s="47" t="s">
        <v>6</v>
      </c>
      <c r="G294" s="289">
        <v>1</v>
      </c>
      <c r="H294" s="289"/>
      <c r="I294" s="286"/>
      <c r="J294" s="282">
        <f>G294*I294</f>
        <v>0</v>
      </c>
      <c r="K294" s="297"/>
    </row>
    <row r="295" spans="1:11" ht="15" customHeight="1">
      <c r="A295" s="170"/>
      <c r="B295" s="329" t="s">
        <v>1117</v>
      </c>
      <c r="C295" s="71"/>
      <c r="D295" s="71"/>
      <c r="E295" s="71"/>
      <c r="F295" s="47" t="s">
        <v>6</v>
      </c>
      <c r="G295" s="289">
        <v>1</v>
      </c>
      <c r="H295" s="289"/>
      <c r="I295" s="286"/>
      <c r="J295" s="282">
        <f>G295*I295</f>
        <v>0</v>
      </c>
      <c r="K295" s="297"/>
    </row>
    <row r="296" spans="1:11" ht="15" customHeight="1">
      <c r="A296" s="170"/>
      <c r="B296" s="329" t="s">
        <v>1116</v>
      </c>
      <c r="C296" s="71"/>
      <c r="D296" s="71"/>
      <c r="E296" s="71"/>
      <c r="F296" s="47" t="s">
        <v>6</v>
      </c>
      <c r="G296" s="289">
        <v>12</v>
      </c>
      <c r="H296" s="289"/>
      <c r="I296" s="286"/>
      <c r="J296" s="282">
        <f>G296*I296</f>
        <v>0</v>
      </c>
      <c r="K296" s="297"/>
    </row>
    <row r="297" spans="1:11" ht="15" customHeight="1">
      <c r="A297" s="170"/>
      <c r="B297" s="329" t="s">
        <v>1115</v>
      </c>
      <c r="C297" s="71"/>
      <c r="D297" s="71"/>
      <c r="E297" s="71"/>
      <c r="F297" s="47" t="s">
        <v>9</v>
      </c>
      <c r="G297" s="289">
        <f>25*(G295+G296)</f>
        <v>325</v>
      </c>
      <c r="H297" s="289"/>
      <c r="I297" s="286"/>
      <c r="J297" s="282">
        <f>G297*I297</f>
        <v>0</v>
      </c>
      <c r="K297" s="297"/>
    </row>
    <row r="298" spans="1:11" ht="15" customHeight="1">
      <c r="A298" s="170"/>
      <c r="B298" s="329"/>
      <c r="C298" s="71"/>
      <c r="D298" s="71"/>
      <c r="E298" s="71"/>
      <c r="F298" s="47"/>
      <c r="G298" s="289"/>
      <c r="H298" s="289"/>
      <c r="I298" s="286"/>
      <c r="J298" s="282"/>
      <c r="K298" s="297"/>
    </row>
    <row r="299" spans="1:11" ht="15" customHeight="1">
      <c r="A299" s="68" t="s">
        <v>1130</v>
      </c>
      <c r="B299" s="331" t="s">
        <v>1113</v>
      </c>
      <c r="C299" s="330"/>
      <c r="D299" s="330"/>
      <c r="E299" s="330"/>
      <c r="F299" s="328" t="s">
        <v>1105</v>
      </c>
      <c r="G299" s="298"/>
      <c r="H299" s="298"/>
      <c r="I299" s="286"/>
      <c r="J299" s="305"/>
      <c r="K299" s="297"/>
    </row>
    <row r="300" spans="1:11" ht="15" customHeight="1">
      <c r="A300" s="170"/>
      <c r="B300" s="329"/>
      <c r="C300" s="71"/>
      <c r="D300" s="71"/>
      <c r="E300" s="71"/>
      <c r="F300" s="47"/>
      <c r="G300" s="289"/>
      <c r="H300" s="289"/>
      <c r="I300" s="286"/>
      <c r="J300" s="282"/>
      <c r="K300" s="297"/>
    </row>
    <row r="301" spans="1:11" ht="15" customHeight="1">
      <c r="A301" s="68" t="s">
        <v>1121</v>
      </c>
      <c r="B301" s="150" t="s">
        <v>1111</v>
      </c>
      <c r="C301" s="71"/>
      <c r="D301" s="71"/>
      <c r="E301" s="71"/>
      <c r="F301" s="47"/>
      <c r="G301" s="289"/>
      <c r="H301" s="289"/>
      <c r="I301" s="286"/>
      <c r="J301" s="282"/>
      <c r="K301" s="297"/>
    </row>
    <row r="302" spans="1:11" ht="15" customHeight="1">
      <c r="A302" s="170"/>
      <c r="B302" s="329" t="s">
        <v>1110</v>
      </c>
      <c r="C302" s="71"/>
      <c r="D302" s="71"/>
      <c r="E302" s="71"/>
      <c r="F302" s="306" t="s">
        <v>6</v>
      </c>
      <c r="G302" s="289">
        <v>41</v>
      </c>
      <c r="H302" s="289"/>
      <c r="I302" s="286"/>
      <c r="J302" s="282">
        <f>G302*I302</f>
        <v>0</v>
      </c>
      <c r="K302" s="297"/>
    </row>
    <row r="303" spans="1:11" ht="15" customHeight="1">
      <c r="A303" s="170"/>
      <c r="B303" s="329"/>
      <c r="C303" s="71"/>
      <c r="D303" s="71"/>
      <c r="E303" s="71"/>
      <c r="F303" s="47"/>
      <c r="G303" s="289"/>
      <c r="H303" s="289"/>
      <c r="I303" s="286"/>
      <c r="J303" s="282"/>
      <c r="K303" s="297"/>
    </row>
    <row r="304" spans="1:11" ht="15" customHeight="1">
      <c r="A304" s="68" t="s">
        <v>1114</v>
      </c>
      <c r="B304" s="150" t="s">
        <v>1081</v>
      </c>
      <c r="C304" s="71"/>
      <c r="D304" s="71"/>
      <c r="E304" s="71"/>
      <c r="F304" s="47"/>
      <c r="G304" s="289"/>
      <c r="H304" s="289"/>
      <c r="I304" s="286"/>
      <c r="J304" s="282"/>
      <c r="K304" s="297"/>
    </row>
    <row r="305" spans="1:43" ht="15" customHeight="1">
      <c r="A305" s="170"/>
      <c r="B305" s="65" t="s">
        <v>1108</v>
      </c>
      <c r="C305" s="71"/>
      <c r="D305" s="71"/>
      <c r="E305" s="71"/>
      <c r="F305" s="47" t="s">
        <v>11</v>
      </c>
      <c r="G305" s="289">
        <v>1</v>
      </c>
      <c r="H305" s="289"/>
      <c r="I305" s="286"/>
      <c r="J305" s="282">
        <f>G305*I305</f>
        <v>0</v>
      </c>
      <c r="K305" s="297"/>
    </row>
    <row r="306" spans="1:43" ht="15" customHeight="1">
      <c r="A306" s="170"/>
      <c r="B306" s="65" t="s">
        <v>1107</v>
      </c>
      <c r="C306" s="71"/>
      <c r="D306" s="71"/>
      <c r="E306" s="71"/>
      <c r="F306" s="47" t="s">
        <v>6</v>
      </c>
      <c r="G306" s="289">
        <v>41</v>
      </c>
      <c r="H306" s="289"/>
      <c r="I306" s="286"/>
      <c r="J306" s="282">
        <f>G306*I306</f>
        <v>0</v>
      </c>
      <c r="K306" s="297"/>
    </row>
    <row r="307" spans="1:43" ht="15" customHeight="1">
      <c r="A307" s="170"/>
      <c r="B307" s="65"/>
      <c r="C307" s="71"/>
      <c r="D307" s="71"/>
      <c r="E307" s="71"/>
      <c r="F307" s="47"/>
      <c r="G307" s="289"/>
      <c r="H307" s="289"/>
      <c r="I307" s="286"/>
      <c r="J307" s="282"/>
      <c r="K307" s="297"/>
    </row>
    <row r="308" spans="1:43" ht="15" customHeight="1">
      <c r="A308" s="68" t="s">
        <v>1112</v>
      </c>
      <c r="B308" s="150" t="s">
        <v>1106</v>
      </c>
      <c r="C308" s="71"/>
      <c r="D308" s="71"/>
      <c r="E308" s="71"/>
      <c r="F308" s="328" t="s">
        <v>1105</v>
      </c>
      <c r="G308" s="289"/>
      <c r="H308" s="289"/>
      <c r="I308" s="286"/>
      <c r="J308" s="282"/>
      <c r="K308" s="297"/>
    </row>
    <row r="309" spans="1:43" ht="15" customHeight="1">
      <c r="A309" s="170"/>
      <c r="B309" s="65"/>
      <c r="C309" s="71"/>
      <c r="D309" s="71"/>
      <c r="E309" s="71"/>
      <c r="F309" s="47"/>
      <c r="G309" s="289"/>
      <c r="H309" s="289"/>
      <c r="I309" s="286"/>
      <c r="J309" s="282"/>
      <c r="K309" s="297"/>
    </row>
    <row r="310" spans="1:43" ht="15" customHeight="1">
      <c r="A310" s="68" t="s">
        <v>1109</v>
      </c>
      <c r="B310" s="150" t="s">
        <v>1</v>
      </c>
      <c r="C310" s="71"/>
      <c r="D310" s="71"/>
      <c r="E310" s="71"/>
      <c r="F310" s="47" t="s">
        <v>11</v>
      </c>
      <c r="G310" s="289">
        <v>1</v>
      </c>
      <c r="H310" s="289"/>
      <c r="I310" s="286"/>
      <c r="J310" s="282">
        <f>G310*I310</f>
        <v>0</v>
      </c>
      <c r="K310" s="297"/>
    </row>
    <row r="311" spans="1:43" ht="15.75" customHeight="1">
      <c r="A311" s="170"/>
      <c r="B311" s="66"/>
      <c r="C311" s="128"/>
      <c r="D311" s="2"/>
      <c r="E311" s="72"/>
      <c r="F311" s="59"/>
      <c r="G311" s="289"/>
      <c r="H311" s="289"/>
      <c r="I311" s="186"/>
      <c r="J311" s="271"/>
      <c r="Z311" s="3"/>
      <c r="AA311" s="3"/>
      <c r="AB311" s="3"/>
      <c r="AC311" s="3"/>
      <c r="AD311" s="3"/>
      <c r="AE311" s="3"/>
      <c r="AF311" s="3"/>
      <c r="AK311" s="3"/>
      <c r="AL311" s="3"/>
      <c r="AM311" s="3"/>
      <c r="AN311" s="3"/>
      <c r="AO311" s="3"/>
      <c r="AP311" s="3"/>
      <c r="AQ311" s="3"/>
    </row>
    <row r="312" spans="1:43" ht="15" customHeight="1">
      <c r="A312" s="68"/>
      <c r="B312" s="39"/>
      <c r="C312" s="38"/>
      <c r="D312" s="37"/>
      <c r="E312" s="36"/>
      <c r="F312" s="35"/>
      <c r="G312" s="279"/>
      <c r="H312" s="279"/>
      <c r="I312" s="322"/>
      <c r="J312" s="277"/>
      <c r="N312" s="274"/>
    </row>
    <row r="313" spans="1:43" ht="15" customHeight="1">
      <c r="A313" s="273"/>
      <c r="B313" s="31"/>
      <c r="C313" s="30"/>
      <c r="D313" s="30"/>
      <c r="E313" s="29"/>
      <c r="F313" s="23"/>
      <c r="G313" s="272"/>
      <c r="H313" s="272"/>
      <c r="I313" s="145"/>
      <c r="J313" s="271"/>
      <c r="N313" s="274"/>
    </row>
    <row r="314" spans="1:43" ht="15" customHeight="1">
      <c r="A314" s="273"/>
      <c r="B314" s="25"/>
      <c r="C314" s="24"/>
      <c r="D314" s="2"/>
      <c r="E314" s="4" t="s">
        <v>0</v>
      </c>
      <c r="F314" s="23"/>
      <c r="G314" s="272"/>
      <c r="H314" s="272"/>
      <c r="I314" s="145"/>
      <c r="J314" s="275">
        <f>SUM(J9:J311)</f>
        <v>0</v>
      </c>
      <c r="L314" s="193"/>
      <c r="N314" s="274"/>
    </row>
    <row r="315" spans="1:43" ht="15" customHeight="1">
      <c r="A315" s="273"/>
      <c r="B315" s="27"/>
      <c r="C315" s="24"/>
      <c r="D315" s="2"/>
      <c r="E315" s="4" t="s">
        <v>17</v>
      </c>
      <c r="F315" s="23"/>
      <c r="G315" s="272"/>
      <c r="H315" s="272"/>
      <c r="I315" s="145"/>
      <c r="J315" s="275">
        <f>0.2*J314</f>
        <v>0</v>
      </c>
      <c r="N315" s="274"/>
    </row>
    <row r="316" spans="1:43" ht="15" customHeight="1">
      <c r="A316" s="273"/>
      <c r="B316" s="25"/>
      <c r="C316" s="24"/>
      <c r="D316" s="2"/>
      <c r="E316" s="4" t="s">
        <v>18</v>
      </c>
      <c r="F316" s="23"/>
      <c r="G316" s="272"/>
      <c r="H316" s="272"/>
      <c r="I316" s="145"/>
      <c r="J316" s="275">
        <f>J314+J315</f>
        <v>0</v>
      </c>
      <c r="N316" s="274"/>
    </row>
    <row r="317" spans="1:43" ht="15" customHeight="1">
      <c r="A317" s="273"/>
      <c r="B317" s="25"/>
      <c r="C317" s="128"/>
      <c r="D317" s="2"/>
      <c r="E317" s="4"/>
      <c r="F317" s="23"/>
      <c r="G317" s="272"/>
      <c r="H317" s="272"/>
      <c r="I317" s="145"/>
      <c r="J317" s="271"/>
    </row>
    <row r="318" spans="1:43" ht="15" customHeight="1" thickBot="1">
      <c r="A318" s="270"/>
      <c r="B318" s="18"/>
      <c r="C318" s="17"/>
      <c r="D318" s="16"/>
      <c r="E318" s="5"/>
      <c r="F318" s="15"/>
      <c r="G318" s="268"/>
      <c r="H318" s="268"/>
      <c r="I318" s="294"/>
      <c r="J318" s="266"/>
    </row>
    <row r="319" spans="1:43" ht="24.95" customHeight="1">
      <c r="A319" s="293"/>
      <c r="B319" s="758" t="s">
        <v>1104</v>
      </c>
      <c r="C319" s="759"/>
      <c r="D319" s="759"/>
      <c r="E319" s="759"/>
      <c r="F319" s="759"/>
      <c r="G319" s="759"/>
      <c r="H319" s="759"/>
      <c r="I319" s="759"/>
      <c r="J319" s="760"/>
    </row>
    <row r="320" spans="1:43" ht="15" customHeight="1">
      <c r="A320" s="68" t="s">
        <v>602</v>
      </c>
      <c r="B320" s="150" t="s">
        <v>2</v>
      </c>
      <c r="C320" s="128"/>
      <c r="D320" s="2"/>
      <c r="E320" s="44"/>
      <c r="F320" s="47"/>
      <c r="G320" s="289"/>
      <c r="H320" s="289"/>
      <c r="I320" s="286"/>
      <c r="J320" s="285"/>
      <c r="K320" s="297"/>
    </row>
    <row r="321" spans="1:18" ht="15" customHeight="1">
      <c r="A321" s="170"/>
      <c r="B321" s="65" t="s">
        <v>1103</v>
      </c>
      <c r="C321" s="128"/>
      <c r="D321" s="2"/>
      <c r="E321" s="72"/>
      <c r="F321" s="47" t="s">
        <v>11</v>
      </c>
      <c r="G321" s="289">
        <v>1</v>
      </c>
      <c r="H321" s="289"/>
      <c r="I321" s="286"/>
      <c r="J321" s="282">
        <f>G321*I321</f>
        <v>0</v>
      </c>
      <c r="K321" s="297"/>
    </row>
    <row r="322" spans="1:18" ht="15" customHeight="1">
      <c r="A322" s="170"/>
      <c r="B322" s="65" t="s">
        <v>1102</v>
      </c>
      <c r="C322" s="128"/>
      <c r="D322" s="2"/>
      <c r="E322" s="72"/>
      <c r="F322" s="47" t="s">
        <v>11</v>
      </c>
      <c r="G322" s="289">
        <v>1</v>
      </c>
      <c r="H322" s="289"/>
      <c r="I322" s="286"/>
      <c r="J322" s="282">
        <f>G322*I322</f>
        <v>0</v>
      </c>
      <c r="K322" s="297"/>
    </row>
    <row r="323" spans="1:18" ht="15" customHeight="1">
      <c r="A323" s="170"/>
      <c r="B323" s="65" t="s">
        <v>1101</v>
      </c>
      <c r="C323" s="128"/>
      <c r="D323" s="2"/>
      <c r="E323" s="44"/>
      <c r="F323" s="47" t="s">
        <v>11</v>
      </c>
      <c r="G323" s="289">
        <v>1</v>
      </c>
      <c r="H323" s="289"/>
      <c r="I323" s="286"/>
      <c r="J323" s="282">
        <f>G323*I323</f>
        <v>0</v>
      </c>
      <c r="K323" s="297"/>
    </row>
    <row r="324" spans="1:18" ht="15" customHeight="1">
      <c r="A324" s="170"/>
      <c r="B324" s="65" t="s">
        <v>1100</v>
      </c>
      <c r="C324" s="128"/>
      <c r="D324" s="2"/>
      <c r="E324" s="44"/>
      <c r="F324" s="47" t="s">
        <v>11</v>
      </c>
      <c r="G324" s="289">
        <v>1</v>
      </c>
      <c r="H324" s="289"/>
      <c r="I324" s="286"/>
      <c r="J324" s="282">
        <f>G324*I324</f>
        <v>0</v>
      </c>
      <c r="K324" s="297"/>
    </row>
    <row r="325" spans="1:18" ht="15" customHeight="1">
      <c r="A325" s="170"/>
      <c r="B325" s="65" t="s">
        <v>1099</v>
      </c>
      <c r="C325" s="128"/>
      <c r="D325" s="2"/>
      <c r="E325" s="44"/>
      <c r="F325" s="47" t="s">
        <v>11</v>
      </c>
      <c r="G325" s="289">
        <v>1</v>
      </c>
      <c r="H325" s="289"/>
      <c r="I325" s="286"/>
      <c r="J325" s="282">
        <f>G325*I325</f>
        <v>0</v>
      </c>
      <c r="K325" s="297"/>
    </row>
    <row r="326" spans="1:18" ht="15" customHeight="1">
      <c r="A326" s="170"/>
      <c r="B326" s="65" t="s">
        <v>1098</v>
      </c>
      <c r="C326" s="128"/>
      <c r="D326" s="2"/>
      <c r="E326" s="44"/>
      <c r="F326" s="47" t="s">
        <v>11</v>
      </c>
      <c r="G326" s="289">
        <v>1</v>
      </c>
      <c r="H326" s="289"/>
      <c r="I326" s="286"/>
      <c r="J326" s="282">
        <f>G326*I326</f>
        <v>0</v>
      </c>
      <c r="K326" s="297"/>
    </row>
    <row r="327" spans="1:18" ht="15" customHeight="1">
      <c r="A327" s="828"/>
      <c r="B327" s="65"/>
      <c r="C327" s="71"/>
      <c r="D327" s="71"/>
      <c r="E327" s="71"/>
      <c r="F327" s="47"/>
      <c r="G327" s="289"/>
      <c r="H327" s="289"/>
      <c r="I327" s="286"/>
      <c r="J327" s="282"/>
      <c r="K327" s="297"/>
    </row>
    <row r="328" spans="1:18" ht="15" customHeight="1">
      <c r="A328" s="68" t="s">
        <v>592</v>
      </c>
      <c r="B328" s="150" t="s">
        <v>1097</v>
      </c>
      <c r="C328" s="71"/>
      <c r="D328" s="71"/>
      <c r="E328" s="71"/>
      <c r="F328" s="47"/>
      <c r="G328" s="289"/>
      <c r="H328" s="289"/>
      <c r="I328" s="286"/>
      <c r="J328" s="282"/>
      <c r="K328" s="788"/>
      <c r="L328" s="788"/>
      <c r="M328" s="789"/>
      <c r="N328" s="827"/>
      <c r="O328" s="789"/>
      <c r="Q328" s="234"/>
      <c r="R328" s="193"/>
    </row>
    <row r="329" spans="1:18" ht="15" customHeight="1">
      <c r="A329" s="170"/>
      <c r="B329" s="65" t="s">
        <v>1096</v>
      </c>
      <c r="C329" s="71"/>
      <c r="D329" s="71"/>
      <c r="E329" s="71"/>
      <c r="F329" s="47" t="s">
        <v>6</v>
      </c>
      <c r="G329" s="289">
        <v>3</v>
      </c>
      <c r="H329" s="289"/>
      <c r="I329" s="286"/>
      <c r="J329" s="282">
        <f>G329*I329</f>
        <v>0</v>
      </c>
      <c r="K329" s="788"/>
      <c r="L329" s="788"/>
      <c r="M329" s="788"/>
      <c r="N329" s="789"/>
      <c r="O329" s="789"/>
    </row>
    <row r="330" spans="1:18" ht="15" customHeight="1">
      <c r="A330" s="170"/>
      <c r="B330" s="65" t="s">
        <v>1095</v>
      </c>
      <c r="C330" s="71"/>
      <c r="D330" s="71"/>
      <c r="E330" s="71"/>
      <c r="F330" s="47" t="s">
        <v>6</v>
      </c>
      <c r="G330" s="289">
        <v>100</v>
      </c>
      <c r="H330" s="289"/>
      <c r="I330" s="286"/>
      <c r="J330" s="282">
        <f>G330*I330</f>
        <v>0</v>
      </c>
      <c r="K330" s="788"/>
      <c r="L330" s="788"/>
      <c r="M330" s="788"/>
      <c r="N330" s="789"/>
      <c r="O330" s="789"/>
    </row>
    <row r="331" spans="1:18" ht="15" customHeight="1">
      <c r="A331" s="170"/>
      <c r="B331" s="65" t="s">
        <v>1094</v>
      </c>
      <c r="C331" s="71"/>
      <c r="D331" s="71"/>
      <c r="E331" s="71"/>
      <c r="F331" s="47" t="s">
        <v>11</v>
      </c>
      <c r="G331" s="289">
        <v>1</v>
      </c>
      <c r="H331" s="289"/>
      <c r="I331" s="286"/>
      <c r="J331" s="282">
        <f>G331*I331</f>
        <v>0</v>
      </c>
      <c r="K331" s="788"/>
      <c r="L331" s="788"/>
      <c r="M331" s="789"/>
      <c r="N331" s="827"/>
      <c r="O331" s="789"/>
      <c r="Q331" s="234"/>
      <c r="R331" s="193"/>
    </row>
    <row r="332" spans="1:18" ht="15" customHeight="1">
      <c r="A332" s="170"/>
      <c r="B332" s="65"/>
      <c r="C332" s="128"/>
      <c r="D332" s="2"/>
      <c r="E332" s="44"/>
      <c r="F332" s="47"/>
      <c r="G332" s="289"/>
      <c r="H332" s="289"/>
      <c r="I332" s="286"/>
      <c r="J332" s="282"/>
      <c r="K332" s="297"/>
    </row>
    <row r="333" spans="1:18" ht="15" customHeight="1">
      <c r="A333" s="68" t="s">
        <v>589</v>
      </c>
      <c r="B333" s="150" t="s">
        <v>1093</v>
      </c>
      <c r="C333" s="71"/>
      <c r="D333" s="71"/>
      <c r="E333" s="71"/>
      <c r="F333" s="47"/>
      <c r="G333" s="289"/>
      <c r="H333" s="289"/>
      <c r="I333" s="286"/>
      <c r="J333" s="282"/>
      <c r="K333" s="788"/>
      <c r="O333" s="789"/>
      <c r="Q333" s="234"/>
      <c r="R333" s="193"/>
    </row>
    <row r="334" spans="1:18" ht="15" customHeight="1">
      <c r="A334" s="828"/>
      <c r="B334" s="65" t="s">
        <v>1092</v>
      </c>
      <c r="C334" s="71"/>
      <c r="D334" s="71"/>
      <c r="E334" s="71"/>
      <c r="F334" s="47" t="s">
        <v>11</v>
      </c>
      <c r="G334" s="289">
        <v>1</v>
      </c>
      <c r="H334" s="289"/>
      <c r="I334" s="286"/>
      <c r="J334" s="282">
        <f>G334*I334</f>
        <v>0</v>
      </c>
      <c r="K334" s="788"/>
      <c r="L334" s="788"/>
      <c r="M334" s="789"/>
      <c r="N334" s="827"/>
      <c r="O334" s="789"/>
      <c r="Q334" s="234"/>
      <c r="R334" s="193"/>
    </row>
    <row r="335" spans="1:18" ht="15" customHeight="1">
      <c r="A335" s="828"/>
      <c r="B335" s="65" t="s">
        <v>1091</v>
      </c>
      <c r="C335" s="71"/>
      <c r="D335" s="71"/>
      <c r="E335" s="71"/>
      <c r="F335" s="47" t="s">
        <v>6</v>
      </c>
      <c r="G335" s="289">
        <v>82</v>
      </c>
      <c r="H335" s="289"/>
      <c r="I335" s="286"/>
      <c r="J335" s="282">
        <f>G335*I335</f>
        <v>0</v>
      </c>
      <c r="K335" s="788"/>
      <c r="L335" s="788"/>
      <c r="M335" s="788"/>
      <c r="N335" s="788"/>
      <c r="O335" s="789"/>
      <c r="Q335" s="234"/>
      <c r="R335" s="193"/>
    </row>
    <row r="336" spans="1:18" ht="15" customHeight="1">
      <c r="A336" s="828"/>
      <c r="B336" s="65" t="s">
        <v>1090</v>
      </c>
      <c r="C336" s="71"/>
      <c r="D336" s="71"/>
      <c r="E336" s="71"/>
      <c r="F336" s="47" t="s">
        <v>6</v>
      </c>
      <c r="G336" s="289">
        <v>2</v>
      </c>
      <c r="H336" s="289"/>
      <c r="I336" s="286"/>
      <c r="J336" s="282">
        <f>G336*I336</f>
        <v>0</v>
      </c>
      <c r="K336" s="788"/>
      <c r="L336" s="788"/>
      <c r="M336" s="789"/>
      <c r="N336" s="827"/>
      <c r="O336" s="789"/>
      <c r="Q336" s="234"/>
      <c r="R336" s="193"/>
    </row>
    <row r="337" spans="1:18" ht="15" customHeight="1">
      <c r="A337" s="828"/>
      <c r="B337" s="65" t="s">
        <v>1089</v>
      </c>
      <c r="C337" s="71"/>
      <c r="D337" s="71"/>
      <c r="E337" s="71"/>
      <c r="F337" s="47" t="s">
        <v>9</v>
      </c>
      <c r="G337" s="289">
        <v>2500</v>
      </c>
      <c r="H337" s="289"/>
      <c r="I337" s="286"/>
      <c r="J337" s="282">
        <f>G337*I337</f>
        <v>0</v>
      </c>
      <c r="K337" s="788"/>
      <c r="L337" s="788"/>
      <c r="M337" s="789"/>
      <c r="N337" s="827"/>
      <c r="O337" s="789"/>
      <c r="Q337" s="234"/>
      <c r="R337" s="193"/>
    </row>
    <row r="338" spans="1:18" ht="15" customHeight="1">
      <c r="A338" s="828"/>
      <c r="B338" s="65" t="s">
        <v>1088</v>
      </c>
      <c r="C338" s="71"/>
      <c r="D338" s="71"/>
      <c r="E338" s="71"/>
      <c r="F338" s="47" t="s">
        <v>11</v>
      </c>
      <c r="G338" s="289">
        <v>1</v>
      </c>
      <c r="H338" s="289"/>
      <c r="I338" s="286"/>
      <c r="J338" s="282">
        <f>G338*I338</f>
        <v>0</v>
      </c>
      <c r="K338" s="297"/>
    </row>
    <row r="339" spans="1:18" ht="15" customHeight="1">
      <c r="A339" s="828"/>
      <c r="B339" s="65" t="s">
        <v>1087</v>
      </c>
      <c r="C339" s="71"/>
      <c r="D339" s="71"/>
      <c r="E339" s="71"/>
      <c r="F339" s="47" t="s">
        <v>11</v>
      </c>
      <c r="G339" s="289">
        <v>1</v>
      </c>
      <c r="H339" s="289"/>
      <c r="I339" s="286"/>
      <c r="J339" s="282">
        <f>G339*I339</f>
        <v>0</v>
      </c>
      <c r="K339" s="297"/>
    </row>
    <row r="340" spans="1:18" ht="15" customHeight="1">
      <c r="A340" s="828"/>
      <c r="B340" s="65" t="s">
        <v>1086</v>
      </c>
      <c r="C340" s="71"/>
      <c r="D340" s="71"/>
      <c r="E340" s="71"/>
      <c r="F340" s="47" t="s">
        <v>11</v>
      </c>
      <c r="G340" s="289">
        <v>1</v>
      </c>
      <c r="H340" s="289"/>
      <c r="I340" s="286"/>
      <c r="J340" s="282">
        <f>G340*I340</f>
        <v>0</v>
      </c>
      <c r="K340" s="297"/>
    </row>
    <row r="341" spans="1:18" ht="15" customHeight="1">
      <c r="A341" s="170"/>
      <c r="B341" s="65"/>
      <c r="C341" s="128"/>
      <c r="D341" s="2"/>
      <c r="E341" s="44"/>
      <c r="F341" s="47"/>
      <c r="G341" s="289"/>
      <c r="H341" s="289"/>
      <c r="I341" s="286"/>
      <c r="J341" s="285"/>
      <c r="K341" s="788"/>
      <c r="O341" s="788"/>
    </row>
    <row r="342" spans="1:18" ht="15" customHeight="1">
      <c r="A342" s="68" t="s">
        <v>1085</v>
      </c>
      <c r="B342" s="150" t="s">
        <v>1129</v>
      </c>
      <c r="C342" s="71"/>
      <c r="D342" s="71"/>
      <c r="E342" s="71"/>
      <c r="F342" s="47"/>
      <c r="G342" s="289"/>
      <c r="H342" s="289"/>
      <c r="I342" s="286"/>
      <c r="J342" s="285"/>
      <c r="K342" s="297"/>
    </row>
    <row r="343" spans="1:18" ht="15" customHeight="1">
      <c r="A343" s="170"/>
      <c r="B343" s="65" t="s">
        <v>1128</v>
      </c>
      <c r="C343" s="71"/>
      <c r="D343" s="71"/>
      <c r="E343" s="71"/>
      <c r="F343" s="47" t="s">
        <v>6</v>
      </c>
      <c r="G343" s="289">
        <v>96</v>
      </c>
      <c r="H343" s="289"/>
      <c r="I343" s="286"/>
      <c r="J343" s="285">
        <f>G343*I343</f>
        <v>0</v>
      </c>
      <c r="K343" s="297"/>
    </row>
    <row r="344" spans="1:18" ht="15" customHeight="1">
      <c r="A344" s="170"/>
      <c r="B344" s="65" t="s">
        <v>1127</v>
      </c>
      <c r="C344" s="71"/>
      <c r="D344" s="71"/>
      <c r="E344" s="71"/>
      <c r="F344" s="47" t="s">
        <v>6</v>
      </c>
      <c r="G344" s="289">
        <v>86</v>
      </c>
      <c r="H344" s="289"/>
      <c r="I344" s="286"/>
      <c r="J344" s="285">
        <f>G344*I344</f>
        <v>0</v>
      </c>
      <c r="K344" s="297"/>
    </row>
    <row r="345" spans="1:18" ht="15" customHeight="1">
      <c r="A345" s="170"/>
      <c r="B345" s="65" t="s">
        <v>1126</v>
      </c>
      <c r="C345" s="71"/>
      <c r="D345" s="71"/>
      <c r="E345" s="71"/>
      <c r="F345" s="47" t="s">
        <v>6</v>
      </c>
      <c r="G345" s="289">
        <v>98</v>
      </c>
      <c r="H345" s="289"/>
      <c r="I345" s="286"/>
      <c r="J345" s="285">
        <f>G345*I345</f>
        <v>0</v>
      </c>
      <c r="K345" s="297"/>
    </row>
    <row r="346" spans="1:18" ht="15" customHeight="1">
      <c r="A346" s="170"/>
      <c r="B346" s="65" t="s">
        <v>1125</v>
      </c>
      <c r="C346" s="71"/>
      <c r="D346" s="71"/>
      <c r="E346" s="71"/>
      <c r="F346" s="47" t="s">
        <v>6</v>
      </c>
      <c r="G346" s="289">
        <v>96</v>
      </c>
      <c r="H346" s="289"/>
      <c r="I346" s="286"/>
      <c r="J346" s="285">
        <f>G346*I346</f>
        <v>0</v>
      </c>
      <c r="K346" s="297"/>
    </row>
    <row r="347" spans="1:18" ht="15" customHeight="1">
      <c r="A347" s="170"/>
      <c r="B347" s="65" t="s">
        <v>1124</v>
      </c>
      <c r="C347" s="71"/>
      <c r="D347" s="71"/>
      <c r="E347" s="71"/>
      <c r="F347" s="47" t="s">
        <v>6</v>
      </c>
      <c r="G347" s="289">
        <v>96</v>
      </c>
      <c r="H347" s="289"/>
      <c r="I347" s="286"/>
      <c r="J347" s="285">
        <f>G347*I347</f>
        <v>0</v>
      </c>
      <c r="K347" s="297"/>
    </row>
    <row r="348" spans="1:18" ht="15" customHeight="1">
      <c r="A348" s="170"/>
      <c r="B348" s="65" t="s">
        <v>1123</v>
      </c>
      <c r="C348" s="71"/>
      <c r="D348" s="71"/>
      <c r="E348" s="71"/>
      <c r="F348" s="47" t="s">
        <v>6</v>
      </c>
      <c r="G348" s="289">
        <v>4</v>
      </c>
      <c r="H348" s="289"/>
      <c r="I348" s="286"/>
      <c r="J348" s="285">
        <f>G348*I348</f>
        <v>0</v>
      </c>
      <c r="K348" s="297"/>
    </row>
    <row r="349" spans="1:18" ht="15" customHeight="1">
      <c r="A349" s="170"/>
      <c r="B349" s="65" t="s">
        <v>1089</v>
      </c>
      <c r="C349" s="71"/>
      <c r="D349" s="71"/>
      <c r="E349" s="71"/>
      <c r="F349" s="47" t="s">
        <v>9</v>
      </c>
      <c r="G349" s="289">
        <v>2000</v>
      </c>
      <c r="H349" s="289"/>
      <c r="I349" s="286"/>
      <c r="J349" s="285">
        <f>G349*I349</f>
        <v>0</v>
      </c>
      <c r="K349" s="297"/>
    </row>
    <row r="350" spans="1:18" ht="15" customHeight="1">
      <c r="A350" s="170"/>
      <c r="B350" s="65" t="s">
        <v>1122</v>
      </c>
      <c r="C350" s="71"/>
      <c r="D350" s="71"/>
      <c r="E350" s="71"/>
      <c r="F350" s="47" t="s">
        <v>6</v>
      </c>
      <c r="G350" s="289">
        <v>1</v>
      </c>
      <c r="H350" s="289"/>
      <c r="I350" s="286"/>
      <c r="J350" s="285">
        <f>G350*I350</f>
        <v>0</v>
      </c>
      <c r="K350" s="297"/>
    </row>
    <row r="351" spans="1:18" ht="15" customHeight="1">
      <c r="A351" s="170"/>
      <c r="B351" s="65"/>
      <c r="C351" s="71"/>
      <c r="D351" s="71"/>
      <c r="E351" s="71"/>
      <c r="F351" s="47"/>
      <c r="G351" s="289"/>
      <c r="H351" s="289"/>
      <c r="I351" s="286"/>
      <c r="J351" s="285"/>
      <c r="K351" s="297"/>
    </row>
    <row r="352" spans="1:18" ht="15" customHeight="1">
      <c r="A352" s="68" t="s">
        <v>1082</v>
      </c>
      <c r="B352" s="150" t="s">
        <v>1084</v>
      </c>
      <c r="C352" s="71"/>
      <c r="D352" s="71"/>
      <c r="E352" s="71"/>
      <c r="F352" s="47"/>
      <c r="G352" s="289"/>
      <c r="H352" s="289"/>
      <c r="I352" s="286"/>
      <c r="J352" s="285"/>
      <c r="K352" s="788"/>
      <c r="L352" s="788"/>
      <c r="M352" s="788"/>
      <c r="N352" s="789"/>
      <c r="O352" s="789"/>
    </row>
    <row r="353" spans="1:15" ht="15" customHeight="1">
      <c r="A353" s="321"/>
      <c r="B353" s="65" t="s">
        <v>1083</v>
      </c>
      <c r="C353" s="71"/>
      <c r="D353" s="71"/>
      <c r="E353" s="71"/>
      <c r="F353" s="47" t="s">
        <v>11</v>
      </c>
      <c r="G353" s="289">
        <v>85</v>
      </c>
      <c r="H353" s="289"/>
      <c r="I353" s="286"/>
      <c r="J353" s="285">
        <f>G353*I353</f>
        <v>0</v>
      </c>
      <c r="K353" s="788"/>
      <c r="L353" s="788"/>
      <c r="M353" s="788"/>
      <c r="N353" s="789"/>
      <c r="O353" s="789"/>
    </row>
    <row r="354" spans="1:15" ht="15" customHeight="1">
      <c r="A354" s="828"/>
      <c r="B354" s="65"/>
      <c r="C354" s="71"/>
      <c r="D354" s="71"/>
      <c r="E354" s="71"/>
      <c r="F354" s="47"/>
      <c r="G354" s="289"/>
      <c r="H354" s="289"/>
      <c r="I354" s="286"/>
      <c r="J354" s="285"/>
      <c r="K354" s="788"/>
      <c r="L354" s="788"/>
      <c r="M354" s="788"/>
      <c r="N354" s="789"/>
      <c r="O354" s="789"/>
    </row>
    <row r="355" spans="1:15" ht="15" customHeight="1">
      <c r="A355" s="68" t="s">
        <v>1079</v>
      </c>
      <c r="B355" s="150" t="s">
        <v>1081</v>
      </c>
      <c r="C355" s="71"/>
      <c r="D355" s="71"/>
      <c r="E355" s="71"/>
      <c r="F355" s="47"/>
      <c r="G355" s="289"/>
      <c r="H355" s="289"/>
      <c r="I355" s="286"/>
      <c r="J355" s="285"/>
      <c r="K355" s="297"/>
    </row>
    <row r="356" spans="1:15" ht="15" customHeight="1">
      <c r="A356" s="170"/>
      <c r="B356" s="65" t="s">
        <v>1080</v>
      </c>
      <c r="C356" s="71"/>
      <c r="D356" s="71"/>
      <c r="E356" s="71"/>
      <c r="F356" s="47" t="s">
        <v>6</v>
      </c>
      <c r="G356" s="289">
        <v>41</v>
      </c>
      <c r="H356" s="289"/>
      <c r="I356" s="286"/>
      <c r="J356" s="285">
        <f>G356*I356</f>
        <v>0</v>
      </c>
      <c r="K356" s="788"/>
      <c r="L356" s="788"/>
      <c r="M356" s="788"/>
      <c r="N356" s="788"/>
      <c r="O356" s="792"/>
    </row>
    <row r="357" spans="1:15" ht="15" customHeight="1">
      <c r="A357" s="170"/>
      <c r="B357" s="65"/>
      <c r="C357" s="128"/>
      <c r="D357" s="2"/>
      <c r="E357" s="44"/>
      <c r="F357" s="47"/>
      <c r="G357" s="289"/>
      <c r="H357" s="289"/>
      <c r="I357" s="286"/>
      <c r="J357" s="285"/>
      <c r="K357" s="788"/>
      <c r="O357" s="788"/>
    </row>
    <row r="358" spans="1:15" ht="15" customHeight="1">
      <c r="A358" s="68" t="s">
        <v>1075</v>
      </c>
      <c r="B358" s="150" t="s">
        <v>1078</v>
      </c>
      <c r="C358" s="71"/>
      <c r="D358" s="71"/>
      <c r="E358" s="71"/>
      <c r="F358" s="47"/>
      <c r="G358" s="289"/>
      <c r="H358" s="289"/>
      <c r="I358" s="286"/>
      <c r="J358" s="285"/>
      <c r="K358" s="788"/>
      <c r="L358" s="788"/>
      <c r="M358" s="788"/>
      <c r="N358" s="789"/>
      <c r="O358" s="789"/>
    </row>
    <row r="359" spans="1:15" ht="15" customHeight="1">
      <c r="A359" s="170"/>
      <c r="B359" s="65" t="s">
        <v>1077</v>
      </c>
      <c r="C359" s="71"/>
      <c r="D359" s="71"/>
      <c r="E359" s="71"/>
      <c r="F359" s="47" t="s">
        <v>6</v>
      </c>
      <c r="G359" s="289">
        <v>70</v>
      </c>
      <c r="H359" s="289"/>
      <c r="I359" s="286"/>
      <c r="J359" s="285">
        <f>G359*I359</f>
        <v>0</v>
      </c>
      <c r="K359" s="297"/>
    </row>
    <row r="360" spans="1:15" ht="15" customHeight="1">
      <c r="A360" s="170"/>
      <c r="B360" s="65" t="s">
        <v>1076</v>
      </c>
      <c r="C360" s="71"/>
      <c r="D360" s="71"/>
      <c r="E360" s="71"/>
      <c r="F360" s="47" t="s">
        <v>6</v>
      </c>
      <c r="G360" s="289">
        <v>15</v>
      </c>
      <c r="H360" s="289"/>
      <c r="I360" s="286"/>
      <c r="J360" s="285">
        <f>G360*I360</f>
        <v>0</v>
      </c>
      <c r="K360" s="297"/>
    </row>
    <row r="361" spans="1:15" ht="15" customHeight="1">
      <c r="A361" s="828"/>
      <c r="B361" s="65"/>
      <c r="C361" s="71"/>
      <c r="D361" s="71"/>
      <c r="E361" s="71"/>
      <c r="F361" s="47"/>
      <c r="G361" s="289"/>
      <c r="H361" s="289"/>
      <c r="I361" s="286"/>
      <c r="J361" s="285"/>
      <c r="K361" s="788"/>
      <c r="L361" s="788"/>
      <c r="M361" s="788"/>
      <c r="N361" s="789"/>
      <c r="O361" s="789"/>
    </row>
    <row r="362" spans="1:15" ht="15" customHeight="1">
      <c r="A362" s="68" t="s">
        <v>1585</v>
      </c>
      <c r="B362" s="150" t="s">
        <v>1074</v>
      </c>
      <c r="C362" s="71"/>
      <c r="D362" s="71"/>
      <c r="E362" s="71"/>
      <c r="F362" s="47"/>
      <c r="G362" s="289"/>
      <c r="H362" s="289"/>
      <c r="I362" s="286"/>
      <c r="J362" s="285"/>
      <c r="K362" s="297"/>
    </row>
    <row r="363" spans="1:15" ht="15" customHeight="1">
      <c r="A363" s="170"/>
      <c r="B363" s="65" t="s">
        <v>1073</v>
      </c>
      <c r="C363" s="71"/>
      <c r="D363" s="71"/>
      <c r="E363" s="71"/>
      <c r="F363" s="47" t="s">
        <v>6</v>
      </c>
      <c r="G363" s="289">
        <f>5*85</f>
        <v>425</v>
      </c>
      <c r="H363" s="289"/>
      <c r="I363" s="286"/>
      <c r="J363" s="285">
        <f>G363*I363</f>
        <v>0</v>
      </c>
      <c r="K363" s="788"/>
      <c r="L363" s="788"/>
      <c r="M363" s="788"/>
      <c r="N363" s="788"/>
      <c r="O363" s="792"/>
    </row>
    <row r="364" spans="1:15" ht="15" customHeight="1">
      <c r="A364" s="170"/>
      <c r="B364" s="65"/>
      <c r="C364" s="71"/>
      <c r="D364" s="71"/>
      <c r="E364" s="71"/>
      <c r="F364" s="47"/>
      <c r="G364" s="289"/>
      <c r="H364" s="289"/>
      <c r="I364" s="286"/>
      <c r="J364" s="285"/>
      <c r="K364" s="297"/>
    </row>
    <row r="365" spans="1:15" ht="15" customHeight="1">
      <c r="A365" s="68" t="s">
        <v>1584</v>
      </c>
      <c r="B365" s="150" t="s">
        <v>1141</v>
      </c>
      <c r="C365" s="71"/>
      <c r="D365" s="71"/>
      <c r="E365" s="71"/>
      <c r="F365" s="47"/>
      <c r="G365" s="289"/>
      <c r="H365" s="289"/>
      <c r="I365" s="286"/>
      <c r="J365" s="285"/>
      <c r="K365" s="297"/>
    </row>
    <row r="366" spans="1:15" ht="15" customHeight="1">
      <c r="A366" s="170"/>
      <c r="B366" s="65" t="s">
        <v>1140</v>
      </c>
      <c r="C366" s="71"/>
      <c r="D366" s="71"/>
      <c r="E366" s="71"/>
      <c r="F366" s="47" t="s">
        <v>11</v>
      </c>
      <c r="G366" s="289">
        <v>1</v>
      </c>
      <c r="H366" s="289"/>
      <c r="I366" s="286"/>
      <c r="J366" s="285">
        <f>G366*I366</f>
        <v>0</v>
      </c>
      <c r="K366" s="297"/>
    </row>
    <row r="367" spans="1:15" ht="15" customHeight="1">
      <c r="A367" s="170"/>
      <c r="B367" s="65" t="s">
        <v>1139</v>
      </c>
      <c r="C367" s="71"/>
      <c r="D367" s="71"/>
      <c r="E367" s="71"/>
      <c r="F367" s="47" t="s">
        <v>11</v>
      </c>
      <c r="G367" s="289">
        <v>1</v>
      </c>
      <c r="H367" s="289"/>
      <c r="I367" s="286"/>
      <c r="J367" s="285">
        <f>G367*I367</f>
        <v>0</v>
      </c>
      <c r="K367" s="297"/>
    </row>
    <row r="368" spans="1:15" ht="15" customHeight="1">
      <c r="A368" s="170"/>
      <c r="B368" s="65" t="s">
        <v>1138</v>
      </c>
      <c r="C368" s="71"/>
      <c r="D368" s="71"/>
      <c r="E368" s="71"/>
      <c r="F368" s="47" t="s">
        <v>11</v>
      </c>
      <c r="G368" s="289">
        <v>1</v>
      </c>
      <c r="H368" s="289"/>
      <c r="I368" s="286"/>
      <c r="J368" s="285">
        <f>G368*I368</f>
        <v>0</v>
      </c>
      <c r="K368" s="297"/>
    </row>
    <row r="369" spans="1:18" ht="15" customHeight="1">
      <c r="A369" s="170"/>
      <c r="B369" s="65" t="s">
        <v>1137</v>
      </c>
      <c r="C369" s="71"/>
      <c r="D369" s="71"/>
      <c r="E369" s="71"/>
      <c r="F369" s="47" t="s">
        <v>11</v>
      </c>
      <c r="G369" s="289">
        <v>1</v>
      </c>
      <c r="H369" s="289"/>
      <c r="I369" s="286"/>
      <c r="J369" s="285">
        <f>G369*I369</f>
        <v>0</v>
      </c>
      <c r="K369" s="297"/>
    </row>
    <row r="370" spans="1:18" ht="15" customHeight="1">
      <c r="A370" s="321"/>
      <c r="B370" s="150"/>
      <c r="C370" s="71"/>
      <c r="D370" s="71"/>
      <c r="E370" s="71"/>
      <c r="F370" s="47"/>
      <c r="G370" s="289"/>
      <c r="H370" s="289"/>
      <c r="I370" s="286"/>
      <c r="J370" s="285"/>
      <c r="K370" s="788"/>
      <c r="L370" s="788"/>
      <c r="M370" s="789"/>
      <c r="N370" s="827"/>
      <c r="O370" s="789"/>
      <c r="Q370" s="234"/>
      <c r="R370" s="193"/>
    </row>
    <row r="371" spans="1:18" ht="15" customHeight="1">
      <c r="A371" s="826"/>
      <c r="B371" s="320"/>
      <c r="C371" s="319"/>
      <c r="D371" s="319"/>
      <c r="E371" s="319"/>
      <c r="F371" s="318"/>
      <c r="G371" s="317"/>
      <c r="H371" s="317"/>
      <c r="I371" s="278"/>
      <c r="J371" s="316"/>
      <c r="K371" s="788"/>
      <c r="L371" s="788"/>
      <c r="M371" s="789"/>
      <c r="N371" s="827"/>
      <c r="O371" s="789"/>
      <c r="Q371" s="234"/>
      <c r="R371" s="193"/>
    </row>
    <row r="372" spans="1:18" ht="15" customHeight="1">
      <c r="A372" s="273"/>
      <c r="B372" s="31"/>
      <c r="C372" s="30"/>
      <c r="D372" s="30"/>
      <c r="E372" s="29"/>
      <c r="F372" s="23"/>
      <c r="G372" s="272"/>
      <c r="H372" s="272"/>
      <c r="I372" s="145"/>
      <c r="J372" s="271"/>
      <c r="K372" s="788"/>
      <c r="L372" s="788"/>
      <c r="M372" s="789"/>
      <c r="N372" s="827"/>
      <c r="O372" s="789"/>
      <c r="Q372" s="234"/>
      <c r="R372" s="193"/>
    </row>
    <row r="373" spans="1:18" ht="15" customHeight="1">
      <c r="A373" s="273"/>
      <c r="B373" s="25"/>
      <c r="C373" s="24"/>
      <c r="D373" s="2"/>
      <c r="E373" s="4" t="s">
        <v>1072</v>
      </c>
      <c r="F373" s="23"/>
      <c r="G373" s="272"/>
      <c r="H373" s="272"/>
      <c r="I373" s="145"/>
      <c r="J373" s="275">
        <f>SUM(J321:J370)</f>
        <v>0</v>
      </c>
      <c r="K373" s="788"/>
      <c r="L373" s="788"/>
      <c r="M373" s="788"/>
      <c r="N373" s="788"/>
      <c r="O373" s="788"/>
    </row>
    <row r="374" spans="1:18" ht="15" customHeight="1">
      <c r="A374" s="273"/>
      <c r="B374" s="27"/>
      <c r="C374" s="24"/>
      <c r="D374" s="2"/>
      <c r="E374" s="4" t="s">
        <v>17</v>
      </c>
      <c r="F374" s="23"/>
      <c r="G374" s="272"/>
      <c r="H374" s="272"/>
      <c r="I374" s="145"/>
      <c r="J374" s="275">
        <f>0.2*J373</f>
        <v>0</v>
      </c>
      <c r="K374" s="788"/>
      <c r="L374" s="788"/>
      <c r="M374" s="788"/>
      <c r="N374" s="789"/>
      <c r="O374" s="789"/>
      <c r="R374" s="193"/>
    </row>
    <row r="375" spans="1:18" ht="15" customHeight="1">
      <c r="A375" s="273"/>
      <c r="B375" s="25"/>
      <c r="C375" s="24"/>
      <c r="D375" s="2"/>
      <c r="E375" s="4" t="s">
        <v>1071</v>
      </c>
      <c r="F375" s="23"/>
      <c r="G375" s="272"/>
      <c r="H375" s="272"/>
      <c r="I375" s="145"/>
      <c r="J375" s="275">
        <f>J373+J374</f>
        <v>0</v>
      </c>
      <c r="K375" s="788"/>
      <c r="L375" s="788"/>
      <c r="M375" s="788"/>
      <c r="N375" s="789"/>
      <c r="O375" s="789"/>
      <c r="R375" s="193"/>
    </row>
    <row r="376" spans="1:18" ht="15" customHeight="1">
      <c r="A376" s="826"/>
      <c r="B376" s="320"/>
      <c r="C376" s="319"/>
      <c r="D376" s="319"/>
      <c r="E376" s="319"/>
      <c r="F376" s="318"/>
      <c r="G376" s="317"/>
      <c r="H376" s="317"/>
      <c r="I376" s="278"/>
      <c r="J376" s="316"/>
      <c r="K376" s="788"/>
      <c r="L376" s="788"/>
      <c r="M376" s="788"/>
      <c r="N376" s="789"/>
      <c r="O376" s="789"/>
    </row>
    <row r="377" spans="1:18" ht="15" customHeight="1">
      <c r="A377" s="788"/>
      <c r="B377" s="801"/>
      <c r="C377" s="788"/>
      <c r="D377" s="788"/>
      <c r="E377" s="788"/>
      <c r="F377" s="788"/>
      <c r="G377" s="788"/>
      <c r="H377" s="788"/>
      <c r="I377" s="788"/>
      <c r="J377" s="788"/>
      <c r="K377" s="788"/>
      <c r="L377" s="788"/>
      <c r="M377" s="788"/>
      <c r="N377" s="788"/>
      <c r="O377" s="788"/>
    </row>
    <row r="378" spans="1:18" ht="15" customHeight="1">
      <c r="A378" s="788"/>
      <c r="B378" s="793"/>
      <c r="C378" s="788"/>
      <c r="D378" s="788"/>
      <c r="E378" s="788"/>
      <c r="F378" s="788"/>
      <c r="G378" s="788"/>
      <c r="H378" s="788"/>
      <c r="I378" s="788"/>
      <c r="J378" s="788"/>
      <c r="K378" s="788"/>
      <c r="L378" s="788"/>
      <c r="M378" s="788"/>
      <c r="N378" s="788"/>
      <c r="O378" s="788"/>
    </row>
    <row r="379" spans="1:18" ht="15" customHeight="1">
      <c r="A379" s="788"/>
      <c r="B379" s="793"/>
      <c r="C379" s="788"/>
      <c r="D379" s="788"/>
      <c r="E379" s="788"/>
      <c r="F379" s="788"/>
      <c r="G379" s="788"/>
      <c r="H379" s="788"/>
      <c r="I379" s="788"/>
      <c r="J379" s="788"/>
      <c r="K379" s="788"/>
      <c r="L379" s="788"/>
      <c r="M379" s="788"/>
      <c r="N379" s="788"/>
      <c r="O379" s="788"/>
    </row>
    <row r="380" spans="1:18" ht="15" customHeight="1">
      <c r="A380" s="788"/>
      <c r="B380" s="793"/>
      <c r="C380" s="788"/>
      <c r="D380" s="788"/>
      <c r="E380" s="788"/>
      <c r="F380" s="788"/>
      <c r="G380" s="788"/>
      <c r="H380" s="788"/>
      <c r="I380" s="788"/>
      <c r="J380" s="788"/>
      <c r="K380" s="788"/>
      <c r="L380" s="788"/>
      <c r="M380" s="788"/>
      <c r="N380" s="789"/>
      <c r="O380" s="789"/>
    </row>
    <row r="381" spans="1:18" ht="15" customHeight="1">
      <c r="A381" s="788"/>
      <c r="B381" s="793"/>
      <c r="C381" s="788"/>
      <c r="D381" s="788"/>
      <c r="E381" s="788"/>
      <c r="F381" s="788"/>
      <c r="G381" s="788"/>
      <c r="H381" s="788"/>
      <c r="I381" s="788"/>
      <c r="J381" s="788"/>
      <c r="K381" s="788"/>
      <c r="L381" s="788"/>
      <c r="M381" s="788"/>
      <c r="N381" s="789"/>
      <c r="O381" s="789"/>
    </row>
    <row r="382" spans="1:18" ht="15" customHeight="1">
      <c r="A382" s="788"/>
      <c r="B382" s="793"/>
      <c r="C382" s="788"/>
      <c r="D382" s="788"/>
      <c r="E382" s="788"/>
      <c r="F382" s="788"/>
      <c r="G382" s="788"/>
      <c r="H382" s="788"/>
      <c r="I382" s="788"/>
      <c r="J382" s="788"/>
      <c r="K382" s="788"/>
      <c r="L382" s="788"/>
      <c r="M382" s="788"/>
      <c r="N382" s="788"/>
      <c r="O382" s="788"/>
    </row>
    <row r="383" spans="1:18" ht="15" customHeight="1">
      <c r="A383" s="788"/>
      <c r="B383" s="801"/>
      <c r="C383" s="788"/>
      <c r="D383" s="788"/>
      <c r="E383" s="788"/>
      <c r="F383" s="788"/>
      <c r="G383" s="788"/>
      <c r="H383" s="788"/>
      <c r="I383" s="788"/>
      <c r="J383" s="788"/>
      <c r="K383" s="788"/>
      <c r="L383" s="788"/>
      <c r="M383" s="788"/>
      <c r="N383" s="788"/>
      <c r="O383" s="788"/>
    </row>
    <row r="384" spans="1:18" ht="15" customHeight="1">
      <c r="A384" s="80"/>
      <c r="B384" s="793"/>
      <c r="C384" s="788"/>
      <c r="D384" s="788"/>
      <c r="E384" s="788"/>
      <c r="F384" s="788"/>
      <c r="G384" s="788"/>
      <c r="H384" s="788"/>
      <c r="I384" s="788"/>
      <c r="J384" s="788"/>
      <c r="K384" s="788"/>
      <c r="L384" s="788"/>
      <c r="M384" s="788"/>
      <c r="N384" s="789"/>
      <c r="O384" s="789"/>
    </row>
    <row r="385" spans="1:36" ht="15" customHeight="1">
      <c r="A385" s="80"/>
      <c r="B385" s="793"/>
      <c r="C385" s="788"/>
      <c r="D385" s="788"/>
      <c r="E385" s="788"/>
      <c r="F385" s="788"/>
      <c r="G385" s="788"/>
      <c r="H385" s="788"/>
      <c r="I385" s="788"/>
      <c r="J385" s="788"/>
      <c r="K385" s="788"/>
      <c r="L385" s="788"/>
      <c r="M385" s="788"/>
      <c r="N385" s="788"/>
      <c r="O385" s="788"/>
    </row>
    <row r="386" spans="1:36" ht="15" customHeight="1">
      <c r="A386" s="80"/>
      <c r="B386" s="793"/>
      <c r="C386" s="788"/>
      <c r="D386" s="788"/>
      <c r="E386" s="788"/>
      <c r="F386" s="788"/>
      <c r="G386" s="788"/>
      <c r="H386" s="788"/>
      <c r="I386" s="788"/>
      <c r="J386" s="788"/>
      <c r="K386" s="788"/>
      <c r="L386" s="788"/>
      <c r="M386" s="788"/>
      <c r="N386" s="788"/>
      <c r="O386" s="788"/>
    </row>
    <row r="387" spans="1:36" ht="15" customHeight="1">
      <c r="A387" s="80"/>
      <c r="B387" s="801"/>
      <c r="C387" s="788"/>
      <c r="D387" s="788"/>
      <c r="E387" s="788"/>
      <c r="F387" s="788"/>
      <c r="G387" s="788"/>
      <c r="H387" s="788"/>
      <c r="I387" s="788"/>
      <c r="J387" s="788"/>
      <c r="K387" s="809"/>
      <c r="L387" s="825"/>
      <c r="M387" s="788"/>
      <c r="N387" s="788"/>
      <c r="O387" s="795"/>
      <c r="Q387" s="794"/>
    </row>
    <row r="388" spans="1:36" ht="15" customHeight="1">
      <c r="A388" s="80"/>
      <c r="B388" s="793"/>
      <c r="C388" s="788"/>
      <c r="D388" s="788"/>
      <c r="E388" s="788"/>
      <c r="F388" s="788"/>
      <c r="G388" s="788"/>
      <c r="H388" s="788"/>
      <c r="I388" s="788"/>
      <c r="J388" s="788"/>
      <c r="K388" s="819"/>
      <c r="L388" s="796"/>
      <c r="M388" s="788"/>
      <c r="N388" s="789"/>
      <c r="O388" s="789"/>
      <c r="P388" s="193"/>
      <c r="R388" s="52"/>
      <c r="S388" s="52"/>
    </row>
    <row r="389" spans="1:36" ht="15" customHeight="1">
      <c r="A389" s="80"/>
      <c r="B389" s="793"/>
      <c r="C389" s="788"/>
      <c r="D389" s="788"/>
      <c r="E389" s="788"/>
      <c r="F389" s="788"/>
      <c r="G389" s="788"/>
      <c r="H389" s="788"/>
      <c r="I389" s="788"/>
      <c r="J389" s="788"/>
      <c r="K389" s="819"/>
      <c r="L389" s="796"/>
      <c r="M389" s="788"/>
      <c r="N389" s="789"/>
      <c r="O389" s="789"/>
    </row>
    <row r="390" spans="1:36" ht="15" customHeight="1">
      <c r="A390" s="80"/>
      <c r="B390" s="793"/>
      <c r="C390" s="788"/>
      <c r="D390" s="788"/>
      <c r="E390" s="788"/>
      <c r="F390" s="788"/>
      <c r="G390" s="788"/>
      <c r="H390" s="788"/>
      <c r="I390" s="788"/>
      <c r="J390" s="788"/>
      <c r="K390" s="819"/>
      <c r="L390" s="788"/>
      <c r="M390" s="788"/>
      <c r="N390" s="789"/>
      <c r="O390" s="789"/>
      <c r="S390" s="52"/>
      <c r="T390" s="52"/>
      <c r="U390" s="52"/>
      <c r="V390" s="52"/>
      <c r="W390" s="52"/>
      <c r="X390" s="128"/>
      <c r="AI390" s="128"/>
    </row>
    <row r="391" spans="1:36" ht="15" customHeight="1">
      <c r="A391" s="248"/>
      <c r="B391" s="823"/>
      <c r="C391" s="820"/>
      <c r="D391" s="820"/>
      <c r="E391" s="820"/>
      <c r="F391" s="820"/>
      <c r="G391" s="788"/>
      <c r="H391" s="788"/>
      <c r="I391" s="820"/>
      <c r="J391" s="820"/>
      <c r="K391" s="796"/>
      <c r="L391" s="825"/>
      <c r="M391" s="794"/>
      <c r="N391" s="789"/>
      <c r="O391" s="789"/>
      <c r="S391" s="52"/>
      <c r="T391" s="52"/>
      <c r="U391" s="52"/>
      <c r="V391" s="52"/>
      <c r="W391" s="52"/>
      <c r="X391" s="52"/>
      <c r="Y391" s="192"/>
      <c r="AI391" s="52"/>
      <c r="AJ391" s="192"/>
    </row>
    <row r="392" spans="1:36" ht="15" customHeight="1">
      <c r="A392" s="248"/>
      <c r="B392" s="821"/>
      <c r="C392" s="820"/>
      <c r="D392" s="820"/>
      <c r="E392" s="820"/>
      <c r="F392" s="820"/>
      <c r="G392" s="788"/>
      <c r="H392" s="788"/>
      <c r="I392" s="820"/>
      <c r="J392" s="820"/>
      <c r="K392" s="809"/>
      <c r="L392" s="788"/>
      <c r="M392" s="788"/>
      <c r="N392" s="788"/>
      <c r="O392" s="788"/>
      <c r="S392" s="52"/>
      <c r="T392" s="52"/>
      <c r="U392" s="52"/>
      <c r="V392" s="52"/>
      <c r="W392" s="52"/>
      <c r="X392" s="52"/>
      <c r="Y392" s="192"/>
      <c r="AI392" s="52"/>
      <c r="AJ392" s="192"/>
    </row>
    <row r="393" spans="1:36" ht="15" customHeight="1">
      <c r="A393" s="248"/>
      <c r="B393" s="821"/>
      <c r="C393" s="820"/>
      <c r="D393" s="820"/>
      <c r="E393" s="820"/>
      <c r="F393" s="820"/>
      <c r="G393" s="788"/>
      <c r="H393" s="788"/>
      <c r="I393" s="820"/>
      <c r="J393" s="820"/>
      <c r="K393" s="809"/>
      <c r="L393" s="809"/>
      <c r="M393" s="788"/>
      <c r="N393" s="788"/>
      <c r="O393" s="795"/>
      <c r="S393" s="52"/>
      <c r="T393" s="52"/>
      <c r="U393" s="52"/>
      <c r="V393" s="52"/>
      <c r="W393" s="52"/>
      <c r="X393" s="52"/>
      <c r="Y393" s="192"/>
      <c r="AI393" s="52"/>
      <c r="AJ393" s="192"/>
    </row>
    <row r="394" spans="1:36" ht="15" customHeight="1">
      <c r="A394" s="248"/>
      <c r="B394" s="821"/>
      <c r="C394" s="820"/>
      <c r="D394" s="820"/>
      <c r="E394" s="820"/>
      <c r="F394" s="820"/>
      <c r="G394" s="788"/>
      <c r="H394" s="788"/>
      <c r="I394" s="820"/>
      <c r="J394" s="820"/>
      <c r="K394" s="819"/>
      <c r="L394" s="788"/>
      <c r="M394" s="788"/>
      <c r="N394" s="789"/>
      <c r="O394" s="789"/>
      <c r="P394" s="193"/>
      <c r="S394" s="52"/>
      <c r="T394" s="52"/>
      <c r="U394" s="52"/>
      <c r="V394" s="52"/>
      <c r="W394" s="52"/>
      <c r="X394" s="52"/>
      <c r="Y394" s="192"/>
      <c r="AI394" s="52"/>
      <c r="AJ394" s="192"/>
    </row>
    <row r="395" spans="1:36" ht="15" customHeight="1">
      <c r="A395" s="248"/>
      <c r="B395" s="824"/>
      <c r="C395" s="823"/>
      <c r="D395" s="823"/>
      <c r="E395" s="823"/>
      <c r="F395" s="823"/>
      <c r="G395" s="788"/>
      <c r="H395" s="788"/>
      <c r="I395" s="823"/>
      <c r="J395" s="823"/>
      <c r="K395" s="809"/>
      <c r="L395" s="796"/>
      <c r="M395" s="788"/>
      <c r="N395" s="789"/>
      <c r="O395" s="789"/>
      <c r="S395" s="52"/>
      <c r="T395" s="52"/>
      <c r="U395" s="52"/>
      <c r="V395" s="52"/>
      <c r="W395" s="52"/>
      <c r="X395" s="52"/>
      <c r="Y395" s="192"/>
      <c r="AI395" s="52"/>
      <c r="AJ395" s="192"/>
    </row>
    <row r="396" spans="1:36" ht="15" customHeight="1">
      <c r="A396" s="80"/>
      <c r="B396" s="793"/>
      <c r="C396" s="788"/>
      <c r="D396" s="788"/>
      <c r="E396" s="788"/>
      <c r="F396" s="788"/>
      <c r="G396" s="788"/>
      <c r="H396" s="788"/>
      <c r="I396" s="788"/>
      <c r="J396" s="788"/>
      <c r="K396" s="809"/>
      <c r="L396" s="796"/>
      <c r="M396" s="788"/>
      <c r="N396" s="789"/>
      <c r="O396" s="789"/>
      <c r="S396" s="52"/>
      <c r="T396" s="52"/>
      <c r="U396" s="52"/>
      <c r="V396" s="52"/>
      <c r="W396" s="52"/>
      <c r="X396" s="52"/>
      <c r="Y396" s="192"/>
      <c r="AI396" s="52"/>
      <c r="AJ396" s="192"/>
    </row>
    <row r="397" spans="1:36" ht="15" customHeight="1">
      <c r="A397" s="248"/>
      <c r="B397" s="822"/>
      <c r="C397" s="820"/>
      <c r="D397" s="820"/>
      <c r="E397" s="820"/>
      <c r="F397" s="820"/>
      <c r="G397" s="788"/>
      <c r="H397" s="788"/>
      <c r="I397" s="820"/>
      <c r="J397" s="820"/>
      <c r="K397" s="819"/>
      <c r="L397" s="788"/>
      <c r="M397" s="788"/>
      <c r="N397" s="789"/>
      <c r="O397" s="789"/>
      <c r="X397" s="52"/>
      <c r="Y397" s="234"/>
      <c r="AI397" s="52"/>
      <c r="AJ397" s="234"/>
    </row>
    <row r="398" spans="1:36" ht="15" customHeight="1">
      <c r="A398" s="248"/>
      <c r="B398" s="821"/>
      <c r="C398" s="820"/>
      <c r="D398" s="820"/>
      <c r="E398" s="820"/>
      <c r="F398" s="820"/>
      <c r="G398" s="788"/>
      <c r="H398" s="788"/>
      <c r="I398" s="820"/>
      <c r="J398" s="820"/>
      <c r="K398" s="819"/>
      <c r="L398" s="788"/>
      <c r="M398" s="788"/>
      <c r="N398" s="789"/>
      <c r="O398" s="789"/>
      <c r="S398" s="52"/>
      <c r="T398" s="52"/>
      <c r="U398" s="52"/>
      <c r="V398" s="52"/>
      <c r="W398" s="128"/>
      <c r="X398" s="128"/>
      <c r="AI398" s="128"/>
    </row>
    <row r="399" spans="1:36" ht="15" customHeight="1">
      <c r="A399" s="248"/>
      <c r="B399" s="821"/>
      <c r="C399" s="820"/>
      <c r="D399" s="820"/>
      <c r="E399" s="820"/>
      <c r="F399" s="820"/>
      <c r="G399" s="788"/>
      <c r="H399" s="788"/>
      <c r="I399" s="820"/>
      <c r="J399" s="820"/>
      <c r="K399" s="819"/>
      <c r="L399" s="788"/>
      <c r="M399" s="788"/>
      <c r="N399" s="788"/>
      <c r="O399" s="788"/>
      <c r="S399" s="52"/>
      <c r="T399" s="52"/>
      <c r="U399" s="52"/>
      <c r="V399" s="52"/>
      <c r="W399" s="241"/>
      <c r="X399" s="52"/>
      <c r="Y399" s="192"/>
      <c r="AI399" s="52"/>
      <c r="AJ399" s="192"/>
    </row>
    <row r="400" spans="1:36" ht="15" customHeight="1">
      <c r="A400" s="248"/>
      <c r="B400" s="821"/>
      <c r="C400" s="820"/>
      <c r="D400" s="820"/>
      <c r="E400" s="820"/>
      <c r="F400" s="820"/>
      <c r="G400" s="788"/>
      <c r="H400" s="788"/>
      <c r="I400" s="820"/>
      <c r="J400" s="820"/>
      <c r="K400" s="809"/>
      <c r="L400" s="809"/>
      <c r="M400" s="788"/>
      <c r="N400" s="788"/>
      <c r="O400" s="795"/>
      <c r="S400" s="52"/>
      <c r="T400" s="52"/>
      <c r="U400" s="52"/>
      <c r="V400" s="52"/>
      <c r="W400" s="52"/>
      <c r="X400" s="52"/>
      <c r="Y400" s="234"/>
      <c r="AI400" s="52"/>
      <c r="AJ400" s="234"/>
    </row>
    <row r="401" spans="1:36" ht="15" customHeight="1">
      <c r="A401" s="248"/>
      <c r="B401" s="821"/>
      <c r="C401" s="820"/>
      <c r="D401" s="820"/>
      <c r="E401" s="820"/>
      <c r="F401" s="820"/>
      <c r="G401" s="788"/>
      <c r="H401" s="788"/>
      <c r="I401" s="820"/>
      <c r="J401" s="820"/>
      <c r="K401" s="819"/>
      <c r="L401" s="788"/>
      <c r="M401" s="788"/>
      <c r="N401" s="789"/>
      <c r="O401" s="789"/>
      <c r="S401" s="52"/>
      <c r="T401" s="52"/>
      <c r="U401" s="52"/>
      <c r="V401" s="52"/>
      <c r="W401" s="52"/>
      <c r="X401" s="128"/>
      <c r="AI401" s="128"/>
    </row>
    <row r="402" spans="1:36" ht="15" customHeight="1">
      <c r="A402" s="248"/>
      <c r="B402" s="821"/>
      <c r="C402" s="820"/>
      <c r="D402" s="820"/>
      <c r="E402" s="820"/>
      <c r="F402" s="820"/>
      <c r="G402" s="788"/>
      <c r="H402" s="788"/>
      <c r="I402" s="820"/>
      <c r="J402" s="820"/>
      <c r="K402" s="819"/>
      <c r="L402" s="788"/>
      <c r="M402" s="788"/>
      <c r="N402" s="788"/>
      <c r="O402" s="788"/>
      <c r="S402" s="52"/>
      <c r="T402" s="52"/>
      <c r="U402" s="52"/>
      <c r="V402" s="52"/>
      <c r="W402" s="52"/>
      <c r="X402" s="52"/>
      <c r="Y402" s="192"/>
      <c r="AI402" s="52"/>
      <c r="AJ402" s="192"/>
    </row>
    <row r="403" spans="1:36" ht="15" customHeight="1">
      <c r="A403" s="80"/>
      <c r="B403" s="793"/>
      <c r="C403" s="788"/>
      <c r="D403" s="788"/>
      <c r="E403" s="788"/>
      <c r="F403" s="788"/>
      <c r="G403" s="788"/>
      <c r="H403" s="788"/>
      <c r="I403" s="788"/>
      <c r="J403" s="788"/>
      <c r="K403" s="809"/>
      <c r="L403" s="788"/>
      <c r="M403" s="788"/>
      <c r="N403" s="788"/>
      <c r="O403" s="788"/>
      <c r="S403" s="52"/>
      <c r="T403" s="52"/>
      <c r="U403" s="52"/>
      <c r="V403" s="52"/>
      <c r="W403" s="52"/>
      <c r="X403" s="52"/>
      <c r="Y403" s="192"/>
      <c r="AI403" s="52"/>
      <c r="AJ403" s="192"/>
    </row>
    <row r="404" spans="1:36" ht="15" customHeight="1">
      <c r="A404" s="80"/>
      <c r="B404" s="818"/>
      <c r="C404" s="788"/>
      <c r="D404" s="788"/>
      <c r="E404" s="788"/>
      <c r="F404" s="788"/>
      <c r="G404" s="788"/>
      <c r="H404" s="788"/>
      <c r="I404" s="788"/>
      <c r="J404" s="788"/>
      <c r="K404" s="809"/>
      <c r="L404" s="788"/>
      <c r="M404" s="788"/>
      <c r="N404" s="788"/>
      <c r="O404" s="795"/>
      <c r="T404" s="52"/>
      <c r="U404" s="52"/>
      <c r="V404" s="128"/>
      <c r="W404" s="52"/>
      <c r="X404" s="52"/>
      <c r="Y404" s="192"/>
      <c r="AI404" s="52"/>
      <c r="AJ404" s="192"/>
    </row>
    <row r="405" spans="1:36" ht="15" customHeight="1">
      <c r="A405" s="80"/>
      <c r="B405" s="793"/>
      <c r="C405" s="788"/>
      <c r="D405" s="788"/>
      <c r="E405" s="788"/>
      <c r="F405" s="788"/>
      <c r="G405" s="788"/>
      <c r="H405" s="788"/>
      <c r="I405" s="788"/>
      <c r="J405" s="788"/>
      <c r="K405" s="788"/>
      <c r="L405" s="788"/>
      <c r="M405" s="788"/>
      <c r="N405" s="789"/>
      <c r="O405" s="789"/>
      <c r="T405" s="52"/>
      <c r="U405" s="52"/>
      <c r="V405" s="128"/>
      <c r="W405" s="52"/>
      <c r="X405" s="52"/>
      <c r="Y405" s="192"/>
      <c r="AI405" s="52"/>
      <c r="AJ405" s="192"/>
    </row>
    <row r="406" spans="1:36" ht="15" customHeight="1">
      <c r="A406" s="80"/>
      <c r="B406" s="793"/>
      <c r="C406" s="788"/>
      <c r="D406" s="788"/>
      <c r="E406" s="788"/>
      <c r="F406" s="788"/>
      <c r="G406" s="788"/>
      <c r="H406" s="788"/>
      <c r="I406" s="788"/>
      <c r="J406" s="788"/>
      <c r="K406" s="788"/>
      <c r="L406" s="788"/>
      <c r="M406" s="788"/>
      <c r="N406" s="788"/>
      <c r="O406" s="789"/>
      <c r="T406" s="52"/>
      <c r="U406" s="52"/>
      <c r="V406" s="128"/>
      <c r="W406" s="52"/>
      <c r="X406" s="52"/>
      <c r="Y406" s="192"/>
      <c r="AI406" s="52"/>
      <c r="AJ406" s="192"/>
    </row>
    <row r="407" spans="1:36" ht="15" customHeight="1">
      <c r="A407" s="80"/>
      <c r="B407" s="793"/>
      <c r="C407" s="788"/>
      <c r="D407" s="788"/>
      <c r="E407" s="788"/>
      <c r="F407" s="788"/>
      <c r="G407" s="788"/>
      <c r="H407" s="788"/>
      <c r="I407" s="788"/>
      <c r="J407" s="788"/>
      <c r="K407" s="788"/>
      <c r="L407" s="788"/>
      <c r="M407" s="788"/>
      <c r="N407" s="789"/>
      <c r="O407" s="789"/>
      <c r="T407" s="52"/>
      <c r="U407" s="52"/>
      <c r="V407" s="128"/>
      <c r="W407" s="52"/>
      <c r="X407" s="52"/>
      <c r="Y407" s="192"/>
      <c r="AI407" s="52"/>
      <c r="AJ407" s="192"/>
    </row>
    <row r="408" spans="1:36" ht="15" customHeight="1">
      <c r="A408" s="80"/>
      <c r="B408" s="794"/>
      <c r="C408" s="788"/>
      <c r="D408" s="788"/>
      <c r="E408" s="788"/>
      <c r="F408" s="788"/>
      <c r="G408" s="788"/>
      <c r="H408" s="788"/>
      <c r="I408" s="788"/>
      <c r="J408" s="788"/>
      <c r="K408" s="816"/>
      <c r="L408" s="816"/>
      <c r="M408" s="816"/>
      <c r="N408" s="788"/>
      <c r="O408" s="789"/>
      <c r="X408" s="52"/>
      <c r="Y408" s="234"/>
      <c r="AI408" s="52"/>
      <c r="AJ408" s="234"/>
    </row>
    <row r="409" spans="1:36" ht="15" customHeight="1">
      <c r="A409" s="80"/>
      <c r="B409" s="793"/>
      <c r="C409" s="788"/>
      <c r="D409" s="788"/>
      <c r="E409" s="788"/>
      <c r="F409" s="788"/>
      <c r="G409" s="788"/>
      <c r="H409" s="788"/>
      <c r="I409" s="788"/>
      <c r="J409" s="788"/>
      <c r="K409" s="788"/>
      <c r="L409" s="788"/>
      <c r="M409" s="788"/>
      <c r="N409" s="789"/>
      <c r="O409" s="789"/>
      <c r="Q409" s="83"/>
    </row>
    <row r="410" spans="1:36" ht="15" customHeight="1">
      <c r="A410" s="80"/>
      <c r="B410" s="793"/>
      <c r="C410" s="788"/>
      <c r="D410" s="788"/>
      <c r="E410" s="788"/>
      <c r="F410" s="788"/>
      <c r="G410" s="788"/>
      <c r="H410" s="788"/>
      <c r="I410" s="788"/>
      <c r="J410" s="788"/>
      <c r="K410" s="788"/>
      <c r="L410" s="788"/>
      <c r="M410" s="788"/>
      <c r="N410" s="789"/>
      <c r="O410" s="789"/>
    </row>
    <row r="411" spans="1:36" ht="15" customHeight="1">
      <c r="A411" s="80"/>
      <c r="B411" s="793"/>
      <c r="C411" s="788"/>
      <c r="D411" s="788"/>
      <c r="E411" s="788"/>
      <c r="F411" s="788"/>
      <c r="G411" s="788"/>
      <c r="H411" s="788"/>
      <c r="I411" s="788"/>
      <c r="J411" s="788"/>
      <c r="K411" s="788"/>
      <c r="L411" s="788"/>
      <c r="M411" s="788"/>
      <c r="N411" s="788"/>
      <c r="O411" s="788"/>
      <c r="R411" s="52"/>
      <c r="S411" s="52"/>
    </row>
    <row r="412" spans="1:36" ht="15" customHeight="1">
      <c r="A412" s="80"/>
      <c r="B412" s="817"/>
      <c r="C412" s="816"/>
      <c r="D412" s="816"/>
      <c r="E412" s="816"/>
      <c r="F412" s="816"/>
      <c r="G412" s="816"/>
      <c r="H412" s="816"/>
      <c r="I412" s="816"/>
      <c r="J412" s="816"/>
      <c r="K412" s="794"/>
      <c r="L412" s="788"/>
      <c r="M412" s="788"/>
      <c r="N412" s="788"/>
      <c r="O412" s="795"/>
      <c r="R412" s="52"/>
      <c r="S412" s="52"/>
      <c r="T412" s="315"/>
    </row>
    <row r="413" spans="1:36" ht="15" customHeight="1">
      <c r="A413" s="80"/>
      <c r="B413" s="793"/>
      <c r="C413" s="788"/>
      <c r="D413" s="788"/>
      <c r="E413" s="788"/>
      <c r="F413" s="788"/>
      <c r="G413" s="788"/>
      <c r="H413" s="788"/>
      <c r="I413" s="788"/>
      <c r="J413" s="788"/>
      <c r="K413" s="788"/>
      <c r="L413" s="788"/>
      <c r="M413" s="788"/>
      <c r="N413" s="789"/>
      <c r="O413" s="789"/>
      <c r="Q413" s="83"/>
    </row>
    <row r="414" spans="1:36" ht="15" customHeight="1">
      <c r="A414" s="80"/>
      <c r="B414" s="793"/>
      <c r="C414" s="788"/>
      <c r="D414" s="788"/>
      <c r="E414" s="788"/>
      <c r="F414" s="788"/>
      <c r="G414" s="788"/>
      <c r="H414" s="788"/>
      <c r="I414" s="788"/>
      <c r="J414" s="788"/>
      <c r="K414" s="788"/>
      <c r="L414" s="788"/>
      <c r="M414" s="788"/>
      <c r="N414" s="789"/>
      <c r="O414" s="789"/>
    </row>
    <row r="415" spans="1:36" ht="15" customHeight="1">
      <c r="A415" s="80"/>
      <c r="B415" s="793"/>
      <c r="C415" s="788"/>
      <c r="D415" s="788"/>
      <c r="E415" s="788"/>
      <c r="F415" s="788"/>
      <c r="G415" s="788"/>
      <c r="H415" s="788"/>
      <c r="I415" s="788"/>
      <c r="J415" s="788"/>
      <c r="K415" s="788"/>
      <c r="L415" s="788"/>
      <c r="M415" s="788"/>
      <c r="N415" s="788"/>
      <c r="O415" s="789"/>
      <c r="Q415" s="794"/>
    </row>
    <row r="416" spans="1:36" ht="15" customHeight="1">
      <c r="A416" s="80"/>
      <c r="B416" s="794"/>
      <c r="C416" s="788"/>
      <c r="D416" s="788"/>
      <c r="E416" s="788"/>
      <c r="F416" s="788"/>
      <c r="G416" s="788"/>
      <c r="H416" s="788"/>
      <c r="I416" s="788"/>
      <c r="J416" s="788"/>
      <c r="K416" s="794"/>
      <c r="L416" s="788"/>
      <c r="M416" s="788"/>
      <c r="N416" s="788"/>
      <c r="O416" s="795"/>
      <c r="R416" s="52"/>
      <c r="S416" s="52"/>
    </row>
    <row r="417" spans="1:38" ht="15" customHeight="1">
      <c r="A417" s="80"/>
      <c r="B417" s="793"/>
      <c r="C417" s="788"/>
      <c r="D417" s="788"/>
      <c r="E417" s="788"/>
      <c r="F417" s="788"/>
      <c r="G417" s="788"/>
      <c r="H417" s="788"/>
      <c r="I417" s="788"/>
      <c r="J417" s="788"/>
      <c r="K417" s="788"/>
      <c r="L417" s="788"/>
      <c r="M417" s="788"/>
      <c r="N417" s="789"/>
      <c r="O417" s="789"/>
      <c r="R417" s="52"/>
      <c r="S417" s="52"/>
      <c r="T417" s="315"/>
    </row>
    <row r="418" spans="1:38" ht="15" customHeight="1">
      <c r="A418" s="80"/>
      <c r="B418" s="793"/>
      <c r="C418" s="788"/>
      <c r="D418" s="788"/>
      <c r="E418" s="788"/>
      <c r="F418" s="788"/>
      <c r="G418" s="788"/>
      <c r="H418" s="788"/>
      <c r="I418" s="788"/>
      <c r="J418" s="788"/>
      <c r="K418" s="788"/>
      <c r="L418" s="788"/>
      <c r="M418" s="788"/>
      <c r="N418" s="789"/>
      <c r="O418" s="789"/>
    </row>
    <row r="419" spans="1:38" ht="15" customHeight="1">
      <c r="A419" s="80"/>
      <c r="B419" s="793"/>
      <c r="C419" s="788"/>
      <c r="D419" s="788"/>
      <c r="E419" s="788"/>
      <c r="F419" s="788"/>
      <c r="G419" s="788"/>
      <c r="H419" s="788"/>
      <c r="I419" s="788"/>
      <c r="J419" s="788"/>
      <c r="K419" s="788"/>
      <c r="L419" s="788"/>
      <c r="M419" s="788"/>
      <c r="N419" s="788"/>
      <c r="O419" s="789"/>
    </row>
    <row r="420" spans="1:38" ht="12.95" customHeight="1">
      <c r="A420" s="80"/>
      <c r="B420" s="794"/>
      <c r="C420" s="788"/>
      <c r="D420" s="788"/>
      <c r="E420" s="788"/>
      <c r="F420" s="788"/>
      <c r="G420" s="788"/>
      <c r="H420" s="788"/>
      <c r="I420" s="788"/>
      <c r="J420" s="788"/>
      <c r="K420" s="794"/>
      <c r="L420" s="788"/>
      <c r="M420" s="788"/>
      <c r="N420" s="788"/>
      <c r="O420" s="795"/>
      <c r="Q420" s="794"/>
    </row>
    <row r="421" spans="1:38" ht="12.95" customHeight="1">
      <c r="A421" s="80"/>
      <c r="B421" s="793"/>
      <c r="C421" s="788"/>
      <c r="D421" s="788"/>
      <c r="E421" s="788"/>
      <c r="F421" s="788"/>
      <c r="G421" s="788"/>
      <c r="H421" s="788"/>
      <c r="I421" s="788"/>
      <c r="J421" s="788"/>
      <c r="K421" s="788"/>
      <c r="L421" s="788"/>
      <c r="M421" s="788"/>
      <c r="N421" s="789"/>
      <c r="O421" s="789"/>
      <c r="Q421" s="52"/>
      <c r="R421" s="52"/>
    </row>
    <row r="422" spans="1:38">
      <c r="A422" s="80"/>
      <c r="B422" s="793"/>
      <c r="C422" s="788"/>
      <c r="D422" s="788"/>
      <c r="E422" s="788"/>
      <c r="F422" s="788"/>
      <c r="G422" s="788"/>
      <c r="H422" s="788"/>
      <c r="I422" s="788"/>
      <c r="J422" s="788"/>
      <c r="K422" s="788"/>
      <c r="L422" s="788"/>
      <c r="M422" s="788"/>
      <c r="N422" s="789"/>
      <c r="O422" s="789"/>
      <c r="Q422" s="52"/>
      <c r="R422" s="52"/>
      <c r="S422" s="314"/>
    </row>
    <row r="423" spans="1:38">
      <c r="A423" s="80"/>
      <c r="B423" s="793"/>
      <c r="C423" s="788"/>
      <c r="D423" s="788"/>
      <c r="E423" s="788"/>
      <c r="F423" s="788"/>
      <c r="G423" s="788"/>
      <c r="H423" s="788"/>
      <c r="I423" s="788"/>
      <c r="J423" s="788"/>
      <c r="K423" s="788"/>
      <c r="L423" s="788"/>
      <c r="M423" s="788"/>
      <c r="N423" s="788"/>
      <c r="O423" s="789"/>
    </row>
    <row r="424" spans="1:38">
      <c r="B424" s="794"/>
      <c r="C424" s="788"/>
      <c r="D424" s="788"/>
      <c r="E424" s="788"/>
      <c r="F424" s="788"/>
      <c r="G424" s="788"/>
      <c r="H424" s="788"/>
      <c r="I424" s="788"/>
      <c r="J424" s="788"/>
      <c r="K424" s="809"/>
      <c r="L424" s="788"/>
      <c r="M424" s="788"/>
      <c r="N424" s="788"/>
      <c r="O424" s="795"/>
    </row>
    <row r="425" spans="1:38">
      <c r="B425" s="793"/>
      <c r="C425" s="788"/>
      <c r="D425" s="788"/>
      <c r="E425" s="788"/>
      <c r="F425" s="788"/>
      <c r="G425" s="788"/>
      <c r="H425" s="788"/>
      <c r="I425" s="788"/>
      <c r="J425" s="788"/>
      <c r="K425" s="796"/>
      <c r="L425" s="815"/>
      <c r="M425" s="788"/>
      <c r="N425" s="789"/>
      <c r="O425" s="789"/>
    </row>
    <row r="426" spans="1:38">
      <c r="B426" s="793"/>
      <c r="C426" s="788"/>
      <c r="D426" s="788"/>
      <c r="E426" s="788"/>
      <c r="F426" s="788"/>
      <c r="G426" s="788"/>
      <c r="H426" s="788"/>
      <c r="I426" s="788"/>
      <c r="J426" s="788"/>
      <c r="K426" s="796"/>
      <c r="L426" s="788"/>
      <c r="M426" s="788"/>
      <c r="N426" s="789"/>
      <c r="O426" s="789"/>
    </row>
    <row r="427" spans="1:38" ht="15">
      <c r="B427" s="793"/>
      <c r="C427" s="788"/>
      <c r="D427" s="788"/>
      <c r="E427" s="788"/>
      <c r="F427" s="788"/>
      <c r="G427" s="788"/>
      <c r="H427" s="788"/>
      <c r="I427" s="788"/>
      <c r="J427" s="788"/>
      <c r="K427" s="814"/>
      <c r="L427" s="802"/>
      <c r="M427" s="802"/>
      <c r="N427" s="805"/>
      <c r="O427" s="805"/>
      <c r="X427" s="229"/>
      <c r="Y427" s="221"/>
      <c r="AA427" s="228"/>
      <c r="AI427" s="229"/>
      <c r="AJ427" s="221"/>
      <c r="AL427" s="228"/>
    </row>
    <row r="428" spans="1:38" ht="14.25">
      <c r="B428" s="794"/>
      <c r="C428" s="788"/>
      <c r="D428" s="788"/>
      <c r="E428" s="788"/>
      <c r="F428" s="788"/>
      <c r="G428" s="788"/>
      <c r="H428" s="788"/>
      <c r="I428" s="788"/>
      <c r="J428" s="788"/>
      <c r="K428" s="814"/>
      <c r="L428" s="802"/>
      <c r="M428" s="802"/>
      <c r="N428" s="805"/>
      <c r="O428" s="805"/>
      <c r="Y428" s="8"/>
      <c r="AA428" s="227"/>
      <c r="AJ428" s="8"/>
      <c r="AL428" s="227"/>
    </row>
    <row r="429" spans="1:38" ht="15">
      <c r="B429" s="793"/>
      <c r="C429" s="788"/>
      <c r="D429" s="788"/>
      <c r="E429" s="788"/>
      <c r="F429" s="788"/>
      <c r="G429" s="788"/>
      <c r="H429" s="788"/>
      <c r="I429" s="788"/>
      <c r="J429" s="788"/>
      <c r="K429" s="814"/>
      <c r="L429" s="802"/>
      <c r="M429" s="802"/>
      <c r="N429" s="805"/>
      <c r="O429" s="805"/>
      <c r="X429" s="222"/>
      <c r="Y429" s="221"/>
      <c r="AI429" s="222"/>
      <c r="AJ429" s="221"/>
    </row>
    <row r="430" spans="1:38">
      <c r="B430" s="793"/>
      <c r="C430" s="788"/>
      <c r="D430" s="788"/>
      <c r="E430" s="788"/>
      <c r="F430" s="788"/>
      <c r="G430" s="788"/>
      <c r="H430" s="788"/>
      <c r="I430" s="788"/>
      <c r="J430" s="788"/>
      <c r="K430" s="814"/>
      <c r="L430" s="802"/>
      <c r="M430" s="802"/>
      <c r="N430" s="805"/>
      <c r="O430" s="805"/>
    </row>
    <row r="431" spans="1:38">
      <c r="B431" s="803"/>
      <c r="C431" s="802"/>
      <c r="D431" s="802"/>
      <c r="E431" s="802"/>
      <c r="F431" s="802"/>
      <c r="G431" s="802"/>
      <c r="H431" s="802"/>
      <c r="I431" s="802"/>
      <c r="J431" s="802"/>
      <c r="K431" s="796"/>
      <c r="L431" s="788"/>
      <c r="M431" s="788"/>
      <c r="N431" s="789"/>
      <c r="O431" s="789"/>
    </row>
    <row r="432" spans="1:38" ht="15">
      <c r="B432" s="813"/>
      <c r="C432" s="802"/>
      <c r="D432" s="802"/>
      <c r="E432" s="802"/>
      <c r="F432" s="802"/>
      <c r="G432" s="802"/>
      <c r="H432" s="802"/>
      <c r="I432" s="802"/>
      <c r="J432" s="802"/>
      <c r="K432" s="796"/>
      <c r="L432" s="788"/>
      <c r="M432" s="788"/>
      <c r="N432" s="789"/>
      <c r="O432" s="789"/>
      <c r="X432" s="222"/>
      <c r="Y432" s="221"/>
      <c r="AI432" s="222"/>
      <c r="AJ432" s="221"/>
    </row>
    <row r="433" spans="2:18">
      <c r="B433" s="813"/>
      <c r="C433" s="802"/>
      <c r="D433" s="802"/>
      <c r="E433" s="802"/>
      <c r="F433" s="802"/>
      <c r="G433" s="802"/>
      <c r="H433" s="802"/>
      <c r="I433" s="802"/>
      <c r="J433" s="802"/>
      <c r="K433" s="796"/>
      <c r="L433" s="788"/>
      <c r="M433" s="788"/>
      <c r="N433" s="788"/>
      <c r="O433" s="789"/>
    </row>
    <row r="434" spans="2:18">
      <c r="B434" s="813"/>
      <c r="C434" s="802"/>
      <c r="D434" s="802"/>
      <c r="E434" s="802"/>
      <c r="F434" s="802"/>
      <c r="G434" s="802"/>
      <c r="H434" s="802"/>
      <c r="I434" s="802"/>
      <c r="J434" s="802"/>
      <c r="K434" s="788"/>
      <c r="L434" s="788"/>
      <c r="M434" s="788"/>
      <c r="N434" s="788"/>
      <c r="O434" s="789"/>
    </row>
    <row r="435" spans="2:18">
      <c r="B435" s="812"/>
      <c r="C435" s="788"/>
      <c r="D435" s="788"/>
      <c r="E435" s="788"/>
      <c r="F435" s="788"/>
      <c r="G435" s="788"/>
      <c r="H435" s="788"/>
      <c r="I435" s="788"/>
      <c r="J435" s="788"/>
      <c r="K435" s="796"/>
      <c r="L435" s="788"/>
      <c r="M435" s="788"/>
      <c r="N435" s="789"/>
      <c r="O435" s="789"/>
      <c r="Q435" s="220"/>
    </row>
    <row r="436" spans="2:18">
      <c r="B436" s="793"/>
      <c r="C436" s="788"/>
      <c r="D436" s="788"/>
      <c r="E436" s="788"/>
      <c r="F436" s="788"/>
      <c r="G436" s="788"/>
      <c r="H436" s="788"/>
      <c r="I436" s="788"/>
      <c r="J436" s="788"/>
      <c r="K436" s="796"/>
      <c r="L436" s="788"/>
      <c r="M436" s="788"/>
      <c r="N436" s="789"/>
      <c r="O436" s="789"/>
      <c r="Q436" s="219"/>
    </row>
    <row r="437" spans="2:18">
      <c r="B437" s="793"/>
      <c r="C437" s="788"/>
      <c r="D437" s="788"/>
      <c r="E437" s="788"/>
      <c r="F437" s="788"/>
      <c r="G437" s="788"/>
      <c r="H437" s="788"/>
      <c r="I437" s="788"/>
      <c r="J437" s="788"/>
      <c r="K437" s="788"/>
      <c r="L437" s="788"/>
      <c r="M437" s="788"/>
      <c r="N437" s="788"/>
      <c r="O437" s="789"/>
    </row>
    <row r="438" spans="2:18">
      <c r="B438" s="788"/>
      <c r="C438" s="788"/>
      <c r="D438" s="788"/>
      <c r="E438" s="788"/>
      <c r="F438" s="788"/>
      <c r="G438" s="788"/>
      <c r="H438" s="788"/>
      <c r="I438" s="788"/>
      <c r="J438" s="788"/>
      <c r="K438" s="796"/>
      <c r="L438" s="788"/>
      <c r="M438" s="788"/>
      <c r="N438" s="789"/>
      <c r="O438" s="789"/>
    </row>
    <row r="439" spans="2:18">
      <c r="B439" s="793"/>
      <c r="C439" s="788"/>
      <c r="D439" s="788"/>
      <c r="E439" s="788"/>
      <c r="F439" s="788"/>
      <c r="G439" s="788"/>
      <c r="H439" s="788"/>
      <c r="I439" s="788"/>
      <c r="J439" s="788"/>
      <c r="K439" s="796"/>
      <c r="L439" s="788"/>
      <c r="M439" s="788"/>
      <c r="N439" s="789"/>
      <c r="O439" s="789"/>
    </row>
    <row r="440" spans="2:18">
      <c r="B440" s="793"/>
      <c r="C440" s="788"/>
      <c r="D440" s="788"/>
      <c r="E440" s="788"/>
      <c r="F440" s="788"/>
      <c r="G440" s="788"/>
      <c r="H440" s="788"/>
      <c r="I440" s="788"/>
      <c r="J440" s="788"/>
      <c r="K440" s="788"/>
      <c r="L440" s="788"/>
      <c r="M440" s="788"/>
      <c r="N440" s="788"/>
      <c r="O440" s="789"/>
    </row>
    <row r="441" spans="2:18">
      <c r="B441" s="793"/>
      <c r="C441" s="788"/>
      <c r="D441" s="788"/>
      <c r="E441" s="788"/>
      <c r="F441" s="788"/>
      <c r="G441" s="788"/>
      <c r="H441" s="788"/>
      <c r="I441" s="788"/>
      <c r="J441" s="788"/>
      <c r="K441" s="796"/>
      <c r="L441" s="788"/>
      <c r="M441" s="788"/>
      <c r="N441" s="789"/>
      <c r="O441" s="789"/>
    </row>
    <row r="442" spans="2:18">
      <c r="B442" s="793"/>
      <c r="C442" s="788"/>
      <c r="D442" s="788"/>
      <c r="E442" s="788"/>
      <c r="F442" s="788"/>
      <c r="G442" s="788"/>
      <c r="H442" s="788"/>
      <c r="I442" s="788"/>
      <c r="J442" s="788"/>
      <c r="K442" s="796"/>
      <c r="L442" s="788"/>
      <c r="M442" s="788"/>
      <c r="N442" s="789"/>
      <c r="O442" s="789"/>
    </row>
    <row r="443" spans="2:18">
      <c r="B443" s="793"/>
      <c r="C443" s="788"/>
      <c r="D443" s="788"/>
      <c r="E443" s="788"/>
      <c r="F443" s="788"/>
      <c r="G443" s="788"/>
      <c r="H443" s="788"/>
      <c r="I443" s="788"/>
      <c r="J443" s="788"/>
      <c r="K443" s="796"/>
      <c r="L443" s="788"/>
      <c r="M443" s="788"/>
      <c r="N443" s="788"/>
      <c r="O443" s="789"/>
    </row>
    <row r="444" spans="2:18">
      <c r="B444" s="793"/>
      <c r="C444" s="788"/>
      <c r="D444" s="788"/>
      <c r="E444" s="788"/>
      <c r="F444" s="788"/>
      <c r="G444" s="788"/>
      <c r="H444" s="788"/>
      <c r="I444" s="788"/>
      <c r="J444" s="788"/>
      <c r="K444" s="796"/>
      <c r="L444" s="788"/>
      <c r="M444" s="788"/>
      <c r="N444" s="789"/>
      <c r="O444" s="789"/>
      <c r="P444" s="788"/>
      <c r="Q444" s="788"/>
      <c r="R444" s="788"/>
    </row>
    <row r="445" spans="2:18">
      <c r="B445" s="793"/>
      <c r="C445" s="788"/>
      <c r="D445" s="788"/>
      <c r="E445" s="788"/>
      <c r="F445" s="788"/>
      <c r="G445" s="788"/>
      <c r="H445" s="788"/>
      <c r="I445" s="788"/>
      <c r="J445" s="788"/>
      <c r="K445" s="788"/>
      <c r="L445" s="788"/>
      <c r="M445" s="788"/>
      <c r="N445" s="788"/>
      <c r="O445" s="788"/>
      <c r="P445" s="788"/>
      <c r="Q445" s="788"/>
      <c r="R445" s="788"/>
    </row>
    <row r="446" spans="2:18">
      <c r="B446" s="793"/>
      <c r="C446" s="788"/>
      <c r="D446" s="788"/>
      <c r="E446" s="788"/>
      <c r="F446" s="788"/>
      <c r="G446" s="788"/>
      <c r="H446" s="788"/>
      <c r="I446" s="788"/>
      <c r="J446" s="788"/>
      <c r="K446" s="788"/>
      <c r="L446" s="809"/>
      <c r="M446" s="788"/>
      <c r="N446" s="788"/>
      <c r="O446" s="795"/>
      <c r="P446" s="788"/>
      <c r="Q446" s="811"/>
      <c r="R446" s="788"/>
    </row>
    <row r="447" spans="2:18">
      <c r="B447" s="793"/>
      <c r="C447" s="788"/>
      <c r="D447" s="788"/>
      <c r="E447" s="788"/>
      <c r="F447" s="788"/>
      <c r="G447" s="788"/>
      <c r="H447" s="788"/>
      <c r="I447" s="788"/>
      <c r="J447" s="788"/>
      <c r="K447" s="788"/>
      <c r="L447" s="788"/>
      <c r="M447" s="788"/>
      <c r="N447" s="788"/>
      <c r="O447" s="789"/>
      <c r="P447" s="788"/>
      <c r="Q447" s="788"/>
      <c r="R447" s="788"/>
    </row>
    <row r="448" spans="2:18">
      <c r="B448" s="793"/>
      <c r="C448" s="788"/>
      <c r="D448" s="788"/>
      <c r="E448" s="788"/>
      <c r="F448" s="788"/>
      <c r="G448" s="788"/>
      <c r="H448" s="788"/>
      <c r="I448" s="788"/>
      <c r="J448" s="788"/>
      <c r="K448" s="788"/>
      <c r="L448" s="807"/>
      <c r="M448" s="788"/>
      <c r="N448" s="789"/>
      <c r="O448" s="789"/>
      <c r="P448" s="788"/>
      <c r="Q448" s="788"/>
      <c r="R448" s="797"/>
    </row>
    <row r="449" spans="2:18">
      <c r="B449" s="793"/>
      <c r="C449" s="788"/>
      <c r="D449" s="788"/>
      <c r="E449" s="788"/>
      <c r="F449" s="788"/>
      <c r="G449" s="788"/>
      <c r="H449" s="788"/>
      <c r="I449" s="788"/>
      <c r="J449" s="788"/>
      <c r="K449" s="788"/>
      <c r="L449" s="807"/>
      <c r="M449" s="788"/>
      <c r="N449" s="789"/>
      <c r="O449" s="789"/>
      <c r="P449" s="788"/>
      <c r="Q449" s="788"/>
      <c r="R449" s="797"/>
    </row>
    <row r="450" spans="2:18">
      <c r="B450" s="794"/>
      <c r="C450" s="788"/>
      <c r="D450" s="788"/>
      <c r="E450" s="788"/>
      <c r="F450" s="788"/>
      <c r="G450" s="788"/>
      <c r="H450" s="788"/>
      <c r="I450" s="788"/>
      <c r="J450" s="788"/>
      <c r="K450" s="788"/>
      <c r="L450" s="807"/>
      <c r="M450" s="788"/>
      <c r="N450" s="789"/>
      <c r="O450" s="789"/>
      <c r="P450" s="788"/>
      <c r="Q450" s="788"/>
      <c r="R450" s="797"/>
    </row>
    <row r="451" spans="2:18">
      <c r="B451" s="788"/>
      <c r="C451" s="788"/>
      <c r="D451" s="788"/>
      <c r="E451" s="788"/>
      <c r="F451" s="788"/>
      <c r="G451" s="788"/>
      <c r="H451" s="788"/>
      <c r="I451" s="788"/>
      <c r="J451" s="788"/>
      <c r="K451" s="788"/>
      <c r="L451" s="807"/>
      <c r="M451" s="788"/>
      <c r="N451" s="789"/>
      <c r="O451" s="789"/>
      <c r="P451" s="788"/>
      <c r="Q451" s="788"/>
      <c r="R451" s="797"/>
    </row>
    <row r="452" spans="2:18">
      <c r="B452" s="793"/>
      <c r="C452" s="788"/>
      <c r="D452" s="788"/>
      <c r="E452" s="788"/>
      <c r="F452" s="788"/>
      <c r="G452" s="788"/>
      <c r="H452" s="788"/>
      <c r="I452" s="788"/>
      <c r="J452" s="788"/>
      <c r="K452" s="788"/>
      <c r="L452" s="807"/>
      <c r="M452" s="788"/>
      <c r="N452" s="789"/>
      <c r="O452" s="789"/>
      <c r="P452" s="788"/>
      <c r="Q452" s="788"/>
      <c r="R452" s="797"/>
    </row>
    <row r="453" spans="2:18">
      <c r="B453" s="793"/>
      <c r="C453" s="788"/>
      <c r="D453" s="788"/>
      <c r="E453" s="788"/>
      <c r="F453" s="788"/>
      <c r="G453" s="788"/>
      <c r="H453" s="788"/>
      <c r="I453" s="788"/>
      <c r="J453" s="788"/>
      <c r="K453" s="788"/>
      <c r="L453" s="807"/>
      <c r="M453" s="788"/>
      <c r="N453" s="788"/>
      <c r="O453" s="789"/>
      <c r="P453" s="788"/>
      <c r="Q453" s="788"/>
      <c r="R453" s="797"/>
    </row>
    <row r="454" spans="2:18">
      <c r="B454" s="793"/>
      <c r="C454" s="788"/>
      <c r="D454" s="788"/>
      <c r="E454" s="788"/>
      <c r="F454" s="788"/>
      <c r="G454" s="788"/>
      <c r="H454" s="788"/>
      <c r="I454" s="788"/>
      <c r="J454" s="788"/>
      <c r="K454" s="788"/>
      <c r="L454" s="807"/>
      <c r="M454" s="788"/>
      <c r="N454" s="789"/>
      <c r="O454" s="789"/>
      <c r="P454" s="788"/>
      <c r="Q454" s="788"/>
      <c r="R454" s="797"/>
    </row>
    <row r="455" spans="2:18">
      <c r="B455" s="793"/>
      <c r="C455" s="788"/>
      <c r="D455" s="788"/>
      <c r="E455" s="788"/>
      <c r="F455" s="788"/>
      <c r="G455" s="788"/>
      <c r="H455" s="788"/>
      <c r="I455" s="788"/>
      <c r="J455" s="788"/>
      <c r="K455" s="788"/>
      <c r="L455" s="807"/>
      <c r="M455" s="788"/>
      <c r="N455" s="789"/>
      <c r="O455" s="789"/>
      <c r="P455" s="788"/>
      <c r="Q455" s="788"/>
      <c r="R455" s="797"/>
    </row>
    <row r="456" spans="2:18">
      <c r="B456" s="793"/>
      <c r="C456" s="788"/>
      <c r="D456" s="788"/>
      <c r="E456" s="788"/>
      <c r="F456" s="788"/>
      <c r="G456" s="788"/>
      <c r="H456" s="788"/>
      <c r="I456" s="788"/>
      <c r="J456" s="788"/>
      <c r="K456" s="788"/>
      <c r="L456" s="807"/>
      <c r="M456" s="788"/>
      <c r="N456" s="788"/>
      <c r="O456" s="789"/>
      <c r="P456" s="788"/>
      <c r="Q456" s="788"/>
      <c r="R456" s="797"/>
    </row>
    <row r="457" spans="2:18">
      <c r="B457" s="793"/>
      <c r="C457" s="788"/>
      <c r="D457" s="788"/>
      <c r="E457" s="788"/>
      <c r="F457" s="788"/>
      <c r="G457" s="788"/>
      <c r="H457" s="788"/>
      <c r="I457" s="788"/>
      <c r="J457" s="788"/>
      <c r="K457" s="788"/>
      <c r="L457" s="807"/>
      <c r="M457" s="810"/>
      <c r="N457" s="789"/>
      <c r="O457" s="789"/>
      <c r="P457" s="788"/>
      <c r="Q457" s="788"/>
      <c r="R457" s="797"/>
    </row>
    <row r="458" spans="2:18">
      <c r="B458" s="793"/>
      <c r="C458" s="788"/>
      <c r="D458" s="788"/>
      <c r="E458" s="788"/>
      <c r="F458" s="788"/>
      <c r="G458" s="788"/>
      <c r="H458" s="788"/>
      <c r="I458" s="788"/>
      <c r="J458" s="788"/>
      <c r="K458" s="788"/>
      <c r="L458" s="807"/>
      <c r="M458" s="788"/>
      <c r="N458" s="789"/>
      <c r="O458" s="789"/>
      <c r="P458" s="788"/>
      <c r="Q458" s="788"/>
      <c r="R458" s="797"/>
    </row>
    <row r="459" spans="2:18">
      <c r="B459" s="793"/>
      <c r="C459" s="788"/>
      <c r="D459" s="788"/>
      <c r="E459" s="788"/>
      <c r="F459" s="788"/>
      <c r="G459" s="788"/>
      <c r="H459" s="788"/>
      <c r="I459" s="788"/>
      <c r="J459" s="788"/>
      <c r="K459" s="788"/>
      <c r="L459" s="807"/>
      <c r="M459" s="788"/>
      <c r="N459" s="788"/>
      <c r="O459" s="788"/>
      <c r="P459" s="788"/>
      <c r="Q459" s="788"/>
      <c r="R459" s="788"/>
    </row>
    <row r="460" spans="2:18">
      <c r="B460" s="793"/>
      <c r="C460" s="788"/>
      <c r="D460" s="788"/>
      <c r="E460" s="788"/>
      <c r="F460" s="788"/>
      <c r="G460" s="788"/>
      <c r="H460" s="788"/>
      <c r="I460" s="788"/>
      <c r="J460" s="788"/>
      <c r="K460" s="788"/>
      <c r="L460" s="807"/>
      <c r="M460" s="788"/>
      <c r="N460" s="788"/>
      <c r="O460" s="788"/>
      <c r="P460" s="788"/>
      <c r="Q460" s="788"/>
      <c r="R460" s="788"/>
    </row>
    <row r="461" spans="2:18">
      <c r="B461" s="793"/>
      <c r="C461" s="788"/>
      <c r="D461" s="788"/>
      <c r="E461" s="788"/>
      <c r="F461" s="788"/>
      <c r="G461" s="788"/>
      <c r="H461" s="788"/>
      <c r="I461" s="788"/>
      <c r="J461" s="788"/>
      <c r="K461" s="788"/>
      <c r="L461" s="809"/>
      <c r="M461" s="788"/>
      <c r="N461" s="788"/>
      <c r="O461" s="795"/>
      <c r="P461" s="788"/>
      <c r="Q461" s="788"/>
      <c r="R461" s="788"/>
    </row>
    <row r="462" spans="2:18">
      <c r="B462" s="793"/>
      <c r="C462" s="788"/>
      <c r="D462" s="788"/>
      <c r="E462" s="788"/>
      <c r="F462" s="788"/>
      <c r="G462" s="788"/>
      <c r="H462" s="788"/>
      <c r="I462" s="788"/>
      <c r="J462" s="788"/>
      <c r="K462" s="788"/>
      <c r="L462" s="788"/>
      <c r="M462" s="788"/>
      <c r="N462" s="788"/>
      <c r="O462" s="789"/>
      <c r="P462" s="788"/>
      <c r="Q462" s="788"/>
      <c r="R462" s="788"/>
    </row>
    <row r="463" spans="2:18">
      <c r="B463" s="793"/>
      <c r="C463" s="788"/>
      <c r="D463" s="788"/>
      <c r="E463" s="788"/>
      <c r="F463" s="788"/>
      <c r="G463" s="788"/>
      <c r="H463" s="788"/>
      <c r="I463" s="788"/>
      <c r="J463" s="788"/>
      <c r="K463" s="788"/>
      <c r="L463" s="807"/>
      <c r="M463" s="788"/>
      <c r="N463" s="789"/>
      <c r="O463" s="789"/>
      <c r="P463" s="788"/>
      <c r="Q463" s="788"/>
      <c r="R463" s="808"/>
    </row>
    <row r="464" spans="2:18">
      <c r="B464" s="793"/>
      <c r="C464" s="788"/>
      <c r="D464" s="788"/>
      <c r="E464" s="788"/>
      <c r="F464" s="788"/>
      <c r="G464" s="788"/>
      <c r="H464" s="788"/>
      <c r="I464" s="788"/>
      <c r="J464" s="788"/>
      <c r="K464" s="788"/>
      <c r="L464" s="807"/>
      <c r="M464" s="788"/>
      <c r="N464" s="789"/>
      <c r="O464" s="789"/>
      <c r="P464" s="788"/>
      <c r="Q464" s="788"/>
      <c r="R464" s="797"/>
    </row>
    <row r="465" spans="2:22">
      <c r="B465" s="794"/>
      <c r="C465" s="788"/>
      <c r="D465" s="788"/>
      <c r="E465" s="788"/>
      <c r="F465" s="788"/>
      <c r="G465" s="788"/>
      <c r="H465" s="788"/>
      <c r="I465" s="788"/>
      <c r="J465" s="788"/>
      <c r="K465" s="788"/>
      <c r="L465" s="807"/>
      <c r="M465" s="788"/>
      <c r="N465" s="789"/>
      <c r="O465" s="789"/>
      <c r="P465" s="788"/>
      <c r="Q465" s="788"/>
      <c r="R465" s="797"/>
    </row>
    <row r="466" spans="2:22">
      <c r="B466" s="788"/>
      <c r="C466" s="788"/>
      <c r="D466" s="788"/>
      <c r="E466" s="788"/>
      <c r="F466" s="788"/>
      <c r="G466" s="788"/>
      <c r="H466" s="788"/>
      <c r="I466" s="788"/>
      <c r="J466" s="788"/>
      <c r="K466" s="788"/>
      <c r="L466" s="807"/>
      <c r="M466" s="788"/>
      <c r="N466" s="789"/>
      <c r="O466" s="789"/>
      <c r="P466" s="788"/>
      <c r="Q466" s="788"/>
      <c r="R466" s="797"/>
    </row>
    <row r="467" spans="2:22">
      <c r="B467" s="793"/>
      <c r="C467" s="788"/>
      <c r="D467" s="788"/>
      <c r="E467" s="788"/>
      <c r="F467" s="788"/>
      <c r="G467" s="788"/>
      <c r="H467" s="788"/>
      <c r="I467" s="788"/>
      <c r="J467" s="788"/>
      <c r="K467" s="788"/>
      <c r="L467" s="807"/>
      <c r="M467" s="788"/>
      <c r="N467" s="789"/>
      <c r="O467" s="789"/>
      <c r="P467" s="788"/>
      <c r="Q467" s="788"/>
      <c r="R467" s="808"/>
    </row>
    <row r="468" spans="2:22">
      <c r="B468" s="793"/>
      <c r="C468" s="788"/>
      <c r="D468" s="788"/>
      <c r="E468" s="788"/>
      <c r="F468" s="788"/>
      <c r="G468" s="788"/>
      <c r="H468" s="788"/>
      <c r="I468" s="788"/>
      <c r="J468" s="788"/>
      <c r="K468" s="788"/>
      <c r="L468" s="807"/>
      <c r="M468" s="788"/>
      <c r="N468" s="789"/>
      <c r="O468" s="789"/>
      <c r="P468" s="788"/>
      <c r="Q468" s="788"/>
      <c r="R468" s="797"/>
    </row>
    <row r="469" spans="2:22">
      <c r="B469" s="793"/>
      <c r="C469" s="788"/>
      <c r="D469" s="788"/>
      <c r="E469" s="788"/>
      <c r="F469" s="788"/>
      <c r="G469" s="788"/>
      <c r="H469" s="788"/>
      <c r="I469" s="788"/>
      <c r="J469" s="788"/>
      <c r="K469" s="788"/>
      <c r="L469" s="788"/>
      <c r="M469" s="788"/>
      <c r="N469" s="789"/>
      <c r="O469" s="789"/>
      <c r="P469" s="788"/>
      <c r="Q469" s="788"/>
      <c r="R469" s="797"/>
    </row>
    <row r="470" spans="2:22">
      <c r="B470" s="793"/>
      <c r="C470" s="788"/>
      <c r="D470" s="788"/>
      <c r="E470" s="788"/>
      <c r="F470" s="788"/>
      <c r="G470" s="788"/>
      <c r="H470" s="788"/>
      <c r="I470" s="788"/>
      <c r="J470" s="788"/>
      <c r="K470" s="788"/>
      <c r="L470" s="807"/>
      <c r="M470" s="788"/>
      <c r="N470" s="789"/>
      <c r="O470" s="789"/>
      <c r="P470" s="788"/>
      <c r="Q470" s="788"/>
      <c r="R470" s="797"/>
    </row>
    <row r="471" spans="2:22">
      <c r="B471" s="793"/>
      <c r="C471" s="788"/>
      <c r="D471" s="788"/>
      <c r="E471" s="788"/>
      <c r="F471" s="788"/>
      <c r="G471" s="788"/>
      <c r="H471" s="788"/>
      <c r="I471" s="788"/>
      <c r="J471" s="788"/>
      <c r="K471" s="788"/>
      <c r="L471" s="807"/>
      <c r="M471" s="788"/>
      <c r="N471" s="789"/>
      <c r="O471" s="789"/>
      <c r="P471" s="788"/>
      <c r="Q471" s="788"/>
      <c r="R471" s="797"/>
    </row>
    <row r="472" spans="2:22">
      <c r="B472" s="793"/>
      <c r="C472" s="788"/>
      <c r="D472" s="788"/>
      <c r="E472" s="788"/>
      <c r="F472" s="788"/>
      <c r="G472" s="788"/>
      <c r="H472" s="788"/>
      <c r="I472" s="788"/>
      <c r="J472" s="788"/>
      <c r="K472" s="788"/>
      <c r="L472" s="807"/>
      <c r="M472" s="788"/>
      <c r="N472" s="789"/>
      <c r="O472" s="789"/>
      <c r="P472" s="788"/>
      <c r="Q472" s="788"/>
      <c r="R472" s="797"/>
    </row>
    <row r="473" spans="2:22">
      <c r="B473" s="793"/>
      <c r="C473" s="788"/>
      <c r="D473" s="788"/>
      <c r="E473" s="788"/>
      <c r="F473" s="788"/>
      <c r="G473" s="788"/>
      <c r="H473" s="788"/>
      <c r="I473" s="788"/>
      <c r="J473" s="788"/>
      <c r="K473" s="788"/>
      <c r="L473" s="807"/>
      <c r="M473" s="788"/>
      <c r="N473" s="789"/>
      <c r="O473" s="789"/>
      <c r="P473" s="788"/>
      <c r="Q473" s="788"/>
      <c r="R473" s="797"/>
    </row>
    <row r="474" spans="2:22">
      <c r="B474" s="793"/>
      <c r="C474" s="788"/>
      <c r="D474" s="788"/>
      <c r="E474" s="788"/>
      <c r="F474" s="788"/>
      <c r="G474" s="788"/>
      <c r="H474" s="788"/>
      <c r="I474" s="788"/>
      <c r="J474" s="788"/>
      <c r="K474" s="788"/>
      <c r="L474" s="807"/>
      <c r="M474" s="788"/>
      <c r="N474" s="789"/>
      <c r="O474" s="789"/>
      <c r="P474" s="788"/>
      <c r="Q474" s="788"/>
      <c r="R474" s="797"/>
    </row>
    <row r="475" spans="2:22">
      <c r="B475" s="793"/>
      <c r="C475" s="788"/>
      <c r="D475" s="788"/>
      <c r="E475" s="788"/>
      <c r="F475" s="788"/>
      <c r="G475" s="788"/>
      <c r="H475" s="788"/>
      <c r="I475" s="788"/>
      <c r="J475" s="788"/>
      <c r="K475" s="788"/>
      <c r="L475" s="807"/>
      <c r="M475" s="788"/>
      <c r="N475" s="789"/>
      <c r="O475" s="789"/>
      <c r="P475" s="788"/>
      <c r="Q475" s="788"/>
      <c r="R475" s="797"/>
    </row>
    <row r="476" spans="2:22">
      <c r="B476" s="793"/>
      <c r="C476" s="788"/>
      <c r="D476" s="788"/>
      <c r="E476" s="788"/>
      <c r="F476" s="788"/>
      <c r="G476" s="788"/>
      <c r="H476" s="788"/>
      <c r="I476" s="788"/>
      <c r="J476" s="788"/>
      <c r="K476" s="788"/>
      <c r="L476" s="807"/>
      <c r="M476" s="788"/>
      <c r="N476" s="789"/>
      <c r="O476" s="789"/>
      <c r="P476" s="788"/>
      <c r="Q476" s="788"/>
      <c r="R476" s="808"/>
      <c r="S476" s="788"/>
      <c r="T476" s="788"/>
      <c r="U476" s="788"/>
      <c r="V476" s="788"/>
    </row>
    <row r="477" spans="2:22">
      <c r="B477" s="793"/>
      <c r="C477" s="788"/>
      <c r="D477" s="788"/>
      <c r="E477" s="788"/>
      <c r="F477" s="788"/>
      <c r="G477" s="788"/>
      <c r="H477" s="788"/>
      <c r="I477" s="788"/>
      <c r="J477" s="788"/>
      <c r="K477" s="788"/>
      <c r="L477" s="807"/>
      <c r="M477" s="788"/>
      <c r="N477" s="789"/>
      <c r="O477" s="789"/>
      <c r="P477" s="788"/>
      <c r="Q477" s="788"/>
      <c r="R477" s="797"/>
      <c r="S477" s="788"/>
      <c r="T477" s="788"/>
      <c r="U477" s="788"/>
      <c r="V477" s="788"/>
    </row>
    <row r="478" spans="2:22">
      <c r="B478" s="793"/>
      <c r="C478" s="788"/>
      <c r="D478" s="788"/>
      <c r="E478" s="788"/>
      <c r="F478" s="788"/>
      <c r="G478" s="788"/>
      <c r="H478" s="788"/>
      <c r="I478" s="788"/>
      <c r="J478" s="788"/>
      <c r="K478" s="788"/>
      <c r="L478" s="807"/>
      <c r="M478" s="788"/>
      <c r="N478" s="789"/>
      <c r="O478" s="789"/>
      <c r="P478" s="788"/>
      <c r="Q478" s="788"/>
      <c r="R478" s="797"/>
      <c r="S478" s="788"/>
      <c r="T478" s="788"/>
      <c r="U478" s="788"/>
      <c r="V478" s="788"/>
    </row>
    <row r="479" spans="2:22">
      <c r="B479" s="793"/>
      <c r="C479" s="788"/>
      <c r="D479" s="788"/>
      <c r="E479" s="788"/>
      <c r="F479" s="788"/>
      <c r="G479" s="788"/>
      <c r="H479" s="788"/>
      <c r="I479" s="788"/>
      <c r="J479" s="788"/>
      <c r="K479" s="788"/>
      <c r="L479" s="807"/>
      <c r="M479" s="788"/>
      <c r="N479" s="789"/>
      <c r="O479" s="789"/>
      <c r="P479" s="788"/>
      <c r="Q479" s="788"/>
      <c r="R479" s="797"/>
      <c r="S479" s="788"/>
      <c r="T479" s="788"/>
      <c r="U479" s="788"/>
      <c r="V479" s="788"/>
    </row>
    <row r="480" spans="2:22">
      <c r="B480" s="793"/>
      <c r="C480" s="788"/>
      <c r="D480" s="788"/>
      <c r="E480" s="788"/>
      <c r="F480" s="788"/>
      <c r="G480" s="788"/>
      <c r="H480" s="788"/>
      <c r="I480" s="788"/>
      <c r="J480" s="788"/>
      <c r="K480" s="788"/>
      <c r="L480" s="807"/>
      <c r="M480" s="788"/>
      <c r="N480" s="789"/>
      <c r="O480" s="789"/>
      <c r="P480" s="788"/>
      <c r="Q480" s="788"/>
      <c r="R480" s="808"/>
      <c r="S480" s="788"/>
      <c r="T480" s="788"/>
      <c r="U480" s="788"/>
      <c r="V480" s="788"/>
    </row>
    <row r="481" spans="2:22">
      <c r="B481" s="793"/>
      <c r="C481" s="788"/>
      <c r="D481" s="788"/>
      <c r="E481" s="788"/>
      <c r="F481" s="788"/>
      <c r="G481" s="788"/>
      <c r="H481" s="788"/>
      <c r="I481" s="788"/>
      <c r="J481" s="788"/>
      <c r="K481" s="788"/>
      <c r="L481" s="807"/>
      <c r="M481" s="788"/>
      <c r="N481" s="789"/>
      <c r="O481" s="789"/>
      <c r="P481" s="788"/>
      <c r="Q481" s="788"/>
      <c r="R481" s="797"/>
      <c r="S481" s="788"/>
      <c r="T481" s="788"/>
      <c r="U481" s="788"/>
      <c r="V481" s="788"/>
    </row>
    <row r="482" spans="2:22">
      <c r="B482" s="793"/>
      <c r="C482" s="788"/>
      <c r="D482" s="788"/>
      <c r="E482" s="788"/>
      <c r="F482" s="788"/>
      <c r="G482" s="788"/>
      <c r="H482" s="788"/>
      <c r="I482" s="788"/>
      <c r="J482" s="788"/>
      <c r="K482" s="788"/>
      <c r="L482" s="807"/>
      <c r="M482" s="788"/>
      <c r="N482" s="789"/>
      <c r="O482" s="789"/>
      <c r="P482" s="788"/>
      <c r="Q482" s="788"/>
      <c r="R482" s="797"/>
      <c r="S482" s="788"/>
      <c r="T482" s="788"/>
      <c r="U482" s="788"/>
      <c r="V482" s="788"/>
    </row>
    <row r="483" spans="2:22">
      <c r="B483" s="793"/>
      <c r="C483" s="788"/>
      <c r="D483" s="788"/>
      <c r="E483" s="788"/>
      <c r="F483" s="788"/>
      <c r="G483" s="788"/>
      <c r="H483" s="788"/>
      <c r="I483" s="788"/>
      <c r="J483" s="788"/>
      <c r="K483" s="788"/>
      <c r="L483" s="807"/>
      <c r="M483" s="788"/>
      <c r="N483" s="789"/>
      <c r="O483" s="789"/>
      <c r="P483" s="788"/>
      <c r="Q483" s="788"/>
      <c r="R483" s="797"/>
      <c r="S483" s="788"/>
      <c r="T483" s="788"/>
      <c r="U483" s="788"/>
      <c r="V483" s="788"/>
    </row>
    <row r="484" spans="2:22">
      <c r="B484" s="793"/>
      <c r="C484" s="788"/>
      <c r="D484" s="788"/>
      <c r="E484" s="788"/>
      <c r="F484" s="788"/>
      <c r="G484" s="788"/>
      <c r="H484" s="788"/>
      <c r="I484" s="788"/>
      <c r="J484" s="788"/>
      <c r="K484" s="788"/>
      <c r="L484" s="807"/>
      <c r="M484" s="788"/>
      <c r="N484" s="788"/>
      <c r="O484" s="789"/>
      <c r="P484" s="788"/>
      <c r="Q484" s="788"/>
      <c r="R484" s="797"/>
      <c r="S484" s="788"/>
      <c r="T484" s="788"/>
      <c r="U484" s="788"/>
      <c r="V484" s="788"/>
    </row>
    <row r="485" spans="2:22">
      <c r="B485" s="793"/>
      <c r="C485" s="788"/>
      <c r="D485" s="788"/>
      <c r="E485" s="788"/>
      <c r="F485" s="788"/>
      <c r="G485" s="788"/>
      <c r="H485" s="788"/>
      <c r="I485" s="788"/>
      <c r="J485" s="788"/>
      <c r="K485" s="788"/>
      <c r="L485" s="788"/>
      <c r="M485" s="788"/>
      <c r="N485" s="788"/>
      <c r="O485" s="789"/>
      <c r="P485" s="788"/>
      <c r="Q485" s="788"/>
      <c r="R485" s="797"/>
      <c r="S485" s="788"/>
      <c r="T485" s="788"/>
      <c r="U485" s="788"/>
      <c r="V485" s="788"/>
    </row>
    <row r="486" spans="2:22">
      <c r="B486" s="793"/>
      <c r="C486" s="788"/>
      <c r="D486" s="788"/>
      <c r="E486" s="788"/>
      <c r="F486" s="788"/>
      <c r="G486" s="788"/>
      <c r="H486" s="788"/>
      <c r="I486" s="788"/>
      <c r="J486" s="788"/>
      <c r="K486" s="788"/>
      <c r="L486" s="807"/>
      <c r="M486" s="788"/>
      <c r="N486" s="789"/>
      <c r="O486" s="789"/>
      <c r="P486" s="797"/>
      <c r="Q486" s="797"/>
      <c r="R486" s="797"/>
      <c r="S486" s="788"/>
      <c r="T486" s="788"/>
      <c r="U486" s="788"/>
      <c r="V486" s="788"/>
    </row>
    <row r="487" spans="2:22">
      <c r="B487" s="793"/>
      <c r="C487" s="788"/>
      <c r="D487" s="788"/>
      <c r="E487" s="788"/>
      <c r="F487" s="788"/>
      <c r="G487" s="788"/>
      <c r="H487" s="788"/>
      <c r="I487" s="788"/>
      <c r="J487" s="788"/>
      <c r="K487" s="788"/>
      <c r="L487" s="788"/>
      <c r="M487" s="788"/>
      <c r="N487" s="788"/>
      <c r="O487" s="788"/>
      <c r="P487" s="788"/>
      <c r="Q487" s="788"/>
      <c r="R487" s="788"/>
      <c r="S487" s="788"/>
      <c r="T487" s="788"/>
      <c r="U487" s="788"/>
      <c r="V487" s="798"/>
    </row>
    <row r="488" spans="2:22">
      <c r="B488" s="793"/>
      <c r="C488" s="788"/>
      <c r="D488" s="788"/>
      <c r="E488" s="788"/>
      <c r="F488" s="788"/>
      <c r="G488" s="788"/>
      <c r="H488" s="788"/>
      <c r="I488" s="788"/>
      <c r="J488" s="788"/>
      <c r="K488" s="788"/>
      <c r="L488" s="788"/>
      <c r="M488" s="788"/>
      <c r="N488" s="788"/>
      <c r="O488" s="795"/>
      <c r="P488" s="788"/>
      <c r="Q488" s="788"/>
      <c r="R488" s="788"/>
      <c r="S488" s="788"/>
      <c r="T488" s="788"/>
      <c r="U488" s="788"/>
      <c r="V488" s="798"/>
    </row>
    <row r="489" spans="2:22">
      <c r="B489" s="793"/>
      <c r="C489" s="788"/>
      <c r="D489" s="788"/>
      <c r="E489" s="788"/>
      <c r="F489" s="788"/>
      <c r="G489" s="788"/>
      <c r="H489" s="788"/>
      <c r="I489" s="788"/>
      <c r="J489" s="788"/>
      <c r="K489" s="788"/>
      <c r="L489" s="788"/>
      <c r="M489" s="788"/>
      <c r="N489" s="788"/>
      <c r="O489" s="788"/>
      <c r="P489" s="788"/>
      <c r="Q489" s="788"/>
      <c r="R489" s="788"/>
      <c r="S489" s="788"/>
      <c r="T489" s="788"/>
      <c r="U489" s="788"/>
      <c r="V489" s="800"/>
    </row>
    <row r="490" spans="2:22">
      <c r="B490" s="806"/>
      <c r="C490" s="788"/>
      <c r="D490" s="788"/>
      <c r="E490" s="788"/>
      <c r="F490" s="788"/>
      <c r="G490" s="788"/>
      <c r="H490" s="788"/>
      <c r="I490" s="788"/>
      <c r="J490" s="788"/>
      <c r="K490" s="788"/>
      <c r="L490" s="788"/>
      <c r="M490" s="788"/>
      <c r="N490" s="788"/>
      <c r="O490" s="788"/>
      <c r="P490" s="788"/>
      <c r="Q490" s="788"/>
      <c r="R490" s="788"/>
      <c r="S490" s="788"/>
      <c r="T490" s="788"/>
      <c r="U490" s="788"/>
      <c r="V490" s="800"/>
    </row>
    <row r="491" spans="2:22">
      <c r="B491" s="793"/>
      <c r="C491" s="793"/>
      <c r="D491" s="788"/>
      <c r="E491" s="788"/>
      <c r="F491" s="788"/>
      <c r="G491" s="788"/>
      <c r="H491" s="788"/>
      <c r="I491" s="788"/>
      <c r="J491" s="788"/>
      <c r="K491" s="788"/>
      <c r="L491" s="788"/>
      <c r="M491" s="788"/>
      <c r="N491" s="788"/>
      <c r="O491" s="788"/>
      <c r="P491" s="788"/>
      <c r="Q491" s="788"/>
      <c r="R491" s="788"/>
      <c r="S491" s="788"/>
      <c r="T491" s="788"/>
      <c r="U491" s="788"/>
      <c r="V491" s="800"/>
    </row>
    <row r="492" spans="2:22">
      <c r="B492" s="801"/>
      <c r="C492" s="793"/>
      <c r="D492" s="788"/>
      <c r="E492" s="788"/>
      <c r="F492" s="788"/>
      <c r="G492" s="788"/>
      <c r="H492" s="788"/>
      <c r="I492" s="788"/>
      <c r="J492" s="788"/>
      <c r="K492" s="788"/>
      <c r="L492" s="788"/>
      <c r="M492" s="788"/>
      <c r="N492" s="788"/>
      <c r="O492" s="795"/>
      <c r="P492" s="788"/>
      <c r="Q492" s="788"/>
      <c r="R492" s="788"/>
      <c r="S492" s="788"/>
      <c r="T492" s="788"/>
      <c r="U492" s="788"/>
      <c r="V492" s="800"/>
    </row>
    <row r="493" spans="2:22">
      <c r="B493" s="793"/>
      <c r="C493" s="793"/>
      <c r="D493" s="788"/>
      <c r="E493" s="788"/>
      <c r="F493" s="788"/>
      <c r="G493" s="788"/>
      <c r="H493" s="788"/>
      <c r="I493" s="788"/>
      <c r="J493" s="788"/>
      <c r="K493" s="788"/>
      <c r="L493" s="788"/>
      <c r="M493" s="788"/>
      <c r="N493" s="789"/>
      <c r="O493" s="789"/>
      <c r="P493" s="788"/>
      <c r="Q493" s="788"/>
      <c r="R493" s="788"/>
      <c r="S493" s="788"/>
      <c r="T493" s="788"/>
      <c r="U493" s="788"/>
      <c r="V493" s="800"/>
    </row>
    <row r="494" spans="2:22">
      <c r="B494" s="793"/>
      <c r="C494" s="793"/>
      <c r="D494" s="788"/>
      <c r="E494" s="788"/>
      <c r="F494" s="788"/>
      <c r="G494" s="788"/>
      <c r="H494" s="788"/>
      <c r="I494" s="788"/>
      <c r="J494" s="788"/>
      <c r="K494" s="788"/>
      <c r="L494" s="788"/>
      <c r="M494" s="788"/>
      <c r="N494" s="789"/>
      <c r="O494" s="789"/>
      <c r="P494" s="788"/>
      <c r="Q494" s="788"/>
      <c r="R494" s="788"/>
      <c r="S494" s="788"/>
      <c r="T494" s="788"/>
      <c r="U494" s="788"/>
      <c r="V494" s="800"/>
    </row>
    <row r="495" spans="2:22">
      <c r="B495" s="793"/>
      <c r="C495" s="793"/>
      <c r="D495" s="788"/>
      <c r="E495" s="788"/>
      <c r="F495" s="788"/>
      <c r="G495" s="788"/>
      <c r="H495" s="788"/>
      <c r="I495" s="788"/>
      <c r="J495" s="788"/>
      <c r="K495" s="788"/>
      <c r="L495" s="788"/>
      <c r="M495" s="788"/>
      <c r="N495" s="789"/>
      <c r="O495" s="788"/>
      <c r="P495" s="788"/>
      <c r="Q495" s="788"/>
      <c r="R495" s="788"/>
      <c r="S495" s="788"/>
      <c r="T495" s="788"/>
      <c r="U495" s="788"/>
      <c r="V495" s="800"/>
    </row>
    <row r="496" spans="2:22">
      <c r="B496" s="801"/>
      <c r="C496" s="793"/>
      <c r="D496" s="788"/>
      <c r="E496" s="788"/>
      <c r="F496" s="788"/>
      <c r="G496" s="788"/>
      <c r="H496" s="788"/>
      <c r="I496" s="788"/>
      <c r="J496" s="788"/>
      <c r="K496" s="788"/>
      <c r="L496" s="788"/>
      <c r="M496" s="788"/>
      <c r="N496" s="788"/>
      <c r="O496" s="788"/>
      <c r="P496" s="788"/>
      <c r="Q496" s="788"/>
      <c r="R496" s="788"/>
      <c r="S496" s="788"/>
      <c r="T496" s="788"/>
      <c r="U496" s="788"/>
      <c r="V496" s="800"/>
    </row>
    <row r="497" spans="2:22">
      <c r="B497" s="799"/>
      <c r="C497" s="793"/>
      <c r="D497" s="788"/>
      <c r="E497" s="788"/>
      <c r="F497" s="788"/>
      <c r="G497" s="788"/>
      <c r="H497" s="788"/>
      <c r="I497" s="788"/>
      <c r="J497" s="788"/>
      <c r="K497" s="788"/>
      <c r="L497" s="788"/>
      <c r="M497" s="788"/>
      <c r="N497" s="788"/>
      <c r="O497" s="795"/>
      <c r="P497" s="788"/>
      <c r="Q497" s="788"/>
      <c r="R497" s="788"/>
      <c r="S497" s="788"/>
      <c r="T497" s="788"/>
      <c r="U497" s="788"/>
      <c r="V497" s="800"/>
    </row>
    <row r="498" spans="2:22">
      <c r="B498" s="799"/>
      <c r="C498" s="793"/>
      <c r="D498" s="788"/>
      <c r="E498" s="788"/>
      <c r="F498" s="788"/>
      <c r="G498" s="788"/>
      <c r="H498" s="788"/>
      <c r="I498" s="788"/>
      <c r="J498" s="788"/>
      <c r="K498" s="788"/>
      <c r="L498" s="788"/>
      <c r="M498" s="788"/>
      <c r="N498" s="789"/>
      <c r="O498" s="789"/>
      <c r="P498" s="788"/>
      <c r="Q498" s="788"/>
      <c r="R498" s="788"/>
      <c r="S498" s="788"/>
      <c r="T498" s="788"/>
      <c r="U498" s="788"/>
      <c r="V498" s="800"/>
    </row>
    <row r="499" spans="2:22">
      <c r="B499" s="799"/>
      <c r="C499" s="793"/>
      <c r="D499" s="788"/>
      <c r="E499" s="788"/>
      <c r="F499" s="788"/>
      <c r="G499" s="788"/>
      <c r="H499" s="788"/>
      <c r="I499" s="788"/>
      <c r="J499" s="788"/>
      <c r="K499" s="788"/>
      <c r="L499" s="788"/>
      <c r="M499" s="788"/>
      <c r="N499" s="789"/>
      <c r="O499" s="789"/>
      <c r="P499" s="788"/>
      <c r="Q499" s="788"/>
      <c r="R499" s="788"/>
      <c r="S499" s="788"/>
      <c r="T499" s="788"/>
      <c r="U499" s="788"/>
      <c r="V499" s="800"/>
    </row>
    <row r="500" spans="2:22">
      <c r="B500" s="793"/>
      <c r="C500" s="793"/>
      <c r="D500" s="788"/>
      <c r="E500" s="788"/>
      <c r="F500" s="788"/>
      <c r="G500" s="788"/>
      <c r="H500" s="788"/>
      <c r="I500" s="788"/>
      <c r="J500" s="788"/>
      <c r="K500" s="802"/>
      <c r="L500" s="802"/>
      <c r="M500" s="802"/>
      <c r="N500" s="805"/>
      <c r="O500" s="805"/>
      <c r="P500" s="788"/>
      <c r="Q500" s="788"/>
      <c r="R500" s="788"/>
      <c r="S500" s="788"/>
      <c r="T500" s="788"/>
      <c r="U500" s="788"/>
      <c r="V500" s="800"/>
    </row>
    <row r="501" spans="2:22">
      <c r="B501" s="801"/>
      <c r="C501" s="793"/>
      <c r="D501" s="788"/>
      <c r="E501" s="788"/>
      <c r="F501" s="788"/>
      <c r="G501" s="788"/>
      <c r="H501" s="788"/>
      <c r="I501" s="788"/>
      <c r="J501" s="788"/>
      <c r="K501" s="788"/>
      <c r="L501" s="788"/>
      <c r="M501" s="788"/>
      <c r="N501" s="788"/>
      <c r="O501" s="788"/>
      <c r="P501" s="788"/>
      <c r="Q501" s="788"/>
      <c r="R501" s="788"/>
      <c r="S501" s="788"/>
      <c r="T501" s="788"/>
      <c r="U501" s="788"/>
      <c r="V501" s="800"/>
    </row>
    <row r="502" spans="2:22">
      <c r="B502" s="799"/>
      <c r="C502" s="793"/>
      <c r="D502" s="788"/>
      <c r="E502" s="788"/>
      <c r="F502" s="788"/>
      <c r="G502" s="788"/>
      <c r="H502" s="788"/>
      <c r="I502" s="788"/>
      <c r="J502" s="788"/>
      <c r="K502" s="788"/>
      <c r="L502" s="788"/>
      <c r="M502" s="788"/>
      <c r="N502" s="788"/>
      <c r="O502" s="795"/>
      <c r="P502" s="788"/>
      <c r="Q502" s="788"/>
      <c r="R502" s="788"/>
      <c r="S502" s="788"/>
      <c r="T502" s="788"/>
      <c r="U502" s="788"/>
      <c r="V502" s="800"/>
    </row>
    <row r="503" spans="2:22">
      <c r="B503" s="799"/>
      <c r="C503" s="793"/>
      <c r="D503" s="788"/>
      <c r="E503" s="788"/>
      <c r="F503" s="788"/>
      <c r="G503" s="788"/>
      <c r="H503" s="788"/>
      <c r="I503" s="788"/>
      <c r="J503" s="788"/>
      <c r="K503" s="788"/>
      <c r="L503" s="788"/>
      <c r="M503" s="788"/>
      <c r="N503" s="789"/>
      <c r="O503" s="789"/>
      <c r="P503" s="788"/>
      <c r="Q503" s="788"/>
      <c r="R503" s="788"/>
      <c r="S503" s="788"/>
      <c r="T503" s="788"/>
      <c r="U503" s="788"/>
      <c r="V503" s="800"/>
    </row>
    <row r="504" spans="2:22">
      <c r="B504" s="804"/>
      <c r="C504" s="803"/>
      <c r="D504" s="802"/>
      <c r="E504" s="802"/>
      <c r="F504" s="802"/>
      <c r="G504" s="802"/>
      <c r="H504" s="802"/>
      <c r="I504" s="802"/>
      <c r="J504" s="802"/>
      <c r="K504" s="796"/>
      <c r="L504" s="788"/>
      <c r="M504" s="788"/>
      <c r="N504" s="789"/>
      <c r="O504" s="789"/>
      <c r="P504" s="788"/>
      <c r="Q504" s="788"/>
      <c r="R504" s="788"/>
      <c r="S504" s="788"/>
      <c r="T504" s="788"/>
      <c r="U504" s="788"/>
      <c r="V504" s="800"/>
    </row>
    <row r="505" spans="2:22">
      <c r="B505" s="793"/>
      <c r="C505" s="793"/>
      <c r="D505" s="788"/>
      <c r="E505" s="788"/>
      <c r="F505" s="788"/>
      <c r="G505" s="788"/>
      <c r="H505" s="788"/>
      <c r="I505" s="788"/>
      <c r="J505" s="788"/>
      <c r="K505" s="788"/>
      <c r="L505" s="788"/>
      <c r="M505" s="788"/>
      <c r="N505" s="789"/>
      <c r="O505" s="789"/>
      <c r="P505" s="788"/>
      <c r="Q505" s="788"/>
      <c r="R505" s="788"/>
      <c r="S505" s="788"/>
      <c r="T505" s="788"/>
      <c r="U505" s="788"/>
      <c r="V505" s="800"/>
    </row>
    <row r="506" spans="2:22">
      <c r="B506" s="801"/>
      <c r="C506" s="793"/>
      <c r="D506" s="788"/>
      <c r="E506" s="788"/>
      <c r="F506" s="788"/>
      <c r="G506" s="788"/>
      <c r="H506" s="788"/>
      <c r="I506" s="788"/>
      <c r="J506" s="788"/>
      <c r="K506" s="796"/>
      <c r="L506" s="788"/>
      <c r="M506" s="788"/>
      <c r="N506" s="789"/>
      <c r="O506" s="789"/>
      <c r="P506" s="788"/>
      <c r="Q506" s="788"/>
      <c r="R506" s="788"/>
      <c r="S506" s="788"/>
      <c r="T506" s="788"/>
      <c r="U506" s="788"/>
      <c r="V506" s="800"/>
    </row>
    <row r="507" spans="2:22">
      <c r="B507" s="799"/>
      <c r="C507" s="793"/>
      <c r="D507" s="788"/>
      <c r="E507" s="788"/>
      <c r="F507" s="788"/>
      <c r="G507" s="788"/>
      <c r="H507" s="788"/>
      <c r="I507" s="788"/>
      <c r="J507" s="788"/>
      <c r="K507" s="788"/>
      <c r="L507" s="788"/>
      <c r="M507" s="788"/>
      <c r="N507" s="788"/>
      <c r="O507" s="788"/>
      <c r="P507" s="788"/>
      <c r="Q507" s="788"/>
      <c r="R507" s="788"/>
      <c r="S507" s="788"/>
      <c r="T507" s="788"/>
      <c r="U507" s="788"/>
      <c r="V507" s="800"/>
    </row>
    <row r="508" spans="2:22">
      <c r="B508" s="799"/>
      <c r="C508" s="793"/>
      <c r="D508" s="788"/>
      <c r="E508" s="788"/>
      <c r="F508" s="788"/>
      <c r="G508" s="788"/>
      <c r="H508" s="788"/>
      <c r="I508" s="788"/>
      <c r="J508" s="788"/>
      <c r="K508" s="788"/>
      <c r="L508" s="788"/>
      <c r="M508" s="788"/>
      <c r="N508" s="788"/>
      <c r="O508" s="795"/>
      <c r="P508" s="788"/>
      <c r="Q508" s="788"/>
      <c r="R508" s="788"/>
      <c r="S508" s="788"/>
      <c r="T508" s="788"/>
      <c r="U508" s="788"/>
      <c r="V508" s="788"/>
    </row>
    <row r="509" spans="2:22">
      <c r="B509" s="799"/>
      <c r="C509" s="793"/>
      <c r="D509" s="788"/>
      <c r="E509" s="788"/>
      <c r="F509" s="788"/>
      <c r="G509" s="788"/>
      <c r="H509" s="788"/>
      <c r="I509" s="788"/>
      <c r="J509" s="788"/>
      <c r="K509" s="788"/>
      <c r="L509" s="788"/>
      <c r="M509" s="788"/>
      <c r="N509" s="788"/>
      <c r="O509" s="788"/>
      <c r="P509" s="788"/>
      <c r="Q509" s="788"/>
      <c r="R509" s="788"/>
      <c r="S509" s="788"/>
      <c r="T509" s="788"/>
      <c r="U509" s="788"/>
      <c r="V509" s="788"/>
    </row>
    <row r="510" spans="2:22">
      <c r="B510" s="799"/>
      <c r="C510" s="793"/>
      <c r="D510" s="788"/>
      <c r="E510" s="788"/>
      <c r="F510" s="788"/>
      <c r="G510" s="788"/>
      <c r="H510" s="788"/>
      <c r="I510" s="788"/>
      <c r="J510" s="788"/>
      <c r="K510" s="788"/>
      <c r="L510" s="788"/>
      <c r="M510" s="788"/>
      <c r="N510" s="789"/>
      <c r="O510" s="789"/>
      <c r="P510" s="788"/>
      <c r="Q510" s="788"/>
      <c r="R510" s="788"/>
      <c r="S510" s="788"/>
      <c r="T510" s="788"/>
      <c r="U510" s="788"/>
      <c r="V510" s="788"/>
    </row>
    <row r="511" spans="2:22">
      <c r="B511" s="793"/>
      <c r="C511" s="793"/>
      <c r="D511" s="788"/>
      <c r="E511" s="788"/>
      <c r="F511" s="788"/>
      <c r="G511" s="788"/>
      <c r="H511" s="788"/>
      <c r="I511" s="788"/>
      <c r="J511" s="788"/>
      <c r="K511" s="788"/>
      <c r="L511" s="788"/>
      <c r="M511" s="788"/>
      <c r="N511" s="789"/>
      <c r="O511" s="789"/>
      <c r="P511" s="788"/>
      <c r="Q511" s="788"/>
      <c r="R511" s="788"/>
      <c r="S511" s="788"/>
      <c r="T511" s="788"/>
      <c r="U511" s="788"/>
      <c r="V511" s="788"/>
    </row>
    <row r="512" spans="2:22">
      <c r="B512" s="794"/>
      <c r="C512" s="788"/>
      <c r="D512" s="788"/>
      <c r="E512" s="788"/>
      <c r="F512" s="788"/>
      <c r="G512" s="788"/>
      <c r="H512" s="788"/>
      <c r="I512" s="788"/>
      <c r="J512" s="788"/>
      <c r="K512" s="788"/>
      <c r="L512" s="788"/>
      <c r="M512" s="788"/>
      <c r="N512" s="789"/>
      <c r="O512" s="789"/>
      <c r="P512" s="788"/>
      <c r="Q512" s="788"/>
      <c r="R512" s="788"/>
      <c r="S512" s="788"/>
      <c r="T512" s="788"/>
      <c r="U512" s="788"/>
      <c r="V512" s="788"/>
    </row>
    <row r="513" spans="2:22">
      <c r="B513" s="788"/>
      <c r="C513" s="788"/>
      <c r="D513" s="788"/>
      <c r="E513" s="788"/>
      <c r="F513" s="788"/>
      <c r="G513" s="788"/>
      <c r="H513" s="788"/>
      <c r="I513" s="788"/>
      <c r="J513" s="788"/>
      <c r="K513" s="788"/>
      <c r="L513" s="788"/>
      <c r="M513" s="788"/>
      <c r="N513" s="789"/>
      <c r="O513" s="789"/>
      <c r="P513" s="788"/>
      <c r="Q513" s="788"/>
      <c r="R513" s="788"/>
      <c r="S513" s="788"/>
      <c r="T513" s="788"/>
      <c r="U513" s="788"/>
      <c r="V513" s="788"/>
    </row>
    <row r="514" spans="2:22">
      <c r="B514" s="793"/>
      <c r="C514" s="788"/>
      <c r="D514" s="788"/>
      <c r="E514" s="788"/>
      <c r="F514" s="788"/>
      <c r="G514" s="788"/>
      <c r="H514" s="788"/>
      <c r="I514" s="788"/>
      <c r="J514" s="788"/>
      <c r="K514" s="788"/>
      <c r="L514" s="788"/>
      <c r="M514" s="788"/>
      <c r="N514" s="789"/>
      <c r="O514" s="789"/>
      <c r="P514" s="788"/>
      <c r="Q514" s="788"/>
      <c r="R514" s="788"/>
      <c r="S514" s="788"/>
      <c r="T514" s="788"/>
      <c r="U514" s="788"/>
      <c r="V514" s="798"/>
    </row>
    <row r="515" spans="2:22">
      <c r="B515" s="793"/>
      <c r="C515" s="788"/>
      <c r="D515" s="788"/>
      <c r="E515" s="788"/>
      <c r="F515" s="788"/>
      <c r="G515" s="788"/>
      <c r="H515" s="788"/>
      <c r="I515" s="788"/>
      <c r="J515" s="788"/>
      <c r="K515" s="788"/>
      <c r="L515" s="788"/>
      <c r="M515" s="788"/>
      <c r="N515" s="789"/>
      <c r="O515" s="789"/>
      <c r="P515" s="788"/>
      <c r="Q515" s="788"/>
      <c r="R515" s="788"/>
      <c r="S515" s="788"/>
      <c r="T515" s="788"/>
      <c r="U515" s="788"/>
      <c r="V515" s="788"/>
    </row>
    <row r="516" spans="2:22">
      <c r="B516" s="793"/>
      <c r="C516" s="788"/>
      <c r="D516" s="788"/>
      <c r="E516" s="788"/>
      <c r="F516" s="788"/>
      <c r="G516" s="788"/>
      <c r="H516" s="788"/>
      <c r="I516" s="788"/>
      <c r="J516" s="788"/>
      <c r="K516" s="788"/>
      <c r="L516" s="788"/>
      <c r="M516" s="788"/>
      <c r="N516" s="789"/>
      <c r="O516" s="789"/>
      <c r="P516" s="788"/>
      <c r="Q516" s="788"/>
      <c r="R516" s="788"/>
      <c r="S516" s="788"/>
      <c r="T516" s="788"/>
      <c r="U516" s="788"/>
      <c r="V516" s="797"/>
    </row>
    <row r="517" spans="2:22">
      <c r="B517" s="793"/>
      <c r="C517" s="788"/>
      <c r="D517" s="788"/>
      <c r="E517" s="788"/>
      <c r="F517" s="788"/>
      <c r="G517" s="788"/>
      <c r="H517" s="788"/>
      <c r="I517" s="788"/>
      <c r="J517" s="788"/>
      <c r="K517" s="788"/>
      <c r="L517" s="788"/>
      <c r="M517" s="788"/>
      <c r="N517" s="789"/>
      <c r="O517" s="789"/>
      <c r="P517" s="788"/>
      <c r="Q517" s="788"/>
      <c r="R517" s="788"/>
      <c r="S517" s="788"/>
      <c r="T517" s="788"/>
      <c r="U517" s="788"/>
      <c r="V517" s="797"/>
    </row>
    <row r="518" spans="2:22">
      <c r="B518" s="793"/>
      <c r="C518" s="788"/>
      <c r="D518" s="788"/>
      <c r="E518" s="788"/>
      <c r="F518" s="788"/>
      <c r="G518" s="788"/>
      <c r="H518" s="788"/>
      <c r="I518" s="788"/>
      <c r="J518" s="788"/>
      <c r="K518" s="788"/>
      <c r="L518" s="788"/>
      <c r="M518" s="788"/>
      <c r="N518" s="789"/>
      <c r="O518" s="789"/>
      <c r="P518" s="788"/>
      <c r="Q518" s="788"/>
      <c r="R518" s="788"/>
      <c r="S518" s="788"/>
      <c r="T518" s="788"/>
      <c r="U518" s="788"/>
      <c r="V518" s="788"/>
    </row>
    <row r="519" spans="2:22">
      <c r="B519" s="793"/>
      <c r="C519" s="788"/>
      <c r="D519" s="788"/>
      <c r="E519" s="788"/>
      <c r="F519" s="788"/>
      <c r="G519" s="788"/>
      <c r="H519" s="788"/>
      <c r="I519" s="788"/>
      <c r="J519" s="788"/>
      <c r="K519" s="788"/>
      <c r="L519" s="788"/>
      <c r="M519" s="788"/>
      <c r="N519" s="789"/>
      <c r="O519" s="789"/>
      <c r="P519" s="788"/>
      <c r="Q519" s="788"/>
      <c r="R519" s="788"/>
      <c r="S519" s="788"/>
      <c r="T519" s="788"/>
      <c r="U519" s="788"/>
      <c r="V519" s="788"/>
    </row>
    <row r="520" spans="2:22">
      <c r="B520" s="793"/>
      <c r="C520" s="788"/>
      <c r="D520" s="788"/>
      <c r="E520" s="788"/>
      <c r="F520" s="788"/>
      <c r="G520" s="788"/>
      <c r="H520" s="788"/>
      <c r="I520" s="788"/>
      <c r="J520" s="788"/>
      <c r="K520" s="788"/>
      <c r="L520" s="788"/>
      <c r="M520" s="788"/>
      <c r="N520" s="789"/>
      <c r="O520" s="789"/>
      <c r="P520" s="788"/>
      <c r="Q520" s="788"/>
      <c r="R520" s="788"/>
      <c r="S520" s="788"/>
      <c r="T520" s="788"/>
      <c r="U520" s="788"/>
      <c r="V520" s="788"/>
    </row>
    <row r="521" spans="2:22">
      <c r="B521" s="793"/>
      <c r="C521" s="788"/>
      <c r="D521" s="788"/>
      <c r="E521" s="788"/>
      <c r="F521" s="788"/>
      <c r="G521" s="788"/>
      <c r="H521" s="788"/>
      <c r="I521" s="788"/>
      <c r="J521" s="788"/>
      <c r="K521" s="788"/>
      <c r="L521" s="788"/>
      <c r="M521" s="788"/>
      <c r="N521" s="789"/>
      <c r="O521" s="789"/>
      <c r="P521" s="788"/>
      <c r="Q521" s="788"/>
      <c r="R521" s="788"/>
      <c r="S521" s="788"/>
      <c r="T521" s="788"/>
      <c r="U521" s="788"/>
      <c r="V521" s="788"/>
    </row>
    <row r="522" spans="2:22">
      <c r="B522" s="793"/>
      <c r="C522" s="788"/>
      <c r="D522" s="788"/>
      <c r="E522" s="788"/>
      <c r="F522" s="788"/>
      <c r="G522" s="788"/>
      <c r="H522" s="788"/>
      <c r="I522" s="788"/>
      <c r="J522" s="788"/>
      <c r="K522" s="788"/>
      <c r="L522" s="788"/>
      <c r="M522" s="788"/>
      <c r="N522" s="789"/>
      <c r="O522" s="789"/>
      <c r="P522" s="788"/>
      <c r="Q522" s="788"/>
      <c r="R522" s="788"/>
      <c r="S522" s="788"/>
      <c r="T522" s="788"/>
      <c r="U522" s="788"/>
      <c r="V522" s="788"/>
    </row>
    <row r="523" spans="2:22">
      <c r="B523" s="793"/>
      <c r="C523" s="788"/>
      <c r="D523" s="788"/>
      <c r="E523" s="788"/>
      <c r="F523" s="788"/>
      <c r="G523" s="788"/>
      <c r="H523" s="788"/>
      <c r="I523" s="788"/>
      <c r="J523" s="788"/>
      <c r="K523" s="788"/>
      <c r="L523" s="788"/>
      <c r="M523" s="788"/>
      <c r="N523" s="789"/>
      <c r="O523" s="789"/>
      <c r="P523" s="788"/>
      <c r="Q523" s="788"/>
      <c r="R523" s="788"/>
      <c r="S523" s="788"/>
      <c r="T523" s="788"/>
      <c r="U523" s="788"/>
      <c r="V523" s="788"/>
    </row>
    <row r="524" spans="2:22">
      <c r="B524" s="793"/>
      <c r="C524" s="788"/>
      <c r="D524" s="788"/>
      <c r="E524" s="788"/>
      <c r="F524" s="788"/>
      <c r="G524" s="788"/>
      <c r="H524" s="788"/>
      <c r="I524" s="788"/>
      <c r="J524" s="788"/>
    </row>
    <row r="525" spans="2:22">
      <c r="B525" s="793"/>
      <c r="C525" s="788"/>
      <c r="D525" s="788"/>
      <c r="E525" s="788"/>
      <c r="F525" s="788"/>
      <c r="G525" s="788"/>
      <c r="H525" s="788"/>
      <c r="I525" s="788"/>
      <c r="J525" s="788"/>
    </row>
    <row r="526" spans="2:22">
      <c r="B526" s="793"/>
      <c r="C526" s="788"/>
      <c r="D526" s="788"/>
      <c r="E526" s="788"/>
      <c r="F526" s="788"/>
      <c r="G526" s="788"/>
      <c r="H526" s="788"/>
      <c r="I526" s="788"/>
      <c r="J526" s="788"/>
      <c r="K526" s="788"/>
      <c r="L526" s="788"/>
      <c r="M526" s="788"/>
      <c r="N526" s="788"/>
      <c r="O526" s="795"/>
      <c r="P526" s="788"/>
      <c r="Q526" s="788"/>
      <c r="R526" s="788"/>
    </row>
    <row r="527" spans="2:22">
      <c r="B527" s="793"/>
      <c r="C527" s="788"/>
      <c r="D527" s="788"/>
      <c r="E527" s="788"/>
      <c r="F527" s="788"/>
      <c r="G527" s="788"/>
      <c r="H527" s="788"/>
      <c r="I527" s="788"/>
      <c r="J527" s="788"/>
      <c r="K527" s="788"/>
      <c r="L527" s="788"/>
      <c r="M527" s="788"/>
      <c r="N527" s="789"/>
      <c r="O527" s="789"/>
      <c r="P527" s="788"/>
      <c r="Q527" s="788"/>
      <c r="R527" s="797"/>
    </row>
    <row r="528" spans="2:22">
      <c r="K528" s="788"/>
      <c r="L528" s="788"/>
      <c r="M528" s="788"/>
      <c r="N528" s="789"/>
      <c r="O528" s="789"/>
      <c r="P528" s="788"/>
      <c r="Q528" s="788"/>
      <c r="R528" s="788"/>
    </row>
    <row r="529" spans="2:18">
      <c r="K529" s="788"/>
      <c r="L529" s="788"/>
      <c r="M529" s="788"/>
      <c r="N529" s="789"/>
      <c r="O529" s="789"/>
      <c r="P529" s="788"/>
      <c r="Q529" s="788"/>
      <c r="R529" s="788"/>
    </row>
    <row r="530" spans="2:18">
      <c r="B530" s="794"/>
      <c r="C530" s="788"/>
      <c r="D530" s="788"/>
      <c r="E530" s="788"/>
      <c r="F530" s="788"/>
      <c r="G530" s="788"/>
      <c r="H530" s="788"/>
      <c r="I530" s="788"/>
      <c r="J530" s="788"/>
    </row>
    <row r="531" spans="2:18">
      <c r="B531" s="793"/>
      <c r="C531" s="788"/>
      <c r="D531" s="788"/>
      <c r="E531" s="788"/>
      <c r="F531" s="796"/>
      <c r="G531" s="788"/>
      <c r="H531" s="788"/>
      <c r="I531" s="788"/>
      <c r="J531" s="788"/>
      <c r="K531" s="788"/>
      <c r="L531" s="788"/>
      <c r="M531" s="788"/>
      <c r="N531" s="788"/>
      <c r="O531" s="795"/>
      <c r="P531" s="788"/>
      <c r="Q531" s="788"/>
      <c r="R531" s="788"/>
    </row>
    <row r="532" spans="2:18">
      <c r="B532" s="793"/>
      <c r="C532" s="788"/>
      <c r="D532" s="788"/>
      <c r="E532" s="788"/>
      <c r="F532" s="788"/>
      <c r="G532" s="788"/>
      <c r="H532" s="788"/>
      <c r="I532" s="788"/>
      <c r="J532" s="788"/>
      <c r="K532" s="788"/>
      <c r="L532" s="788"/>
      <c r="M532" s="788"/>
      <c r="N532" s="788"/>
      <c r="O532" s="789"/>
      <c r="P532" s="788"/>
      <c r="Q532" s="788"/>
      <c r="R532" s="788"/>
    </row>
    <row r="533" spans="2:18">
      <c r="B533" s="793"/>
      <c r="C533" s="788"/>
      <c r="D533" s="788"/>
      <c r="E533" s="788"/>
      <c r="F533" s="788"/>
      <c r="G533" s="788"/>
      <c r="H533" s="788"/>
      <c r="I533" s="788"/>
      <c r="J533" s="788"/>
      <c r="K533" s="788"/>
      <c r="L533" s="788"/>
      <c r="M533" s="788"/>
      <c r="N533" s="788"/>
      <c r="O533" s="789"/>
      <c r="P533" s="788"/>
      <c r="Q533" s="788"/>
      <c r="R533" s="788"/>
    </row>
    <row r="534" spans="2:18">
      <c r="K534" s="788"/>
      <c r="L534" s="788"/>
      <c r="M534" s="788"/>
      <c r="N534" s="788"/>
      <c r="O534" s="789"/>
      <c r="P534" s="788"/>
      <c r="Q534" s="788"/>
      <c r="R534" s="788"/>
    </row>
    <row r="535" spans="2:18">
      <c r="B535" s="794"/>
      <c r="C535" s="788"/>
      <c r="D535" s="788"/>
      <c r="E535" s="788"/>
      <c r="F535" s="788"/>
      <c r="G535" s="788"/>
      <c r="H535" s="788"/>
      <c r="I535" s="788"/>
      <c r="J535" s="788"/>
      <c r="K535" s="788"/>
      <c r="L535" s="788"/>
      <c r="M535" s="788"/>
      <c r="N535" s="788"/>
      <c r="O535" s="788"/>
      <c r="P535" s="788"/>
      <c r="Q535" s="788"/>
      <c r="R535" s="788"/>
    </row>
    <row r="536" spans="2:18">
      <c r="B536" s="793"/>
      <c r="C536" s="788"/>
      <c r="D536" s="788"/>
      <c r="E536" s="788"/>
      <c r="F536" s="788"/>
      <c r="G536" s="788"/>
      <c r="H536" s="788"/>
      <c r="I536" s="788"/>
      <c r="J536" s="788"/>
      <c r="K536" s="788"/>
      <c r="L536" s="788"/>
      <c r="M536" s="788"/>
      <c r="N536" s="788"/>
      <c r="O536" s="792"/>
      <c r="P536" s="788"/>
      <c r="Q536" s="788"/>
      <c r="R536" s="788"/>
    </row>
    <row r="537" spans="2:18">
      <c r="B537" s="791"/>
      <c r="C537" s="788"/>
      <c r="D537" s="788"/>
      <c r="E537" s="788"/>
      <c r="F537" s="788"/>
      <c r="G537" s="788"/>
      <c r="H537" s="788"/>
      <c r="I537" s="788"/>
      <c r="J537" s="788"/>
      <c r="O537" s="193"/>
    </row>
    <row r="538" spans="2:18">
      <c r="B538" s="788"/>
      <c r="C538" s="788"/>
      <c r="D538" s="788"/>
      <c r="E538" s="788"/>
      <c r="F538" s="788"/>
      <c r="G538" s="788"/>
      <c r="H538" s="788"/>
      <c r="I538" s="788"/>
      <c r="J538" s="788"/>
      <c r="K538" s="788"/>
      <c r="L538" s="788"/>
      <c r="M538" s="788"/>
      <c r="N538" s="790"/>
      <c r="O538" s="789"/>
      <c r="P538" s="788"/>
      <c r="Q538" s="788"/>
      <c r="R538" s="788"/>
    </row>
    <row r="539" spans="2:18">
      <c r="B539" s="788"/>
      <c r="C539" s="788"/>
      <c r="D539" s="788"/>
      <c r="E539" s="788"/>
      <c r="F539" s="788"/>
      <c r="G539" s="788"/>
      <c r="H539" s="788"/>
      <c r="I539" s="788"/>
      <c r="J539" s="788"/>
    </row>
    <row r="540" spans="2:18">
      <c r="B540" s="788"/>
      <c r="C540" s="788"/>
      <c r="D540" s="788"/>
      <c r="E540" s="788"/>
      <c r="F540" s="788"/>
      <c r="G540" s="788"/>
      <c r="H540" s="788"/>
      <c r="I540" s="788"/>
      <c r="J540" s="788"/>
      <c r="O540" s="193"/>
    </row>
    <row r="542" spans="2:18">
      <c r="B542" s="788"/>
      <c r="C542" s="788"/>
      <c r="D542" s="788"/>
      <c r="E542" s="788"/>
      <c r="F542" s="788"/>
      <c r="G542" s="788"/>
      <c r="H542" s="788"/>
      <c r="I542" s="788"/>
      <c r="J542" s="788"/>
    </row>
  </sheetData>
  <mergeCells count="19">
    <mergeCell ref="B12:E12"/>
    <mergeCell ref="B319:J319"/>
    <mergeCell ref="I5:I7"/>
    <mergeCell ref="J5:J7"/>
    <mergeCell ref="F5:F7"/>
    <mergeCell ref="G5:G7"/>
    <mergeCell ref="B37:E37"/>
    <mergeCell ref="B228:E228"/>
    <mergeCell ref="B15:E15"/>
    <mergeCell ref="B9:E9"/>
    <mergeCell ref="A5:A7"/>
    <mergeCell ref="A1:C1"/>
    <mergeCell ref="D1:J1"/>
    <mergeCell ref="A2:C4"/>
    <mergeCell ref="D2:J2"/>
    <mergeCell ref="D3:J3"/>
    <mergeCell ref="D4:J4"/>
    <mergeCell ref="B5:E7"/>
    <mergeCell ref="H5:H7"/>
  </mergeCells>
  <printOptions horizontalCentered="1"/>
  <pageMargins left="0.25" right="0.25" top="0.75" bottom="0.75" header="0.3" footer="0.3"/>
  <pageSetup paperSize="9" scale="83" fitToHeight="0" orientation="portrait" r:id="rId1"/>
  <headerFooter differentFirst="1" alignWithMargins="0">
    <oddHeader xml:space="preserve">&amp;R&amp;8
</oddHeader>
    <oddFooter>&amp;L&amp;7&amp;F</oddFooter>
  </headerFooter>
  <rowBreaks count="4" manualBreakCount="4">
    <brk id="272" max="8" man="1"/>
    <brk id="311" max="8" man="1"/>
    <brk id="404" max="8" man="1"/>
    <brk id="509" max="1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EB653-905F-4A26-A103-98C1DFEDD48D}">
  <sheetPr>
    <pageSetUpPr fitToPage="1"/>
  </sheetPr>
  <dimension ref="A1:AQ231"/>
  <sheetViews>
    <sheetView showGridLines="0" view="pageBreakPreview" zoomScaleNormal="100" zoomScaleSheetLayoutView="100" workbookViewId="0">
      <selection activeCell="K63" sqref="K63"/>
    </sheetView>
  </sheetViews>
  <sheetFormatPr baseColWidth="10" defaultColWidth="11.42578125" defaultRowHeight="12.75"/>
  <cols>
    <col min="1" max="1" width="5.85546875" style="52" customWidth="1"/>
    <col min="2" max="2" width="11.42578125" style="3"/>
    <col min="3" max="3" width="11.5703125" style="3" bestFit="1" customWidth="1"/>
    <col min="4" max="4" width="11.42578125" style="3" customWidth="1"/>
    <col min="5" max="5" width="25.42578125" style="3" customWidth="1"/>
    <col min="6" max="6" width="6" style="3" customWidth="1"/>
    <col min="7" max="8" width="9.7109375" style="3" customWidth="1"/>
    <col min="9" max="9" width="12.85546875" style="3" customWidth="1"/>
    <col min="10" max="10" width="15.7109375" style="3" customWidth="1"/>
    <col min="11" max="11" width="11.85546875" style="3" bestFit="1" customWidth="1"/>
    <col min="12" max="12" width="13.28515625" style="3" bestFit="1" customWidth="1"/>
    <col min="13" max="13" width="14.42578125" style="3" bestFit="1" customWidth="1"/>
    <col min="14" max="14" width="12.42578125" style="3" bestFit="1" customWidth="1"/>
    <col min="15" max="15" width="20.140625" style="3" customWidth="1"/>
    <col min="16" max="16" width="6.42578125" style="3" customWidth="1"/>
    <col min="17" max="18" width="12.140625" style="3" bestFit="1" customWidth="1"/>
    <col min="19" max="19" width="11.42578125" style="3"/>
    <col min="20" max="20" width="13.42578125" style="3" customWidth="1"/>
    <col min="21" max="24" width="11.42578125" style="3"/>
    <col min="25" max="25" width="16.7109375" style="3" customWidth="1"/>
    <col min="26" max="26" width="11.42578125" style="52"/>
    <col min="27" max="27" width="15.28515625" style="52" customWidth="1"/>
    <col min="28" max="29" width="11.85546875" style="52" bestFit="1" customWidth="1"/>
    <col min="30" max="31" width="11.42578125" style="52"/>
    <col min="32" max="32" width="13.7109375" style="52" customWidth="1"/>
    <col min="33" max="35" width="11.42578125" style="3"/>
    <col min="36" max="36" width="16.7109375" style="3" customWidth="1"/>
    <col min="37" max="37" width="11.42578125" style="52"/>
    <col min="38" max="38" width="15.28515625" style="52" customWidth="1"/>
    <col min="39" max="39" width="15" style="52" customWidth="1"/>
    <col min="40" max="40" width="11.85546875" style="52" bestFit="1" customWidth="1"/>
    <col min="41" max="42" width="11.42578125" style="52"/>
    <col min="43" max="43" width="13.7109375" style="52" customWidth="1"/>
    <col min="44" max="44" width="12.28515625" style="3" bestFit="1" customWidth="1"/>
    <col min="45" max="16384" width="11.42578125" style="3"/>
  </cols>
  <sheetData>
    <row r="1" spans="1:43" ht="27" customHeight="1" thickBot="1">
      <c r="A1" s="779" t="s">
        <v>1583</v>
      </c>
      <c r="B1" s="780"/>
      <c r="C1" s="781"/>
      <c r="D1" s="704" t="s">
        <v>1582</v>
      </c>
      <c r="E1" s="705"/>
      <c r="F1" s="705"/>
      <c r="G1" s="705"/>
      <c r="H1" s="705"/>
      <c r="I1" s="705"/>
      <c r="J1" s="706"/>
    </row>
    <row r="2" spans="1:43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</row>
    <row r="3" spans="1:43" ht="41.25" customHeight="1">
      <c r="A3" s="710"/>
      <c r="B3" s="711"/>
      <c r="C3" s="712"/>
      <c r="D3" s="773" t="s">
        <v>1382</v>
      </c>
      <c r="E3" s="719"/>
      <c r="F3" s="719"/>
      <c r="G3" s="719"/>
      <c r="H3" s="719"/>
      <c r="I3" s="719"/>
      <c r="J3" s="720"/>
    </row>
    <row r="4" spans="1:43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</row>
    <row r="5" spans="1:43" ht="12.75" customHeight="1">
      <c r="A5" s="767" t="s">
        <v>196</v>
      </c>
      <c r="B5" s="679" t="s">
        <v>195</v>
      </c>
      <c r="C5" s="680"/>
      <c r="D5" s="680"/>
      <c r="E5" s="681"/>
      <c r="F5" s="688" t="s">
        <v>7</v>
      </c>
      <c r="G5" s="770" t="s">
        <v>194</v>
      </c>
      <c r="H5" s="770" t="s">
        <v>1581</v>
      </c>
      <c r="I5" s="776" t="s">
        <v>192</v>
      </c>
      <c r="J5" s="764" t="s">
        <v>191</v>
      </c>
    </row>
    <row r="6" spans="1:43">
      <c r="A6" s="768"/>
      <c r="B6" s="682"/>
      <c r="C6" s="683"/>
      <c r="D6" s="683"/>
      <c r="E6" s="684"/>
      <c r="F6" s="689"/>
      <c r="G6" s="771"/>
      <c r="H6" s="771"/>
      <c r="I6" s="777"/>
      <c r="J6" s="765"/>
    </row>
    <row r="7" spans="1:43" ht="13.5" thickBot="1">
      <c r="A7" s="769"/>
      <c r="B7" s="685"/>
      <c r="C7" s="686"/>
      <c r="D7" s="686"/>
      <c r="E7" s="687"/>
      <c r="F7" s="690"/>
      <c r="G7" s="772"/>
      <c r="H7" s="772"/>
      <c r="I7" s="778"/>
      <c r="J7" s="766"/>
    </row>
    <row r="8" spans="1:43" ht="15" customHeight="1">
      <c r="A8" s="340"/>
      <c r="B8" s="78"/>
      <c r="C8" s="77"/>
      <c r="D8" s="76"/>
      <c r="E8" s="75"/>
      <c r="F8" s="74"/>
      <c r="G8" s="311"/>
      <c r="H8" s="311"/>
      <c r="I8" s="339"/>
      <c r="J8" s="309"/>
    </row>
    <row r="9" spans="1:43" ht="15" customHeight="1">
      <c r="A9" s="68" t="s">
        <v>190</v>
      </c>
      <c r="B9" s="67" t="s">
        <v>189</v>
      </c>
      <c r="C9" s="52"/>
      <c r="D9" s="2"/>
      <c r="E9" s="72"/>
      <c r="F9" s="47" t="s">
        <v>16</v>
      </c>
      <c r="G9" s="289"/>
      <c r="H9" s="289"/>
      <c r="I9" s="145"/>
      <c r="J9" s="271"/>
    </row>
    <row r="10" spans="1:43" s="87" customFormat="1" ht="15" customHeight="1">
      <c r="A10" s="70"/>
      <c r="B10" s="69"/>
      <c r="C10" s="64"/>
      <c r="D10" s="63"/>
      <c r="E10" s="62"/>
      <c r="F10" s="88"/>
      <c r="G10" s="324"/>
      <c r="H10" s="324"/>
      <c r="I10" s="335"/>
      <c r="J10" s="334"/>
      <c r="K10" s="281"/>
      <c r="Z10" s="64"/>
      <c r="AA10" s="64"/>
      <c r="AB10" s="64"/>
      <c r="AC10" s="64"/>
      <c r="AD10" s="64"/>
      <c r="AE10" s="64"/>
      <c r="AF10" s="64"/>
      <c r="AK10" s="64"/>
      <c r="AL10" s="64"/>
      <c r="AM10" s="64"/>
      <c r="AN10" s="64"/>
      <c r="AO10" s="64"/>
      <c r="AP10" s="64"/>
      <c r="AQ10" s="64"/>
    </row>
    <row r="11" spans="1:43" s="87" customFormat="1" ht="15" customHeight="1">
      <c r="A11" s="70"/>
      <c r="B11" s="69"/>
      <c r="C11" s="64"/>
      <c r="D11" s="63"/>
      <c r="E11" s="62"/>
      <c r="F11" s="88"/>
      <c r="G11" s="324"/>
      <c r="H11" s="324"/>
      <c r="I11" s="335"/>
      <c r="J11" s="334"/>
      <c r="K11" s="281"/>
      <c r="Z11" s="64"/>
      <c r="AA11" s="64"/>
      <c r="AB11" s="64"/>
      <c r="AC11" s="64"/>
      <c r="AD11" s="64"/>
      <c r="AE11" s="64"/>
      <c r="AF11" s="64"/>
      <c r="AK11" s="64"/>
      <c r="AL11" s="64"/>
      <c r="AM11" s="64"/>
      <c r="AN11" s="64"/>
      <c r="AO11" s="64"/>
      <c r="AP11" s="64"/>
      <c r="AQ11" s="64"/>
    </row>
    <row r="12" spans="1:43" ht="15" customHeight="1">
      <c r="A12" s="68" t="s">
        <v>188</v>
      </c>
      <c r="B12" s="67" t="s">
        <v>1381</v>
      </c>
      <c r="C12" s="52"/>
      <c r="D12" s="2"/>
      <c r="E12" s="72"/>
      <c r="F12" s="47" t="s">
        <v>16</v>
      </c>
      <c r="G12" s="289"/>
      <c r="H12" s="289"/>
      <c r="I12" s="145"/>
      <c r="J12" s="271"/>
    </row>
    <row r="13" spans="1:43" s="87" customFormat="1" ht="15" customHeight="1">
      <c r="A13" s="70"/>
      <c r="B13" s="69"/>
      <c r="C13" s="64"/>
      <c r="D13" s="63"/>
      <c r="E13" s="62"/>
      <c r="F13" s="88"/>
      <c r="G13" s="324"/>
      <c r="H13" s="324"/>
      <c r="I13" s="335"/>
      <c r="J13" s="334"/>
      <c r="K13" s="281"/>
      <c r="Z13" s="64"/>
      <c r="AA13" s="64"/>
      <c r="AB13" s="64"/>
      <c r="AC13" s="64"/>
      <c r="AD13" s="64"/>
      <c r="AE13" s="64"/>
      <c r="AF13" s="64"/>
      <c r="AK13" s="64"/>
      <c r="AL13" s="64"/>
      <c r="AM13" s="64"/>
      <c r="AN13" s="64"/>
      <c r="AO13" s="64"/>
      <c r="AP13" s="64"/>
      <c r="AQ13" s="64"/>
    </row>
    <row r="14" spans="1:43" s="87" customFormat="1" ht="15" customHeight="1">
      <c r="A14" s="70"/>
      <c r="B14" s="69"/>
      <c r="C14" s="64"/>
      <c r="D14" s="63"/>
      <c r="E14" s="62"/>
      <c r="F14" s="88"/>
      <c r="G14" s="324"/>
      <c r="H14" s="324"/>
      <c r="I14" s="335"/>
      <c r="J14" s="334"/>
      <c r="K14" s="281"/>
      <c r="Z14" s="64"/>
      <c r="AA14" s="64"/>
      <c r="AB14" s="64"/>
      <c r="AC14" s="64"/>
      <c r="AD14" s="64"/>
      <c r="AE14" s="64"/>
      <c r="AF14" s="64"/>
      <c r="AK14" s="64"/>
      <c r="AL14" s="64"/>
      <c r="AM14" s="64"/>
      <c r="AN14" s="64"/>
      <c r="AO14" s="64"/>
      <c r="AP14" s="64"/>
      <c r="AQ14" s="64"/>
    </row>
    <row r="15" spans="1:43" ht="15" customHeight="1">
      <c r="A15" s="68" t="s">
        <v>186</v>
      </c>
      <c r="B15" s="67" t="s">
        <v>1380</v>
      </c>
      <c r="C15" s="52"/>
      <c r="D15" s="2"/>
      <c r="E15" s="72"/>
      <c r="F15" s="47"/>
      <c r="G15" s="289"/>
      <c r="H15" s="289"/>
      <c r="I15" s="145"/>
      <c r="J15" s="271"/>
    </row>
    <row r="16" spans="1:43" ht="15" customHeight="1">
      <c r="A16" s="170"/>
      <c r="B16" s="290" t="s">
        <v>1379</v>
      </c>
      <c r="C16" s="52"/>
      <c r="D16" s="2"/>
      <c r="E16" s="169"/>
      <c r="F16" s="47" t="s">
        <v>606</v>
      </c>
      <c r="G16" s="289">
        <v>1</v>
      </c>
      <c r="H16" s="289"/>
      <c r="I16" s="186"/>
      <c r="J16" s="282"/>
      <c r="K16" s="297"/>
      <c r="L16" s="193"/>
    </row>
    <row r="17" spans="1:12" ht="15" customHeight="1">
      <c r="A17" s="170"/>
      <c r="B17" s="290"/>
      <c r="C17" s="52"/>
      <c r="D17" s="2"/>
      <c r="E17" s="169"/>
      <c r="F17" s="47"/>
      <c r="G17" s="289"/>
      <c r="H17" s="289"/>
      <c r="I17" s="186"/>
      <c r="J17" s="282"/>
      <c r="K17" s="297"/>
      <c r="L17" s="193"/>
    </row>
    <row r="18" spans="1:12" ht="15" customHeight="1">
      <c r="A18" s="68"/>
      <c r="B18" s="67"/>
      <c r="C18" s="128"/>
      <c r="D18" s="2"/>
      <c r="E18" s="72"/>
      <c r="F18" s="59"/>
      <c r="G18" s="289"/>
      <c r="H18" s="289"/>
      <c r="I18" s="186"/>
      <c r="J18" s="282"/>
      <c r="L18" s="193"/>
    </row>
    <row r="19" spans="1:12" ht="15" customHeight="1">
      <c r="A19" s="68" t="s">
        <v>345</v>
      </c>
      <c r="B19" s="67" t="s">
        <v>204</v>
      </c>
      <c r="C19" s="128"/>
      <c r="D19" s="2"/>
      <c r="E19" s="72"/>
      <c r="F19" s="59"/>
      <c r="G19" s="289"/>
      <c r="H19" s="289"/>
      <c r="I19" s="186"/>
      <c r="J19" s="282"/>
      <c r="L19" s="193"/>
    </row>
    <row r="20" spans="1:12" ht="15" customHeight="1">
      <c r="A20" s="68"/>
      <c r="B20" s="67"/>
      <c r="C20" s="128"/>
      <c r="D20" s="2"/>
      <c r="E20" s="72"/>
      <c r="F20" s="59"/>
      <c r="G20" s="289"/>
      <c r="H20" s="289"/>
      <c r="I20" s="186"/>
      <c r="J20" s="282"/>
      <c r="L20" s="193"/>
    </row>
    <row r="21" spans="1:12" ht="15" customHeight="1">
      <c r="A21" s="68" t="s">
        <v>343</v>
      </c>
      <c r="B21" s="342" t="s">
        <v>177</v>
      </c>
      <c r="C21" s="128"/>
      <c r="D21" s="2"/>
      <c r="E21" s="72"/>
      <c r="F21" s="59"/>
      <c r="G21" s="289"/>
      <c r="H21" s="289"/>
      <c r="I21" s="186"/>
      <c r="J21" s="282"/>
      <c r="L21" s="193"/>
    </row>
    <row r="22" spans="1:12" ht="15" customHeight="1">
      <c r="A22" s="68" t="s">
        <v>367</v>
      </c>
      <c r="B22" s="342" t="s">
        <v>1378</v>
      </c>
      <c r="C22" s="128"/>
      <c r="D22" s="2"/>
      <c r="E22" s="72"/>
      <c r="F22" s="59"/>
      <c r="G22" s="289"/>
      <c r="H22" s="289"/>
      <c r="I22" s="186"/>
      <c r="J22" s="282"/>
      <c r="L22" s="193"/>
    </row>
    <row r="23" spans="1:12" ht="15" customHeight="1">
      <c r="A23" s="68" t="s">
        <v>1028</v>
      </c>
      <c r="B23" s="342" t="s">
        <v>1377</v>
      </c>
      <c r="C23" s="128"/>
      <c r="D23" s="2"/>
      <c r="E23" s="72"/>
      <c r="F23" s="59"/>
      <c r="G23" s="289"/>
      <c r="H23" s="289"/>
      <c r="I23" s="186"/>
      <c r="J23" s="282"/>
      <c r="L23" s="193"/>
    </row>
    <row r="24" spans="1:12" ht="15" customHeight="1">
      <c r="A24" s="68"/>
      <c r="B24" s="343" t="s">
        <v>1376</v>
      </c>
      <c r="C24" s="128"/>
      <c r="D24" s="2"/>
      <c r="E24" s="72"/>
      <c r="F24" s="59" t="s">
        <v>7</v>
      </c>
      <c r="G24" s="289">
        <v>2</v>
      </c>
      <c r="H24" s="289"/>
      <c r="I24" s="186"/>
      <c r="J24" s="282"/>
      <c r="L24" s="193"/>
    </row>
    <row r="25" spans="1:12" ht="15" customHeight="1">
      <c r="A25" s="68"/>
      <c r="B25" s="343" t="s">
        <v>1375</v>
      </c>
      <c r="C25" s="128"/>
      <c r="D25" s="2"/>
      <c r="E25" s="72"/>
      <c r="F25" s="59" t="s">
        <v>593</v>
      </c>
      <c r="G25" s="289">
        <v>45</v>
      </c>
      <c r="H25" s="289"/>
      <c r="I25" s="186"/>
      <c r="J25" s="282"/>
      <c r="L25" s="193"/>
    </row>
    <row r="26" spans="1:12" ht="15" customHeight="1">
      <c r="A26" s="68"/>
      <c r="B26" s="343" t="s">
        <v>1374</v>
      </c>
      <c r="C26" s="128"/>
      <c r="D26" s="2"/>
      <c r="E26" s="72"/>
      <c r="F26" s="59" t="s">
        <v>593</v>
      </c>
      <c r="G26" s="289">
        <v>45</v>
      </c>
      <c r="H26" s="289"/>
      <c r="I26" s="186"/>
      <c r="J26" s="282"/>
      <c r="L26" s="193"/>
    </row>
    <row r="27" spans="1:12" ht="15" customHeight="1">
      <c r="A27" s="68"/>
      <c r="B27" s="343" t="s">
        <v>1373</v>
      </c>
      <c r="C27" s="128"/>
      <c r="D27" s="2"/>
      <c r="E27" s="72"/>
      <c r="F27" s="59" t="s">
        <v>7</v>
      </c>
      <c r="G27" s="289">
        <v>2</v>
      </c>
      <c r="H27" s="289"/>
      <c r="I27" s="186"/>
      <c r="J27" s="282"/>
      <c r="L27" s="193"/>
    </row>
    <row r="28" spans="1:12" ht="15" customHeight="1">
      <c r="A28" s="68"/>
      <c r="B28" s="343" t="s">
        <v>1372</v>
      </c>
      <c r="C28" s="128"/>
      <c r="D28" s="2"/>
      <c r="E28" s="72"/>
      <c r="F28" s="59" t="s">
        <v>16</v>
      </c>
      <c r="G28" s="289"/>
      <c r="H28" s="289"/>
      <c r="I28" s="186"/>
      <c r="J28" s="282"/>
      <c r="L28" s="193"/>
    </row>
    <row r="29" spans="1:12" ht="15" customHeight="1">
      <c r="A29" s="68"/>
      <c r="B29" s="343"/>
      <c r="C29" s="128"/>
      <c r="D29" s="2"/>
      <c r="E29" s="72"/>
      <c r="F29" s="59"/>
      <c r="G29" s="289"/>
      <c r="H29" s="289"/>
      <c r="I29" s="186"/>
      <c r="J29" s="282"/>
      <c r="L29" s="193"/>
    </row>
    <row r="30" spans="1:12" ht="15" customHeight="1">
      <c r="A30" s="68" t="s">
        <v>998</v>
      </c>
      <c r="B30" s="342" t="s">
        <v>1371</v>
      </c>
      <c r="C30" s="128"/>
      <c r="D30" s="2"/>
      <c r="E30" s="72"/>
      <c r="F30" s="59" t="s">
        <v>7</v>
      </c>
      <c r="G30" s="289">
        <v>8</v>
      </c>
      <c r="H30" s="289"/>
      <c r="I30" s="186"/>
      <c r="J30" s="282"/>
      <c r="L30" s="193"/>
    </row>
    <row r="31" spans="1:12" ht="15" customHeight="1">
      <c r="A31" s="68" t="s">
        <v>1291</v>
      </c>
      <c r="B31" s="342" t="s">
        <v>1370</v>
      </c>
      <c r="C31" s="128"/>
      <c r="D31" s="2"/>
      <c r="E31" s="72"/>
      <c r="F31" s="59"/>
      <c r="G31" s="289"/>
      <c r="H31" s="289"/>
      <c r="I31" s="186"/>
      <c r="J31" s="282"/>
      <c r="L31" s="193"/>
    </row>
    <row r="32" spans="1:12" ht="15" customHeight="1">
      <c r="A32" s="82" t="s">
        <v>1580</v>
      </c>
      <c r="B32" s="66" t="s">
        <v>1362</v>
      </c>
      <c r="C32" s="128"/>
      <c r="D32" s="2"/>
      <c r="E32" s="72"/>
      <c r="F32" s="59" t="s">
        <v>593</v>
      </c>
      <c r="G32" s="289">
        <v>180</v>
      </c>
      <c r="H32" s="289"/>
      <c r="I32" s="186"/>
      <c r="J32" s="282"/>
      <c r="L32" s="193"/>
    </row>
    <row r="33" spans="1:12" ht="15" customHeight="1">
      <c r="A33" s="82" t="s">
        <v>1579</v>
      </c>
      <c r="B33" s="66" t="s">
        <v>1367</v>
      </c>
      <c r="C33" s="128"/>
      <c r="D33" s="2"/>
      <c r="E33" s="72"/>
      <c r="F33" s="59" t="s">
        <v>7</v>
      </c>
      <c r="G33" s="289">
        <v>2</v>
      </c>
      <c r="H33" s="289"/>
      <c r="I33" s="186"/>
      <c r="J33" s="282"/>
      <c r="L33" s="193"/>
    </row>
    <row r="34" spans="1:12" ht="15" customHeight="1">
      <c r="A34" s="82" t="s">
        <v>1578</v>
      </c>
      <c r="B34" s="66" t="s">
        <v>1359</v>
      </c>
      <c r="C34" s="128"/>
      <c r="D34" s="2"/>
      <c r="E34" s="72"/>
      <c r="F34" s="59" t="s">
        <v>7</v>
      </c>
      <c r="G34" s="289">
        <v>15</v>
      </c>
      <c r="H34" s="289"/>
      <c r="I34" s="186"/>
      <c r="J34" s="282"/>
      <c r="L34" s="193"/>
    </row>
    <row r="35" spans="1:12" ht="15" customHeight="1">
      <c r="A35" s="82" t="s">
        <v>1577</v>
      </c>
      <c r="B35" s="66" t="s">
        <v>1364</v>
      </c>
      <c r="C35" s="128"/>
      <c r="D35" s="2"/>
      <c r="E35" s="72"/>
      <c r="F35" s="59" t="s">
        <v>7</v>
      </c>
      <c r="G35" s="289">
        <v>15</v>
      </c>
      <c r="H35" s="289"/>
      <c r="I35" s="186"/>
      <c r="J35" s="282"/>
      <c r="L35" s="193"/>
    </row>
    <row r="36" spans="1:12" ht="15" customHeight="1">
      <c r="A36" s="82"/>
      <c r="B36" s="66"/>
      <c r="C36" s="128"/>
      <c r="D36" s="2"/>
      <c r="E36" s="72"/>
      <c r="F36" s="59"/>
      <c r="G36" s="289"/>
      <c r="H36" s="289"/>
      <c r="I36" s="186"/>
      <c r="J36" s="282"/>
      <c r="L36" s="193"/>
    </row>
    <row r="37" spans="1:12" ht="15" customHeight="1">
      <c r="A37" s="68" t="s">
        <v>1252</v>
      </c>
      <c r="B37" s="342" t="s">
        <v>1363</v>
      </c>
      <c r="C37" s="128"/>
      <c r="D37" s="2"/>
      <c r="E37" s="72"/>
      <c r="F37" s="59"/>
      <c r="G37" s="289"/>
      <c r="H37" s="289"/>
      <c r="I37" s="186"/>
      <c r="J37" s="282"/>
      <c r="L37" s="193"/>
    </row>
    <row r="38" spans="1:12" ht="15" customHeight="1">
      <c r="A38" s="82" t="s">
        <v>1369</v>
      </c>
      <c r="B38" s="66" t="s">
        <v>1362</v>
      </c>
      <c r="C38" s="128"/>
      <c r="D38" s="2"/>
      <c r="E38" s="72"/>
      <c r="F38" s="59" t="s">
        <v>593</v>
      </c>
      <c r="G38" s="289">
        <v>180</v>
      </c>
      <c r="H38" s="289"/>
      <c r="I38" s="186"/>
      <c r="J38" s="282"/>
      <c r="L38" s="193"/>
    </row>
    <row r="39" spans="1:12" ht="15" customHeight="1">
      <c r="A39" s="82" t="s">
        <v>1368</v>
      </c>
      <c r="B39" s="66" t="s">
        <v>1361</v>
      </c>
      <c r="C39" s="128"/>
      <c r="D39" s="2"/>
      <c r="E39" s="72"/>
      <c r="F39" s="59" t="s">
        <v>7</v>
      </c>
      <c r="G39" s="289">
        <v>2</v>
      </c>
      <c r="H39" s="289"/>
      <c r="I39" s="186"/>
      <c r="J39" s="282"/>
      <c r="L39" s="193"/>
    </row>
    <row r="40" spans="1:12" ht="15" customHeight="1">
      <c r="A40" s="82" t="s">
        <v>1366</v>
      </c>
      <c r="B40" s="66" t="s">
        <v>1360</v>
      </c>
      <c r="C40" s="128"/>
      <c r="D40" s="2"/>
      <c r="E40" s="72"/>
      <c r="F40" s="59" t="s">
        <v>7</v>
      </c>
      <c r="G40" s="289">
        <v>1</v>
      </c>
      <c r="H40" s="289"/>
      <c r="I40" s="186"/>
      <c r="J40" s="282"/>
      <c r="L40" s="193"/>
    </row>
    <row r="41" spans="1:12" ht="15" customHeight="1">
      <c r="A41" s="82" t="s">
        <v>1365</v>
      </c>
      <c r="B41" s="66" t="s">
        <v>1359</v>
      </c>
      <c r="C41" s="128"/>
      <c r="D41" s="2"/>
      <c r="E41" s="72"/>
      <c r="F41" s="59" t="s">
        <v>7</v>
      </c>
      <c r="G41" s="289">
        <v>15</v>
      </c>
      <c r="H41" s="289"/>
      <c r="I41" s="186"/>
      <c r="J41" s="282"/>
      <c r="L41" s="193"/>
    </row>
    <row r="42" spans="1:12" ht="15" customHeight="1">
      <c r="A42" s="82" t="s">
        <v>1576</v>
      </c>
      <c r="B42" s="66" t="s">
        <v>1358</v>
      </c>
      <c r="C42" s="128"/>
      <c r="D42" s="2"/>
      <c r="E42" s="72"/>
      <c r="F42" s="59" t="s">
        <v>7</v>
      </c>
      <c r="G42" s="289">
        <v>15</v>
      </c>
      <c r="H42" s="289"/>
      <c r="I42" s="186"/>
      <c r="J42" s="282"/>
      <c r="L42" s="193"/>
    </row>
    <row r="43" spans="1:12" ht="15" customHeight="1">
      <c r="A43" s="82"/>
      <c r="B43" s="66"/>
      <c r="C43" s="128"/>
      <c r="D43" s="2"/>
      <c r="E43" s="72"/>
      <c r="F43" s="59"/>
      <c r="G43" s="289"/>
      <c r="H43" s="289"/>
      <c r="I43" s="186"/>
      <c r="J43" s="282"/>
      <c r="L43" s="193"/>
    </row>
    <row r="44" spans="1:12" ht="15" customHeight="1">
      <c r="A44" s="68" t="s">
        <v>1247</v>
      </c>
      <c r="B44" s="342" t="s">
        <v>1357</v>
      </c>
      <c r="C44" s="128"/>
      <c r="D44" s="2"/>
      <c r="E44" s="72"/>
      <c r="F44" s="59" t="s">
        <v>7</v>
      </c>
      <c r="G44" s="289">
        <v>15</v>
      </c>
      <c r="H44" s="289"/>
      <c r="I44" s="186"/>
      <c r="J44" s="282"/>
      <c r="L44" s="193"/>
    </row>
    <row r="45" spans="1:12" ht="15" customHeight="1">
      <c r="A45" s="68" t="s">
        <v>1220</v>
      </c>
      <c r="B45" s="342" t="s">
        <v>1356</v>
      </c>
      <c r="C45" s="128"/>
      <c r="D45" s="2"/>
      <c r="E45" s="72"/>
      <c r="F45" s="59" t="s">
        <v>606</v>
      </c>
      <c r="G45" s="289">
        <v>2</v>
      </c>
      <c r="H45" s="289"/>
      <c r="I45" s="186"/>
      <c r="J45" s="282"/>
      <c r="L45" s="193"/>
    </row>
    <row r="46" spans="1:12" ht="15" customHeight="1">
      <c r="A46" s="68" t="s">
        <v>1214</v>
      </c>
      <c r="B46" s="342" t="s">
        <v>1355</v>
      </c>
      <c r="C46" s="128"/>
      <c r="D46" s="2"/>
      <c r="E46" s="72"/>
      <c r="F46" s="59" t="s">
        <v>7</v>
      </c>
      <c r="G46" s="289">
        <v>1</v>
      </c>
      <c r="H46" s="289"/>
      <c r="I46" s="186"/>
      <c r="J46" s="282"/>
      <c r="L46" s="193"/>
    </row>
    <row r="47" spans="1:12" ht="15" customHeight="1">
      <c r="A47" s="68" t="s">
        <v>1199</v>
      </c>
      <c r="B47" s="342" t="s">
        <v>1354</v>
      </c>
      <c r="C47" s="128"/>
      <c r="D47" s="2"/>
      <c r="E47" s="72"/>
      <c r="F47" s="59" t="s">
        <v>7</v>
      </c>
      <c r="G47" s="289">
        <v>4</v>
      </c>
      <c r="H47" s="289"/>
      <c r="I47" s="186"/>
      <c r="J47" s="282"/>
      <c r="L47" s="193"/>
    </row>
    <row r="48" spans="1:12" ht="15" customHeight="1">
      <c r="A48" s="68" t="s">
        <v>1196</v>
      </c>
      <c r="B48" s="342" t="s">
        <v>1352</v>
      </c>
      <c r="C48" s="128"/>
      <c r="D48" s="2"/>
      <c r="E48" s="72"/>
      <c r="F48" s="59" t="s">
        <v>606</v>
      </c>
      <c r="G48" s="289">
        <v>1</v>
      </c>
      <c r="H48" s="289"/>
      <c r="I48" s="186"/>
      <c r="J48" s="282"/>
      <c r="L48" s="193"/>
    </row>
    <row r="49" spans="1:18" s="87" customFormat="1" ht="15.75" customHeight="1">
      <c r="A49" s="341"/>
      <c r="B49" s="327"/>
      <c r="C49" s="326"/>
      <c r="D49" s="63"/>
      <c r="E49" s="104"/>
      <c r="F49" s="325"/>
      <c r="G49" s="324"/>
      <c r="H49" s="324"/>
      <c r="I49" s="300"/>
      <c r="J49" s="323"/>
    </row>
    <row r="50" spans="1:18" ht="15" customHeight="1">
      <c r="A50" s="273"/>
      <c r="B50" s="31"/>
      <c r="C50" s="97"/>
      <c r="D50" s="30"/>
      <c r="E50" s="29"/>
      <c r="F50" s="23"/>
      <c r="G50" s="272"/>
      <c r="H50" s="272"/>
      <c r="I50" s="145"/>
      <c r="J50" s="271"/>
      <c r="N50" s="274"/>
    </row>
    <row r="51" spans="1:18" ht="15" customHeight="1">
      <c r="A51" s="348"/>
      <c r="B51" s="124"/>
      <c r="C51" s="123"/>
      <c r="D51" s="123"/>
      <c r="E51" s="122"/>
      <c r="F51" s="121"/>
      <c r="G51" s="296"/>
      <c r="H51" s="296"/>
      <c r="I51" s="295"/>
      <c r="J51" s="349"/>
      <c r="N51" s="274"/>
    </row>
    <row r="52" spans="1:18" ht="15" customHeight="1">
      <c r="A52" s="350"/>
      <c r="B52" s="25"/>
      <c r="C52" s="24"/>
      <c r="D52" s="2"/>
      <c r="E52" s="4" t="s">
        <v>0</v>
      </c>
      <c r="F52" s="23"/>
      <c r="G52" s="272"/>
      <c r="H52" s="272"/>
      <c r="I52" s="145"/>
      <c r="J52" s="308">
        <f>SUM(J9:J49)</f>
        <v>0</v>
      </c>
      <c r="L52" s="193"/>
      <c r="N52" s="274"/>
    </row>
    <row r="53" spans="1:18" ht="15" customHeight="1">
      <c r="A53" s="350"/>
      <c r="B53" s="27"/>
      <c r="C53" s="24"/>
      <c r="D53" s="2"/>
      <c r="E53" s="4" t="s">
        <v>17</v>
      </c>
      <c r="F53" s="23"/>
      <c r="G53" s="272"/>
      <c r="H53" s="272"/>
      <c r="I53" s="145"/>
      <c r="J53" s="308">
        <f>0.2*J52</f>
        <v>0</v>
      </c>
      <c r="N53" s="274"/>
    </row>
    <row r="54" spans="1:18" ht="15" customHeight="1">
      <c r="A54" s="350"/>
      <c r="B54" s="25"/>
      <c r="C54" s="24"/>
      <c r="D54" s="2"/>
      <c r="E54" s="4" t="s">
        <v>18</v>
      </c>
      <c r="F54" s="23"/>
      <c r="G54" s="272"/>
      <c r="H54" s="272"/>
      <c r="I54" s="145"/>
      <c r="J54" s="308">
        <f>J52+J53</f>
        <v>0</v>
      </c>
      <c r="N54" s="274"/>
    </row>
    <row r="55" spans="1:18" ht="15" customHeight="1" thickBot="1">
      <c r="A55" s="350"/>
      <c r="B55" s="25"/>
      <c r="C55" s="128"/>
      <c r="D55" s="2"/>
      <c r="E55" s="4"/>
      <c r="F55" s="23"/>
      <c r="G55" s="272"/>
      <c r="H55" s="272"/>
      <c r="I55" s="145"/>
      <c r="J55" s="186"/>
    </row>
    <row r="56" spans="1:18" ht="24.95" customHeight="1" thickBot="1">
      <c r="A56" s="666"/>
      <c r="B56" s="665" t="s">
        <v>1104</v>
      </c>
      <c r="C56" s="664"/>
      <c r="D56" s="664"/>
      <c r="E56" s="664"/>
      <c r="F56" s="664"/>
      <c r="G56" s="664"/>
      <c r="H56" s="664"/>
      <c r="I56" s="664"/>
      <c r="J56" s="663"/>
    </row>
    <row r="57" spans="1:18" ht="41.25" customHeight="1">
      <c r="A57" s="662" t="s">
        <v>1353</v>
      </c>
      <c r="B57" s="661" t="s">
        <v>1575</v>
      </c>
      <c r="C57" s="660"/>
      <c r="D57" s="76"/>
      <c r="E57" s="659"/>
      <c r="F57" s="658" t="s">
        <v>8</v>
      </c>
      <c r="G57" s="311">
        <v>17</v>
      </c>
      <c r="H57" s="311"/>
      <c r="I57" s="339"/>
      <c r="J57" s="309"/>
      <c r="K57" s="605"/>
      <c r="L57" s="605"/>
      <c r="M57" s="605"/>
      <c r="N57" s="606"/>
      <c r="O57" s="606"/>
    </row>
    <row r="58" spans="1:18" ht="10.5" customHeight="1">
      <c r="A58" s="348"/>
      <c r="B58" s="124"/>
      <c r="C58" s="123"/>
      <c r="D58" s="123"/>
      <c r="E58" s="122"/>
      <c r="F58" s="121"/>
      <c r="G58" s="296"/>
      <c r="H58" s="296"/>
      <c r="I58" s="295"/>
      <c r="J58" s="349"/>
      <c r="K58" s="605"/>
      <c r="L58" s="605"/>
      <c r="M58" s="605"/>
      <c r="N58" s="605"/>
      <c r="O58" s="657"/>
    </row>
    <row r="59" spans="1:18" ht="12.75" customHeight="1">
      <c r="A59" s="568"/>
      <c r="B59" s="25"/>
      <c r="C59" s="24"/>
      <c r="D59" s="2"/>
      <c r="E59" s="4" t="s">
        <v>1072</v>
      </c>
      <c r="F59" s="88"/>
      <c r="G59" s="324"/>
      <c r="H59" s="324"/>
      <c r="I59" s="335"/>
      <c r="J59" s="308">
        <f>SUM(J57)</f>
        <v>0</v>
      </c>
      <c r="K59" s="605"/>
      <c r="L59" s="605"/>
      <c r="M59" s="606"/>
      <c r="N59" s="656"/>
      <c r="O59" s="606"/>
    </row>
    <row r="60" spans="1:18">
      <c r="A60" s="655"/>
      <c r="B60" s="27"/>
      <c r="C60" s="24"/>
      <c r="D60" s="2"/>
      <c r="E60" s="4" t="s">
        <v>17</v>
      </c>
      <c r="F60" s="88"/>
      <c r="G60" s="324"/>
      <c r="H60" s="324"/>
      <c r="I60" s="335"/>
      <c r="J60" s="308">
        <f>0.2*J59</f>
        <v>0</v>
      </c>
      <c r="K60" s="605"/>
      <c r="L60" s="605"/>
      <c r="M60" s="605"/>
      <c r="N60" s="605"/>
      <c r="O60" s="605"/>
    </row>
    <row r="61" spans="1:18">
      <c r="A61" s="655"/>
      <c r="B61" s="27"/>
      <c r="C61" s="24"/>
      <c r="D61" s="2"/>
      <c r="E61" s="4" t="s">
        <v>1071</v>
      </c>
      <c r="F61" s="47"/>
      <c r="G61" s="289"/>
      <c r="H61" s="289"/>
      <c r="I61" s="145"/>
      <c r="J61" s="308">
        <f>J59+J60</f>
        <v>0</v>
      </c>
      <c r="K61" s="638"/>
      <c r="L61" s="638"/>
      <c r="M61" s="637"/>
      <c r="N61" s="654"/>
      <c r="O61" s="637"/>
      <c r="Q61" s="259"/>
      <c r="R61" s="193"/>
    </row>
    <row r="62" spans="1:18" ht="15" customHeight="1" thickBot="1">
      <c r="A62" s="653"/>
      <c r="B62" s="652"/>
      <c r="C62" s="651"/>
      <c r="D62" s="651"/>
      <c r="E62" s="651"/>
      <c r="F62" s="650"/>
      <c r="G62" s="649"/>
      <c r="H62" s="649"/>
      <c r="I62" s="648"/>
      <c r="J62" s="647"/>
    </row>
    <row r="63" spans="1:18" ht="15" customHeight="1">
      <c r="A63" s="605"/>
      <c r="B63" s="65"/>
      <c r="C63" s="605"/>
      <c r="D63" s="605"/>
      <c r="E63" s="605"/>
      <c r="F63" s="605"/>
      <c r="G63" s="605"/>
      <c r="H63" s="605"/>
      <c r="I63" s="605"/>
      <c r="J63" s="605"/>
      <c r="K63" s="605"/>
      <c r="L63" s="605"/>
      <c r="M63" s="605"/>
      <c r="N63" s="605"/>
      <c r="O63" s="611"/>
    </row>
    <row r="64" spans="1:18" ht="15" customHeight="1">
      <c r="A64" s="605"/>
      <c r="B64" s="617"/>
      <c r="C64" s="605"/>
      <c r="D64" s="605"/>
      <c r="E64" s="605"/>
      <c r="F64" s="605"/>
      <c r="G64" s="605"/>
      <c r="H64" s="605"/>
      <c r="I64" s="605"/>
      <c r="J64" s="605"/>
      <c r="K64" s="605"/>
      <c r="L64" s="605"/>
      <c r="M64" s="605"/>
      <c r="N64" s="605"/>
      <c r="O64" s="605"/>
    </row>
    <row r="65" spans="1:19" ht="15" customHeight="1">
      <c r="A65" s="605"/>
      <c r="B65" s="610"/>
      <c r="C65" s="605"/>
      <c r="D65" s="605"/>
      <c r="E65" s="605"/>
      <c r="F65" s="605"/>
      <c r="G65" s="605"/>
      <c r="H65" s="605"/>
      <c r="I65" s="605"/>
      <c r="J65" s="605"/>
      <c r="K65" s="605"/>
      <c r="L65" s="605"/>
      <c r="M65" s="605"/>
      <c r="N65" s="606"/>
      <c r="O65" s="606"/>
      <c r="R65" s="193"/>
    </row>
    <row r="66" spans="1:19" ht="15" customHeight="1">
      <c r="A66" s="605"/>
      <c r="B66" s="610"/>
      <c r="C66" s="605"/>
      <c r="D66" s="605"/>
      <c r="E66" s="605"/>
      <c r="F66" s="605"/>
      <c r="G66" s="605"/>
      <c r="H66" s="605"/>
      <c r="I66" s="605"/>
      <c r="J66" s="605"/>
      <c r="K66" s="605"/>
      <c r="L66" s="605"/>
      <c r="M66" s="605"/>
      <c r="N66" s="606"/>
      <c r="O66" s="606"/>
      <c r="R66" s="193"/>
    </row>
    <row r="67" spans="1:19" ht="15" customHeight="1">
      <c r="A67" s="605"/>
      <c r="B67" s="610"/>
      <c r="C67" s="605"/>
      <c r="D67" s="605"/>
      <c r="E67" s="605"/>
      <c r="F67" s="605"/>
      <c r="G67" s="605"/>
      <c r="H67" s="605"/>
      <c r="I67" s="605"/>
      <c r="J67" s="605"/>
      <c r="K67" s="605"/>
      <c r="L67" s="605"/>
      <c r="M67" s="605"/>
      <c r="N67" s="606"/>
      <c r="O67" s="606"/>
    </row>
    <row r="68" spans="1:19" ht="15" customHeight="1">
      <c r="A68" s="605"/>
      <c r="B68" s="610"/>
      <c r="C68" s="605"/>
      <c r="D68" s="605"/>
      <c r="E68" s="605"/>
      <c r="F68" s="605"/>
      <c r="G68" s="605"/>
      <c r="H68" s="605"/>
      <c r="I68" s="605"/>
      <c r="J68" s="605"/>
      <c r="K68" s="605"/>
      <c r="L68" s="605"/>
      <c r="M68" s="605"/>
      <c r="N68" s="605"/>
      <c r="O68" s="605"/>
    </row>
    <row r="69" spans="1:19" ht="15" customHeight="1">
      <c r="A69" s="605"/>
      <c r="B69" s="610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</row>
    <row r="70" spans="1:19" ht="15" customHeight="1">
      <c r="A70" s="605"/>
      <c r="B70" s="617"/>
      <c r="C70" s="605"/>
      <c r="D70" s="605"/>
      <c r="E70" s="605"/>
      <c r="F70" s="605"/>
      <c r="G70" s="605"/>
      <c r="H70" s="605"/>
      <c r="I70" s="605"/>
      <c r="J70" s="605"/>
      <c r="K70" s="605"/>
      <c r="L70" s="605"/>
      <c r="M70" s="605"/>
      <c r="N70" s="605"/>
      <c r="O70" s="605"/>
    </row>
    <row r="71" spans="1:19" ht="15" customHeight="1">
      <c r="A71" s="80"/>
      <c r="B71" s="610"/>
      <c r="C71" s="605"/>
      <c r="D71" s="605"/>
      <c r="E71" s="605"/>
      <c r="F71" s="605"/>
      <c r="G71" s="605"/>
      <c r="H71" s="605"/>
      <c r="I71" s="605"/>
      <c r="J71" s="605"/>
      <c r="K71" s="605"/>
      <c r="L71" s="605"/>
      <c r="M71" s="605"/>
      <c r="N71" s="606"/>
      <c r="O71" s="606"/>
    </row>
    <row r="72" spans="1:19" ht="15" customHeight="1">
      <c r="A72" s="80"/>
      <c r="B72" s="610"/>
      <c r="C72" s="605"/>
      <c r="D72" s="605"/>
      <c r="E72" s="605"/>
      <c r="F72" s="605"/>
      <c r="G72" s="605"/>
      <c r="H72" s="605"/>
      <c r="I72" s="605"/>
      <c r="J72" s="605"/>
      <c r="K72" s="605"/>
      <c r="L72" s="605"/>
      <c r="M72" s="605"/>
      <c r="N72" s="606"/>
      <c r="O72" s="606"/>
    </row>
    <row r="73" spans="1:19" ht="15" customHeight="1">
      <c r="A73" s="80"/>
      <c r="B73" s="610"/>
      <c r="C73" s="605"/>
      <c r="D73" s="605"/>
      <c r="E73" s="605"/>
      <c r="F73" s="605"/>
      <c r="G73" s="605"/>
      <c r="H73" s="605"/>
      <c r="I73" s="605"/>
      <c r="J73" s="605"/>
      <c r="K73" s="605"/>
      <c r="L73" s="605"/>
      <c r="M73" s="605"/>
      <c r="N73" s="605"/>
      <c r="O73" s="605"/>
    </row>
    <row r="74" spans="1:19" ht="15" customHeight="1">
      <c r="A74" s="80"/>
      <c r="B74" s="617"/>
      <c r="C74" s="605"/>
      <c r="D74" s="605"/>
      <c r="E74" s="605"/>
      <c r="F74" s="605"/>
      <c r="G74" s="605"/>
      <c r="H74" s="605"/>
      <c r="I74" s="605"/>
      <c r="J74" s="605"/>
      <c r="K74" s="605"/>
      <c r="L74" s="605"/>
      <c r="M74" s="605"/>
      <c r="N74" s="605"/>
      <c r="O74" s="605"/>
    </row>
    <row r="75" spans="1:19" ht="15" customHeight="1">
      <c r="A75" s="80"/>
      <c r="B75" s="610"/>
      <c r="C75" s="605"/>
      <c r="D75" s="605"/>
      <c r="E75" s="605"/>
      <c r="F75" s="605"/>
      <c r="G75" s="605"/>
      <c r="H75" s="605"/>
      <c r="I75" s="605"/>
      <c r="J75" s="605"/>
      <c r="K75" s="605"/>
      <c r="L75" s="605"/>
      <c r="M75" s="605"/>
      <c r="N75" s="606"/>
      <c r="O75" s="606"/>
    </row>
    <row r="76" spans="1:19" ht="15" customHeight="1">
      <c r="A76" s="80"/>
      <c r="B76" s="610"/>
      <c r="C76" s="605"/>
      <c r="D76" s="605"/>
      <c r="E76" s="605"/>
      <c r="F76" s="605"/>
      <c r="G76" s="605"/>
      <c r="H76" s="605"/>
      <c r="I76" s="605"/>
      <c r="J76" s="605"/>
      <c r="K76" s="605"/>
      <c r="L76" s="605"/>
      <c r="M76" s="605"/>
      <c r="N76" s="605"/>
      <c r="O76" s="605"/>
    </row>
    <row r="77" spans="1:19" ht="15" customHeight="1">
      <c r="A77" s="80"/>
      <c r="B77" s="610"/>
      <c r="C77" s="605"/>
      <c r="D77" s="605"/>
      <c r="E77" s="605"/>
      <c r="F77" s="605"/>
      <c r="G77" s="605"/>
      <c r="H77" s="605"/>
      <c r="I77" s="605"/>
      <c r="J77" s="605"/>
      <c r="K77" s="605"/>
      <c r="L77" s="605"/>
      <c r="M77" s="605"/>
      <c r="N77" s="605"/>
      <c r="O77" s="605"/>
    </row>
    <row r="78" spans="1:19" ht="15" customHeight="1">
      <c r="A78" s="248"/>
      <c r="B78" s="632"/>
      <c r="C78" s="638"/>
      <c r="D78" s="638"/>
      <c r="E78" s="638"/>
      <c r="F78" s="638"/>
      <c r="G78" s="638"/>
      <c r="H78" s="638"/>
      <c r="I78" s="638"/>
      <c r="J78" s="638"/>
      <c r="K78" s="642"/>
      <c r="L78" s="645"/>
      <c r="M78" s="638"/>
      <c r="N78" s="638"/>
      <c r="O78" s="643"/>
      <c r="Q78" s="632"/>
    </row>
    <row r="79" spans="1:19" ht="15" customHeight="1">
      <c r="A79" s="248"/>
      <c r="B79" s="640"/>
      <c r="C79" s="638"/>
      <c r="D79" s="638"/>
      <c r="E79" s="638"/>
      <c r="F79" s="638"/>
      <c r="G79" s="638"/>
      <c r="H79" s="638"/>
      <c r="I79" s="638"/>
      <c r="J79" s="638"/>
      <c r="K79" s="639"/>
      <c r="L79" s="641"/>
      <c r="M79" s="638"/>
      <c r="N79" s="637"/>
      <c r="O79" s="637"/>
      <c r="P79" s="193"/>
      <c r="R79" s="52"/>
      <c r="S79" s="52"/>
    </row>
    <row r="80" spans="1:19" ht="15" customHeight="1">
      <c r="A80" s="248"/>
      <c r="B80" s="640"/>
      <c r="C80" s="638"/>
      <c r="D80" s="638"/>
      <c r="E80" s="638"/>
      <c r="F80" s="638"/>
      <c r="G80" s="638"/>
      <c r="H80" s="638"/>
      <c r="I80" s="638"/>
      <c r="J80" s="638"/>
      <c r="K80" s="639"/>
      <c r="L80" s="641"/>
      <c r="M80" s="638"/>
      <c r="N80" s="637"/>
      <c r="O80" s="637"/>
    </row>
    <row r="81" spans="1:36" ht="15" customHeight="1">
      <c r="A81" s="248"/>
      <c r="B81" s="640"/>
      <c r="C81" s="638"/>
      <c r="D81" s="638"/>
      <c r="E81" s="638"/>
      <c r="F81" s="638"/>
      <c r="G81" s="638"/>
      <c r="H81" s="638"/>
      <c r="I81" s="638"/>
      <c r="J81" s="638"/>
      <c r="K81" s="639"/>
      <c r="L81" s="638"/>
      <c r="M81" s="638"/>
      <c r="N81" s="637"/>
      <c r="O81" s="637"/>
      <c r="S81" s="52"/>
      <c r="T81" s="52"/>
      <c r="U81" s="52"/>
      <c r="V81" s="52"/>
      <c r="W81" s="52"/>
      <c r="X81" s="128"/>
      <c r="AI81" s="128"/>
    </row>
    <row r="82" spans="1:36" ht="15" customHeight="1">
      <c r="A82" s="248"/>
      <c r="B82" s="646"/>
      <c r="C82" s="632"/>
      <c r="D82" s="632"/>
      <c r="E82" s="632"/>
      <c r="F82" s="632"/>
      <c r="G82" s="638"/>
      <c r="H82" s="638"/>
      <c r="I82" s="632"/>
      <c r="J82" s="632"/>
      <c r="K82" s="641"/>
      <c r="L82" s="645"/>
      <c r="M82" s="632"/>
      <c r="N82" s="637"/>
      <c r="O82" s="637"/>
      <c r="S82" s="52"/>
      <c r="T82" s="52"/>
      <c r="U82" s="52"/>
      <c r="V82" s="52"/>
      <c r="W82" s="52"/>
      <c r="X82" s="52"/>
      <c r="Y82" s="192"/>
      <c r="AI82" s="52"/>
      <c r="AJ82" s="192"/>
    </row>
    <row r="83" spans="1:36" ht="15" customHeight="1">
      <c r="A83" s="80"/>
      <c r="B83" s="610"/>
      <c r="C83" s="605"/>
      <c r="D83" s="605"/>
      <c r="E83" s="605"/>
      <c r="F83" s="605"/>
      <c r="G83" s="605"/>
      <c r="H83" s="605"/>
      <c r="I83" s="605"/>
      <c r="J83" s="605"/>
      <c r="K83" s="625"/>
      <c r="L83" s="605"/>
      <c r="M83" s="605"/>
      <c r="N83" s="605"/>
      <c r="O83" s="605"/>
      <c r="S83" s="52"/>
      <c r="T83" s="52"/>
      <c r="U83" s="52"/>
      <c r="V83" s="52"/>
      <c r="W83" s="52"/>
      <c r="X83" s="52"/>
      <c r="Y83" s="192"/>
      <c r="AI83" s="52"/>
      <c r="AJ83" s="192"/>
    </row>
    <row r="84" spans="1:36" ht="15" customHeight="1">
      <c r="A84" s="248"/>
      <c r="B84" s="644"/>
      <c r="C84" s="638"/>
      <c r="D84" s="638"/>
      <c r="E84" s="638"/>
      <c r="F84" s="638"/>
      <c r="G84" s="638"/>
      <c r="H84" s="638"/>
      <c r="I84" s="638"/>
      <c r="J84" s="638"/>
      <c r="K84" s="642"/>
      <c r="L84" s="642"/>
      <c r="M84" s="638"/>
      <c r="N84" s="638"/>
      <c r="O84" s="643"/>
      <c r="S84" s="52"/>
      <c r="T84" s="52"/>
      <c r="U84" s="52"/>
      <c r="V84" s="52"/>
      <c r="W84" s="52"/>
      <c r="X84" s="52"/>
      <c r="Y84" s="192"/>
      <c r="AI84" s="52"/>
      <c r="AJ84" s="192"/>
    </row>
    <row r="85" spans="1:36" ht="15" customHeight="1">
      <c r="A85" s="248"/>
      <c r="B85" s="640"/>
      <c r="C85" s="638"/>
      <c r="D85" s="638"/>
      <c r="E85" s="638"/>
      <c r="F85" s="638"/>
      <c r="G85" s="638"/>
      <c r="H85" s="638"/>
      <c r="I85" s="638"/>
      <c r="J85" s="638"/>
      <c r="K85" s="639"/>
      <c r="L85" s="638"/>
      <c r="M85" s="638"/>
      <c r="N85" s="637"/>
      <c r="O85" s="637"/>
      <c r="P85" s="193"/>
      <c r="S85" s="52"/>
      <c r="T85" s="52"/>
      <c r="U85" s="52"/>
      <c r="V85" s="52"/>
      <c r="W85" s="52"/>
      <c r="X85" s="52"/>
      <c r="Y85" s="192"/>
      <c r="AI85" s="52"/>
      <c r="AJ85" s="192"/>
    </row>
    <row r="86" spans="1:36" ht="15" customHeight="1">
      <c r="A86" s="248"/>
      <c r="B86" s="640"/>
      <c r="C86" s="638"/>
      <c r="D86" s="638"/>
      <c r="E86" s="638"/>
      <c r="F86" s="638"/>
      <c r="G86" s="638"/>
      <c r="H86" s="638"/>
      <c r="I86" s="638"/>
      <c r="J86" s="638"/>
      <c r="K86" s="642"/>
      <c r="L86" s="641"/>
      <c r="M86" s="638"/>
      <c r="N86" s="637"/>
      <c r="O86" s="637"/>
      <c r="S86" s="52"/>
      <c r="T86" s="52"/>
      <c r="U86" s="52"/>
      <c r="V86" s="52"/>
      <c r="W86" s="52"/>
      <c r="X86" s="52"/>
      <c r="Y86" s="192"/>
      <c r="AI86" s="52"/>
      <c r="AJ86" s="192"/>
    </row>
    <row r="87" spans="1:36" ht="15" customHeight="1">
      <c r="A87" s="248"/>
      <c r="B87" s="640"/>
      <c r="C87" s="638"/>
      <c r="D87" s="638"/>
      <c r="E87" s="638"/>
      <c r="F87" s="638"/>
      <c r="G87" s="638"/>
      <c r="H87" s="638"/>
      <c r="I87" s="638"/>
      <c r="J87" s="638"/>
      <c r="K87" s="642"/>
      <c r="L87" s="641"/>
      <c r="M87" s="638"/>
      <c r="N87" s="637"/>
      <c r="O87" s="637"/>
      <c r="S87" s="52"/>
      <c r="T87" s="52"/>
      <c r="U87" s="52"/>
      <c r="V87" s="52"/>
      <c r="W87" s="52"/>
      <c r="X87" s="52"/>
      <c r="Y87" s="192"/>
      <c r="AI87" s="52"/>
      <c r="AJ87" s="192"/>
    </row>
    <row r="88" spans="1:36" ht="15" customHeight="1">
      <c r="A88" s="248"/>
      <c r="B88" s="640"/>
      <c r="C88" s="638"/>
      <c r="D88" s="638"/>
      <c r="E88" s="638"/>
      <c r="F88" s="638"/>
      <c r="G88" s="638"/>
      <c r="H88" s="638"/>
      <c r="I88" s="638"/>
      <c r="J88" s="638"/>
      <c r="K88" s="639"/>
      <c r="L88" s="638"/>
      <c r="M88" s="638"/>
      <c r="N88" s="637"/>
      <c r="O88" s="637"/>
      <c r="X88" s="52"/>
      <c r="Y88" s="234"/>
      <c r="AI88" s="52"/>
      <c r="AJ88" s="234"/>
    </row>
    <row r="89" spans="1:36" ht="15" customHeight="1">
      <c r="A89" s="248"/>
      <c r="B89" s="640"/>
      <c r="C89" s="638"/>
      <c r="D89" s="638"/>
      <c r="E89" s="638"/>
      <c r="F89" s="638"/>
      <c r="G89" s="638"/>
      <c r="H89" s="638"/>
      <c r="I89" s="638"/>
      <c r="J89" s="638"/>
      <c r="K89" s="639"/>
      <c r="L89" s="638"/>
      <c r="M89" s="638"/>
      <c r="N89" s="637"/>
      <c r="O89" s="637"/>
      <c r="S89" s="52"/>
      <c r="T89" s="52"/>
      <c r="U89" s="52"/>
      <c r="V89" s="52"/>
      <c r="W89" s="128"/>
      <c r="X89" s="128"/>
      <c r="AI89" s="128"/>
    </row>
    <row r="90" spans="1:36" ht="15" customHeight="1">
      <c r="A90" s="80"/>
      <c r="B90" s="610"/>
      <c r="C90" s="605"/>
      <c r="D90" s="605"/>
      <c r="E90" s="605"/>
      <c r="F90" s="605"/>
      <c r="G90" s="605"/>
      <c r="H90" s="605"/>
      <c r="I90" s="605"/>
      <c r="J90" s="605"/>
      <c r="K90" s="635"/>
      <c r="L90" s="605"/>
      <c r="M90" s="605"/>
      <c r="N90" s="605"/>
      <c r="O90" s="605"/>
      <c r="S90" s="52"/>
      <c r="T90" s="52"/>
      <c r="U90" s="52"/>
      <c r="V90" s="52"/>
      <c r="W90" s="241"/>
      <c r="X90" s="52"/>
      <c r="Y90" s="192"/>
      <c r="AI90" s="52"/>
      <c r="AJ90" s="192"/>
    </row>
    <row r="91" spans="1:36" ht="15" customHeight="1">
      <c r="A91" s="80"/>
      <c r="B91" s="636"/>
      <c r="C91" s="605"/>
      <c r="D91" s="605"/>
      <c r="E91" s="605"/>
      <c r="F91" s="605"/>
      <c r="G91" s="605"/>
      <c r="H91" s="605"/>
      <c r="I91" s="605"/>
      <c r="J91" s="605"/>
      <c r="K91" s="625"/>
      <c r="L91" s="625"/>
      <c r="M91" s="605"/>
      <c r="N91" s="605"/>
      <c r="O91" s="611"/>
      <c r="S91" s="52"/>
      <c r="T91" s="52"/>
      <c r="U91" s="52"/>
      <c r="V91" s="52"/>
      <c r="W91" s="52"/>
      <c r="X91" s="52"/>
      <c r="Y91" s="234"/>
      <c r="AI91" s="52"/>
      <c r="AJ91" s="234"/>
    </row>
    <row r="92" spans="1:36" ht="15" customHeight="1">
      <c r="A92" s="80"/>
      <c r="B92" s="610"/>
      <c r="C92" s="605"/>
      <c r="D92" s="605"/>
      <c r="E92" s="605"/>
      <c r="F92" s="605"/>
      <c r="G92" s="605"/>
      <c r="H92" s="605"/>
      <c r="I92" s="605"/>
      <c r="J92" s="605"/>
      <c r="K92" s="635"/>
      <c r="L92" s="605"/>
      <c r="M92" s="605"/>
      <c r="N92" s="606"/>
      <c r="O92" s="606"/>
      <c r="S92" s="52"/>
      <c r="T92" s="52"/>
      <c r="U92" s="52"/>
      <c r="V92" s="52"/>
      <c r="W92" s="52"/>
      <c r="X92" s="128"/>
      <c r="AI92" s="128"/>
    </row>
    <row r="93" spans="1:36" ht="15" customHeight="1">
      <c r="A93" s="80"/>
      <c r="B93" s="610"/>
      <c r="C93" s="605"/>
      <c r="D93" s="605"/>
      <c r="E93" s="605"/>
      <c r="F93" s="605"/>
      <c r="G93" s="605"/>
      <c r="H93" s="605"/>
      <c r="I93" s="605"/>
      <c r="J93" s="605"/>
      <c r="K93" s="635"/>
      <c r="L93" s="605"/>
      <c r="M93" s="605"/>
      <c r="N93" s="605"/>
      <c r="O93" s="605"/>
      <c r="S93" s="52"/>
      <c r="T93" s="52"/>
      <c r="U93" s="52"/>
      <c r="V93" s="52"/>
      <c r="W93" s="52"/>
      <c r="X93" s="52"/>
      <c r="Y93" s="192"/>
      <c r="AI93" s="52"/>
      <c r="AJ93" s="192"/>
    </row>
    <row r="94" spans="1:36" ht="15" customHeight="1">
      <c r="A94" s="80"/>
      <c r="B94" s="610"/>
      <c r="C94" s="605"/>
      <c r="D94" s="605"/>
      <c r="E94" s="605"/>
      <c r="F94" s="605"/>
      <c r="G94" s="605"/>
      <c r="H94" s="605"/>
      <c r="I94" s="605"/>
      <c r="J94" s="605"/>
      <c r="K94" s="625"/>
      <c r="L94" s="605"/>
      <c r="M94" s="605"/>
      <c r="N94" s="605"/>
      <c r="O94" s="605"/>
      <c r="S94" s="52"/>
      <c r="T94" s="52"/>
      <c r="U94" s="52"/>
      <c r="V94" s="52"/>
      <c r="W94" s="52"/>
      <c r="X94" s="52"/>
      <c r="Y94" s="192"/>
      <c r="AI94" s="52"/>
      <c r="AJ94" s="192"/>
    </row>
    <row r="95" spans="1:36" ht="15" customHeight="1">
      <c r="A95" s="80"/>
      <c r="B95" s="612"/>
      <c r="C95" s="605"/>
      <c r="D95" s="605"/>
      <c r="E95" s="605"/>
      <c r="F95" s="605"/>
      <c r="G95" s="605"/>
      <c r="H95" s="605"/>
      <c r="I95" s="605"/>
      <c r="J95" s="605"/>
      <c r="K95" s="625"/>
      <c r="L95" s="605"/>
      <c r="M95" s="605"/>
      <c r="N95" s="605"/>
      <c r="O95" s="611"/>
      <c r="T95" s="52"/>
      <c r="U95" s="52"/>
      <c r="V95" s="128"/>
      <c r="W95" s="52"/>
      <c r="X95" s="52"/>
      <c r="Y95" s="192"/>
      <c r="AI95" s="52"/>
      <c r="AJ95" s="192"/>
    </row>
    <row r="96" spans="1:36" ht="15" customHeight="1">
      <c r="A96" s="80"/>
      <c r="B96" s="610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6"/>
      <c r="O96" s="606"/>
      <c r="T96" s="52"/>
      <c r="U96" s="52"/>
      <c r="V96" s="128"/>
      <c r="W96" s="52"/>
      <c r="X96" s="52"/>
      <c r="Y96" s="192"/>
      <c r="AI96" s="52"/>
      <c r="AJ96" s="192"/>
    </row>
    <row r="97" spans="1:36" ht="15" customHeight="1">
      <c r="A97" s="80"/>
      <c r="B97" s="610"/>
      <c r="C97" s="605"/>
      <c r="D97" s="605"/>
      <c r="E97" s="605"/>
      <c r="F97" s="605"/>
      <c r="G97" s="605"/>
      <c r="H97" s="605"/>
      <c r="I97" s="605"/>
      <c r="J97" s="605"/>
      <c r="K97" s="605"/>
      <c r="L97" s="605"/>
      <c r="M97" s="605"/>
      <c r="N97" s="605"/>
      <c r="O97" s="606"/>
      <c r="T97" s="52"/>
      <c r="U97" s="52"/>
      <c r="V97" s="128"/>
      <c r="W97" s="52"/>
      <c r="X97" s="52"/>
      <c r="Y97" s="192"/>
      <c r="AI97" s="52"/>
      <c r="AJ97" s="192"/>
    </row>
    <row r="98" spans="1:36" ht="15" customHeight="1">
      <c r="A98" s="80"/>
      <c r="B98" s="610"/>
      <c r="C98" s="605"/>
      <c r="D98" s="605"/>
      <c r="E98" s="605"/>
      <c r="F98" s="605"/>
      <c r="G98" s="605"/>
      <c r="H98" s="605"/>
      <c r="I98" s="605"/>
      <c r="J98" s="605"/>
      <c r="K98" s="605"/>
      <c r="L98" s="605"/>
      <c r="M98" s="605"/>
      <c r="N98" s="606"/>
      <c r="O98" s="606"/>
      <c r="T98" s="52"/>
      <c r="U98" s="52"/>
      <c r="V98" s="128"/>
      <c r="W98" s="52"/>
      <c r="X98" s="52"/>
      <c r="Y98" s="192"/>
      <c r="AI98" s="52"/>
      <c r="AJ98" s="192"/>
    </row>
    <row r="99" spans="1:36" ht="15" customHeight="1">
      <c r="A99" s="80"/>
      <c r="B99" s="634"/>
      <c r="C99" s="633"/>
      <c r="D99" s="633"/>
      <c r="E99" s="633"/>
      <c r="F99" s="633"/>
      <c r="G99" s="633"/>
      <c r="H99" s="633"/>
      <c r="I99" s="633"/>
      <c r="J99" s="633"/>
      <c r="K99" s="633"/>
      <c r="L99" s="633"/>
      <c r="M99" s="633"/>
      <c r="N99" s="605"/>
      <c r="O99" s="606"/>
      <c r="X99" s="52"/>
      <c r="Y99" s="234"/>
      <c r="AI99" s="52"/>
      <c r="AJ99" s="234"/>
    </row>
    <row r="100" spans="1:36" ht="15" customHeight="1">
      <c r="A100" s="80"/>
      <c r="B100" s="610"/>
      <c r="C100" s="605"/>
      <c r="D100" s="605"/>
      <c r="E100" s="605"/>
      <c r="F100" s="605"/>
      <c r="G100" s="605"/>
      <c r="H100" s="605"/>
      <c r="I100" s="605"/>
      <c r="J100" s="605"/>
      <c r="K100" s="605"/>
      <c r="L100" s="605"/>
      <c r="M100" s="605"/>
      <c r="N100" s="606"/>
      <c r="O100" s="606"/>
      <c r="Q100" s="83"/>
    </row>
    <row r="101" spans="1:36" ht="15" customHeight="1">
      <c r="A101" s="80"/>
      <c r="B101" s="610"/>
      <c r="C101" s="605"/>
      <c r="D101" s="605"/>
      <c r="E101" s="605"/>
      <c r="F101" s="605"/>
      <c r="G101" s="605"/>
      <c r="H101" s="605"/>
      <c r="I101" s="605"/>
      <c r="J101" s="605"/>
      <c r="K101" s="605"/>
      <c r="L101" s="605"/>
      <c r="M101" s="605"/>
      <c r="N101" s="606"/>
      <c r="O101" s="606"/>
    </row>
    <row r="102" spans="1:36" ht="15" customHeight="1">
      <c r="A102" s="80"/>
      <c r="B102" s="610"/>
      <c r="C102" s="605"/>
      <c r="D102" s="605"/>
      <c r="E102" s="605"/>
      <c r="F102" s="605"/>
      <c r="G102" s="605"/>
      <c r="H102" s="605"/>
      <c r="I102" s="605"/>
      <c r="J102" s="605"/>
      <c r="K102" s="605"/>
      <c r="L102" s="605"/>
      <c r="M102" s="605"/>
      <c r="N102" s="605"/>
      <c r="O102" s="605"/>
      <c r="R102" s="52"/>
      <c r="S102" s="52"/>
    </row>
    <row r="103" spans="1:36" ht="15" customHeight="1">
      <c r="A103" s="80"/>
      <c r="B103" s="612"/>
      <c r="C103" s="605"/>
      <c r="D103" s="605"/>
      <c r="E103" s="605"/>
      <c r="F103" s="605"/>
      <c r="G103" s="605"/>
      <c r="H103" s="605"/>
      <c r="I103" s="605"/>
      <c r="J103" s="605"/>
      <c r="K103" s="612"/>
      <c r="L103" s="605"/>
      <c r="M103" s="605"/>
      <c r="N103" s="605"/>
      <c r="O103" s="611"/>
      <c r="R103" s="52"/>
      <c r="S103" s="52"/>
      <c r="T103" s="233"/>
    </row>
    <row r="104" spans="1:36" ht="15" customHeight="1">
      <c r="A104" s="80"/>
      <c r="B104" s="610"/>
      <c r="C104" s="605"/>
      <c r="D104" s="605"/>
      <c r="E104" s="605"/>
      <c r="F104" s="605"/>
      <c r="G104" s="605"/>
      <c r="H104" s="605"/>
      <c r="I104" s="605"/>
      <c r="J104" s="605"/>
      <c r="K104" s="605"/>
      <c r="L104" s="605"/>
      <c r="M104" s="605"/>
      <c r="N104" s="606"/>
      <c r="O104" s="606"/>
      <c r="Q104" s="83"/>
    </row>
    <row r="105" spans="1:36" ht="15" customHeight="1">
      <c r="A105" s="80"/>
      <c r="B105" s="610"/>
      <c r="C105" s="605"/>
      <c r="D105" s="605"/>
      <c r="E105" s="605"/>
      <c r="F105" s="605"/>
      <c r="G105" s="605"/>
      <c r="H105" s="605"/>
      <c r="I105" s="605"/>
      <c r="J105" s="605"/>
      <c r="K105" s="605"/>
      <c r="L105" s="605"/>
      <c r="M105" s="605"/>
      <c r="N105" s="606"/>
      <c r="O105" s="606"/>
    </row>
    <row r="106" spans="1:36" ht="15" customHeight="1">
      <c r="A106" s="80"/>
      <c r="B106" s="610"/>
      <c r="C106" s="605"/>
      <c r="D106" s="605"/>
      <c r="E106" s="605"/>
      <c r="F106" s="605"/>
      <c r="G106" s="605"/>
      <c r="H106" s="605"/>
      <c r="I106" s="605"/>
      <c r="J106" s="605"/>
      <c r="K106" s="605"/>
      <c r="L106" s="605"/>
      <c r="M106" s="605"/>
      <c r="N106" s="605"/>
      <c r="O106" s="606"/>
      <c r="Q106" s="632"/>
    </row>
    <row r="107" spans="1:36" ht="15" customHeight="1">
      <c r="A107" s="80"/>
      <c r="B107" s="612"/>
      <c r="C107" s="605"/>
      <c r="D107" s="605"/>
      <c r="E107" s="605"/>
      <c r="F107" s="605"/>
      <c r="G107" s="605"/>
      <c r="H107" s="605"/>
      <c r="I107" s="605"/>
      <c r="J107" s="605"/>
      <c r="K107" s="612"/>
      <c r="L107" s="605"/>
      <c r="M107" s="605"/>
      <c r="N107" s="605"/>
      <c r="O107" s="611"/>
      <c r="R107" s="52"/>
      <c r="S107" s="52"/>
    </row>
    <row r="108" spans="1:36" ht="15" customHeight="1">
      <c r="A108" s="80"/>
      <c r="B108" s="610"/>
      <c r="C108" s="605"/>
      <c r="D108" s="605"/>
      <c r="E108" s="605"/>
      <c r="F108" s="605"/>
      <c r="G108" s="605"/>
      <c r="H108" s="605"/>
      <c r="I108" s="605"/>
      <c r="J108" s="605"/>
      <c r="K108" s="605"/>
      <c r="L108" s="605"/>
      <c r="M108" s="605"/>
      <c r="N108" s="606"/>
      <c r="O108" s="606"/>
      <c r="R108" s="52"/>
      <c r="S108" s="52"/>
      <c r="T108" s="233"/>
    </row>
    <row r="109" spans="1:36" ht="15" customHeight="1">
      <c r="A109" s="80"/>
      <c r="B109" s="610"/>
      <c r="C109" s="605"/>
      <c r="D109" s="605"/>
      <c r="E109" s="605"/>
      <c r="F109" s="605"/>
      <c r="G109" s="605"/>
      <c r="H109" s="605"/>
      <c r="I109" s="605"/>
      <c r="J109" s="605"/>
      <c r="K109" s="605"/>
      <c r="L109" s="605"/>
      <c r="M109" s="605"/>
      <c r="N109" s="606"/>
      <c r="O109" s="606"/>
    </row>
    <row r="110" spans="1:36" ht="15" customHeight="1">
      <c r="A110" s="80"/>
      <c r="B110" s="610"/>
      <c r="C110" s="605"/>
      <c r="D110" s="605"/>
      <c r="E110" s="605"/>
      <c r="F110" s="605"/>
      <c r="G110" s="605"/>
      <c r="H110" s="605"/>
      <c r="I110" s="605"/>
      <c r="J110" s="605"/>
      <c r="K110" s="605"/>
      <c r="L110" s="605"/>
      <c r="M110" s="605"/>
      <c r="N110" s="605"/>
      <c r="O110" s="606"/>
    </row>
    <row r="111" spans="1:36" ht="12.95" customHeight="1">
      <c r="B111" s="612"/>
      <c r="C111" s="605"/>
      <c r="D111" s="605"/>
      <c r="E111" s="605"/>
      <c r="F111" s="605"/>
      <c r="G111" s="605"/>
      <c r="H111" s="605"/>
      <c r="I111" s="605"/>
      <c r="J111" s="605"/>
      <c r="K111" s="612"/>
      <c r="L111" s="605"/>
      <c r="M111" s="605"/>
      <c r="N111" s="605"/>
      <c r="O111" s="611"/>
      <c r="Q111" s="632"/>
    </row>
    <row r="112" spans="1:36" ht="12.95" customHeight="1">
      <c r="B112" s="610"/>
      <c r="C112" s="605"/>
      <c r="D112" s="605"/>
      <c r="E112" s="605"/>
      <c r="F112" s="605"/>
      <c r="G112" s="605"/>
      <c r="H112" s="605"/>
      <c r="I112" s="605"/>
      <c r="J112" s="605"/>
      <c r="K112" s="605"/>
      <c r="L112" s="605"/>
      <c r="M112" s="605"/>
      <c r="N112" s="606"/>
      <c r="O112" s="606"/>
      <c r="Q112" s="52"/>
      <c r="R112" s="52"/>
    </row>
    <row r="113" spans="2:38">
      <c r="B113" s="610"/>
      <c r="C113" s="605"/>
      <c r="D113" s="605"/>
      <c r="E113" s="605"/>
      <c r="F113" s="605"/>
      <c r="G113" s="605"/>
      <c r="H113" s="605"/>
      <c r="I113" s="605"/>
      <c r="J113" s="605"/>
      <c r="K113" s="605"/>
      <c r="L113" s="605"/>
      <c r="M113" s="605"/>
      <c r="N113" s="606"/>
      <c r="O113" s="606"/>
      <c r="Q113" s="52"/>
      <c r="R113" s="52"/>
      <c r="S113" s="231"/>
    </row>
    <row r="114" spans="2:38">
      <c r="B114" s="610"/>
      <c r="C114" s="605"/>
      <c r="D114" s="605"/>
      <c r="E114" s="605"/>
      <c r="F114" s="605"/>
      <c r="G114" s="605"/>
      <c r="H114" s="605"/>
      <c r="I114" s="605"/>
      <c r="J114" s="605"/>
      <c r="K114" s="605"/>
      <c r="L114" s="605"/>
      <c r="M114" s="605"/>
      <c r="N114" s="605"/>
      <c r="O114" s="606"/>
    </row>
    <row r="115" spans="2:38">
      <c r="B115" s="612"/>
      <c r="C115" s="605"/>
      <c r="D115" s="605"/>
      <c r="E115" s="605"/>
      <c r="F115" s="605"/>
      <c r="G115" s="605"/>
      <c r="H115" s="605"/>
      <c r="I115" s="605"/>
      <c r="J115" s="605"/>
      <c r="K115" s="625"/>
      <c r="L115" s="605"/>
      <c r="M115" s="605"/>
      <c r="N115" s="605"/>
      <c r="O115" s="611"/>
    </row>
    <row r="116" spans="2:38">
      <c r="B116" s="610"/>
      <c r="C116" s="605"/>
      <c r="D116" s="605"/>
      <c r="E116" s="605"/>
      <c r="F116" s="605"/>
      <c r="G116" s="605"/>
      <c r="H116" s="605"/>
      <c r="I116" s="605"/>
      <c r="J116" s="605"/>
      <c r="K116" s="614"/>
      <c r="L116" s="631"/>
      <c r="M116" s="605"/>
      <c r="N116" s="606"/>
      <c r="O116" s="606"/>
    </row>
    <row r="117" spans="2:38">
      <c r="B117" s="610"/>
      <c r="C117" s="605"/>
      <c r="D117" s="605"/>
      <c r="E117" s="605"/>
      <c r="F117" s="605"/>
      <c r="G117" s="605"/>
      <c r="H117" s="605"/>
      <c r="I117" s="605"/>
      <c r="J117" s="605"/>
      <c r="K117" s="614"/>
      <c r="L117" s="605"/>
      <c r="M117" s="605"/>
      <c r="N117" s="606"/>
      <c r="O117" s="606"/>
    </row>
    <row r="118" spans="2:38" ht="15">
      <c r="B118" s="620"/>
      <c r="C118" s="619"/>
      <c r="D118" s="619"/>
      <c r="E118" s="619"/>
      <c r="F118" s="619"/>
      <c r="G118" s="619"/>
      <c r="H118" s="619"/>
      <c r="I118" s="619"/>
      <c r="J118" s="619"/>
      <c r="K118" s="629"/>
      <c r="L118" s="619"/>
      <c r="M118" s="619"/>
      <c r="N118" s="618"/>
      <c r="O118" s="618"/>
      <c r="X118" s="229"/>
      <c r="Y118" s="221"/>
      <c r="AA118" s="228"/>
      <c r="AI118" s="229"/>
      <c r="AJ118" s="221"/>
      <c r="AL118" s="228"/>
    </row>
    <row r="119" spans="2:38" ht="14.25">
      <c r="B119" s="630"/>
      <c r="C119" s="619"/>
      <c r="D119" s="619"/>
      <c r="E119" s="619"/>
      <c r="F119" s="619"/>
      <c r="G119" s="619"/>
      <c r="H119" s="619"/>
      <c r="I119" s="619"/>
      <c r="J119" s="619"/>
      <c r="K119" s="629"/>
      <c r="L119" s="619"/>
      <c r="M119" s="619"/>
      <c r="N119" s="618"/>
      <c r="O119" s="618"/>
      <c r="Y119" s="8"/>
      <c r="AA119" s="227"/>
      <c r="AJ119" s="8"/>
      <c r="AL119" s="227"/>
    </row>
    <row r="120" spans="2:38" ht="15">
      <c r="B120" s="630"/>
      <c r="C120" s="619"/>
      <c r="D120" s="619"/>
      <c r="E120" s="619"/>
      <c r="F120" s="619"/>
      <c r="G120" s="619"/>
      <c r="H120" s="619"/>
      <c r="I120" s="619"/>
      <c r="J120" s="619"/>
      <c r="K120" s="629"/>
      <c r="L120" s="619"/>
      <c r="M120" s="619"/>
      <c r="N120" s="618"/>
      <c r="O120" s="618"/>
      <c r="X120" s="222"/>
      <c r="Y120" s="221"/>
      <c r="AI120" s="222"/>
      <c r="AJ120" s="221"/>
    </row>
    <row r="121" spans="2:38">
      <c r="B121" s="630"/>
      <c r="C121" s="619"/>
      <c r="D121" s="619"/>
      <c r="E121" s="619"/>
      <c r="F121" s="619"/>
      <c r="G121" s="619"/>
      <c r="H121" s="619"/>
      <c r="I121" s="619"/>
      <c r="J121" s="619"/>
      <c r="K121" s="629"/>
      <c r="L121" s="619"/>
      <c r="M121" s="619"/>
      <c r="N121" s="618"/>
      <c r="O121" s="618"/>
    </row>
    <row r="122" spans="2:38">
      <c r="B122" s="628"/>
      <c r="C122" s="605"/>
      <c r="D122" s="605"/>
      <c r="E122" s="605"/>
      <c r="F122" s="605"/>
      <c r="G122" s="605"/>
      <c r="H122" s="605"/>
      <c r="I122" s="605"/>
      <c r="J122" s="605"/>
      <c r="K122" s="614"/>
      <c r="L122" s="605"/>
      <c r="M122" s="605"/>
      <c r="N122" s="606"/>
      <c r="O122" s="606"/>
    </row>
    <row r="123" spans="2:38" ht="15">
      <c r="B123" s="610"/>
      <c r="C123" s="605"/>
      <c r="D123" s="605"/>
      <c r="E123" s="605"/>
      <c r="F123" s="605"/>
      <c r="G123" s="605"/>
      <c r="H123" s="605"/>
      <c r="I123" s="605"/>
      <c r="J123" s="605"/>
      <c r="K123" s="614"/>
      <c r="L123" s="605"/>
      <c r="M123" s="605"/>
      <c r="N123" s="606"/>
      <c r="O123" s="606"/>
      <c r="X123" s="222"/>
      <c r="Y123" s="221"/>
      <c r="AI123" s="222"/>
      <c r="AJ123" s="221"/>
    </row>
    <row r="124" spans="2:38">
      <c r="B124" s="610"/>
      <c r="C124" s="605"/>
      <c r="D124" s="605"/>
      <c r="E124" s="605"/>
      <c r="F124" s="605"/>
      <c r="G124" s="605"/>
      <c r="H124" s="605"/>
      <c r="I124" s="605"/>
      <c r="J124" s="605"/>
      <c r="K124" s="614"/>
      <c r="L124" s="605"/>
      <c r="M124" s="605"/>
      <c r="N124" s="605"/>
      <c r="O124" s="606"/>
    </row>
    <row r="125" spans="2:38">
      <c r="B125" s="605"/>
      <c r="C125" s="605"/>
      <c r="D125" s="605"/>
      <c r="E125" s="605"/>
      <c r="F125" s="605"/>
      <c r="G125" s="605"/>
      <c r="H125" s="605"/>
      <c r="I125" s="605"/>
      <c r="J125" s="605"/>
      <c r="K125" s="605"/>
      <c r="L125" s="605"/>
      <c r="M125" s="605"/>
      <c r="N125" s="605"/>
      <c r="O125" s="606"/>
    </row>
    <row r="126" spans="2:38">
      <c r="B126" s="610"/>
      <c r="C126" s="605"/>
      <c r="D126" s="605"/>
      <c r="E126" s="605"/>
      <c r="F126" s="605"/>
      <c r="G126" s="605"/>
      <c r="H126" s="605"/>
      <c r="I126" s="605"/>
      <c r="J126" s="605"/>
      <c r="K126" s="614"/>
      <c r="L126" s="605"/>
      <c r="M126" s="605"/>
      <c r="N126" s="606"/>
      <c r="O126" s="606"/>
      <c r="Q126" s="220"/>
    </row>
    <row r="127" spans="2:38">
      <c r="B127" s="610"/>
      <c r="C127" s="605"/>
      <c r="D127" s="605"/>
      <c r="E127" s="605"/>
      <c r="F127" s="605"/>
      <c r="G127" s="605"/>
      <c r="H127" s="605"/>
      <c r="I127" s="605"/>
      <c r="J127" s="605"/>
      <c r="K127" s="614"/>
      <c r="L127" s="605"/>
      <c r="M127" s="605"/>
      <c r="N127" s="606"/>
      <c r="O127" s="606"/>
      <c r="Q127" s="219"/>
    </row>
    <row r="128" spans="2:38">
      <c r="B128" s="610"/>
      <c r="C128" s="605"/>
      <c r="D128" s="605"/>
      <c r="E128" s="605"/>
      <c r="F128" s="605"/>
      <c r="G128" s="605"/>
      <c r="H128" s="605"/>
      <c r="I128" s="605"/>
      <c r="J128" s="605"/>
      <c r="K128" s="605"/>
      <c r="L128" s="605"/>
      <c r="M128" s="605"/>
      <c r="N128" s="605"/>
      <c r="O128" s="606"/>
    </row>
    <row r="129" spans="2:18">
      <c r="B129" s="610"/>
      <c r="C129" s="605"/>
      <c r="D129" s="605"/>
      <c r="E129" s="605"/>
      <c r="F129" s="605"/>
      <c r="G129" s="605"/>
      <c r="H129" s="605"/>
      <c r="I129" s="605"/>
      <c r="J129" s="605"/>
      <c r="K129" s="614"/>
      <c r="L129" s="605"/>
      <c r="M129" s="605"/>
      <c r="N129" s="606"/>
      <c r="O129" s="606"/>
    </row>
    <row r="130" spans="2:18">
      <c r="B130" s="610"/>
      <c r="C130" s="605"/>
      <c r="D130" s="605"/>
      <c r="E130" s="605"/>
      <c r="F130" s="605"/>
      <c r="G130" s="605"/>
      <c r="H130" s="605"/>
      <c r="I130" s="605"/>
      <c r="J130" s="605"/>
      <c r="K130" s="614"/>
      <c r="L130" s="605"/>
      <c r="M130" s="605"/>
      <c r="N130" s="606"/>
      <c r="O130" s="606"/>
    </row>
    <row r="131" spans="2:18">
      <c r="B131" s="610"/>
      <c r="C131" s="605"/>
      <c r="D131" s="605"/>
      <c r="E131" s="605"/>
      <c r="F131" s="605"/>
      <c r="G131" s="605"/>
      <c r="H131" s="605"/>
      <c r="I131" s="605"/>
      <c r="J131" s="605"/>
      <c r="K131" s="605"/>
      <c r="L131" s="605"/>
      <c r="M131" s="605"/>
      <c r="N131" s="605"/>
      <c r="O131" s="606"/>
    </row>
    <row r="132" spans="2:18">
      <c r="B132" s="610"/>
      <c r="C132" s="605"/>
      <c r="D132" s="605"/>
      <c r="E132" s="605"/>
      <c r="F132" s="605"/>
      <c r="G132" s="605"/>
      <c r="H132" s="605"/>
      <c r="I132" s="605"/>
      <c r="J132" s="605"/>
      <c r="K132" s="614"/>
      <c r="L132" s="605"/>
      <c r="M132" s="605"/>
      <c r="N132" s="606"/>
      <c r="O132" s="606"/>
    </row>
    <row r="133" spans="2:18">
      <c r="B133" s="610"/>
      <c r="C133" s="605"/>
      <c r="D133" s="605"/>
      <c r="E133" s="605"/>
      <c r="F133" s="605"/>
      <c r="G133" s="605"/>
      <c r="H133" s="605"/>
      <c r="I133" s="605"/>
      <c r="J133" s="605"/>
      <c r="K133" s="614"/>
      <c r="L133" s="605"/>
      <c r="M133" s="605"/>
      <c r="N133" s="606"/>
      <c r="O133" s="606"/>
    </row>
    <row r="134" spans="2:18">
      <c r="B134" s="610"/>
      <c r="C134" s="605"/>
      <c r="D134" s="605"/>
      <c r="E134" s="605"/>
      <c r="F134" s="605"/>
      <c r="G134" s="605"/>
      <c r="H134" s="605"/>
      <c r="I134" s="605"/>
      <c r="J134" s="605"/>
      <c r="K134" s="614"/>
      <c r="L134" s="605"/>
      <c r="M134" s="605"/>
      <c r="N134" s="605"/>
      <c r="O134" s="606"/>
    </row>
    <row r="135" spans="2:18">
      <c r="B135" s="610"/>
      <c r="C135" s="605"/>
      <c r="D135" s="605"/>
      <c r="E135" s="605"/>
      <c r="F135" s="605"/>
      <c r="G135" s="605"/>
      <c r="H135" s="605"/>
      <c r="I135" s="605"/>
      <c r="J135" s="605"/>
      <c r="K135" s="614"/>
      <c r="L135" s="605"/>
      <c r="M135" s="605"/>
      <c r="N135" s="606"/>
      <c r="O135" s="606"/>
      <c r="P135" s="605"/>
      <c r="Q135" s="605"/>
      <c r="R135" s="605"/>
    </row>
    <row r="136" spans="2:18">
      <c r="B136" s="610"/>
      <c r="C136" s="605"/>
      <c r="D136" s="605"/>
      <c r="E136" s="605"/>
      <c r="F136" s="605"/>
      <c r="G136" s="605"/>
      <c r="H136" s="605"/>
      <c r="I136" s="605"/>
      <c r="J136" s="605"/>
      <c r="K136" s="605"/>
      <c r="L136" s="605"/>
      <c r="M136" s="605"/>
      <c r="N136" s="605"/>
      <c r="O136" s="605"/>
      <c r="P136" s="605"/>
      <c r="Q136" s="605"/>
      <c r="R136" s="605"/>
    </row>
    <row r="137" spans="2:18">
      <c r="B137" s="612"/>
      <c r="C137" s="605"/>
      <c r="D137" s="605"/>
      <c r="E137" s="605"/>
      <c r="F137" s="605"/>
      <c r="G137" s="605"/>
      <c r="H137" s="605"/>
      <c r="I137" s="605"/>
      <c r="J137" s="605"/>
      <c r="K137" s="605"/>
      <c r="L137" s="625"/>
      <c r="M137" s="605"/>
      <c r="N137" s="605"/>
      <c r="O137" s="611"/>
      <c r="P137" s="605"/>
      <c r="Q137" s="627"/>
      <c r="R137" s="605"/>
    </row>
    <row r="138" spans="2:18">
      <c r="B138" s="605"/>
      <c r="C138" s="605"/>
      <c r="D138" s="605"/>
      <c r="E138" s="605"/>
      <c r="F138" s="605"/>
      <c r="G138" s="605"/>
      <c r="H138" s="605"/>
      <c r="I138" s="605"/>
      <c r="J138" s="605"/>
      <c r="K138" s="605"/>
      <c r="L138" s="605"/>
      <c r="M138" s="605"/>
      <c r="N138" s="605"/>
      <c r="O138" s="606"/>
      <c r="P138" s="605"/>
      <c r="Q138" s="605"/>
      <c r="R138" s="605"/>
    </row>
    <row r="139" spans="2:18">
      <c r="B139" s="610"/>
      <c r="C139" s="605"/>
      <c r="D139" s="605"/>
      <c r="E139" s="605"/>
      <c r="F139" s="605"/>
      <c r="G139" s="605"/>
      <c r="H139" s="605"/>
      <c r="I139" s="605"/>
      <c r="J139" s="605"/>
      <c r="K139" s="605"/>
      <c r="L139" s="622"/>
      <c r="M139" s="605"/>
      <c r="N139" s="606"/>
      <c r="O139" s="606"/>
      <c r="P139" s="605"/>
      <c r="Q139" s="605"/>
      <c r="R139" s="613"/>
    </row>
    <row r="140" spans="2:18">
      <c r="B140" s="610"/>
      <c r="C140" s="605"/>
      <c r="D140" s="605"/>
      <c r="E140" s="605"/>
      <c r="F140" s="605"/>
      <c r="G140" s="605"/>
      <c r="H140" s="605"/>
      <c r="I140" s="605"/>
      <c r="J140" s="605"/>
      <c r="K140" s="605"/>
      <c r="L140" s="622"/>
      <c r="M140" s="605"/>
      <c r="N140" s="606"/>
      <c r="O140" s="606"/>
      <c r="P140" s="605"/>
      <c r="Q140" s="605"/>
      <c r="R140" s="613"/>
    </row>
    <row r="141" spans="2:18">
      <c r="B141" s="610"/>
      <c r="C141" s="605"/>
      <c r="D141" s="605"/>
      <c r="E141" s="605"/>
      <c r="F141" s="605"/>
      <c r="G141" s="605"/>
      <c r="H141" s="605"/>
      <c r="I141" s="605"/>
      <c r="J141" s="605"/>
      <c r="K141" s="605"/>
      <c r="L141" s="622"/>
      <c r="M141" s="605"/>
      <c r="N141" s="606"/>
      <c r="O141" s="606"/>
      <c r="P141" s="605"/>
      <c r="Q141" s="605"/>
      <c r="R141" s="613"/>
    </row>
    <row r="142" spans="2:18">
      <c r="B142" s="610"/>
      <c r="C142" s="605"/>
      <c r="D142" s="605"/>
      <c r="E142" s="605"/>
      <c r="F142" s="605"/>
      <c r="G142" s="605"/>
      <c r="H142" s="605"/>
      <c r="I142" s="605"/>
      <c r="J142" s="605"/>
      <c r="K142" s="605"/>
      <c r="L142" s="622"/>
      <c r="M142" s="605"/>
      <c r="N142" s="606"/>
      <c r="O142" s="606"/>
      <c r="P142" s="605"/>
      <c r="Q142" s="605"/>
      <c r="R142" s="613"/>
    </row>
    <row r="143" spans="2:18">
      <c r="B143" s="610"/>
      <c r="C143" s="605"/>
      <c r="D143" s="605"/>
      <c r="E143" s="605"/>
      <c r="F143" s="605"/>
      <c r="G143" s="605"/>
      <c r="H143" s="605"/>
      <c r="I143" s="605"/>
      <c r="J143" s="605"/>
      <c r="K143" s="605"/>
      <c r="L143" s="622"/>
      <c r="M143" s="605"/>
      <c r="N143" s="606"/>
      <c r="O143" s="606"/>
      <c r="P143" s="605"/>
      <c r="Q143" s="605"/>
      <c r="R143" s="613"/>
    </row>
    <row r="144" spans="2:18">
      <c r="B144" s="610"/>
      <c r="C144" s="605"/>
      <c r="D144" s="605"/>
      <c r="E144" s="605"/>
      <c r="F144" s="605"/>
      <c r="G144" s="605"/>
      <c r="H144" s="605"/>
      <c r="I144" s="605"/>
      <c r="J144" s="605"/>
      <c r="K144" s="605"/>
      <c r="L144" s="622"/>
      <c r="M144" s="605"/>
      <c r="N144" s="605"/>
      <c r="O144" s="606"/>
      <c r="P144" s="605"/>
      <c r="Q144" s="605"/>
      <c r="R144" s="613"/>
    </row>
    <row r="145" spans="2:18">
      <c r="B145" s="610"/>
      <c r="C145" s="605"/>
      <c r="D145" s="605"/>
      <c r="E145" s="605"/>
      <c r="F145" s="605"/>
      <c r="G145" s="605"/>
      <c r="H145" s="605"/>
      <c r="I145" s="605"/>
      <c r="J145" s="605"/>
      <c r="K145" s="605"/>
      <c r="L145" s="622"/>
      <c r="M145" s="605"/>
      <c r="N145" s="606"/>
      <c r="O145" s="606"/>
      <c r="P145" s="605"/>
      <c r="Q145" s="605"/>
      <c r="R145" s="613"/>
    </row>
    <row r="146" spans="2:18">
      <c r="B146" s="610"/>
      <c r="C146" s="605"/>
      <c r="D146" s="605"/>
      <c r="E146" s="605"/>
      <c r="F146" s="605"/>
      <c r="G146" s="605"/>
      <c r="H146" s="605"/>
      <c r="I146" s="605"/>
      <c r="J146" s="605"/>
      <c r="K146" s="605"/>
      <c r="L146" s="622"/>
      <c r="M146" s="605"/>
      <c r="N146" s="606"/>
      <c r="O146" s="606"/>
      <c r="P146" s="605"/>
      <c r="Q146" s="605"/>
      <c r="R146" s="613"/>
    </row>
    <row r="147" spans="2:18">
      <c r="B147" s="610"/>
      <c r="C147" s="605"/>
      <c r="D147" s="605"/>
      <c r="E147" s="605"/>
      <c r="F147" s="605"/>
      <c r="G147" s="605"/>
      <c r="H147" s="605"/>
      <c r="I147" s="605"/>
      <c r="J147" s="605"/>
      <c r="K147" s="605"/>
      <c r="L147" s="622"/>
      <c r="M147" s="605"/>
      <c r="N147" s="605"/>
      <c r="O147" s="606"/>
      <c r="P147" s="605"/>
      <c r="Q147" s="605"/>
      <c r="R147" s="613"/>
    </row>
    <row r="148" spans="2:18">
      <c r="B148" s="610"/>
      <c r="C148" s="605"/>
      <c r="D148" s="605"/>
      <c r="E148" s="605"/>
      <c r="F148" s="605"/>
      <c r="G148" s="605"/>
      <c r="H148" s="605"/>
      <c r="I148" s="605"/>
      <c r="J148" s="605"/>
      <c r="K148" s="605"/>
      <c r="L148" s="622"/>
      <c r="M148" s="626"/>
      <c r="N148" s="606"/>
      <c r="O148" s="606"/>
      <c r="P148" s="605"/>
      <c r="Q148" s="605"/>
      <c r="R148" s="613"/>
    </row>
    <row r="149" spans="2:18">
      <c r="B149" s="610"/>
      <c r="C149" s="605"/>
      <c r="D149" s="605"/>
      <c r="E149" s="605"/>
      <c r="F149" s="605"/>
      <c r="G149" s="605"/>
      <c r="H149" s="605"/>
      <c r="I149" s="605"/>
      <c r="J149" s="605"/>
      <c r="K149" s="605"/>
      <c r="L149" s="622"/>
      <c r="M149" s="605"/>
      <c r="N149" s="606"/>
      <c r="O149" s="606"/>
      <c r="P149" s="605"/>
      <c r="Q149" s="605"/>
      <c r="R149" s="613"/>
    </row>
    <row r="150" spans="2:18">
      <c r="B150" s="610"/>
      <c r="C150" s="605"/>
      <c r="D150" s="605"/>
      <c r="E150" s="605"/>
      <c r="F150" s="605"/>
      <c r="G150" s="605"/>
      <c r="H150" s="605"/>
      <c r="I150" s="605"/>
      <c r="J150" s="605"/>
      <c r="K150" s="605"/>
      <c r="L150" s="622"/>
      <c r="M150" s="605"/>
      <c r="N150" s="605"/>
      <c r="O150" s="605"/>
      <c r="P150" s="605"/>
      <c r="Q150" s="605"/>
      <c r="R150" s="605"/>
    </row>
    <row r="151" spans="2:18">
      <c r="B151" s="610"/>
      <c r="C151" s="605"/>
      <c r="D151" s="605"/>
      <c r="E151" s="605"/>
      <c r="F151" s="605"/>
      <c r="G151" s="605"/>
      <c r="H151" s="605"/>
      <c r="I151" s="605"/>
      <c r="J151" s="605"/>
      <c r="K151" s="605"/>
      <c r="L151" s="622"/>
      <c r="M151" s="605"/>
      <c r="N151" s="605"/>
      <c r="O151" s="605"/>
      <c r="P151" s="605"/>
      <c r="Q151" s="605"/>
      <c r="R151" s="605"/>
    </row>
    <row r="152" spans="2:18">
      <c r="B152" s="612"/>
      <c r="C152" s="605"/>
      <c r="D152" s="605"/>
      <c r="E152" s="605"/>
      <c r="F152" s="605"/>
      <c r="G152" s="605"/>
      <c r="H152" s="605"/>
      <c r="I152" s="605"/>
      <c r="J152" s="605"/>
      <c r="K152" s="605"/>
      <c r="L152" s="625"/>
      <c r="M152" s="605"/>
      <c r="N152" s="605"/>
      <c r="O152" s="611"/>
      <c r="P152" s="605"/>
      <c r="Q152" s="605"/>
      <c r="R152" s="605"/>
    </row>
    <row r="153" spans="2:18">
      <c r="B153" s="605"/>
      <c r="C153" s="605"/>
      <c r="D153" s="605"/>
      <c r="E153" s="605"/>
      <c r="F153" s="605"/>
      <c r="G153" s="605"/>
      <c r="H153" s="605"/>
      <c r="I153" s="605"/>
      <c r="J153" s="605"/>
      <c r="K153" s="605"/>
      <c r="L153" s="605"/>
      <c r="M153" s="605"/>
      <c r="N153" s="605"/>
      <c r="O153" s="606"/>
      <c r="P153" s="605"/>
      <c r="Q153" s="605"/>
      <c r="R153" s="605"/>
    </row>
    <row r="154" spans="2:18">
      <c r="B154" s="610"/>
      <c r="C154" s="605"/>
      <c r="D154" s="605"/>
      <c r="E154" s="605"/>
      <c r="F154" s="605"/>
      <c r="G154" s="605"/>
      <c r="H154" s="605"/>
      <c r="I154" s="605"/>
      <c r="J154" s="605"/>
      <c r="K154" s="605"/>
      <c r="L154" s="622"/>
      <c r="M154" s="605"/>
      <c r="N154" s="606"/>
      <c r="O154" s="606"/>
      <c r="P154" s="605"/>
      <c r="Q154" s="605"/>
      <c r="R154" s="624"/>
    </row>
    <row r="155" spans="2:18">
      <c r="B155" s="610"/>
      <c r="C155" s="605"/>
      <c r="D155" s="605"/>
      <c r="E155" s="605"/>
      <c r="F155" s="605"/>
      <c r="G155" s="605"/>
      <c r="H155" s="605"/>
      <c r="I155" s="605"/>
      <c r="J155" s="605"/>
      <c r="K155" s="605"/>
      <c r="L155" s="622"/>
      <c r="M155" s="605"/>
      <c r="N155" s="606"/>
      <c r="O155" s="606"/>
      <c r="P155" s="605"/>
      <c r="Q155" s="605"/>
      <c r="R155" s="613"/>
    </row>
    <row r="156" spans="2:18">
      <c r="B156" s="610"/>
      <c r="C156" s="605"/>
      <c r="D156" s="605"/>
      <c r="E156" s="605"/>
      <c r="F156" s="605"/>
      <c r="G156" s="605"/>
      <c r="H156" s="605"/>
      <c r="I156" s="605"/>
      <c r="J156" s="605"/>
      <c r="K156" s="605"/>
      <c r="L156" s="622"/>
      <c r="M156" s="605"/>
      <c r="N156" s="606"/>
      <c r="O156" s="606"/>
      <c r="P156" s="605"/>
      <c r="Q156" s="605"/>
      <c r="R156" s="613"/>
    </row>
    <row r="157" spans="2:18">
      <c r="B157" s="610"/>
      <c r="C157" s="605"/>
      <c r="D157" s="605"/>
      <c r="E157" s="605"/>
      <c r="F157" s="605"/>
      <c r="G157" s="605"/>
      <c r="H157" s="605"/>
      <c r="I157" s="605"/>
      <c r="J157" s="605"/>
      <c r="K157" s="605"/>
      <c r="L157" s="622"/>
      <c r="M157" s="605"/>
      <c r="N157" s="606"/>
      <c r="O157" s="606"/>
      <c r="P157" s="605"/>
      <c r="Q157" s="605"/>
      <c r="R157" s="613"/>
    </row>
    <row r="158" spans="2:18">
      <c r="B158" s="610"/>
      <c r="C158" s="605"/>
      <c r="D158" s="605"/>
      <c r="E158" s="605"/>
      <c r="F158" s="605"/>
      <c r="G158" s="605"/>
      <c r="H158" s="605"/>
      <c r="I158" s="605"/>
      <c r="J158" s="605"/>
      <c r="K158" s="605"/>
      <c r="L158" s="622"/>
      <c r="M158" s="605"/>
      <c r="N158" s="606"/>
      <c r="O158" s="606"/>
      <c r="P158" s="605"/>
      <c r="Q158" s="605"/>
      <c r="R158" s="624"/>
    </row>
    <row r="159" spans="2:18">
      <c r="B159" s="610"/>
      <c r="C159" s="605"/>
      <c r="D159" s="605"/>
      <c r="E159" s="605"/>
      <c r="F159" s="605"/>
      <c r="G159" s="605"/>
      <c r="H159" s="605"/>
      <c r="I159" s="605"/>
      <c r="J159" s="605"/>
      <c r="K159" s="605"/>
      <c r="L159" s="622"/>
      <c r="M159" s="605"/>
      <c r="N159" s="606"/>
      <c r="O159" s="606"/>
      <c r="P159" s="605"/>
      <c r="Q159" s="605"/>
      <c r="R159" s="613"/>
    </row>
    <row r="160" spans="2:18">
      <c r="B160" s="610"/>
      <c r="C160" s="605"/>
      <c r="D160" s="605"/>
      <c r="E160" s="605"/>
      <c r="F160" s="605"/>
      <c r="G160" s="605"/>
      <c r="H160" s="605"/>
      <c r="I160" s="605"/>
      <c r="J160" s="605"/>
      <c r="K160" s="605"/>
      <c r="L160" s="605"/>
      <c r="M160" s="605"/>
      <c r="N160" s="606"/>
      <c r="O160" s="606"/>
      <c r="P160" s="605"/>
      <c r="Q160" s="605"/>
      <c r="R160" s="613"/>
    </row>
    <row r="161" spans="2:22">
      <c r="B161" s="610"/>
      <c r="C161" s="605"/>
      <c r="D161" s="605"/>
      <c r="E161" s="605"/>
      <c r="F161" s="605"/>
      <c r="G161" s="605"/>
      <c r="H161" s="605"/>
      <c r="I161" s="605"/>
      <c r="J161" s="605"/>
      <c r="K161" s="605"/>
      <c r="L161" s="622"/>
      <c r="M161" s="605"/>
      <c r="N161" s="606"/>
      <c r="O161" s="606"/>
      <c r="P161" s="605"/>
      <c r="Q161" s="605"/>
      <c r="R161" s="613"/>
    </row>
    <row r="162" spans="2:22">
      <c r="B162" s="610"/>
      <c r="C162" s="605"/>
      <c r="D162" s="605"/>
      <c r="E162" s="605"/>
      <c r="F162" s="605"/>
      <c r="G162" s="605"/>
      <c r="H162" s="605"/>
      <c r="I162" s="605"/>
      <c r="J162" s="605"/>
      <c r="K162" s="605"/>
      <c r="L162" s="622"/>
      <c r="M162" s="605"/>
      <c r="N162" s="606"/>
      <c r="O162" s="606"/>
      <c r="P162" s="605"/>
      <c r="Q162" s="605"/>
      <c r="R162" s="613"/>
    </row>
    <row r="163" spans="2:22">
      <c r="B163" s="610"/>
      <c r="C163" s="605"/>
      <c r="D163" s="605"/>
      <c r="E163" s="605"/>
      <c r="F163" s="605"/>
      <c r="G163" s="605"/>
      <c r="H163" s="605"/>
      <c r="I163" s="605"/>
      <c r="J163" s="605"/>
      <c r="K163" s="605"/>
      <c r="L163" s="622"/>
      <c r="M163" s="605"/>
      <c r="N163" s="606"/>
      <c r="O163" s="606"/>
      <c r="P163" s="605"/>
      <c r="Q163" s="605"/>
      <c r="R163" s="613"/>
    </row>
    <row r="164" spans="2:22">
      <c r="B164" s="610"/>
      <c r="C164" s="605"/>
      <c r="D164" s="605"/>
      <c r="E164" s="605"/>
      <c r="F164" s="605"/>
      <c r="G164" s="605"/>
      <c r="H164" s="605"/>
      <c r="I164" s="605"/>
      <c r="J164" s="605"/>
      <c r="K164" s="605"/>
      <c r="L164" s="622"/>
      <c r="M164" s="605"/>
      <c r="N164" s="606"/>
      <c r="O164" s="606"/>
      <c r="P164" s="605"/>
      <c r="Q164" s="605"/>
      <c r="R164" s="613"/>
    </row>
    <row r="165" spans="2:22">
      <c r="B165" s="610"/>
      <c r="C165" s="605"/>
      <c r="D165" s="605"/>
      <c r="E165" s="605"/>
      <c r="F165" s="605"/>
      <c r="G165" s="605"/>
      <c r="H165" s="605"/>
      <c r="I165" s="605"/>
      <c r="J165" s="605"/>
      <c r="K165" s="605"/>
      <c r="L165" s="622"/>
      <c r="M165" s="605"/>
      <c r="N165" s="606"/>
      <c r="O165" s="606"/>
      <c r="P165" s="605"/>
      <c r="Q165" s="605"/>
      <c r="R165" s="613"/>
    </row>
    <row r="166" spans="2:22">
      <c r="B166" s="610"/>
      <c r="C166" s="605"/>
      <c r="D166" s="605"/>
      <c r="E166" s="605"/>
      <c r="F166" s="605"/>
      <c r="G166" s="605"/>
      <c r="H166" s="605"/>
      <c r="I166" s="605"/>
      <c r="J166" s="605"/>
      <c r="K166" s="605"/>
      <c r="L166" s="622"/>
      <c r="M166" s="605"/>
      <c r="N166" s="606"/>
      <c r="O166" s="606"/>
      <c r="P166" s="605"/>
      <c r="Q166" s="605"/>
      <c r="R166" s="613"/>
    </row>
    <row r="167" spans="2:22">
      <c r="B167" s="610"/>
      <c r="C167" s="605"/>
      <c r="D167" s="605"/>
      <c r="E167" s="605"/>
      <c r="F167" s="605"/>
      <c r="G167" s="605"/>
      <c r="H167" s="605"/>
      <c r="I167" s="605"/>
      <c r="J167" s="605"/>
      <c r="K167" s="605"/>
      <c r="L167" s="622"/>
      <c r="M167" s="605"/>
      <c r="N167" s="606"/>
      <c r="O167" s="606"/>
      <c r="P167" s="605"/>
      <c r="Q167" s="605"/>
      <c r="R167" s="624"/>
      <c r="S167" s="605"/>
      <c r="T167" s="605"/>
      <c r="U167" s="605"/>
      <c r="V167" s="605"/>
    </row>
    <row r="168" spans="2:22">
      <c r="B168" s="610"/>
      <c r="C168" s="605"/>
      <c r="D168" s="605"/>
      <c r="E168" s="605"/>
      <c r="F168" s="605"/>
      <c r="G168" s="605"/>
      <c r="H168" s="605"/>
      <c r="I168" s="605"/>
      <c r="J168" s="605"/>
      <c r="K168" s="605"/>
      <c r="L168" s="622"/>
      <c r="M168" s="605"/>
      <c r="N168" s="606"/>
      <c r="O168" s="606"/>
      <c r="P168" s="605"/>
      <c r="Q168" s="605"/>
      <c r="R168" s="613"/>
      <c r="S168" s="605"/>
      <c r="T168" s="605"/>
      <c r="U168" s="605"/>
      <c r="V168" s="605"/>
    </row>
    <row r="169" spans="2:22">
      <c r="B169" s="610"/>
      <c r="C169" s="605"/>
      <c r="D169" s="605"/>
      <c r="E169" s="605"/>
      <c r="F169" s="605"/>
      <c r="G169" s="605"/>
      <c r="H169" s="605"/>
      <c r="I169" s="605"/>
      <c r="J169" s="605"/>
      <c r="K169" s="605"/>
      <c r="L169" s="622"/>
      <c r="M169" s="605"/>
      <c r="N169" s="606"/>
      <c r="O169" s="606"/>
      <c r="P169" s="605"/>
      <c r="Q169" s="605"/>
      <c r="R169" s="613"/>
      <c r="S169" s="605"/>
      <c r="T169" s="605"/>
      <c r="U169" s="605"/>
      <c r="V169" s="605"/>
    </row>
    <row r="170" spans="2:22">
      <c r="B170" s="610"/>
      <c r="C170" s="605"/>
      <c r="D170" s="605"/>
      <c r="E170" s="605"/>
      <c r="F170" s="605"/>
      <c r="G170" s="605"/>
      <c r="H170" s="605"/>
      <c r="I170" s="605"/>
      <c r="J170" s="605"/>
      <c r="K170" s="605"/>
      <c r="L170" s="622"/>
      <c r="M170" s="605"/>
      <c r="N170" s="606"/>
      <c r="O170" s="606"/>
      <c r="P170" s="605"/>
      <c r="Q170" s="605"/>
      <c r="R170" s="613"/>
      <c r="S170" s="605"/>
      <c r="T170" s="605"/>
      <c r="U170" s="605"/>
      <c r="V170" s="605"/>
    </row>
    <row r="171" spans="2:22">
      <c r="B171" s="610"/>
      <c r="C171" s="605"/>
      <c r="D171" s="605"/>
      <c r="E171" s="605"/>
      <c r="F171" s="605"/>
      <c r="G171" s="605"/>
      <c r="H171" s="605"/>
      <c r="I171" s="605"/>
      <c r="J171" s="605"/>
      <c r="K171" s="605"/>
      <c r="L171" s="622"/>
      <c r="M171" s="605"/>
      <c r="N171" s="606"/>
      <c r="O171" s="606"/>
      <c r="P171" s="605"/>
      <c r="Q171" s="605"/>
      <c r="R171" s="624"/>
      <c r="S171" s="605"/>
      <c r="T171" s="605"/>
      <c r="U171" s="605"/>
      <c r="V171" s="605"/>
    </row>
    <row r="172" spans="2:22">
      <c r="B172" s="610"/>
      <c r="C172" s="605"/>
      <c r="D172" s="605"/>
      <c r="E172" s="605"/>
      <c r="F172" s="605"/>
      <c r="G172" s="605"/>
      <c r="H172" s="605"/>
      <c r="I172" s="605"/>
      <c r="J172" s="605"/>
      <c r="K172" s="605"/>
      <c r="L172" s="622"/>
      <c r="M172" s="605"/>
      <c r="N172" s="606"/>
      <c r="O172" s="606"/>
      <c r="P172" s="605"/>
      <c r="Q172" s="605"/>
      <c r="R172" s="613"/>
      <c r="S172" s="605"/>
      <c r="T172" s="605"/>
      <c r="U172" s="605"/>
      <c r="V172" s="605"/>
    </row>
    <row r="173" spans="2:22">
      <c r="B173" s="610"/>
      <c r="C173" s="605"/>
      <c r="D173" s="605"/>
      <c r="E173" s="605"/>
      <c r="F173" s="605"/>
      <c r="G173" s="605"/>
      <c r="H173" s="605"/>
      <c r="I173" s="605"/>
      <c r="J173" s="605"/>
      <c r="K173" s="605"/>
      <c r="L173" s="622"/>
      <c r="M173" s="605"/>
      <c r="N173" s="606"/>
      <c r="O173" s="606"/>
      <c r="P173" s="605"/>
      <c r="Q173" s="605"/>
      <c r="R173" s="613"/>
      <c r="S173" s="605"/>
      <c r="T173" s="605"/>
      <c r="U173" s="605"/>
      <c r="V173" s="605"/>
    </row>
    <row r="174" spans="2:22">
      <c r="B174" s="610"/>
      <c r="C174" s="605"/>
      <c r="D174" s="605"/>
      <c r="E174" s="605"/>
      <c r="F174" s="605"/>
      <c r="G174" s="605"/>
      <c r="H174" s="605"/>
      <c r="I174" s="605"/>
      <c r="J174" s="605"/>
      <c r="K174" s="605"/>
      <c r="L174" s="622"/>
      <c r="M174" s="605"/>
      <c r="N174" s="606"/>
      <c r="O174" s="606"/>
      <c r="P174" s="605"/>
      <c r="Q174" s="605"/>
      <c r="R174" s="613"/>
      <c r="S174" s="605"/>
      <c r="T174" s="605"/>
      <c r="U174" s="605"/>
      <c r="V174" s="605"/>
    </row>
    <row r="175" spans="2:22">
      <c r="B175" s="610"/>
      <c r="C175" s="605"/>
      <c r="D175" s="605"/>
      <c r="E175" s="605"/>
      <c r="F175" s="605"/>
      <c r="G175" s="605"/>
      <c r="H175" s="605"/>
      <c r="I175" s="605"/>
      <c r="J175" s="605"/>
      <c r="K175" s="605"/>
      <c r="L175" s="622"/>
      <c r="M175" s="605"/>
      <c r="N175" s="605"/>
      <c r="O175" s="606"/>
      <c r="P175" s="605"/>
      <c r="Q175" s="605"/>
      <c r="R175" s="613"/>
      <c r="S175" s="605"/>
      <c r="T175" s="605"/>
      <c r="U175" s="605"/>
      <c r="V175" s="605"/>
    </row>
    <row r="176" spans="2:22">
      <c r="B176" s="610"/>
      <c r="C176" s="605"/>
      <c r="D176" s="605"/>
      <c r="E176" s="605"/>
      <c r="F176" s="605"/>
      <c r="G176" s="605"/>
      <c r="H176" s="605"/>
      <c r="I176" s="605"/>
      <c r="J176" s="605"/>
      <c r="K176" s="605"/>
      <c r="L176" s="605"/>
      <c r="M176" s="605"/>
      <c r="N176" s="605"/>
      <c r="O176" s="606"/>
      <c r="P176" s="605"/>
      <c r="Q176" s="605"/>
      <c r="R176" s="613"/>
      <c r="S176" s="605"/>
      <c r="T176" s="605"/>
      <c r="U176" s="605"/>
      <c r="V176" s="605"/>
    </row>
    <row r="177" spans="2:22">
      <c r="B177" s="623"/>
      <c r="C177" s="605"/>
      <c r="D177" s="605"/>
      <c r="E177" s="605"/>
      <c r="F177" s="605"/>
      <c r="G177" s="605"/>
      <c r="H177" s="605"/>
      <c r="I177" s="605"/>
      <c r="J177" s="605"/>
      <c r="K177" s="605"/>
      <c r="L177" s="622"/>
      <c r="M177" s="605"/>
      <c r="N177" s="606"/>
      <c r="O177" s="606"/>
      <c r="P177" s="613"/>
      <c r="Q177" s="613"/>
      <c r="R177" s="613"/>
      <c r="S177" s="605"/>
      <c r="T177" s="605"/>
      <c r="U177" s="605"/>
      <c r="V177" s="605"/>
    </row>
    <row r="178" spans="2:22">
      <c r="B178" s="610"/>
      <c r="C178" s="610"/>
      <c r="D178" s="605"/>
      <c r="E178" s="605"/>
      <c r="F178" s="605"/>
      <c r="G178" s="605"/>
      <c r="H178" s="605"/>
      <c r="I178" s="605"/>
      <c r="J178" s="605"/>
      <c r="K178" s="605"/>
      <c r="L178" s="605"/>
      <c r="M178" s="605"/>
      <c r="N178" s="605"/>
      <c r="O178" s="605"/>
      <c r="P178" s="605"/>
      <c r="Q178" s="605"/>
      <c r="R178" s="605"/>
      <c r="S178" s="605"/>
      <c r="T178" s="605"/>
      <c r="U178" s="605"/>
      <c r="V178" s="606"/>
    </row>
    <row r="179" spans="2:22">
      <c r="B179" s="617"/>
      <c r="C179" s="610"/>
      <c r="D179" s="605"/>
      <c r="E179" s="605"/>
      <c r="F179" s="605"/>
      <c r="G179" s="605"/>
      <c r="H179" s="605"/>
      <c r="I179" s="605"/>
      <c r="J179" s="605"/>
      <c r="K179" s="605"/>
      <c r="L179" s="605"/>
      <c r="M179" s="605"/>
      <c r="N179" s="605"/>
      <c r="O179" s="611"/>
      <c r="P179" s="605"/>
      <c r="Q179" s="605"/>
      <c r="R179" s="605"/>
      <c r="S179" s="605"/>
      <c r="T179" s="605"/>
      <c r="U179" s="605"/>
      <c r="V179" s="606"/>
    </row>
    <row r="180" spans="2:22">
      <c r="B180" s="610"/>
      <c r="C180" s="610"/>
      <c r="D180" s="605"/>
      <c r="E180" s="605"/>
      <c r="F180" s="605"/>
      <c r="G180" s="605"/>
      <c r="H180" s="605"/>
      <c r="I180" s="605"/>
      <c r="J180" s="605"/>
      <c r="K180" s="605"/>
      <c r="L180" s="605"/>
      <c r="M180" s="605"/>
      <c r="N180" s="605"/>
      <c r="O180" s="605"/>
      <c r="P180" s="605"/>
      <c r="Q180" s="605"/>
      <c r="R180" s="605"/>
      <c r="S180" s="605"/>
      <c r="T180" s="605"/>
      <c r="U180" s="605"/>
      <c r="V180" s="615"/>
    </row>
    <row r="181" spans="2:22">
      <c r="B181" s="610"/>
      <c r="C181" s="610"/>
      <c r="D181" s="605"/>
      <c r="E181" s="605"/>
      <c r="F181" s="605"/>
      <c r="G181" s="605"/>
      <c r="H181" s="605"/>
      <c r="I181" s="605"/>
      <c r="J181" s="605"/>
      <c r="K181" s="605"/>
      <c r="L181" s="605"/>
      <c r="M181" s="605"/>
      <c r="N181" s="605"/>
      <c r="O181" s="605"/>
      <c r="P181" s="605"/>
      <c r="Q181" s="605"/>
      <c r="R181" s="605"/>
      <c r="S181" s="605"/>
      <c r="T181" s="605"/>
      <c r="U181" s="605"/>
      <c r="V181" s="615"/>
    </row>
    <row r="182" spans="2:22">
      <c r="B182" s="610"/>
      <c r="C182" s="610"/>
      <c r="D182" s="605"/>
      <c r="E182" s="605"/>
      <c r="F182" s="605"/>
      <c r="G182" s="605"/>
      <c r="H182" s="605"/>
      <c r="I182" s="605"/>
      <c r="J182" s="605"/>
      <c r="K182" s="605"/>
      <c r="L182" s="605"/>
      <c r="M182" s="605"/>
      <c r="N182" s="605"/>
      <c r="O182" s="605"/>
      <c r="P182" s="605"/>
      <c r="Q182" s="605"/>
      <c r="R182" s="605"/>
      <c r="S182" s="605"/>
      <c r="T182" s="605"/>
      <c r="U182" s="605"/>
      <c r="V182" s="615"/>
    </row>
    <row r="183" spans="2:22">
      <c r="B183" s="617"/>
      <c r="C183" s="610"/>
      <c r="D183" s="605"/>
      <c r="E183" s="605"/>
      <c r="F183" s="605"/>
      <c r="G183" s="605"/>
      <c r="H183" s="605"/>
      <c r="I183" s="605"/>
      <c r="J183" s="605"/>
      <c r="K183" s="605"/>
      <c r="L183" s="605"/>
      <c r="M183" s="605"/>
      <c r="N183" s="605"/>
      <c r="O183" s="611"/>
      <c r="P183" s="605"/>
      <c r="Q183" s="605"/>
      <c r="R183" s="605"/>
      <c r="S183" s="605"/>
      <c r="T183" s="605"/>
      <c r="U183" s="605"/>
      <c r="V183" s="615"/>
    </row>
    <row r="184" spans="2:22">
      <c r="B184" s="616"/>
      <c r="C184" s="610"/>
      <c r="D184" s="605"/>
      <c r="E184" s="605"/>
      <c r="F184" s="605"/>
      <c r="G184" s="605"/>
      <c r="H184" s="605"/>
      <c r="I184" s="605"/>
      <c r="J184" s="605"/>
      <c r="K184" s="605"/>
      <c r="L184" s="605"/>
      <c r="M184" s="605"/>
      <c r="N184" s="606"/>
      <c r="O184" s="606"/>
      <c r="P184" s="605"/>
      <c r="Q184" s="605"/>
      <c r="R184" s="605"/>
      <c r="S184" s="605"/>
      <c r="T184" s="605"/>
      <c r="U184" s="605"/>
      <c r="V184" s="615"/>
    </row>
    <row r="185" spans="2:22">
      <c r="B185" s="616"/>
      <c r="C185" s="610"/>
      <c r="D185" s="605"/>
      <c r="E185" s="605"/>
      <c r="F185" s="605"/>
      <c r="G185" s="605"/>
      <c r="H185" s="605"/>
      <c r="I185" s="605"/>
      <c r="J185" s="605"/>
      <c r="K185" s="605"/>
      <c r="L185" s="605"/>
      <c r="M185" s="605"/>
      <c r="N185" s="606"/>
      <c r="O185" s="606"/>
      <c r="P185" s="605"/>
      <c r="Q185" s="605"/>
      <c r="R185" s="605"/>
      <c r="S185" s="605"/>
      <c r="T185" s="605"/>
      <c r="U185" s="605"/>
      <c r="V185" s="615"/>
    </row>
    <row r="186" spans="2:22">
      <c r="B186" s="616"/>
      <c r="C186" s="610"/>
      <c r="D186" s="605"/>
      <c r="E186" s="605"/>
      <c r="F186" s="605"/>
      <c r="G186" s="605"/>
      <c r="H186" s="605"/>
      <c r="I186" s="605"/>
      <c r="J186" s="605"/>
      <c r="K186" s="605"/>
      <c r="L186" s="605"/>
      <c r="M186" s="605"/>
      <c r="N186" s="606"/>
      <c r="O186" s="605"/>
      <c r="P186" s="605"/>
      <c r="Q186" s="605"/>
      <c r="R186" s="605"/>
      <c r="S186" s="605"/>
      <c r="T186" s="605"/>
      <c r="U186" s="605"/>
      <c r="V186" s="615"/>
    </row>
    <row r="187" spans="2:22">
      <c r="B187" s="610"/>
      <c r="C187" s="610"/>
      <c r="D187" s="605"/>
      <c r="E187" s="605"/>
      <c r="F187" s="605"/>
      <c r="G187" s="605"/>
      <c r="H187" s="605"/>
      <c r="I187" s="605"/>
      <c r="J187" s="605"/>
      <c r="K187" s="605"/>
      <c r="L187" s="605"/>
      <c r="M187" s="605"/>
      <c r="N187" s="605"/>
      <c r="O187" s="605"/>
      <c r="P187" s="605"/>
      <c r="Q187" s="605"/>
      <c r="R187" s="605"/>
      <c r="S187" s="605"/>
      <c r="T187" s="605"/>
      <c r="U187" s="605"/>
      <c r="V187" s="615"/>
    </row>
    <row r="188" spans="2:22">
      <c r="B188" s="617"/>
      <c r="C188" s="610"/>
      <c r="D188" s="605"/>
      <c r="E188" s="605"/>
      <c r="F188" s="605"/>
      <c r="G188" s="605"/>
      <c r="H188" s="605"/>
      <c r="I188" s="605"/>
      <c r="J188" s="605"/>
      <c r="K188" s="605"/>
      <c r="L188" s="605"/>
      <c r="M188" s="605"/>
      <c r="N188" s="605"/>
      <c r="O188" s="611"/>
      <c r="P188" s="605"/>
      <c r="Q188" s="605"/>
      <c r="R188" s="605"/>
      <c r="S188" s="605"/>
      <c r="T188" s="605"/>
      <c r="U188" s="605"/>
      <c r="V188" s="615"/>
    </row>
    <row r="189" spans="2:22">
      <c r="B189" s="616"/>
      <c r="C189" s="610"/>
      <c r="D189" s="605"/>
      <c r="E189" s="605"/>
      <c r="F189" s="605"/>
      <c r="G189" s="605"/>
      <c r="H189" s="605"/>
      <c r="I189" s="605"/>
      <c r="J189" s="605"/>
      <c r="K189" s="605"/>
      <c r="L189" s="605"/>
      <c r="M189" s="605"/>
      <c r="N189" s="606"/>
      <c r="O189" s="606"/>
      <c r="P189" s="605"/>
      <c r="Q189" s="605"/>
      <c r="R189" s="605"/>
      <c r="S189" s="605"/>
      <c r="T189" s="605"/>
      <c r="U189" s="605"/>
      <c r="V189" s="615"/>
    </row>
    <row r="190" spans="2:22">
      <c r="B190" s="616"/>
      <c r="C190" s="610"/>
      <c r="D190" s="605"/>
      <c r="E190" s="605"/>
      <c r="F190" s="605"/>
      <c r="G190" s="605"/>
      <c r="H190" s="605"/>
      <c r="I190" s="605"/>
      <c r="J190" s="605"/>
      <c r="K190" s="605"/>
      <c r="L190" s="605"/>
      <c r="M190" s="605"/>
      <c r="N190" s="606"/>
      <c r="O190" s="606"/>
      <c r="P190" s="605"/>
      <c r="Q190" s="605"/>
      <c r="R190" s="605"/>
      <c r="S190" s="605"/>
      <c r="T190" s="605"/>
      <c r="U190" s="605"/>
      <c r="V190" s="615"/>
    </row>
    <row r="191" spans="2:22">
      <c r="B191" s="621"/>
      <c r="C191" s="620"/>
      <c r="D191" s="619"/>
      <c r="E191" s="619"/>
      <c r="F191" s="619"/>
      <c r="G191" s="619"/>
      <c r="H191" s="619"/>
      <c r="I191" s="619"/>
      <c r="J191" s="619"/>
      <c r="K191" s="619"/>
      <c r="L191" s="619"/>
      <c r="M191" s="619"/>
      <c r="N191" s="618"/>
      <c r="O191" s="618"/>
      <c r="P191" s="605"/>
      <c r="Q191" s="605"/>
      <c r="R191" s="605"/>
      <c r="S191" s="605"/>
      <c r="T191" s="605"/>
      <c r="U191" s="605"/>
      <c r="V191" s="615"/>
    </row>
    <row r="192" spans="2:22">
      <c r="B192" s="610"/>
      <c r="C192" s="610"/>
      <c r="D192" s="605"/>
      <c r="E192" s="605"/>
      <c r="F192" s="605"/>
      <c r="G192" s="605"/>
      <c r="H192" s="605"/>
      <c r="I192" s="605"/>
      <c r="J192" s="605"/>
      <c r="K192" s="605"/>
      <c r="L192" s="605"/>
      <c r="M192" s="605"/>
      <c r="N192" s="605"/>
      <c r="O192" s="605"/>
      <c r="P192" s="605"/>
      <c r="Q192" s="605"/>
      <c r="R192" s="605"/>
      <c r="S192" s="605"/>
      <c r="T192" s="605"/>
      <c r="U192" s="605"/>
      <c r="V192" s="615"/>
    </row>
    <row r="193" spans="2:22">
      <c r="B193" s="617"/>
      <c r="C193" s="610"/>
      <c r="D193" s="605"/>
      <c r="E193" s="605"/>
      <c r="F193" s="605"/>
      <c r="G193" s="605"/>
      <c r="H193" s="605"/>
      <c r="I193" s="605"/>
      <c r="J193" s="605"/>
      <c r="K193" s="605"/>
      <c r="L193" s="605"/>
      <c r="M193" s="605"/>
      <c r="N193" s="605"/>
      <c r="O193" s="611"/>
      <c r="P193" s="605"/>
      <c r="Q193" s="605"/>
      <c r="R193" s="605"/>
      <c r="S193" s="605"/>
      <c r="T193" s="605"/>
      <c r="U193" s="605"/>
      <c r="V193" s="615"/>
    </row>
    <row r="194" spans="2:22">
      <c r="B194" s="616"/>
      <c r="C194" s="610"/>
      <c r="D194" s="605"/>
      <c r="E194" s="605"/>
      <c r="F194" s="605"/>
      <c r="G194" s="605"/>
      <c r="H194" s="605"/>
      <c r="I194" s="605"/>
      <c r="J194" s="605"/>
      <c r="K194" s="605"/>
      <c r="L194" s="605"/>
      <c r="M194" s="605"/>
      <c r="N194" s="606"/>
      <c r="O194" s="606"/>
      <c r="P194" s="605"/>
      <c r="Q194" s="605"/>
      <c r="R194" s="605"/>
      <c r="S194" s="605"/>
      <c r="T194" s="605"/>
      <c r="U194" s="605"/>
      <c r="V194" s="615"/>
    </row>
    <row r="195" spans="2:22">
      <c r="B195" s="616"/>
      <c r="C195" s="610"/>
      <c r="D195" s="605"/>
      <c r="E195" s="605"/>
      <c r="F195" s="605"/>
      <c r="G195" s="605"/>
      <c r="H195" s="605"/>
      <c r="I195" s="605"/>
      <c r="J195" s="605"/>
      <c r="K195" s="614"/>
      <c r="L195" s="605"/>
      <c r="M195" s="605"/>
      <c r="N195" s="606"/>
      <c r="O195" s="606"/>
      <c r="P195" s="605"/>
      <c r="Q195" s="605"/>
      <c r="R195" s="605"/>
      <c r="S195" s="605"/>
      <c r="T195" s="605"/>
      <c r="U195" s="605"/>
      <c r="V195" s="615"/>
    </row>
    <row r="196" spans="2:22">
      <c r="B196" s="616"/>
      <c r="C196" s="610"/>
      <c r="D196" s="605"/>
      <c r="E196" s="605"/>
      <c r="F196" s="605"/>
      <c r="G196" s="605"/>
      <c r="H196" s="605"/>
      <c r="I196" s="605"/>
      <c r="J196" s="605"/>
      <c r="K196" s="605"/>
      <c r="L196" s="605"/>
      <c r="M196" s="605"/>
      <c r="N196" s="606"/>
      <c r="O196" s="606"/>
      <c r="P196" s="605"/>
      <c r="Q196" s="605"/>
      <c r="R196" s="605"/>
      <c r="S196" s="605"/>
      <c r="T196" s="605"/>
      <c r="U196" s="605"/>
      <c r="V196" s="615"/>
    </row>
    <row r="197" spans="2:22">
      <c r="B197" s="616"/>
      <c r="C197" s="610"/>
      <c r="D197" s="605"/>
      <c r="E197" s="605"/>
      <c r="F197" s="605"/>
      <c r="G197" s="605"/>
      <c r="H197" s="605"/>
      <c r="I197" s="605"/>
      <c r="J197" s="605"/>
      <c r="K197" s="614"/>
      <c r="L197" s="605"/>
      <c r="M197" s="605"/>
      <c r="N197" s="606"/>
      <c r="O197" s="606"/>
      <c r="P197" s="605"/>
      <c r="Q197" s="605"/>
      <c r="R197" s="605"/>
      <c r="S197" s="605"/>
      <c r="T197" s="605"/>
      <c r="U197" s="605"/>
      <c r="V197" s="615"/>
    </row>
    <row r="198" spans="2:22">
      <c r="B198" s="610"/>
      <c r="C198" s="610"/>
      <c r="D198" s="605"/>
      <c r="E198" s="605"/>
      <c r="F198" s="605"/>
      <c r="G198" s="605"/>
      <c r="H198" s="605"/>
      <c r="I198" s="605"/>
      <c r="J198" s="605"/>
      <c r="K198" s="605"/>
      <c r="L198" s="605"/>
      <c r="M198" s="605"/>
      <c r="N198" s="605"/>
      <c r="O198" s="605"/>
      <c r="P198" s="605"/>
      <c r="Q198" s="605"/>
      <c r="R198" s="605"/>
      <c r="S198" s="605"/>
      <c r="T198" s="605"/>
      <c r="U198" s="605"/>
      <c r="V198" s="615"/>
    </row>
    <row r="199" spans="2:22">
      <c r="B199" s="612"/>
      <c r="C199" s="605"/>
      <c r="D199" s="605"/>
      <c r="E199" s="605"/>
      <c r="F199" s="605"/>
      <c r="G199" s="605"/>
      <c r="H199" s="605"/>
      <c r="I199" s="605"/>
      <c r="J199" s="605"/>
      <c r="K199" s="605"/>
      <c r="L199" s="605"/>
      <c r="M199" s="605"/>
      <c r="N199" s="605"/>
      <c r="O199" s="611"/>
      <c r="P199" s="605"/>
      <c r="Q199" s="605"/>
      <c r="R199" s="605"/>
      <c r="S199" s="605"/>
      <c r="T199" s="605"/>
      <c r="U199" s="605"/>
      <c r="V199" s="605"/>
    </row>
    <row r="200" spans="2:22">
      <c r="B200" s="605"/>
      <c r="C200" s="605"/>
      <c r="D200" s="605"/>
      <c r="E200" s="605"/>
      <c r="F200" s="605"/>
      <c r="G200" s="605"/>
      <c r="H200" s="605"/>
      <c r="I200" s="605"/>
      <c r="J200" s="605"/>
      <c r="K200" s="605"/>
      <c r="L200" s="605"/>
      <c r="M200" s="605"/>
      <c r="N200" s="605"/>
      <c r="O200" s="605"/>
      <c r="P200" s="605"/>
      <c r="Q200" s="605"/>
      <c r="R200" s="605"/>
      <c r="S200" s="605"/>
      <c r="T200" s="605"/>
      <c r="U200" s="605"/>
      <c r="V200" s="605"/>
    </row>
    <row r="201" spans="2:22">
      <c r="B201" s="610"/>
      <c r="C201" s="605"/>
      <c r="D201" s="605"/>
      <c r="E201" s="605"/>
      <c r="F201" s="605"/>
      <c r="G201" s="605"/>
      <c r="H201" s="605"/>
      <c r="I201" s="605"/>
      <c r="J201" s="605"/>
      <c r="K201" s="605"/>
      <c r="L201" s="605"/>
      <c r="M201" s="605"/>
      <c r="N201" s="606"/>
      <c r="O201" s="606"/>
      <c r="P201" s="605"/>
      <c r="Q201" s="605"/>
      <c r="R201" s="605"/>
      <c r="S201" s="605"/>
      <c r="T201" s="605"/>
      <c r="U201" s="605"/>
      <c r="V201" s="605"/>
    </row>
    <row r="202" spans="2:22">
      <c r="B202" s="610"/>
      <c r="C202" s="605"/>
      <c r="D202" s="605"/>
      <c r="E202" s="605"/>
      <c r="F202" s="605"/>
      <c r="G202" s="605"/>
      <c r="H202" s="605"/>
      <c r="I202" s="605"/>
      <c r="J202" s="605"/>
      <c r="K202" s="605"/>
      <c r="L202" s="605"/>
      <c r="M202" s="605"/>
      <c r="N202" s="606"/>
      <c r="O202" s="606"/>
      <c r="P202" s="605"/>
      <c r="Q202" s="605"/>
      <c r="R202" s="605"/>
      <c r="S202" s="605"/>
      <c r="T202" s="605"/>
      <c r="U202" s="605"/>
      <c r="V202" s="605"/>
    </row>
    <row r="203" spans="2:22">
      <c r="B203" s="610"/>
      <c r="C203" s="605"/>
      <c r="D203" s="605"/>
      <c r="E203" s="605"/>
      <c r="F203" s="605"/>
      <c r="G203" s="605"/>
      <c r="H203" s="605"/>
      <c r="I203" s="605"/>
      <c r="J203" s="605"/>
      <c r="K203" s="605"/>
      <c r="L203" s="605"/>
      <c r="M203" s="605"/>
      <c r="N203" s="606"/>
      <c r="O203" s="606"/>
      <c r="P203" s="605"/>
      <c r="Q203" s="605"/>
      <c r="R203" s="605"/>
      <c r="S203" s="605"/>
      <c r="T203" s="605"/>
      <c r="U203" s="605"/>
      <c r="V203" s="605"/>
    </row>
    <row r="204" spans="2:22">
      <c r="B204" s="610"/>
      <c r="C204" s="605"/>
      <c r="D204" s="605"/>
      <c r="E204" s="605"/>
      <c r="F204" s="605"/>
      <c r="G204" s="605"/>
      <c r="H204" s="605"/>
      <c r="I204" s="605"/>
      <c r="J204" s="605"/>
      <c r="K204" s="605"/>
      <c r="L204" s="605"/>
      <c r="M204" s="605"/>
      <c r="N204" s="606"/>
      <c r="O204" s="606"/>
      <c r="P204" s="605"/>
      <c r="Q204" s="605"/>
      <c r="R204" s="605"/>
      <c r="S204" s="605"/>
      <c r="T204" s="605"/>
      <c r="U204" s="605"/>
      <c r="V204" s="605"/>
    </row>
    <row r="205" spans="2:22">
      <c r="B205" s="610"/>
      <c r="C205" s="605"/>
      <c r="D205" s="605"/>
      <c r="E205" s="605"/>
      <c r="F205" s="605"/>
      <c r="G205" s="605"/>
      <c r="H205" s="605"/>
      <c r="I205" s="605"/>
      <c r="J205" s="605"/>
      <c r="K205" s="605"/>
      <c r="L205" s="605"/>
      <c r="M205" s="605"/>
      <c r="N205" s="606"/>
      <c r="O205" s="606"/>
      <c r="P205" s="605"/>
      <c r="Q205" s="605"/>
      <c r="R205" s="605"/>
      <c r="S205" s="605"/>
      <c r="T205" s="605"/>
      <c r="U205" s="605"/>
      <c r="V205" s="606"/>
    </row>
    <row r="206" spans="2:22">
      <c r="B206" s="610"/>
      <c r="C206" s="605"/>
      <c r="D206" s="605"/>
      <c r="E206" s="605"/>
      <c r="F206" s="605"/>
      <c r="G206" s="605"/>
      <c r="H206" s="605"/>
      <c r="I206" s="605"/>
      <c r="J206" s="605"/>
      <c r="K206" s="605"/>
      <c r="L206" s="605"/>
      <c r="M206" s="605"/>
      <c r="N206" s="606"/>
      <c r="O206" s="606"/>
      <c r="P206" s="605"/>
      <c r="Q206" s="605"/>
      <c r="R206" s="605"/>
      <c r="S206" s="605"/>
      <c r="T206" s="605"/>
      <c r="U206" s="605"/>
      <c r="V206" s="605"/>
    </row>
    <row r="207" spans="2:22">
      <c r="B207" s="610"/>
      <c r="C207" s="605"/>
      <c r="D207" s="605"/>
      <c r="E207" s="605"/>
      <c r="F207" s="605"/>
      <c r="G207" s="605"/>
      <c r="H207" s="605"/>
      <c r="I207" s="605"/>
      <c r="J207" s="605"/>
      <c r="K207" s="605"/>
      <c r="L207" s="605"/>
      <c r="M207" s="605"/>
      <c r="N207" s="606"/>
      <c r="O207" s="606"/>
      <c r="P207" s="605"/>
      <c r="Q207" s="605"/>
      <c r="R207" s="605"/>
      <c r="S207" s="605"/>
      <c r="T207" s="605"/>
      <c r="U207" s="605"/>
      <c r="V207" s="613"/>
    </row>
    <row r="208" spans="2:22">
      <c r="B208" s="610"/>
      <c r="C208" s="605"/>
      <c r="D208" s="605"/>
      <c r="E208" s="605"/>
      <c r="F208" s="605"/>
      <c r="G208" s="605"/>
      <c r="H208" s="605"/>
      <c r="I208" s="605"/>
      <c r="J208" s="605"/>
      <c r="K208" s="605"/>
      <c r="L208" s="605"/>
      <c r="M208" s="605"/>
      <c r="N208" s="606"/>
      <c r="O208" s="606"/>
      <c r="P208" s="605"/>
      <c r="Q208" s="605"/>
      <c r="R208" s="605"/>
      <c r="S208" s="605"/>
      <c r="T208" s="605"/>
      <c r="U208" s="605"/>
      <c r="V208" s="613"/>
    </row>
    <row r="209" spans="2:22">
      <c r="B209" s="610"/>
      <c r="C209" s="605"/>
      <c r="D209" s="605"/>
      <c r="E209" s="605"/>
      <c r="F209" s="605"/>
      <c r="G209" s="605"/>
      <c r="H209" s="605"/>
      <c r="I209" s="605"/>
      <c r="J209" s="605"/>
      <c r="K209" s="605"/>
      <c r="L209" s="605"/>
      <c r="M209" s="605"/>
      <c r="N209" s="606"/>
      <c r="O209" s="606"/>
      <c r="P209" s="605"/>
      <c r="Q209" s="605"/>
      <c r="R209" s="605"/>
      <c r="S209" s="605"/>
      <c r="T209" s="605"/>
      <c r="U209" s="605"/>
      <c r="V209" s="605"/>
    </row>
    <row r="210" spans="2:22">
      <c r="B210" s="610"/>
      <c r="C210" s="605"/>
      <c r="D210" s="605"/>
      <c r="E210" s="605"/>
      <c r="F210" s="605"/>
      <c r="G210" s="605"/>
      <c r="H210" s="605"/>
      <c r="I210" s="605"/>
      <c r="J210" s="605"/>
      <c r="K210" s="605"/>
      <c r="L210" s="605"/>
      <c r="M210" s="605"/>
      <c r="N210" s="606"/>
      <c r="O210" s="606"/>
      <c r="P210" s="605"/>
      <c r="Q210" s="605"/>
      <c r="R210" s="605"/>
      <c r="S210" s="605"/>
      <c r="T210" s="605"/>
      <c r="U210" s="605"/>
      <c r="V210" s="605"/>
    </row>
    <row r="211" spans="2:22">
      <c r="B211" s="610"/>
      <c r="C211" s="605"/>
      <c r="D211" s="605"/>
      <c r="E211" s="605"/>
      <c r="F211" s="605"/>
      <c r="G211" s="605"/>
      <c r="H211" s="605"/>
      <c r="I211" s="605"/>
      <c r="J211" s="605"/>
      <c r="K211" s="605"/>
      <c r="L211" s="605"/>
      <c r="M211" s="605"/>
      <c r="N211" s="606"/>
      <c r="O211" s="606"/>
      <c r="P211" s="605"/>
      <c r="Q211" s="605"/>
      <c r="R211" s="605"/>
      <c r="S211" s="605"/>
      <c r="T211" s="605"/>
      <c r="U211" s="605"/>
      <c r="V211" s="605"/>
    </row>
    <row r="212" spans="2:22">
      <c r="B212" s="610"/>
      <c r="C212" s="605"/>
      <c r="D212" s="605"/>
      <c r="E212" s="605"/>
      <c r="F212" s="605"/>
      <c r="G212" s="605"/>
      <c r="H212" s="605"/>
      <c r="I212" s="605"/>
      <c r="J212" s="605"/>
      <c r="K212" s="605"/>
      <c r="L212" s="605"/>
      <c r="M212" s="605"/>
      <c r="N212" s="606"/>
      <c r="O212" s="606"/>
      <c r="P212" s="605"/>
      <c r="Q212" s="605"/>
      <c r="R212" s="605"/>
      <c r="S212" s="605"/>
      <c r="T212" s="605"/>
      <c r="U212" s="605"/>
      <c r="V212" s="605"/>
    </row>
    <row r="213" spans="2:22">
      <c r="B213" s="610"/>
      <c r="C213" s="605"/>
      <c r="D213" s="605"/>
      <c r="E213" s="605"/>
      <c r="F213" s="605"/>
      <c r="G213" s="605"/>
      <c r="H213" s="605"/>
      <c r="I213" s="605"/>
      <c r="J213" s="605"/>
      <c r="K213" s="605"/>
      <c r="L213" s="605"/>
      <c r="M213" s="605"/>
      <c r="N213" s="606"/>
      <c r="O213" s="606"/>
      <c r="P213" s="605"/>
      <c r="Q213" s="605"/>
      <c r="R213" s="605"/>
      <c r="S213" s="605"/>
      <c r="T213" s="605"/>
      <c r="U213" s="605"/>
      <c r="V213" s="605"/>
    </row>
    <row r="214" spans="2:22">
      <c r="B214" s="610"/>
      <c r="C214" s="605"/>
      <c r="D214" s="605"/>
      <c r="E214" s="605"/>
      <c r="F214" s="605"/>
      <c r="G214" s="605"/>
      <c r="H214" s="605"/>
      <c r="I214" s="605"/>
      <c r="J214" s="605"/>
      <c r="K214" s="605"/>
      <c r="L214" s="605"/>
      <c r="M214" s="605"/>
      <c r="N214" s="606"/>
      <c r="O214" s="606"/>
      <c r="P214" s="605"/>
      <c r="Q214" s="605"/>
      <c r="R214" s="605"/>
      <c r="S214" s="605"/>
      <c r="T214" s="605"/>
      <c r="U214" s="605"/>
      <c r="V214" s="605"/>
    </row>
    <row r="217" spans="2:22">
      <c r="B217" s="612"/>
      <c r="C217" s="605"/>
      <c r="D217" s="605"/>
      <c r="E217" s="605"/>
      <c r="F217" s="605"/>
      <c r="G217" s="605"/>
      <c r="H217" s="605"/>
      <c r="I217" s="605"/>
      <c r="J217" s="605"/>
      <c r="K217" s="605"/>
      <c r="L217" s="605"/>
      <c r="M217" s="605"/>
      <c r="N217" s="605"/>
      <c r="O217" s="611"/>
      <c r="P217" s="605"/>
      <c r="Q217" s="605"/>
      <c r="R217" s="605"/>
    </row>
    <row r="218" spans="2:22">
      <c r="B218" s="610"/>
      <c r="C218" s="605"/>
      <c r="D218" s="605"/>
      <c r="E218" s="605"/>
      <c r="F218" s="614"/>
      <c r="G218" s="605"/>
      <c r="H218" s="605"/>
      <c r="I218" s="605"/>
      <c r="J218" s="605"/>
      <c r="K218" s="605"/>
      <c r="L218" s="605"/>
      <c r="M218" s="605"/>
      <c r="N218" s="606"/>
      <c r="O218" s="606"/>
      <c r="P218" s="605"/>
      <c r="Q218" s="605"/>
      <c r="R218" s="613"/>
    </row>
    <row r="219" spans="2:22">
      <c r="B219" s="610"/>
      <c r="C219" s="605"/>
      <c r="D219" s="605"/>
      <c r="E219" s="605"/>
      <c r="F219" s="605"/>
      <c r="G219" s="605"/>
      <c r="H219" s="605"/>
      <c r="I219" s="605"/>
      <c r="J219" s="605"/>
      <c r="K219" s="605"/>
      <c r="L219" s="605"/>
      <c r="M219" s="605"/>
      <c r="N219" s="606"/>
      <c r="O219" s="606"/>
      <c r="P219" s="605"/>
      <c r="Q219" s="605"/>
      <c r="R219" s="605"/>
    </row>
    <row r="220" spans="2:22">
      <c r="B220" s="610"/>
      <c r="C220" s="605"/>
      <c r="D220" s="605"/>
      <c r="E220" s="605"/>
      <c r="F220" s="605"/>
      <c r="G220" s="605"/>
      <c r="H220" s="605"/>
      <c r="I220" s="605"/>
      <c r="J220" s="605"/>
      <c r="K220" s="605"/>
      <c r="L220" s="605"/>
      <c r="M220" s="605"/>
      <c r="N220" s="606"/>
      <c r="O220" s="606"/>
      <c r="P220" s="605"/>
      <c r="Q220" s="605"/>
      <c r="R220" s="605"/>
    </row>
    <row r="222" spans="2:22">
      <c r="B222" s="612"/>
      <c r="C222" s="605"/>
      <c r="D222" s="605"/>
      <c r="E222" s="605"/>
      <c r="F222" s="605"/>
      <c r="G222" s="605"/>
      <c r="H222" s="605"/>
      <c r="I222" s="605"/>
      <c r="J222" s="605"/>
      <c r="K222" s="605"/>
      <c r="L222" s="605"/>
      <c r="M222" s="605"/>
      <c r="N222" s="605"/>
      <c r="O222" s="611"/>
      <c r="P222" s="605"/>
      <c r="Q222" s="605"/>
      <c r="R222" s="605"/>
    </row>
    <row r="223" spans="2:22">
      <c r="B223" s="610"/>
      <c r="C223" s="605"/>
      <c r="D223" s="605"/>
      <c r="E223" s="605"/>
      <c r="F223" s="605"/>
      <c r="G223" s="605"/>
      <c r="H223" s="605"/>
      <c r="I223" s="605"/>
      <c r="J223" s="605"/>
      <c r="K223" s="605"/>
      <c r="L223" s="605"/>
      <c r="M223" s="605"/>
      <c r="N223" s="605"/>
      <c r="O223" s="606"/>
      <c r="P223" s="605"/>
      <c r="Q223" s="605"/>
      <c r="R223" s="605"/>
    </row>
    <row r="224" spans="2:22">
      <c r="B224" s="609"/>
      <c r="C224" s="605"/>
      <c r="D224" s="605"/>
      <c r="E224" s="605"/>
      <c r="F224" s="605"/>
      <c r="G224" s="605"/>
      <c r="H224" s="605"/>
      <c r="I224" s="605"/>
      <c r="J224" s="605"/>
      <c r="K224" s="605"/>
      <c r="L224" s="605"/>
      <c r="M224" s="605"/>
      <c r="N224" s="605"/>
      <c r="O224" s="606"/>
      <c r="P224" s="605"/>
      <c r="Q224" s="605"/>
      <c r="R224" s="605"/>
    </row>
    <row r="225" spans="2:18">
      <c r="B225" s="605"/>
      <c r="C225" s="605"/>
      <c r="D225" s="605"/>
      <c r="E225" s="605"/>
      <c r="F225" s="605"/>
      <c r="G225" s="605"/>
      <c r="H225" s="605"/>
      <c r="I225" s="605"/>
      <c r="J225" s="605"/>
      <c r="K225" s="605"/>
      <c r="L225" s="605"/>
      <c r="M225" s="605"/>
      <c r="N225" s="605"/>
      <c r="O225" s="606"/>
      <c r="P225" s="605"/>
      <c r="Q225" s="605"/>
      <c r="R225" s="605"/>
    </row>
    <row r="226" spans="2:18">
      <c r="B226" s="605"/>
      <c r="C226" s="605"/>
      <c r="D226" s="605"/>
      <c r="E226" s="605"/>
      <c r="F226" s="605"/>
      <c r="G226" s="605"/>
      <c r="H226" s="605"/>
      <c r="I226" s="605"/>
      <c r="J226" s="605"/>
      <c r="K226" s="605"/>
      <c r="L226" s="605"/>
      <c r="M226" s="605"/>
      <c r="N226" s="605"/>
      <c r="O226" s="605"/>
      <c r="P226" s="605"/>
      <c r="Q226" s="605"/>
      <c r="R226" s="605"/>
    </row>
    <row r="227" spans="2:18">
      <c r="B227" s="605"/>
      <c r="C227" s="605"/>
      <c r="D227" s="605"/>
      <c r="E227" s="605"/>
      <c r="F227" s="605"/>
      <c r="G227" s="605"/>
      <c r="H227" s="605"/>
      <c r="I227" s="605"/>
      <c r="J227" s="605"/>
      <c r="K227" s="605"/>
      <c r="L227" s="605"/>
      <c r="M227" s="605"/>
      <c r="N227" s="605"/>
      <c r="O227" s="608"/>
      <c r="P227" s="605"/>
      <c r="Q227" s="605"/>
      <c r="R227" s="605"/>
    </row>
    <row r="228" spans="2:18">
      <c r="O228" s="193"/>
    </row>
    <row r="229" spans="2:18">
      <c r="B229" s="605"/>
      <c r="C229" s="605"/>
      <c r="D229" s="605"/>
      <c r="E229" s="605"/>
      <c r="F229" s="605"/>
      <c r="G229" s="605"/>
      <c r="H229" s="605"/>
      <c r="I229" s="605"/>
      <c r="J229" s="605"/>
      <c r="K229" s="605"/>
      <c r="L229" s="605"/>
      <c r="M229" s="605"/>
      <c r="N229" s="607"/>
      <c r="O229" s="606"/>
      <c r="P229" s="605"/>
      <c r="Q229" s="605"/>
      <c r="R229" s="605"/>
    </row>
    <row r="231" spans="2:18">
      <c r="O231" s="193"/>
    </row>
  </sheetData>
  <mergeCells count="13">
    <mergeCell ref="I5:I7"/>
    <mergeCell ref="J5:J7"/>
    <mergeCell ref="A1:C1"/>
    <mergeCell ref="D1:J1"/>
    <mergeCell ref="A2:C4"/>
    <mergeCell ref="D2:J2"/>
    <mergeCell ref="D3:J3"/>
    <mergeCell ref="D4:J4"/>
    <mergeCell ref="A5:A7"/>
    <mergeCell ref="B5:E7"/>
    <mergeCell ref="H5:H7"/>
    <mergeCell ref="F5:F7"/>
    <mergeCell ref="G5:G7"/>
  </mergeCells>
  <printOptions horizontalCentered="1"/>
  <pageMargins left="0.25" right="0.25" top="0.75" bottom="0.75" header="0.3" footer="0.3"/>
  <pageSetup paperSize="9" scale="83" fitToHeight="0" orientation="portrait" r:id="rId1"/>
  <headerFooter differentFirst="1" alignWithMargins="0">
    <oddHeader xml:space="preserve">&amp;R&amp;8
</oddHeader>
    <oddFooter>&amp;L&amp;7&amp;F</oddFooter>
  </headerFooter>
  <rowBreaks count="3" manualBreakCount="3">
    <brk id="55" max="9" man="1"/>
    <brk id="91" max="8" man="1"/>
    <brk id="200" max="1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70CD8-7D2D-4BCE-A85D-D044C488BB93}">
  <sheetPr>
    <pageSetUpPr fitToPage="1"/>
  </sheetPr>
  <dimension ref="A1:L45"/>
  <sheetViews>
    <sheetView showGridLines="0" showZeros="0" view="pageBreakPreview" topLeftCell="A16" zoomScaleNormal="70" zoomScaleSheetLayoutView="100" workbookViewId="0">
      <selection activeCell="P78" sqref="L62:P78"/>
    </sheetView>
  </sheetViews>
  <sheetFormatPr baseColWidth="10" defaultRowHeight="14.25"/>
  <cols>
    <col min="1" max="1" width="5.85546875" style="9" customWidth="1"/>
    <col min="2" max="4" width="11.42578125" style="8"/>
    <col min="5" max="5" width="33" style="8" customWidth="1"/>
    <col min="6" max="6" width="6" style="8" customWidth="1"/>
    <col min="7" max="7" width="8.140625" style="7" hidden="1" customWidth="1"/>
    <col min="8" max="8" width="9.7109375" style="7" customWidth="1"/>
    <col min="9" max="9" width="12.28515625" style="6" customWidth="1"/>
    <col min="10" max="10" width="14" style="6" customWidth="1"/>
    <col min="11" max="16384" width="11.42578125" style="3"/>
  </cols>
  <sheetData>
    <row r="1" spans="1:12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2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</row>
    <row r="3" spans="1:12" ht="24.95" customHeight="1">
      <c r="A3" s="710"/>
      <c r="B3" s="711"/>
      <c r="C3" s="712"/>
      <c r="D3" s="718" t="s">
        <v>1402</v>
      </c>
      <c r="E3" s="719"/>
      <c r="F3" s="719"/>
      <c r="G3" s="719"/>
      <c r="H3" s="719"/>
      <c r="I3" s="719"/>
      <c r="J3" s="720"/>
    </row>
    <row r="4" spans="1:12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85"/>
    </row>
    <row r="5" spans="1:12" ht="12.75" customHeight="1">
      <c r="A5" s="782" t="s">
        <v>196</v>
      </c>
      <c r="B5" s="679" t="s">
        <v>195</v>
      </c>
      <c r="C5" s="680"/>
      <c r="D5" s="680"/>
      <c r="E5" s="681"/>
      <c r="F5" s="688" t="s">
        <v>7</v>
      </c>
      <c r="G5" s="691" t="s">
        <v>194</v>
      </c>
      <c r="H5" s="691" t="s">
        <v>194</v>
      </c>
      <c r="I5" s="667" t="s">
        <v>192</v>
      </c>
      <c r="J5" s="670" t="s">
        <v>191</v>
      </c>
    </row>
    <row r="6" spans="1:12" ht="12.75">
      <c r="A6" s="783"/>
      <c r="B6" s="682"/>
      <c r="C6" s="683"/>
      <c r="D6" s="683"/>
      <c r="E6" s="684"/>
      <c r="F6" s="689"/>
      <c r="G6" s="692"/>
      <c r="H6" s="692"/>
      <c r="I6" s="668"/>
      <c r="J6" s="671"/>
    </row>
    <row r="7" spans="1:12" ht="13.5" thickBot="1">
      <c r="A7" s="784"/>
      <c r="B7" s="685"/>
      <c r="C7" s="686"/>
      <c r="D7" s="686"/>
      <c r="E7" s="687"/>
      <c r="F7" s="690"/>
      <c r="G7" s="693"/>
      <c r="H7" s="693"/>
      <c r="I7" s="669"/>
      <c r="J7" s="672"/>
    </row>
    <row r="8" spans="1:12" ht="15" customHeight="1">
      <c r="A8" s="346"/>
      <c r="B8" s="78"/>
      <c r="C8" s="77"/>
      <c r="D8" s="76"/>
      <c r="E8" s="75"/>
      <c r="F8" s="74"/>
      <c r="G8" s="73"/>
      <c r="H8" s="73"/>
      <c r="I8" s="84"/>
      <c r="J8" s="32">
        <f t="shared" ref="J8:J39" si="0">ROUND(H8*I8,2)</f>
        <v>0</v>
      </c>
    </row>
    <row r="9" spans="1:12" ht="15" customHeight="1">
      <c r="A9" s="68" t="s">
        <v>190</v>
      </c>
      <c r="B9" s="67" t="s">
        <v>189</v>
      </c>
      <c r="C9" s="52"/>
      <c r="D9" s="2"/>
      <c r="E9" s="72"/>
      <c r="F9" s="47"/>
      <c r="G9" s="51"/>
      <c r="H9" s="51"/>
      <c r="I9" s="41"/>
      <c r="J9" s="32">
        <f t="shared" si="0"/>
        <v>0</v>
      </c>
    </row>
    <row r="10" spans="1:12" ht="15" customHeight="1">
      <c r="A10" s="345"/>
      <c r="B10" s="69"/>
      <c r="C10" s="64"/>
      <c r="D10" s="63"/>
      <c r="E10" s="62"/>
      <c r="F10" s="47"/>
      <c r="G10" s="51"/>
      <c r="H10" s="51"/>
      <c r="I10" s="41"/>
      <c r="J10" s="32">
        <f t="shared" si="0"/>
        <v>0</v>
      </c>
    </row>
    <row r="11" spans="1:12" ht="15" customHeight="1">
      <c r="A11" s="345"/>
      <c r="B11" s="69"/>
      <c r="C11" s="64"/>
      <c r="D11" s="63"/>
      <c r="E11" s="62"/>
      <c r="F11" s="47"/>
      <c r="G11" s="51"/>
      <c r="H11" s="51"/>
      <c r="I11" s="41"/>
      <c r="J11" s="32">
        <f t="shared" si="0"/>
        <v>0</v>
      </c>
    </row>
    <row r="12" spans="1:12" ht="15" customHeight="1">
      <c r="A12" s="68" t="s">
        <v>188</v>
      </c>
      <c r="B12" s="673" t="s">
        <v>187</v>
      </c>
      <c r="C12" s="674"/>
      <c r="D12" s="674"/>
      <c r="E12" s="675"/>
      <c r="F12" s="47"/>
      <c r="G12" s="51"/>
      <c r="H12" s="51"/>
      <c r="I12" s="41"/>
      <c r="J12" s="32">
        <f t="shared" si="0"/>
        <v>0</v>
      </c>
    </row>
    <row r="13" spans="1:12" ht="15" customHeight="1">
      <c r="A13" s="345"/>
      <c r="B13" s="69"/>
      <c r="C13" s="64"/>
      <c r="D13" s="63"/>
      <c r="E13" s="62"/>
      <c r="F13" s="47"/>
      <c r="G13" s="51"/>
      <c r="H13" s="51"/>
      <c r="I13" s="41"/>
      <c r="J13" s="32">
        <f t="shared" si="0"/>
        <v>0</v>
      </c>
    </row>
    <row r="14" spans="1:12" ht="15" customHeight="1">
      <c r="A14" s="345"/>
      <c r="B14" s="69"/>
      <c r="C14" s="64"/>
      <c r="D14" s="63"/>
      <c r="E14" s="62"/>
      <c r="F14" s="47"/>
      <c r="G14" s="51"/>
      <c r="H14" s="51"/>
      <c r="I14" s="41"/>
      <c r="J14" s="32">
        <f t="shared" si="0"/>
        <v>0</v>
      </c>
    </row>
    <row r="15" spans="1:12" ht="15" customHeight="1">
      <c r="A15" s="68" t="s">
        <v>186</v>
      </c>
      <c r="B15" s="673" t="s">
        <v>204</v>
      </c>
      <c r="C15" s="674"/>
      <c r="D15" s="674"/>
      <c r="E15" s="675"/>
      <c r="F15" s="47"/>
      <c r="G15" s="51"/>
      <c r="H15" s="51"/>
      <c r="I15" s="41"/>
      <c r="J15" s="32">
        <f t="shared" si="0"/>
        <v>0</v>
      </c>
    </row>
    <row r="16" spans="1:12" ht="15" customHeight="1">
      <c r="A16" s="344"/>
      <c r="B16" s="1"/>
      <c r="C16" s="52"/>
      <c r="D16" s="2"/>
      <c r="E16" s="44"/>
      <c r="F16" s="47"/>
      <c r="G16" s="51"/>
      <c r="H16" s="51"/>
      <c r="I16" s="41"/>
      <c r="J16" s="32"/>
    </row>
    <row r="17" spans="1:10" ht="15" customHeight="1">
      <c r="A17" s="82" t="s">
        <v>184</v>
      </c>
      <c r="B17" s="1" t="s">
        <v>1401</v>
      </c>
      <c r="C17" s="52"/>
      <c r="D17" s="2"/>
      <c r="E17" s="44"/>
      <c r="F17" s="47"/>
      <c r="G17" s="51"/>
      <c r="H17" s="51"/>
      <c r="I17" s="41"/>
      <c r="J17" s="32"/>
    </row>
    <row r="18" spans="1:10" ht="15" customHeight="1">
      <c r="A18" s="82" t="s">
        <v>203</v>
      </c>
      <c r="C18" s="1" t="s">
        <v>1400</v>
      </c>
      <c r="D18" s="2"/>
      <c r="E18" s="44"/>
      <c r="F18" s="47" t="s">
        <v>6</v>
      </c>
      <c r="G18" s="46">
        <v>12</v>
      </c>
      <c r="H18" s="46">
        <v>12</v>
      </c>
      <c r="I18" s="41"/>
      <c r="J18" s="32"/>
    </row>
    <row r="19" spans="1:10" ht="15" customHeight="1">
      <c r="A19" s="82" t="s">
        <v>202</v>
      </c>
      <c r="C19" s="1" t="s">
        <v>1399</v>
      </c>
      <c r="D19" s="2"/>
      <c r="E19" s="44"/>
      <c r="F19" s="47" t="s">
        <v>8</v>
      </c>
      <c r="G19" s="51">
        <v>713</v>
      </c>
      <c r="H19" s="51">
        <v>713</v>
      </c>
      <c r="I19" s="41"/>
      <c r="J19" s="32"/>
    </row>
    <row r="20" spans="1:10" ht="15" customHeight="1">
      <c r="A20" s="82" t="s">
        <v>201</v>
      </c>
      <c r="C20" s="1" t="s">
        <v>1398</v>
      </c>
      <c r="D20" s="2"/>
      <c r="E20" s="44"/>
      <c r="F20" s="47" t="s">
        <v>8</v>
      </c>
      <c r="G20" s="51">
        <v>809</v>
      </c>
      <c r="H20" s="51">
        <v>809</v>
      </c>
      <c r="I20" s="41"/>
      <c r="J20" s="32"/>
    </row>
    <row r="21" spans="1:10" ht="15" customHeight="1">
      <c r="A21" s="82" t="s">
        <v>200</v>
      </c>
      <c r="C21" s="1" t="s">
        <v>1397</v>
      </c>
      <c r="D21" s="2"/>
      <c r="E21" s="44"/>
      <c r="F21" s="47" t="s">
        <v>8</v>
      </c>
      <c r="G21" s="51">
        <v>178</v>
      </c>
      <c r="H21" s="51">
        <v>178</v>
      </c>
      <c r="I21" s="41"/>
      <c r="J21" s="32"/>
    </row>
    <row r="22" spans="1:10" ht="15" customHeight="1">
      <c r="A22" s="82" t="s">
        <v>199</v>
      </c>
      <c r="C22" s="1" t="s">
        <v>1396</v>
      </c>
      <c r="D22" s="2"/>
      <c r="E22" s="44"/>
      <c r="F22" s="47" t="s">
        <v>8</v>
      </c>
      <c r="G22" s="51">
        <v>178</v>
      </c>
      <c r="H22" s="51">
        <v>178</v>
      </c>
      <c r="I22" s="41"/>
      <c r="J22" s="32"/>
    </row>
    <row r="23" spans="1:10" ht="15" customHeight="1">
      <c r="A23" s="82" t="s">
        <v>358</v>
      </c>
      <c r="C23" s="1" t="s">
        <v>1395</v>
      </c>
      <c r="D23" s="2"/>
      <c r="E23" s="44"/>
      <c r="F23" s="47" t="s">
        <v>8</v>
      </c>
      <c r="G23" s="51">
        <v>178</v>
      </c>
      <c r="H23" s="51">
        <v>178</v>
      </c>
      <c r="I23" s="41"/>
      <c r="J23" s="32"/>
    </row>
    <row r="24" spans="1:10" ht="15" customHeight="1">
      <c r="A24" s="82" t="s">
        <v>571</v>
      </c>
      <c r="C24" s="1" t="s">
        <v>1394</v>
      </c>
      <c r="D24" s="2"/>
      <c r="E24" s="44"/>
      <c r="F24" s="47" t="s">
        <v>8</v>
      </c>
      <c r="G24" s="51">
        <v>631</v>
      </c>
      <c r="H24" s="51">
        <v>631</v>
      </c>
      <c r="I24" s="41"/>
      <c r="J24" s="32"/>
    </row>
    <row r="25" spans="1:10" ht="15" customHeight="1">
      <c r="A25" s="82" t="s">
        <v>566</v>
      </c>
      <c r="C25" s="1" t="s">
        <v>1393</v>
      </c>
      <c r="D25" s="2"/>
      <c r="E25" s="44"/>
      <c r="F25" s="47" t="s">
        <v>8</v>
      </c>
      <c r="G25" s="51">
        <v>631</v>
      </c>
      <c r="H25" s="51">
        <v>631</v>
      </c>
      <c r="I25" s="41"/>
      <c r="J25" s="32"/>
    </row>
    <row r="26" spans="1:10" ht="15" customHeight="1">
      <c r="A26" s="82" t="s">
        <v>556</v>
      </c>
      <c r="C26" s="1" t="s">
        <v>1392</v>
      </c>
      <c r="D26" s="2"/>
      <c r="E26" s="44"/>
      <c r="F26" s="47" t="s">
        <v>8</v>
      </c>
      <c r="G26" s="51">
        <v>178</v>
      </c>
      <c r="H26" s="51">
        <v>178</v>
      </c>
      <c r="I26" s="41"/>
      <c r="J26" s="32"/>
    </row>
    <row r="27" spans="1:10" ht="15" customHeight="1">
      <c r="A27" s="82" t="s">
        <v>1391</v>
      </c>
      <c r="C27" s="1" t="s">
        <v>14</v>
      </c>
      <c r="D27" s="2"/>
      <c r="E27" s="44"/>
      <c r="F27" s="47" t="s">
        <v>9</v>
      </c>
      <c r="G27" s="51">
        <v>538</v>
      </c>
      <c r="H27" s="51">
        <v>538</v>
      </c>
      <c r="I27" s="41"/>
      <c r="J27" s="32"/>
    </row>
    <row r="28" spans="1:10" ht="15" customHeight="1">
      <c r="A28" s="82" t="s">
        <v>1390</v>
      </c>
      <c r="C28" s="1" t="s">
        <v>15</v>
      </c>
      <c r="D28" s="2"/>
      <c r="E28" s="44"/>
      <c r="F28" s="47" t="s">
        <v>9</v>
      </c>
      <c r="G28" s="51">
        <v>179</v>
      </c>
      <c r="H28" s="51">
        <v>179</v>
      </c>
      <c r="I28" s="41"/>
      <c r="J28" s="32"/>
    </row>
    <row r="29" spans="1:10" ht="15" customHeight="1">
      <c r="A29" s="82"/>
      <c r="B29" s="1"/>
      <c r="C29" s="52"/>
      <c r="D29" s="2"/>
      <c r="E29" s="44"/>
      <c r="F29" s="47"/>
      <c r="G29" s="51"/>
      <c r="H29" s="51"/>
      <c r="I29" s="41"/>
      <c r="J29" s="32"/>
    </row>
    <row r="30" spans="1:10" ht="15" customHeight="1">
      <c r="A30" s="82" t="s">
        <v>182</v>
      </c>
      <c r="B30" s="1" t="s">
        <v>1389</v>
      </c>
      <c r="C30" s="52"/>
      <c r="D30" s="2"/>
      <c r="E30" s="44"/>
      <c r="F30" s="47"/>
      <c r="G30" s="51"/>
      <c r="H30" s="51"/>
      <c r="I30" s="41"/>
      <c r="J30" s="32"/>
    </row>
    <row r="31" spans="1:10" ht="15" customHeight="1">
      <c r="A31" s="82" t="s">
        <v>303</v>
      </c>
      <c r="C31" s="1" t="s">
        <v>1388</v>
      </c>
      <c r="D31" s="2"/>
      <c r="E31" s="44"/>
      <c r="F31" s="47" t="s">
        <v>8</v>
      </c>
      <c r="G31" s="51">
        <v>325</v>
      </c>
      <c r="H31" s="51">
        <v>325</v>
      </c>
      <c r="I31" s="41"/>
      <c r="J31" s="32"/>
    </row>
    <row r="32" spans="1:10" ht="15" customHeight="1">
      <c r="A32" s="82" t="s">
        <v>1387</v>
      </c>
      <c r="C32" s="1" t="s">
        <v>1386</v>
      </c>
      <c r="D32" s="2"/>
      <c r="E32" s="44"/>
      <c r="F32" s="47" t="s">
        <v>8</v>
      </c>
      <c r="G32" s="51">
        <v>372</v>
      </c>
      <c r="H32" s="51">
        <v>372</v>
      </c>
      <c r="I32" s="41"/>
      <c r="J32" s="32"/>
    </row>
    <row r="33" spans="1:11" ht="15" customHeight="1">
      <c r="A33" s="82"/>
      <c r="C33" s="1"/>
      <c r="D33" s="2"/>
      <c r="E33" s="44"/>
      <c r="F33" s="47"/>
      <c r="G33" s="51"/>
      <c r="H33" s="51"/>
      <c r="I33" s="41"/>
      <c r="J33" s="32"/>
    </row>
    <row r="34" spans="1:11" ht="15" customHeight="1">
      <c r="A34" s="82" t="s">
        <v>180</v>
      </c>
      <c r="B34" s="1" t="s">
        <v>10</v>
      </c>
      <c r="C34" s="52"/>
      <c r="D34" s="2"/>
      <c r="E34" s="44"/>
      <c r="F34" s="47"/>
      <c r="G34" s="51"/>
      <c r="H34" s="51"/>
      <c r="I34" s="41"/>
      <c r="J34" s="32"/>
    </row>
    <row r="35" spans="1:11" ht="15" customHeight="1">
      <c r="A35" s="82" t="s">
        <v>178</v>
      </c>
      <c r="C35" s="1" t="s">
        <v>1385</v>
      </c>
      <c r="D35" s="2"/>
      <c r="E35" s="44"/>
      <c r="F35" s="47" t="s">
        <v>8</v>
      </c>
      <c r="G35" s="51">
        <v>6</v>
      </c>
      <c r="H35" s="51">
        <v>6</v>
      </c>
      <c r="I35" s="41"/>
      <c r="J35" s="32"/>
    </row>
    <row r="36" spans="1:11" ht="15" customHeight="1">
      <c r="A36" s="82" t="s">
        <v>176</v>
      </c>
      <c r="C36" s="1" t="s">
        <v>1384</v>
      </c>
      <c r="D36" s="2"/>
      <c r="E36" s="44"/>
      <c r="F36" s="47" t="s">
        <v>11</v>
      </c>
      <c r="G36" s="46">
        <v>1</v>
      </c>
      <c r="H36" s="46">
        <v>1</v>
      </c>
      <c r="I36" s="41"/>
      <c r="J36" s="32"/>
    </row>
    <row r="37" spans="1:11" ht="15" customHeight="1">
      <c r="A37" s="82" t="s">
        <v>174</v>
      </c>
      <c r="C37" s="1" t="s">
        <v>1383</v>
      </c>
      <c r="D37" s="2"/>
      <c r="E37" s="44"/>
      <c r="F37" s="47" t="s">
        <v>11</v>
      </c>
      <c r="G37" s="46">
        <v>1</v>
      </c>
      <c r="H37" s="46">
        <v>1</v>
      </c>
      <c r="I37" s="41"/>
      <c r="J37" s="32"/>
    </row>
    <row r="38" spans="1:11" ht="15" customHeight="1">
      <c r="A38" s="344"/>
      <c r="B38" s="1"/>
      <c r="C38" s="52"/>
      <c r="D38" s="2"/>
      <c r="E38" s="44"/>
      <c r="F38" s="47"/>
      <c r="G38" s="51"/>
      <c r="H38" s="51"/>
      <c r="I38" s="41"/>
      <c r="J38" s="32"/>
    </row>
    <row r="39" spans="1:11" ht="15" customHeight="1">
      <c r="A39" s="354"/>
      <c r="B39" s="124"/>
      <c r="C39" s="123"/>
      <c r="D39" s="123"/>
      <c r="E39" s="122"/>
      <c r="F39" s="121"/>
      <c r="G39" s="355"/>
      <c r="H39" s="355"/>
      <c r="I39" s="356"/>
      <c r="J39" s="357">
        <f t="shared" si="0"/>
        <v>0</v>
      </c>
    </row>
    <row r="40" spans="1:11" ht="15" customHeight="1">
      <c r="A40" s="187"/>
      <c r="B40" s="25"/>
      <c r="C40" s="24"/>
      <c r="D40" s="2"/>
      <c r="E40" s="4" t="s">
        <v>0</v>
      </c>
      <c r="F40" s="23"/>
      <c r="G40" s="22"/>
      <c r="H40" s="22"/>
      <c r="I40" s="41"/>
      <c r="J40" s="358">
        <f>SUM(J8:J39)</f>
        <v>0</v>
      </c>
    </row>
    <row r="41" spans="1:11" ht="15" customHeight="1">
      <c r="A41" s="187"/>
      <c r="B41" s="27"/>
      <c r="C41" s="24"/>
      <c r="D41" s="2"/>
      <c r="E41" s="4" t="s">
        <v>17</v>
      </c>
      <c r="F41" s="23"/>
      <c r="G41" s="22"/>
      <c r="H41" s="22"/>
      <c r="I41" s="41"/>
      <c r="J41" s="358">
        <f>ROUND(J40*0.2,2)</f>
        <v>0</v>
      </c>
    </row>
    <row r="42" spans="1:11" ht="15" customHeight="1">
      <c r="A42" s="187"/>
      <c r="B42" s="25"/>
      <c r="C42" s="24"/>
      <c r="D42" s="2"/>
      <c r="E42" s="4" t="s">
        <v>18</v>
      </c>
      <c r="F42" s="23"/>
      <c r="G42" s="22"/>
      <c r="H42" s="22"/>
      <c r="I42" s="41"/>
      <c r="J42" s="358">
        <f>SUM(J40:J41)</f>
        <v>0</v>
      </c>
    </row>
    <row r="43" spans="1:11" ht="15" customHeight="1">
      <c r="A43" s="359"/>
      <c r="B43" s="182"/>
      <c r="C43" s="351"/>
      <c r="D43" s="352"/>
      <c r="E43" s="353"/>
      <c r="F43" s="35"/>
      <c r="G43" s="34"/>
      <c r="H43" s="34"/>
      <c r="I43" s="33"/>
      <c r="J43" s="360"/>
    </row>
    <row r="44" spans="1:11" ht="12.95" customHeight="1">
      <c r="K44" s="11"/>
    </row>
    <row r="45" spans="1:11" ht="12.95" customHeight="1">
      <c r="K45" s="10"/>
    </row>
  </sheetData>
  <mergeCells count="15">
    <mergeCell ref="J5:J7"/>
    <mergeCell ref="B12:E12"/>
    <mergeCell ref="B15:E15"/>
    <mergeCell ref="A5:A7"/>
    <mergeCell ref="B5:E7"/>
    <mergeCell ref="F5:F7"/>
    <mergeCell ref="G5:G7"/>
    <mergeCell ref="H5:H7"/>
    <mergeCell ref="I5:I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3" fitToHeight="0" orientation="portrait" r:id="rId1"/>
  <headerFooter alignWithMargins="0">
    <oddHeader>&amp;R&amp;"Arial,Gras italique"&amp;8Page &amp;P/&amp;N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C0127-520D-45C2-A2CC-CF22FF8D4890}">
  <sheetPr>
    <pageSetUpPr fitToPage="1"/>
  </sheetPr>
  <dimension ref="A1:L42"/>
  <sheetViews>
    <sheetView showGridLines="0" showZeros="0" view="pageBreakPreview" topLeftCell="A7" zoomScaleNormal="70" zoomScaleSheetLayoutView="100" workbookViewId="0">
      <selection activeCell="P78" sqref="L62:P78"/>
    </sheetView>
  </sheetViews>
  <sheetFormatPr baseColWidth="10" defaultRowHeight="14.25"/>
  <cols>
    <col min="1" max="1" width="5.85546875" style="9" customWidth="1"/>
    <col min="2" max="4" width="11.42578125" style="8"/>
    <col min="5" max="5" width="44.28515625" style="8" customWidth="1"/>
    <col min="6" max="6" width="6" style="8" customWidth="1"/>
    <col min="7" max="7" width="8.140625" style="7" hidden="1" customWidth="1"/>
    <col min="8" max="8" width="9.7109375" style="7" customWidth="1"/>
    <col min="9" max="9" width="12.28515625" style="6" customWidth="1"/>
    <col min="10" max="10" width="14" style="6" customWidth="1"/>
    <col min="11" max="16384" width="11.42578125" style="3"/>
  </cols>
  <sheetData>
    <row r="1" spans="1:12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2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</row>
    <row r="3" spans="1:12" ht="24.95" customHeight="1">
      <c r="A3" s="710"/>
      <c r="B3" s="711"/>
      <c r="C3" s="712"/>
      <c r="D3" s="718" t="s">
        <v>1413</v>
      </c>
      <c r="E3" s="719"/>
      <c r="F3" s="719"/>
      <c r="G3" s="719"/>
      <c r="H3" s="719"/>
      <c r="I3" s="719"/>
      <c r="J3" s="720"/>
    </row>
    <row r="4" spans="1:12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85"/>
    </row>
    <row r="5" spans="1:12" ht="12.75" customHeight="1">
      <c r="A5" s="782" t="s">
        <v>196</v>
      </c>
      <c r="B5" s="679" t="s">
        <v>195</v>
      </c>
      <c r="C5" s="680"/>
      <c r="D5" s="680"/>
      <c r="E5" s="681"/>
      <c r="F5" s="688" t="s">
        <v>7</v>
      </c>
      <c r="G5" s="691" t="s">
        <v>194</v>
      </c>
      <c r="H5" s="691" t="s">
        <v>194</v>
      </c>
      <c r="I5" s="667" t="s">
        <v>192</v>
      </c>
      <c r="J5" s="670" t="s">
        <v>191</v>
      </c>
    </row>
    <row r="6" spans="1:12" ht="12.75">
      <c r="A6" s="783"/>
      <c r="B6" s="682"/>
      <c r="C6" s="683"/>
      <c r="D6" s="683"/>
      <c r="E6" s="684"/>
      <c r="F6" s="689"/>
      <c r="G6" s="692"/>
      <c r="H6" s="692"/>
      <c r="I6" s="668"/>
      <c r="J6" s="671"/>
    </row>
    <row r="7" spans="1:12" ht="13.5" thickBot="1">
      <c r="A7" s="784"/>
      <c r="B7" s="685"/>
      <c r="C7" s="686"/>
      <c r="D7" s="686"/>
      <c r="E7" s="687"/>
      <c r="F7" s="690"/>
      <c r="G7" s="693"/>
      <c r="H7" s="693"/>
      <c r="I7" s="669"/>
      <c r="J7" s="672"/>
    </row>
    <row r="8" spans="1:12" ht="15" customHeight="1">
      <c r="A8" s="346"/>
      <c r="B8" s="78"/>
      <c r="C8" s="77"/>
      <c r="D8" s="76"/>
      <c r="E8" s="75"/>
      <c r="F8" s="74"/>
      <c r="G8" s="73"/>
      <c r="H8" s="73"/>
      <c r="I8" s="84"/>
      <c r="J8" s="32">
        <f t="shared" ref="J8:J36" si="0">ROUND(H8*I8,2)</f>
        <v>0</v>
      </c>
    </row>
    <row r="9" spans="1:12" ht="15" customHeight="1">
      <c r="A9" s="68" t="s">
        <v>190</v>
      </c>
      <c r="B9" s="67" t="s">
        <v>189</v>
      </c>
      <c r="C9" s="52"/>
      <c r="D9" s="2"/>
      <c r="E9" s="72"/>
      <c r="F9" s="47"/>
      <c r="G9" s="51"/>
      <c r="H9" s="51"/>
      <c r="I9" s="41"/>
      <c r="J9" s="32">
        <f t="shared" si="0"/>
        <v>0</v>
      </c>
    </row>
    <row r="10" spans="1:12" ht="15" customHeight="1">
      <c r="A10" s="345"/>
      <c r="B10" s="69"/>
      <c r="C10" s="64"/>
      <c r="D10" s="63"/>
      <c r="E10" s="62"/>
      <c r="F10" s="47"/>
      <c r="G10" s="51"/>
      <c r="H10" s="51"/>
      <c r="I10" s="41"/>
      <c r="J10" s="32">
        <f t="shared" si="0"/>
        <v>0</v>
      </c>
    </row>
    <row r="11" spans="1:12" ht="15" customHeight="1">
      <c r="A11" s="345"/>
      <c r="B11" s="69"/>
      <c r="C11" s="64"/>
      <c r="D11" s="63"/>
      <c r="E11" s="62"/>
      <c r="F11" s="47"/>
      <c r="G11" s="51"/>
      <c r="H11" s="51"/>
      <c r="I11" s="41"/>
      <c r="J11" s="32">
        <f t="shared" si="0"/>
        <v>0</v>
      </c>
    </row>
    <row r="12" spans="1:12" ht="15" customHeight="1">
      <c r="A12" s="68" t="s">
        <v>188</v>
      </c>
      <c r="B12" s="673" t="s">
        <v>187</v>
      </c>
      <c r="C12" s="674"/>
      <c r="D12" s="674"/>
      <c r="E12" s="675"/>
      <c r="F12" s="47"/>
      <c r="G12" s="51"/>
      <c r="H12" s="51"/>
      <c r="I12" s="41"/>
      <c r="J12" s="32">
        <f t="shared" si="0"/>
        <v>0</v>
      </c>
    </row>
    <row r="13" spans="1:12" ht="15" customHeight="1">
      <c r="A13" s="345"/>
      <c r="B13" s="69"/>
      <c r="C13" s="64"/>
      <c r="D13" s="63"/>
      <c r="E13" s="62"/>
      <c r="F13" s="47"/>
      <c r="G13" s="51"/>
      <c r="H13" s="51"/>
      <c r="I13" s="41"/>
      <c r="J13" s="32">
        <f t="shared" si="0"/>
        <v>0</v>
      </c>
    </row>
    <row r="14" spans="1:12" ht="15" customHeight="1">
      <c r="A14" s="345"/>
      <c r="B14" s="69"/>
      <c r="C14" s="64"/>
      <c r="D14" s="63"/>
      <c r="E14" s="62"/>
      <c r="F14" s="47"/>
      <c r="G14" s="51"/>
      <c r="H14" s="51"/>
      <c r="I14" s="41"/>
      <c r="J14" s="32">
        <f t="shared" si="0"/>
        <v>0</v>
      </c>
    </row>
    <row r="15" spans="1:12" ht="15" customHeight="1">
      <c r="A15" s="68" t="s">
        <v>186</v>
      </c>
      <c r="B15" s="673" t="s">
        <v>204</v>
      </c>
      <c r="C15" s="674"/>
      <c r="D15" s="674"/>
      <c r="E15" s="675"/>
      <c r="F15" s="47"/>
      <c r="G15" s="51"/>
      <c r="H15" s="51"/>
      <c r="I15" s="41"/>
      <c r="J15" s="32"/>
    </row>
    <row r="16" spans="1:12" ht="15" customHeight="1">
      <c r="A16" s="344"/>
      <c r="B16" s="1"/>
      <c r="C16" s="52"/>
      <c r="D16" s="2"/>
      <c r="E16" s="44"/>
      <c r="F16" s="47"/>
      <c r="G16" s="51"/>
      <c r="H16" s="51"/>
      <c r="I16" s="41"/>
      <c r="J16" s="32"/>
    </row>
    <row r="17" spans="1:10" ht="15" customHeight="1">
      <c r="A17" s="82" t="s">
        <v>184</v>
      </c>
      <c r="B17" s="1" t="s">
        <v>1401</v>
      </c>
      <c r="C17" s="52"/>
      <c r="D17" s="2"/>
      <c r="E17" s="44"/>
      <c r="F17" s="47"/>
      <c r="G17" s="51"/>
      <c r="H17" s="51"/>
      <c r="I17" s="41"/>
      <c r="J17" s="32"/>
    </row>
    <row r="18" spans="1:10" ht="15" customHeight="1">
      <c r="A18" s="82" t="s">
        <v>203</v>
      </c>
      <c r="C18" s="1" t="s">
        <v>1399</v>
      </c>
      <c r="D18" s="2"/>
      <c r="E18" s="44"/>
      <c r="F18" s="47" t="s">
        <v>8</v>
      </c>
      <c r="G18" s="51">
        <v>1478</v>
      </c>
      <c r="H18" s="51">
        <v>1478</v>
      </c>
      <c r="I18" s="41"/>
      <c r="J18" s="32"/>
    </row>
    <row r="19" spans="1:10" ht="15" customHeight="1">
      <c r="A19" s="82" t="s">
        <v>202</v>
      </c>
      <c r="C19" s="1" t="s">
        <v>1398</v>
      </c>
      <c r="D19" s="2"/>
      <c r="E19" s="44"/>
      <c r="F19" s="47" t="s">
        <v>8</v>
      </c>
      <c r="G19" s="51">
        <v>3516</v>
      </c>
      <c r="H19" s="51">
        <v>3516</v>
      </c>
      <c r="I19" s="41"/>
      <c r="J19" s="32"/>
    </row>
    <row r="20" spans="1:10" ht="15" customHeight="1">
      <c r="A20" s="82" t="s">
        <v>201</v>
      </c>
      <c r="C20" s="1" t="s">
        <v>1412</v>
      </c>
      <c r="D20" s="2"/>
      <c r="E20" s="44"/>
      <c r="F20" s="47" t="s">
        <v>8</v>
      </c>
      <c r="G20" s="51">
        <v>1865</v>
      </c>
      <c r="H20" s="51">
        <v>1865</v>
      </c>
      <c r="I20" s="41"/>
      <c r="J20" s="32"/>
    </row>
    <row r="21" spans="1:10" ht="15" customHeight="1">
      <c r="A21" s="82" t="s">
        <v>200</v>
      </c>
      <c r="C21" s="1" t="s">
        <v>1411</v>
      </c>
      <c r="D21" s="2"/>
      <c r="E21" s="44"/>
      <c r="F21" s="47" t="s">
        <v>8</v>
      </c>
      <c r="G21" s="51">
        <v>534</v>
      </c>
      <c r="H21" s="51">
        <v>534</v>
      </c>
      <c r="I21" s="41"/>
      <c r="J21" s="32"/>
    </row>
    <row r="22" spans="1:10" ht="15" customHeight="1">
      <c r="A22" s="82" t="s">
        <v>199</v>
      </c>
      <c r="C22" s="1" t="s">
        <v>1410</v>
      </c>
      <c r="D22" s="2"/>
      <c r="E22" s="44"/>
      <c r="F22" s="47" t="s">
        <v>8</v>
      </c>
      <c r="G22" s="51">
        <v>1109</v>
      </c>
      <c r="H22" s="51">
        <v>1109</v>
      </c>
      <c r="I22" s="41"/>
      <c r="J22" s="32"/>
    </row>
    <row r="23" spans="1:10" ht="15" customHeight="1">
      <c r="A23" s="82" t="s">
        <v>358</v>
      </c>
      <c r="C23" s="1" t="s">
        <v>1409</v>
      </c>
      <c r="D23" s="2"/>
      <c r="E23" s="44"/>
      <c r="F23" s="47" t="s">
        <v>9</v>
      </c>
      <c r="G23" s="51">
        <v>31</v>
      </c>
      <c r="H23" s="51">
        <v>31</v>
      </c>
      <c r="I23" s="41"/>
      <c r="J23" s="32"/>
    </row>
    <row r="24" spans="1:10" ht="15" customHeight="1">
      <c r="A24" s="82"/>
      <c r="B24" s="1"/>
      <c r="C24" s="52"/>
      <c r="D24" s="2"/>
      <c r="E24" s="44"/>
      <c r="F24" s="47"/>
      <c r="G24" s="51"/>
      <c r="H24" s="51"/>
      <c r="I24" s="41"/>
      <c r="J24" s="32"/>
    </row>
    <row r="25" spans="1:10" ht="15" customHeight="1">
      <c r="A25" s="82" t="s">
        <v>182</v>
      </c>
      <c r="B25" s="1" t="s">
        <v>1389</v>
      </c>
      <c r="C25" s="52"/>
      <c r="D25" s="2"/>
      <c r="E25" s="44"/>
      <c r="F25" s="47"/>
      <c r="G25" s="51"/>
      <c r="H25" s="51"/>
      <c r="I25" s="41"/>
      <c r="J25" s="32"/>
    </row>
    <row r="26" spans="1:10" ht="15" customHeight="1">
      <c r="A26" s="82" t="s">
        <v>303</v>
      </c>
      <c r="C26" s="1" t="s">
        <v>1408</v>
      </c>
      <c r="D26" s="2"/>
      <c r="E26" s="44"/>
      <c r="F26" s="47" t="s">
        <v>8</v>
      </c>
      <c r="G26" s="51">
        <v>1733</v>
      </c>
      <c r="H26" s="51">
        <v>1733</v>
      </c>
      <c r="I26" s="41"/>
      <c r="J26" s="32"/>
    </row>
    <row r="27" spans="1:10" ht="15" customHeight="1">
      <c r="A27" s="82"/>
      <c r="C27" s="1"/>
      <c r="D27" s="2"/>
      <c r="E27" s="44"/>
      <c r="F27" s="47"/>
      <c r="G27" s="51"/>
      <c r="H27" s="51"/>
      <c r="I27" s="41"/>
      <c r="J27" s="32"/>
    </row>
    <row r="28" spans="1:10" ht="15" customHeight="1">
      <c r="A28" s="82" t="s">
        <v>180</v>
      </c>
      <c r="B28" s="1" t="s">
        <v>10</v>
      </c>
      <c r="C28" s="52"/>
      <c r="D28" s="2"/>
      <c r="E28" s="44"/>
      <c r="F28" s="47"/>
      <c r="G28" s="51"/>
      <c r="H28" s="51"/>
      <c r="I28" s="41"/>
      <c r="J28" s="32"/>
    </row>
    <row r="29" spans="1:10" ht="15" customHeight="1">
      <c r="A29" s="82" t="s">
        <v>178</v>
      </c>
      <c r="C29" s="1" t="s">
        <v>1407</v>
      </c>
      <c r="D29" s="2"/>
      <c r="E29" s="44"/>
      <c r="F29" s="47" t="s">
        <v>9</v>
      </c>
      <c r="G29" s="51">
        <v>2677</v>
      </c>
      <c r="H29" s="51">
        <v>2677</v>
      </c>
      <c r="I29" s="41"/>
      <c r="J29" s="32"/>
    </row>
    <row r="30" spans="1:10" ht="15" customHeight="1">
      <c r="A30" s="82" t="s">
        <v>176</v>
      </c>
      <c r="C30" s="1" t="s">
        <v>1406</v>
      </c>
      <c r="D30" s="2"/>
      <c r="E30" s="44"/>
      <c r="F30" s="47" t="s">
        <v>9</v>
      </c>
      <c r="G30" s="51">
        <v>770</v>
      </c>
      <c r="H30" s="51">
        <v>770</v>
      </c>
      <c r="I30" s="41"/>
      <c r="J30" s="32"/>
    </row>
    <row r="31" spans="1:10" ht="15" customHeight="1">
      <c r="A31" s="82" t="s">
        <v>174</v>
      </c>
      <c r="C31" s="1" t="s">
        <v>1405</v>
      </c>
      <c r="D31" s="2"/>
      <c r="E31" s="44"/>
      <c r="F31" s="47" t="s">
        <v>9</v>
      </c>
      <c r="G31" s="51">
        <v>88</v>
      </c>
      <c r="H31" s="51">
        <v>88</v>
      </c>
      <c r="I31" s="41"/>
      <c r="J31" s="32"/>
    </row>
    <row r="32" spans="1:10" ht="15" customHeight="1">
      <c r="A32" s="82" t="s">
        <v>172</v>
      </c>
      <c r="C32" s="1" t="s">
        <v>1404</v>
      </c>
      <c r="D32" s="2"/>
      <c r="E32" s="44"/>
      <c r="F32" s="47" t="s">
        <v>9</v>
      </c>
      <c r="G32" s="51">
        <v>88</v>
      </c>
      <c r="H32" s="51">
        <v>88</v>
      </c>
      <c r="I32" s="41"/>
      <c r="J32" s="32"/>
    </row>
    <row r="33" spans="1:11" ht="15" customHeight="1">
      <c r="A33" s="82" t="s">
        <v>170</v>
      </c>
      <c r="C33" s="1" t="s">
        <v>1403</v>
      </c>
      <c r="D33" s="2"/>
      <c r="E33" s="44"/>
      <c r="F33" s="47" t="s">
        <v>9</v>
      </c>
      <c r="G33" s="51">
        <v>3</v>
      </c>
      <c r="H33" s="51">
        <v>3</v>
      </c>
      <c r="I33" s="41"/>
      <c r="J33" s="32"/>
    </row>
    <row r="34" spans="1:11" ht="15" customHeight="1">
      <c r="A34" s="82" t="s">
        <v>168</v>
      </c>
      <c r="C34" s="1" t="s">
        <v>1383</v>
      </c>
      <c r="D34" s="2"/>
      <c r="E34" s="44"/>
      <c r="F34" s="47" t="s">
        <v>11</v>
      </c>
      <c r="G34" s="51">
        <v>1</v>
      </c>
      <c r="H34" s="51">
        <v>1</v>
      </c>
      <c r="I34" s="41"/>
      <c r="J34" s="32"/>
    </row>
    <row r="35" spans="1:11" ht="15" customHeight="1">
      <c r="A35" s="344"/>
      <c r="B35" s="1"/>
      <c r="C35" s="52"/>
      <c r="D35" s="2"/>
      <c r="E35" s="44"/>
      <c r="F35" s="47"/>
      <c r="G35" s="51"/>
      <c r="H35" s="51"/>
      <c r="I35" s="41"/>
      <c r="J35" s="32">
        <f t="shared" si="0"/>
        <v>0</v>
      </c>
    </row>
    <row r="36" spans="1:11" ht="15" customHeight="1">
      <c r="A36" s="354"/>
      <c r="B36" s="124"/>
      <c r="C36" s="123"/>
      <c r="D36" s="123"/>
      <c r="E36" s="122"/>
      <c r="F36" s="121"/>
      <c r="G36" s="355"/>
      <c r="H36" s="355"/>
      <c r="I36" s="356"/>
      <c r="J36" s="357">
        <f t="shared" si="0"/>
        <v>0</v>
      </c>
    </row>
    <row r="37" spans="1:11" ht="15" customHeight="1">
      <c r="A37" s="187"/>
      <c r="B37" s="25"/>
      <c r="C37" s="24"/>
      <c r="D37" s="2"/>
      <c r="E37" s="4" t="s">
        <v>0</v>
      </c>
      <c r="F37" s="23"/>
      <c r="G37" s="22"/>
      <c r="H37" s="22"/>
      <c r="I37" s="41"/>
      <c r="J37" s="358">
        <f>SUM(J8:J36)</f>
        <v>0</v>
      </c>
    </row>
    <row r="38" spans="1:11" ht="15" customHeight="1">
      <c r="A38" s="187"/>
      <c r="B38" s="27"/>
      <c r="C38" s="24"/>
      <c r="D38" s="2"/>
      <c r="E38" s="4" t="s">
        <v>17</v>
      </c>
      <c r="F38" s="23"/>
      <c r="G38" s="22"/>
      <c r="H38" s="22"/>
      <c r="I38" s="41"/>
      <c r="J38" s="358">
        <f>ROUND(J37*0.2,2)</f>
        <v>0</v>
      </c>
    </row>
    <row r="39" spans="1:11" ht="15" customHeight="1">
      <c r="A39" s="187"/>
      <c r="B39" s="25"/>
      <c r="C39" s="24"/>
      <c r="D39" s="2"/>
      <c r="E39" s="4" t="s">
        <v>18</v>
      </c>
      <c r="F39" s="23"/>
      <c r="G39" s="22"/>
      <c r="H39" s="22"/>
      <c r="I39" s="41"/>
      <c r="J39" s="358">
        <f>SUM(J37:J38)</f>
        <v>0</v>
      </c>
    </row>
    <row r="40" spans="1:11" ht="15" customHeight="1">
      <c r="A40" s="359"/>
      <c r="B40" s="182"/>
      <c r="C40" s="351"/>
      <c r="D40" s="352"/>
      <c r="E40" s="353"/>
      <c r="F40" s="35"/>
      <c r="G40" s="34"/>
      <c r="H40" s="34"/>
      <c r="I40" s="33"/>
      <c r="J40" s="360"/>
    </row>
    <row r="41" spans="1:11" ht="12.95" customHeight="1">
      <c r="K41" s="11"/>
    </row>
    <row r="42" spans="1:11" ht="12.95" customHeight="1">
      <c r="K42" s="10"/>
    </row>
  </sheetData>
  <mergeCells count="15">
    <mergeCell ref="J5:J7"/>
    <mergeCell ref="B12:E12"/>
    <mergeCell ref="B15:E15"/>
    <mergeCell ref="A5:A7"/>
    <mergeCell ref="B5:E7"/>
    <mergeCell ref="F5:F7"/>
    <mergeCell ref="G5:G7"/>
    <mergeCell ref="H5:H7"/>
    <mergeCell ref="I5:I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76" fitToHeight="0" orientation="portrait" r:id="rId1"/>
  <headerFooter alignWithMargins="0">
    <oddHeader>&amp;R&amp;"Arial,Gras italique"&amp;8Page &amp;P/&amp;N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A1B16-CB1F-430F-9A86-F89CDDE0F701}">
  <sheetPr>
    <pageSetUpPr fitToPage="1"/>
  </sheetPr>
  <dimension ref="A1:L44"/>
  <sheetViews>
    <sheetView showGridLines="0" showZeros="0" view="pageBreakPreview" topLeftCell="A13" zoomScaleNormal="70" zoomScaleSheetLayoutView="100" workbookViewId="0">
      <selection activeCell="P78" sqref="L62:P78"/>
    </sheetView>
  </sheetViews>
  <sheetFormatPr baseColWidth="10" defaultRowHeight="14.25"/>
  <cols>
    <col min="1" max="1" width="5.85546875" style="9" customWidth="1"/>
    <col min="2" max="4" width="11.42578125" style="8"/>
    <col min="5" max="5" width="20" style="8" customWidth="1"/>
    <col min="6" max="6" width="6" style="8" customWidth="1"/>
    <col min="7" max="7" width="9.140625" style="7" hidden="1" customWidth="1"/>
    <col min="8" max="8" width="9.7109375" style="7" customWidth="1"/>
    <col min="9" max="9" width="12.28515625" style="6" customWidth="1"/>
    <col min="10" max="10" width="14" style="6" customWidth="1"/>
    <col min="11" max="16384" width="11.42578125" style="3"/>
  </cols>
  <sheetData>
    <row r="1" spans="1:12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2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</row>
    <row r="3" spans="1:12" ht="24.95" customHeight="1">
      <c r="A3" s="710"/>
      <c r="B3" s="711"/>
      <c r="C3" s="712"/>
      <c r="D3" s="718" t="s">
        <v>1426</v>
      </c>
      <c r="E3" s="719"/>
      <c r="F3" s="719"/>
      <c r="G3" s="719"/>
      <c r="H3" s="719"/>
      <c r="I3" s="719"/>
      <c r="J3" s="720"/>
    </row>
    <row r="4" spans="1:12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85"/>
    </row>
    <row r="5" spans="1:12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691" t="s">
        <v>194</v>
      </c>
      <c r="H5" s="691" t="s">
        <v>194</v>
      </c>
      <c r="I5" s="667" t="s">
        <v>192</v>
      </c>
      <c r="J5" s="670" t="s">
        <v>191</v>
      </c>
    </row>
    <row r="6" spans="1:12" ht="12.75">
      <c r="A6" s="677"/>
      <c r="B6" s="682"/>
      <c r="C6" s="683"/>
      <c r="D6" s="683"/>
      <c r="E6" s="684"/>
      <c r="F6" s="689"/>
      <c r="G6" s="692"/>
      <c r="H6" s="692"/>
      <c r="I6" s="668"/>
      <c r="J6" s="671"/>
    </row>
    <row r="7" spans="1:12" ht="13.5" thickBot="1">
      <c r="A7" s="678"/>
      <c r="B7" s="685"/>
      <c r="C7" s="686"/>
      <c r="D7" s="686"/>
      <c r="E7" s="687"/>
      <c r="F7" s="690"/>
      <c r="G7" s="693"/>
      <c r="H7" s="693"/>
      <c r="I7" s="669"/>
      <c r="J7" s="672"/>
    </row>
    <row r="8" spans="1:12" ht="15" customHeight="1">
      <c r="A8" s="79"/>
      <c r="B8" s="78"/>
      <c r="C8" s="77"/>
      <c r="D8" s="76"/>
      <c r="E8" s="75"/>
      <c r="F8" s="74"/>
      <c r="G8" s="73"/>
      <c r="H8" s="73"/>
      <c r="I8" s="84"/>
      <c r="J8" s="32">
        <f t="shared" ref="J8:J37" si="0">ROUND(H8*I8,2)</f>
        <v>0</v>
      </c>
    </row>
    <row r="9" spans="1:12" ht="15" customHeight="1">
      <c r="A9" s="68" t="s">
        <v>190</v>
      </c>
      <c r="B9" s="67" t="s">
        <v>189</v>
      </c>
      <c r="C9" s="52"/>
      <c r="D9" s="2"/>
      <c r="E9" s="72"/>
      <c r="F9" s="47"/>
      <c r="G9" s="51"/>
      <c r="H9" s="51"/>
      <c r="I9" s="41"/>
      <c r="J9" s="32">
        <f t="shared" si="0"/>
        <v>0</v>
      </c>
    </row>
    <row r="10" spans="1:12" ht="15" customHeight="1">
      <c r="A10" s="70"/>
      <c r="B10" s="69"/>
      <c r="C10" s="64"/>
      <c r="D10" s="63"/>
      <c r="E10" s="62"/>
      <c r="F10" s="47"/>
      <c r="G10" s="51"/>
      <c r="H10" s="51"/>
      <c r="I10" s="41"/>
      <c r="J10" s="32">
        <f t="shared" si="0"/>
        <v>0</v>
      </c>
    </row>
    <row r="11" spans="1:12" ht="15" customHeight="1">
      <c r="A11" s="70"/>
      <c r="B11" s="69"/>
      <c r="C11" s="64"/>
      <c r="D11" s="63"/>
      <c r="E11" s="62"/>
      <c r="F11" s="47"/>
      <c r="G11" s="51"/>
      <c r="H11" s="51"/>
      <c r="I11" s="41"/>
      <c r="J11" s="32">
        <f t="shared" si="0"/>
        <v>0</v>
      </c>
    </row>
    <row r="12" spans="1:12" ht="15" customHeight="1">
      <c r="A12" s="68" t="s">
        <v>188</v>
      </c>
      <c r="B12" s="673" t="s">
        <v>187</v>
      </c>
      <c r="C12" s="674"/>
      <c r="D12" s="674"/>
      <c r="E12" s="675"/>
      <c r="F12" s="47"/>
      <c r="G12" s="51"/>
      <c r="H12" s="51"/>
      <c r="I12" s="41"/>
      <c r="J12" s="32">
        <f t="shared" si="0"/>
        <v>0</v>
      </c>
    </row>
    <row r="13" spans="1:12" ht="15" customHeight="1">
      <c r="A13" s="70"/>
      <c r="B13" s="69"/>
      <c r="C13" s="64"/>
      <c r="D13" s="63"/>
      <c r="E13" s="62"/>
      <c r="F13" s="47"/>
      <c r="G13" s="51"/>
      <c r="H13" s="51"/>
      <c r="I13" s="41"/>
      <c r="J13" s="32">
        <f t="shared" si="0"/>
        <v>0</v>
      </c>
    </row>
    <row r="14" spans="1:12" ht="15" customHeight="1">
      <c r="A14" s="70"/>
      <c r="B14" s="69"/>
      <c r="C14" s="64"/>
      <c r="D14" s="63"/>
      <c r="E14" s="62"/>
      <c r="F14" s="47"/>
      <c r="G14" s="51"/>
      <c r="H14" s="51"/>
      <c r="I14" s="41"/>
      <c r="J14" s="32">
        <f t="shared" si="0"/>
        <v>0</v>
      </c>
    </row>
    <row r="15" spans="1:12" ht="15" customHeight="1">
      <c r="A15" s="68" t="s">
        <v>186</v>
      </c>
      <c r="B15" s="673" t="s">
        <v>234</v>
      </c>
      <c r="C15" s="674"/>
      <c r="D15" s="674"/>
      <c r="E15" s="675"/>
      <c r="F15" s="47"/>
      <c r="G15" s="51"/>
      <c r="H15" s="51"/>
      <c r="I15" s="41"/>
      <c r="J15" s="32">
        <f t="shared" si="0"/>
        <v>0</v>
      </c>
    </row>
    <row r="16" spans="1:12" ht="15" customHeight="1">
      <c r="A16" s="68"/>
      <c r="B16" s="71"/>
      <c r="C16" s="71"/>
      <c r="D16" s="71"/>
      <c r="E16" s="71"/>
      <c r="F16" s="47"/>
      <c r="G16" s="51"/>
      <c r="H16" s="51"/>
      <c r="I16" s="41"/>
      <c r="J16" s="32"/>
    </row>
    <row r="17" spans="1:10" ht="15" customHeight="1">
      <c r="A17" s="82" t="s">
        <v>184</v>
      </c>
      <c r="B17" s="1" t="s">
        <v>1425</v>
      </c>
      <c r="C17" s="71"/>
      <c r="D17" s="71"/>
      <c r="E17" s="71"/>
      <c r="F17" s="47"/>
      <c r="G17" s="51"/>
      <c r="H17" s="51"/>
      <c r="I17" s="41"/>
      <c r="J17" s="32"/>
    </row>
    <row r="18" spans="1:10" ht="15" customHeight="1">
      <c r="A18" s="82"/>
      <c r="B18" s="1"/>
      <c r="C18" s="65" t="s">
        <v>1424</v>
      </c>
      <c r="D18" s="71"/>
      <c r="E18" s="71"/>
      <c r="F18" s="47" t="s">
        <v>8</v>
      </c>
      <c r="G18" s="51">
        <v>8546</v>
      </c>
      <c r="H18" s="51">
        <v>8546</v>
      </c>
      <c r="I18" s="41"/>
      <c r="J18" s="32"/>
    </row>
    <row r="19" spans="1:10" ht="15" customHeight="1">
      <c r="A19" s="82"/>
      <c r="B19" s="1"/>
      <c r="C19" s="65" t="s">
        <v>1423</v>
      </c>
      <c r="D19" s="71"/>
      <c r="E19" s="71"/>
      <c r="F19" s="47" t="s">
        <v>8</v>
      </c>
      <c r="G19" s="51">
        <v>1850</v>
      </c>
      <c r="H19" s="51">
        <v>1850</v>
      </c>
      <c r="I19" s="41"/>
      <c r="J19" s="32"/>
    </row>
    <row r="20" spans="1:10" ht="15" customHeight="1">
      <c r="A20" s="82"/>
      <c r="B20" s="1"/>
      <c r="C20" s="65"/>
      <c r="D20" s="71"/>
      <c r="E20" s="71"/>
      <c r="F20" s="47"/>
      <c r="G20" s="51"/>
      <c r="H20" s="51"/>
      <c r="I20" s="41"/>
      <c r="J20" s="32"/>
    </row>
    <row r="21" spans="1:10" ht="15" customHeight="1">
      <c r="A21" s="82" t="s">
        <v>182</v>
      </c>
      <c r="B21" s="1" t="s">
        <v>1422</v>
      </c>
      <c r="C21" s="71"/>
      <c r="D21" s="71"/>
      <c r="E21" s="71"/>
      <c r="F21" s="47" t="s">
        <v>8</v>
      </c>
      <c r="G21" s="51">
        <v>107</v>
      </c>
      <c r="H21" s="51">
        <v>107</v>
      </c>
      <c r="I21" s="41"/>
      <c r="J21" s="32"/>
    </row>
    <row r="22" spans="1:10" ht="15" customHeight="1">
      <c r="A22" s="82"/>
      <c r="B22" s="1"/>
      <c r="C22" s="71"/>
      <c r="D22" s="71"/>
      <c r="E22" s="71"/>
      <c r="F22" s="47"/>
      <c r="G22" s="51"/>
      <c r="H22" s="51"/>
      <c r="I22" s="41"/>
      <c r="J22" s="32"/>
    </row>
    <row r="23" spans="1:10" ht="15" customHeight="1">
      <c r="A23" s="82" t="s">
        <v>180</v>
      </c>
      <c r="B23" s="1" t="s">
        <v>1421</v>
      </c>
      <c r="C23" s="71"/>
      <c r="D23" s="71"/>
      <c r="E23" s="71"/>
      <c r="F23" s="47" t="s">
        <v>11</v>
      </c>
      <c r="G23" s="46">
        <v>1</v>
      </c>
      <c r="H23" s="46">
        <v>1</v>
      </c>
      <c r="I23" s="41"/>
      <c r="J23" s="32"/>
    </row>
    <row r="24" spans="1:10" ht="15" customHeight="1">
      <c r="A24" s="82"/>
      <c r="B24" s="1"/>
      <c r="C24" s="71"/>
      <c r="D24" s="71"/>
      <c r="E24" s="71"/>
      <c r="F24" s="47"/>
      <c r="G24" s="51"/>
      <c r="H24" s="51"/>
      <c r="I24" s="41"/>
      <c r="J24" s="32"/>
    </row>
    <row r="25" spans="1:10" ht="15" customHeight="1">
      <c r="A25" s="82" t="s">
        <v>151</v>
      </c>
      <c r="B25" s="1" t="s">
        <v>1420</v>
      </c>
      <c r="C25" s="71"/>
      <c r="D25" s="71"/>
      <c r="E25" s="71"/>
      <c r="F25" s="47" t="s">
        <v>11</v>
      </c>
      <c r="G25" s="46">
        <v>1</v>
      </c>
      <c r="H25" s="46">
        <v>1</v>
      </c>
      <c r="I25" s="41"/>
      <c r="J25" s="32"/>
    </row>
    <row r="26" spans="1:10" ht="15" customHeight="1">
      <c r="A26" s="82"/>
      <c r="B26" s="1"/>
      <c r="C26" s="71"/>
      <c r="D26" s="71"/>
      <c r="E26" s="71"/>
      <c r="F26" s="47"/>
      <c r="G26" s="51"/>
      <c r="H26" s="51"/>
      <c r="I26" s="41"/>
      <c r="J26" s="32"/>
    </row>
    <row r="27" spans="1:10" ht="15" customHeight="1">
      <c r="A27" s="82" t="s">
        <v>139</v>
      </c>
      <c r="B27" s="1" t="s">
        <v>1419</v>
      </c>
      <c r="C27" s="71"/>
      <c r="D27" s="71"/>
      <c r="E27" s="71"/>
      <c r="F27" s="47" t="s">
        <v>11</v>
      </c>
      <c r="G27" s="46">
        <v>1</v>
      </c>
      <c r="H27" s="46">
        <v>1</v>
      </c>
      <c r="I27" s="41"/>
      <c r="J27" s="32"/>
    </row>
    <row r="28" spans="1:10" ht="15" customHeight="1">
      <c r="A28" s="82"/>
      <c r="B28" s="1"/>
      <c r="C28" s="71"/>
      <c r="D28" s="71"/>
      <c r="E28" s="71"/>
      <c r="F28" s="47"/>
      <c r="G28" s="51"/>
      <c r="H28" s="51"/>
      <c r="I28" s="41"/>
      <c r="J28" s="32"/>
    </row>
    <row r="29" spans="1:10" ht="15" customHeight="1">
      <c r="A29" s="82" t="s">
        <v>132</v>
      </c>
      <c r="B29" s="1" t="s">
        <v>1418</v>
      </c>
      <c r="C29" s="71"/>
      <c r="D29" s="71"/>
      <c r="E29" s="71"/>
      <c r="F29" s="47"/>
      <c r="G29" s="51"/>
      <c r="H29" s="51"/>
      <c r="I29" s="41"/>
      <c r="J29" s="32"/>
    </row>
    <row r="30" spans="1:10" ht="15" customHeight="1">
      <c r="A30" s="82" t="s">
        <v>130</v>
      </c>
      <c r="C30" s="1" t="s">
        <v>1417</v>
      </c>
      <c r="D30" s="71"/>
      <c r="E30" s="71"/>
      <c r="F30" s="47" t="s">
        <v>11</v>
      </c>
      <c r="G30" s="46">
        <v>1</v>
      </c>
      <c r="H30" s="46">
        <v>1</v>
      </c>
      <c r="I30" s="41"/>
      <c r="J30" s="32"/>
    </row>
    <row r="31" spans="1:10" ht="15" customHeight="1">
      <c r="A31" s="82" t="s">
        <v>128</v>
      </c>
      <c r="C31" s="1" t="s">
        <v>1416</v>
      </c>
      <c r="D31" s="71"/>
      <c r="E31" s="71"/>
      <c r="F31" s="47" t="s">
        <v>11</v>
      </c>
      <c r="G31" s="46">
        <v>1</v>
      </c>
      <c r="H31" s="46">
        <v>1</v>
      </c>
      <c r="I31" s="41"/>
      <c r="J31" s="32"/>
    </row>
    <row r="32" spans="1:10" ht="15" customHeight="1">
      <c r="A32" s="82"/>
      <c r="C32" s="1"/>
      <c r="D32" s="71"/>
      <c r="E32" s="71"/>
      <c r="F32" s="47"/>
      <c r="G32" s="51"/>
      <c r="H32" s="51"/>
      <c r="I32" s="41"/>
      <c r="J32" s="32"/>
    </row>
    <row r="33" spans="1:11" ht="15" customHeight="1">
      <c r="A33" s="82" t="s">
        <v>112</v>
      </c>
      <c r="B33" s="1" t="s">
        <v>1415</v>
      </c>
      <c r="C33" s="71"/>
      <c r="D33" s="71"/>
      <c r="E33" s="71"/>
      <c r="F33" s="47" t="s">
        <v>11</v>
      </c>
      <c r="G33" s="46">
        <v>1</v>
      </c>
      <c r="H33" s="46">
        <v>1</v>
      </c>
      <c r="I33" s="41"/>
      <c r="J33" s="32"/>
    </row>
    <row r="34" spans="1:11" ht="15" customHeight="1">
      <c r="A34" s="82"/>
      <c r="B34" s="1"/>
      <c r="C34" s="71"/>
      <c r="D34" s="71"/>
      <c r="E34" s="71"/>
      <c r="F34" s="47"/>
      <c r="G34" s="51"/>
      <c r="H34" s="51"/>
      <c r="I34" s="41"/>
      <c r="J34" s="32"/>
    </row>
    <row r="35" spans="1:11" ht="15" customHeight="1">
      <c r="A35" s="82" t="s">
        <v>110</v>
      </c>
      <c r="B35" s="1" t="s">
        <v>1414</v>
      </c>
      <c r="C35" s="71"/>
      <c r="D35" s="71"/>
      <c r="E35" s="71"/>
      <c r="F35" s="47" t="s">
        <v>11</v>
      </c>
      <c r="G35" s="46">
        <v>3</v>
      </c>
      <c r="H35" s="46">
        <v>3</v>
      </c>
      <c r="I35" s="41"/>
      <c r="J35" s="32"/>
    </row>
    <row r="36" spans="1:11" ht="15" customHeight="1">
      <c r="A36" s="68"/>
      <c r="B36" s="71"/>
      <c r="C36" s="71"/>
      <c r="D36" s="71"/>
      <c r="E36" s="71"/>
      <c r="F36" s="47"/>
      <c r="G36" s="51"/>
      <c r="H36" s="51"/>
      <c r="I36" s="41"/>
      <c r="J36" s="32"/>
    </row>
    <row r="37" spans="1:11" ht="15" customHeight="1">
      <c r="A37" s="40"/>
      <c r="B37" s="39"/>
      <c r="C37" s="38"/>
      <c r="D37" s="37"/>
      <c r="E37" s="36"/>
      <c r="F37" s="35"/>
      <c r="G37" s="34"/>
      <c r="H37" s="34"/>
      <c r="I37" s="33"/>
      <c r="J37" s="108">
        <f t="shared" si="0"/>
        <v>0</v>
      </c>
    </row>
    <row r="38" spans="1:11" ht="15" customHeight="1">
      <c r="A38" s="26"/>
      <c r="B38" s="31"/>
      <c r="C38" s="30"/>
      <c r="D38" s="30"/>
      <c r="E38" s="29"/>
      <c r="F38" s="23"/>
      <c r="G38" s="22"/>
      <c r="H38" s="22"/>
      <c r="I38" s="21"/>
      <c r="J38" s="28"/>
    </row>
    <row r="39" spans="1:11" ht="15" customHeight="1">
      <c r="A39" s="26"/>
      <c r="B39" s="25"/>
      <c r="C39" s="24"/>
      <c r="D39" s="2"/>
      <c r="E39" s="4" t="s">
        <v>0</v>
      </c>
      <c r="F39" s="23"/>
      <c r="G39" s="22"/>
      <c r="H39" s="22"/>
      <c r="I39" s="21"/>
      <c r="J39" s="20">
        <f>SUM(J8:J38)</f>
        <v>0</v>
      </c>
    </row>
    <row r="40" spans="1:11" ht="15" customHeight="1">
      <c r="A40" s="26"/>
      <c r="B40" s="27"/>
      <c r="C40" s="24"/>
      <c r="D40" s="2"/>
      <c r="E40" s="4" t="s">
        <v>17</v>
      </c>
      <c r="F40" s="23"/>
      <c r="G40" s="22"/>
      <c r="H40" s="22"/>
      <c r="I40" s="21"/>
      <c r="J40" s="20">
        <f>ROUND(J39*0.2,2)</f>
        <v>0</v>
      </c>
    </row>
    <row r="41" spans="1:11" ht="15" customHeight="1">
      <c r="A41" s="26"/>
      <c r="B41" s="25"/>
      <c r="C41" s="24"/>
      <c r="D41" s="2"/>
      <c r="E41" s="4" t="s">
        <v>18</v>
      </c>
      <c r="F41" s="23"/>
      <c r="G41" s="22"/>
      <c r="H41" s="22"/>
      <c r="I41" s="21"/>
      <c r="J41" s="20">
        <f>SUM(J39:J40)</f>
        <v>0</v>
      </c>
    </row>
    <row r="42" spans="1:11" ht="15" customHeight="1" thickBot="1">
      <c r="A42" s="19"/>
      <c r="B42" s="18"/>
      <c r="C42" s="17"/>
      <c r="D42" s="16"/>
      <c r="E42" s="5"/>
      <c r="F42" s="15"/>
      <c r="G42" s="14"/>
      <c r="H42" s="14"/>
      <c r="I42" s="13"/>
      <c r="J42" s="12"/>
    </row>
    <row r="43" spans="1:11" ht="12.95" customHeight="1">
      <c r="K43" s="11"/>
    </row>
    <row r="44" spans="1:11" ht="12.95" customHeight="1">
      <c r="K44" s="10"/>
    </row>
  </sheetData>
  <mergeCells count="15">
    <mergeCell ref="A1:C1"/>
    <mergeCell ref="D1:J1"/>
    <mergeCell ref="A2:C4"/>
    <mergeCell ref="D2:J2"/>
    <mergeCell ref="D3:J3"/>
    <mergeCell ref="D4:J4"/>
    <mergeCell ref="J5:J7"/>
    <mergeCell ref="B12:E12"/>
    <mergeCell ref="B15:E15"/>
    <mergeCell ref="A5:A7"/>
    <mergeCell ref="B5:E7"/>
    <mergeCell ref="F5:F7"/>
    <mergeCell ref="G5:G7"/>
    <mergeCell ref="H5:H7"/>
    <mergeCell ref="I5:I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94" fitToHeight="0" orientation="portrait" r:id="rId1"/>
  <headerFooter alignWithMargins="0">
    <oddHeader>&amp;R&amp;"Arial,Gras italique"&amp;8Page &amp;P/&amp;N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73E7B-CECE-4CEC-85A5-8047A3688440}">
  <sheetPr>
    <pageSetUpPr fitToPage="1"/>
  </sheetPr>
  <dimension ref="A1:M26"/>
  <sheetViews>
    <sheetView showGridLines="0" showZeros="0" view="pageBreakPreview" zoomScaleNormal="70" zoomScaleSheetLayoutView="100" workbookViewId="0">
      <selection activeCell="P78" sqref="L62:P78"/>
    </sheetView>
  </sheetViews>
  <sheetFormatPr baseColWidth="10" defaultRowHeight="14.25"/>
  <cols>
    <col min="1" max="1" width="5.85546875" style="9" customWidth="1"/>
    <col min="2" max="4" width="11.42578125" style="8"/>
    <col min="5" max="5" width="9.140625" style="8" customWidth="1"/>
    <col min="6" max="6" width="6" style="8" customWidth="1"/>
    <col min="7" max="7" width="7.28515625" style="8" customWidth="1"/>
    <col min="8" max="8" width="9.7109375" style="8" hidden="1" customWidth="1"/>
    <col min="9" max="9" width="12.28515625" style="361" hidden="1" customWidth="1"/>
    <col min="10" max="10" width="12.28515625" style="361" customWidth="1"/>
    <col min="11" max="11" width="15.28515625" style="361" customWidth="1"/>
    <col min="12" max="16384" width="11.42578125" style="3"/>
  </cols>
  <sheetData>
    <row r="1" spans="1:13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5"/>
      <c r="K1" s="706"/>
    </row>
    <row r="2" spans="1:13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6"/>
      <c r="K2" s="717"/>
    </row>
    <row r="3" spans="1:13" ht="24.95" customHeight="1">
      <c r="A3" s="710"/>
      <c r="B3" s="711"/>
      <c r="C3" s="712"/>
      <c r="D3" s="718" t="s">
        <v>1430</v>
      </c>
      <c r="E3" s="719"/>
      <c r="F3" s="719"/>
      <c r="G3" s="719"/>
      <c r="H3" s="719"/>
      <c r="I3" s="719"/>
      <c r="J3" s="719"/>
      <c r="K3" s="720"/>
    </row>
    <row r="4" spans="1:13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2"/>
      <c r="K4" s="723"/>
      <c r="M4" s="85"/>
    </row>
    <row r="5" spans="1:13" ht="12.75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755" t="s">
        <v>194</v>
      </c>
      <c r="H5" s="755" t="s">
        <v>193</v>
      </c>
      <c r="I5" s="761" t="s">
        <v>192</v>
      </c>
      <c r="J5" s="761" t="s">
        <v>192</v>
      </c>
      <c r="K5" s="785" t="s">
        <v>191</v>
      </c>
    </row>
    <row r="6" spans="1:13" ht="12.75">
      <c r="A6" s="677"/>
      <c r="B6" s="682"/>
      <c r="C6" s="683"/>
      <c r="D6" s="683"/>
      <c r="E6" s="684"/>
      <c r="F6" s="689"/>
      <c r="G6" s="756"/>
      <c r="H6" s="756"/>
      <c r="I6" s="762"/>
      <c r="J6" s="762"/>
      <c r="K6" s="786"/>
    </row>
    <row r="7" spans="1:13" ht="13.5" thickBot="1">
      <c r="A7" s="678"/>
      <c r="B7" s="685"/>
      <c r="C7" s="686"/>
      <c r="D7" s="686"/>
      <c r="E7" s="687"/>
      <c r="F7" s="690"/>
      <c r="G7" s="757"/>
      <c r="H7" s="757"/>
      <c r="I7" s="763"/>
      <c r="J7" s="763"/>
      <c r="K7" s="787"/>
    </row>
    <row r="8" spans="1:13" ht="15" customHeight="1">
      <c r="A8" s="79"/>
      <c r="B8" s="78"/>
      <c r="C8" s="77"/>
      <c r="D8" s="76"/>
      <c r="E8" s="75"/>
      <c r="F8" s="74"/>
      <c r="G8" s="148"/>
      <c r="H8" s="115"/>
      <c r="I8" s="376"/>
      <c r="J8" s="375"/>
      <c r="K8" s="371">
        <f t="shared" ref="K8:K19" si="0">ROUND(G8*J8,2)</f>
        <v>0</v>
      </c>
    </row>
    <row r="9" spans="1:13" ht="15" customHeight="1">
      <c r="A9" s="68" t="s">
        <v>190</v>
      </c>
      <c r="B9" s="67" t="s">
        <v>189</v>
      </c>
      <c r="C9" s="52"/>
      <c r="D9" s="2"/>
      <c r="E9" s="72"/>
      <c r="F9" s="47"/>
      <c r="G9" s="147"/>
      <c r="H9" s="111"/>
      <c r="I9" s="367"/>
      <c r="J9" s="372"/>
      <c r="K9" s="371">
        <f t="shared" si="0"/>
        <v>0</v>
      </c>
    </row>
    <row r="10" spans="1:13" ht="15" customHeight="1">
      <c r="A10" s="70"/>
      <c r="B10" s="69"/>
      <c r="C10" s="64"/>
      <c r="D10" s="63"/>
      <c r="E10" s="62"/>
      <c r="F10" s="47"/>
      <c r="G10" s="147"/>
      <c r="H10" s="111"/>
      <c r="I10" s="367"/>
      <c r="J10" s="372"/>
      <c r="K10" s="371">
        <f t="shared" si="0"/>
        <v>0</v>
      </c>
    </row>
    <row r="11" spans="1:13" ht="15" customHeight="1">
      <c r="A11" s="70"/>
      <c r="B11" s="69"/>
      <c r="C11" s="64"/>
      <c r="D11" s="63"/>
      <c r="E11" s="62"/>
      <c r="F11" s="47"/>
      <c r="G11" s="147"/>
      <c r="H11" s="111"/>
      <c r="I11" s="367"/>
      <c r="J11" s="372"/>
      <c r="K11" s="371">
        <f t="shared" si="0"/>
        <v>0</v>
      </c>
    </row>
    <row r="12" spans="1:13" ht="15" customHeight="1">
      <c r="A12" s="68" t="s">
        <v>188</v>
      </c>
      <c r="B12" s="673" t="s">
        <v>187</v>
      </c>
      <c r="C12" s="674"/>
      <c r="D12" s="674"/>
      <c r="E12" s="675"/>
      <c r="F12" s="47"/>
      <c r="G12" s="147"/>
      <c r="H12" s="111"/>
      <c r="I12" s="367"/>
      <c r="J12" s="372"/>
      <c r="K12" s="371">
        <f t="shared" si="0"/>
        <v>0</v>
      </c>
    </row>
    <row r="13" spans="1:13" ht="15" customHeight="1">
      <c r="A13" s="373"/>
      <c r="B13" s="1" t="s">
        <v>1429</v>
      </c>
      <c r="C13" s="52"/>
      <c r="D13" s="2"/>
      <c r="E13" s="44"/>
      <c r="F13" s="374" t="s">
        <v>1428</v>
      </c>
      <c r="G13" s="147"/>
      <c r="H13" s="111"/>
      <c r="I13" s="367">
        <v>47000</v>
      </c>
      <c r="J13" s="372"/>
      <c r="K13" s="371">
        <f t="shared" si="0"/>
        <v>0</v>
      </c>
    </row>
    <row r="14" spans="1:13" ht="15" customHeight="1">
      <c r="A14" s="373"/>
      <c r="B14" s="1"/>
      <c r="C14" s="52"/>
      <c r="D14" s="2"/>
      <c r="E14" s="44"/>
      <c r="F14" s="47"/>
      <c r="G14" s="147"/>
      <c r="H14" s="111"/>
      <c r="I14" s="367"/>
      <c r="J14" s="372"/>
      <c r="K14" s="371">
        <f t="shared" si="0"/>
        <v>0</v>
      </c>
    </row>
    <row r="15" spans="1:13" ht="15" customHeight="1">
      <c r="A15" s="70"/>
      <c r="B15" s="69"/>
      <c r="C15" s="64"/>
      <c r="D15" s="63"/>
      <c r="E15" s="62"/>
      <c r="F15" s="47"/>
      <c r="G15" s="147"/>
      <c r="H15" s="111"/>
      <c r="I15" s="367"/>
      <c r="J15" s="372"/>
      <c r="K15" s="371">
        <f t="shared" si="0"/>
        <v>0</v>
      </c>
    </row>
    <row r="16" spans="1:13" ht="15" customHeight="1">
      <c r="A16" s="68" t="s">
        <v>186</v>
      </c>
      <c r="B16" s="673" t="s">
        <v>204</v>
      </c>
      <c r="C16" s="674"/>
      <c r="D16" s="674"/>
      <c r="E16" s="675"/>
      <c r="F16" s="47"/>
      <c r="G16" s="147"/>
      <c r="H16" s="111"/>
      <c r="I16" s="367"/>
      <c r="J16" s="372"/>
      <c r="K16" s="371">
        <f t="shared" si="0"/>
        <v>0</v>
      </c>
    </row>
    <row r="17" spans="1:12" ht="15" customHeight="1">
      <c r="A17" s="373"/>
      <c r="B17" s="1" t="s">
        <v>1427</v>
      </c>
      <c r="C17" s="52"/>
      <c r="D17" s="2"/>
      <c r="E17" s="44"/>
      <c r="F17" s="47" t="s">
        <v>6</v>
      </c>
      <c r="G17" s="377">
        <v>2</v>
      </c>
      <c r="H17" s="111"/>
      <c r="I17" s="367">
        <v>47000</v>
      </c>
      <c r="J17" s="372"/>
      <c r="K17" s="371">
        <f t="shared" si="0"/>
        <v>0</v>
      </c>
    </row>
    <row r="18" spans="1:12" ht="15" customHeight="1">
      <c r="A18" s="82"/>
      <c r="B18" s="1"/>
      <c r="C18" s="52"/>
      <c r="D18" s="2"/>
      <c r="E18" s="44"/>
      <c r="F18" s="47"/>
      <c r="G18" s="147"/>
      <c r="H18" s="111"/>
      <c r="I18" s="367"/>
      <c r="J18" s="372"/>
      <c r="K18" s="371">
        <f t="shared" si="0"/>
        <v>0</v>
      </c>
    </row>
    <row r="19" spans="1:12" ht="15" customHeight="1">
      <c r="A19" s="40"/>
      <c r="B19" s="39"/>
      <c r="C19" s="38"/>
      <c r="D19" s="37"/>
      <c r="E19" s="36"/>
      <c r="F19" s="23"/>
      <c r="G19" s="25"/>
      <c r="H19" s="99"/>
      <c r="I19" s="367"/>
      <c r="J19" s="372"/>
      <c r="K19" s="371">
        <f t="shared" si="0"/>
        <v>0</v>
      </c>
    </row>
    <row r="20" spans="1:12" ht="15" customHeight="1">
      <c r="A20" s="26"/>
      <c r="B20" s="31"/>
      <c r="C20" s="30"/>
      <c r="D20" s="30"/>
      <c r="E20" s="29"/>
      <c r="F20" s="121"/>
      <c r="G20" s="120"/>
      <c r="H20" s="119"/>
      <c r="I20" s="370"/>
      <c r="J20" s="369"/>
      <c r="K20" s="368"/>
    </row>
    <row r="21" spans="1:12" ht="15" customHeight="1">
      <c r="A21" s="26"/>
      <c r="B21" s="25"/>
      <c r="C21" s="24"/>
      <c r="D21" s="2"/>
      <c r="E21" s="4" t="s">
        <v>0</v>
      </c>
      <c r="F21" s="23"/>
      <c r="G21" s="25"/>
      <c r="H21" s="99"/>
      <c r="I21" s="367"/>
      <c r="J21" s="366"/>
      <c r="K21" s="365">
        <f>SUM(K8:K20)</f>
        <v>0</v>
      </c>
    </row>
    <row r="22" spans="1:12" ht="15" customHeight="1">
      <c r="A22" s="26"/>
      <c r="B22" s="27"/>
      <c r="C22" s="24"/>
      <c r="D22" s="2"/>
      <c r="E22" s="4" t="s">
        <v>17</v>
      </c>
      <c r="F22" s="23"/>
      <c r="G22" s="25"/>
      <c r="H22" s="99"/>
      <c r="I22" s="367"/>
      <c r="J22" s="366"/>
      <c r="K22" s="365">
        <f>ROUND(K21*0.2,2)</f>
        <v>0</v>
      </c>
    </row>
    <row r="23" spans="1:12" ht="15" customHeight="1">
      <c r="A23" s="26"/>
      <c r="B23" s="25"/>
      <c r="C23" s="24"/>
      <c r="D23" s="2"/>
      <c r="E23" s="4" t="s">
        <v>18</v>
      </c>
      <c r="F23" s="23"/>
      <c r="G23" s="25"/>
      <c r="H23" s="99"/>
      <c r="I23" s="367"/>
      <c r="J23" s="366"/>
      <c r="K23" s="365">
        <f>SUM(K21:K22)</f>
        <v>0</v>
      </c>
    </row>
    <row r="24" spans="1:12" ht="15" customHeight="1" thickBot="1">
      <c r="A24" s="19"/>
      <c r="B24" s="18"/>
      <c r="C24" s="17"/>
      <c r="D24" s="16"/>
      <c r="E24" s="5"/>
      <c r="F24" s="15"/>
      <c r="G24" s="18"/>
      <c r="H24" s="15"/>
      <c r="I24" s="364"/>
      <c r="J24" s="363"/>
      <c r="K24" s="362"/>
    </row>
    <row r="25" spans="1:12" ht="12.95" customHeight="1">
      <c r="L25" s="11"/>
    </row>
    <row r="26" spans="1:12" ht="12.95" customHeight="1">
      <c r="L26" s="10"/>
    </row>
  </sheetData>
  <mergeCells count="16">
    <mergeCell ref="K5:K7"/>
    <mergeCell ref="B12:E12"/>
    <mergeCell ref="B16:E16"/>
    <mergeCell ref="A5:A7"/>
    <mergeCell ref="B5:E7"/>
    <mergeCell ref="F5:F7"/>
    <mergeCell ref="G5:G7"/>
    <mergeCell ref="H5:H7"/>
    <mergeCell ref="I5:I7"/>
    <mergeCell ref="J5:J7"/>
    <mergeCell ref="A1:C1"/>
    <mergeCell ref="D1:K1"/>
    <mergeCell ref="A2:C4"/>
    <mergeCell ref="D2:K2"/>
    <mergeCell ref="D3:K3"/>
    <mergeCell ref="D4:K4"/>
  </mergeCells>
  <printOptions horizontalCentered="1"/>
  <pageMargins left="0.39370078740157483" right="0.39370078740157483" top="0.39370078740157483" bottom="0.59055118110236227" header="0.19685039370078741" footer="0.19685039370078741"/>
  <pageSetup paperSize="9" fitToHeight="0" orientation="portrait" r:id="rId1"/>
  <headerFooter alignWithMargins="0">
    <oddHeader>&amp;R&amp;"Arial,Gras italique"&amp;8Page &amp;P/&amp;N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A6C52-24E8-4772-AC54-9570BBE354E6}">
  <sheetPr>
    <pageSetUpPr fitToPage="1"/>
  </sheetPr>
  <dimension ref="A1:P42"/>
  <sheetViews>
    <sheetView showGridLines="0" showZeros="0" view="pageBreakPreview" topLeftCell="A4" zoomScaleNormal="70" zoomScaleSheetLayoutView="100" workbookViewId="0">
      <selection activeCell="P78" sqref="L62:P78"/>
    </sheetView>
  </sheetViews>
  <sheetFormatPr baseColWidth="10" defaultRowHeight="14.25"/>
  <cols>
    <col min="1" max="1" width="5.85546875" style="9" customWidth="1"/>
    <col min="2" max="4" width="11.42578125" style="8"/>
    <col min="5" max="5" width="9.140625" style="8" customWidth="1"/>
    <col min="6" max="6" width="6" style="8" customWidth="1"/>
    <col min="7" max="7" width="7.28515625" style="8" hidden="1" customWidth="1"/>
    <col min="8" max="8" width="9" style="8" customWidth="1"/>
    <col min="9" max="9" width="13.7109375" style="8" customWidth="1"/>
    <col min="10" max="10" width="15.42578125" style="378" customWidth="1"/>
    <col min="11" max="13" width="11.42578125" style="3"/>
    <col min="14" max="14" width="12.85546875" style="3" bestFit="1" customWidth="1"/>
    <col min="15" max="16384" width="11.42578125" style="3"/>
  </cols>
  <sheetData>
    <row r="1" spans="1:15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5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</row>
    <row r="3" spans="1:15" ht="24.95" customHeight="1">
      <c r="A3" s="710"/>
      <c r="B3" s="711"/>
      <c r="C3" s="712"/>
      <c r="D3" s="718" t="s">
        <v>1438</v>
      </c>
      <c r="E3" s="719"/>
      <c r="F3" s="719"/>
      <c r="G3" s="719"/>
      <c r="H3" s="719"/>
      <c r="I3" s="719"/>
      <c r="J3" s="720"/>
    </row>
    <row r="4" spans="1:15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85"/>
    </row>
    <row r="5" spans="1:15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755" t="s">
        <v>194</v>
      </c>
      <c r="H5" s="755" t="s">
        <v>194</v>
      </c>
      <c r="I5" s="776" t="s">
        <v>192</v>
      </c>
      <c r="J5" s="785" t="s">
        <v>191</v>
      </c>
    </row>
    <row r="6" spans="1:15" ht="12.75">
      <c r="A6" s="677"/>
      <c r="B6" s="682"/>
      <c r="C6" s="683"/>
      <c r="D6" s="683"/>
      <c r="E6" s="684"/>
      <c r="F6" s="689"/>
      <c r="G6" s="756"/>
      <c r="H6" s="756"/>
      <c r="I6" s="777"/>
      <c r="J6" s="786"/>
    </row>
    <row r="7" spans="1:15" ht="13.5" thickBot="1">
      <c r="A7" s="678"/>
      <c r="B7" s="685"/>
      <c r="C7" s="686"/>
      <c r="D7" s="686"/>
      <c r="E7" s="687"/>
      <c r="F7" s="690"/>
      <c r="G7" s="757"/>
      <c r="H7" s="757"/>
      <c r="I7" s="778"/>
      <c r="J7" s="787"/>
    </row>
    <row r="8" spans="1:15" ht="15" customHeight="1">
      <c r="A8" s="79"/>
      <c r="B8" s="78"/>
      <c r="C8" s="77"/>
      <c r="D8" s="76"/>
      <c r="E8" s="75"/>
      <c r="F8" s="74"/>
      <c r="G8" s="148"/>
      <c r="H8" s="115"/>
      <c r="I8" s="384"/>
      <c r="J8" s="32">
        <f t="shared" ref="J8:J25" si="0">ROUND(H8*I8,2)</f>
        <v>0</v>
      </c>
    </row>
    <row r="9" spans="1:15" ht="15" customHeight="1">
      <c r="A9" s="68" t="s">
        <v>190</v>
      </c>
      <c r="B9" s="67" t="s">
        <v>189</v>
      </c>
      <c r="C9" s="52"/>
      <c r="D9" s="2"/>
      <c r="E9" s="72"/>
      <c r="F9" s="47"/>
      <c r="G9" s="147"/>
      <c r="H9" s="111"/>
      <c r="I9" s="383"/>
      <c r="J9" s="32">
        <f t="shared" si="0"/>
        <v>0</v>
      </c>
    </row>
    <row r="10" spans="1:15" ht="15" customHeight="1">
      <c r="A10" s="70"/>
      <c r="B10" s="69"/>
      <c r="C10" s="64"/>
      <c r="D10" s="63"/>
      <c r="E10" s="62"/>
      <c r="F10" s="47"/>
      <c r="G10" s="147"/>
      <c r="H10" s="111"/>
      <c r="I10" s="383"/>
      <c r="J10" s="32">
        <f t="shared" si="0"/>
        <v>0</v>
      </c>
    </row>
    <row r="11" spans="1:15" ht="15" customHeight="1">
      <c r="A11" s="70"/>
      <c r="B11" s="69"/>
      <c r="C11" s="64"/>
      <c r="D11" s="63"/>
      <c r="E11" s="62"/>
      <c r="F11" s="47"/>
      <c r="G11" s="147"/>
      <c r="H11" s="111"/>
      <c r="I11" s="383"/>
      <c r="J11" s="32">
        <f t="shared" si="0"/>
        <v>0</v>
      </c>
    </row>
    <row r="12" spans="1:15" ht="15" customHeight="1">
      <c r="A12" s="68" t="s">
        <v>188</v>
      </c>
      <c r="B12" s="673" t="s">
        <v>187</v>
      </c>
      <c r="C12" s="674"/>
      <c r="D12" s="674"/>
      <c r="E12" s="675"/>
      <c r="F12" s="47"/>
      <c r="G12" s="147"/>
      <c r="H12" s="111"/>
      <c r="I12" s="383"/>
      <c r="J12" s="32">
        <f t="shared" si="0"/>
        <v>0</v>
      </c>
    </row>
    <row r="13" spans="1:15" ht="15" customHeight="1">
      <c r="A13" s="70"/>
      <c r="B13" s="69"/>
      <c r="C13" s="64"/>
      <c r="D13" s="63"/>
      <c r="E13" s="62"/>
      <c r="F13" s="47"/>
      <c r="G13" s="147"/>
      <c r="H13" s="111"/>
      <c r="I13" s="383"/>
      <c r="J13" s="32">
        <f t="shared" si="0"/>
        <v>0</v>
      </c>
    </row>
    <row r="14" spans="1:15" ht="15" customHeight="1">
      <c r="A14" s="70"/>
      <c r="B14" s="69"/>
      <c r="C14" s="64"/>
      <c r="D14" s="63"/>
      <c r="E14" s="62"/>
      <c r="F14" s="47"/>
      <c r="G14" s="147"/>
      <c r="H14" s="111"/>
      <c r="I14" s="383"/>
      <c r="J14" s="32">
        <f t="shared" si="0"/>
        <v>0</v>
      </c>
    </row>
    <row r="15" spans="1:15" ht="15" customHeight="1">
      <c r="A15" s="68" t="s">
        <v>186</v>
      </c>
      <c r="B15" s="673" t="s">
        <v>204</v>
      </c>
      <c r="C15" s="674"/>
      <c r="D15" s="674"/>
      <c r="E15" s="675"/>
      <c r="F15" s="47"/>
      <c r="G15" s="147"/>
      <c r="H15" s="111"/>
      <c r="I15" s="383"/>
      <c r="J15" s="32">
        <f t="shared" si="0"/>
        <v>0</v>
      </c>
    </row>
    <row r="16" spans="1:15" ht="15" customHeight="1">
      <c r="A16" s="103"/>
      <c r="B16" s="1"/>
      <c r="C16" s="52"/>
      <c r="D16" s="2"/>
      <c r="E16" s="44"/>
      <c r="F16" s="47"/>
      <c r="G16" s="147"/>
      <c r="H16" s="111"/>
      <c r="I16" s="383"/>
      <c r="J16" s="32">
        <f t="shared" si="0"/>
        <v>0</v>
      </c>
      <c r="O16" s="399"/>
    </row>
    <row r="17" spans="1:16" s="87" customFormat="1" ht="15" customHeight="1">
      <c r="A17" s="392" t="s">
        <v>184</v>
      </c>
      <c r="B17" s="1" t="s">
        <v>1437</v>
      </c>
      <c r="C17" s="150"/>
      <c r="D17" s="2"/>
      <c r="E17" s="44"/>
      <c r="F17" s="47"/>
      <c r="G17" s="147"/>
      <c r="H17" s="111"/>
      <c r="I17" s="41"/>
      <c r="J17" s="32">
        <f t="shared" si="0"/>
        <v>0</v>
      </c>
      <c r="L17" s="191"/>
      <c r="N17" s="391"/>
      <c r="O17" s="390"/>
      <c r="P17" s="389"/>
    </row>
    <row r="18" spans="1:16" s="87" customFormat="1" ht="15" customHeight="1">
      <c r="A18" s="392"/>
      <c r="B18" s="1"/>
      <c r="C18" s="65" t="s">
        <v>1436</v>
      </c>
      <c r="D18" s="2"/>
      <c r="E18" s="44"/>
      <c r="F18" s="43" t="s">
        <v>6</v>
      </c>
      <c r="G18" s="388">
        <v>41</v>
      </c>
      <c r="H18" s="388">
        <v>41</v>
      </c>
      <c r="I18" s="41"/>
      <c r="J18" s="32">
        <f t="shared" si="0"/>
        <v>0</v>
      </c>
      <c r="L18" s="191"/>
      <c r="N18" s="391"/>
      <c r="O18" s="390"/>
      <c r="P18" s="389"/>
    </row>
    <row r="19" spans="1:16" s="87" customFormat="1" ht="15" customHeight="1">
      <c r="A19" s="392"/>
      <c r="B19" s="1"/>
      <c r="C19" s="65" t="s">
        <v>1435</v>
      </c>
      <c r="D19" s="2"/>
      <c r="E19" s="44"/>
      <c r="F19" s="43" t="s">
        <v>6</v>
      </c>
      <c r="G19" s="388">
        <v>1</v>
      </c>
      <c r="H19" s="388">
        <v>1</v>
      </c>
      <c r="I19" s="41"/>
      <c r="J19" s="32">
        <f t="shared" si="0"/>
        <v>0</v>
      </c>
      <c r="L19" s="191"/>
      <c r="N19" s="391"/>
      <c r="O19" s="390"/>
      <c r="P19" s="389"/>
    </row>
    <row r="20" spans="1:16" s="393" customFormat="1" ht="15" customHeight="1">
      <c r="A20" s="398"/>
      <c r="B20" s="1"/>
      <c r="C20" s="65" t="s">
        <v>1434</v>
      </c>
      <c r="D20" s="2"/>
      <c r="E20" s="44"/>
      <c r="F20" s="43" t="s">
        <v>6</v>
      </c>
      <c r="G20" s="388">
        <v>1</v>
      </c>
      <c r="H20" s="388">
        <v>1</v>
      </c>
      <c r="I20" s="41"/>
      <c r="J20" s="32">
        <f t="shared" si="0"/>
        <v>0</v>
      </c>
      <c r="L20" s="397"/>
      <c r="N20" s="396"/>
      <c r="O20" s="395"/>
      <c r="P20" s="394"/>
    </row>
    <row r="21" spans="1:16" s="87" customFormat="1" ht="15" customHeight="1">
      <c r="A21" s="392"/>
      <c r="B21" s="1"/>
      <c r="C21" s="65" t="s">
        <v>1433</v>
      </c>
      <c r="D21" s="2"/>
      <c r="E21" s="44"/>
      <c r="F21" s="43" t="s">
        <v>6</v>
      </c>
      <c r="G21" s="388">
        <v>8</v>
      </c>
      <c r="H21" s="388">
        <v>8</v>
      </c>
      <c r="I21" s="41"/>
      <c r="J21" s="32">
        <f t="shared" si="0"/>
        <v>0</v>
      </c>
      <c r="L21" s="191"/>
      <c r="N21" s="391"/>
      <c r="O21" s="390"/>
      <c r="P21" s="389"/>
    </row>
    <row r="22" spans="1:16" s="87" customFormat="1" ht="15" customHeight="1">
      <c r="A22" s="392"/>
      <c r="B22" s="1"/>
      <c r="C22" s="65" t="s">
        <v>1432</v>
      </c>
      <c r="D22" s="2"/>
      <c r="E22" s="44"/>
      <c r="F22" s="43" t="s">
        <v>6</v>
      </c>
      <c r="G22" s="388">
        <v>2</v>
      </c>
      <c r="H22" s="388">
        <v>2</v>
      </c>
      <c r="I22" s="41"/>
      <c r="J22" s="32">
        <f t="shared" si="0"/>
        <v>0</v>
      </c>
      <c r="L22" s="191"/>
      <c r="N22" s="391"/>
      <c r="O22" s="390"/>
      <c r="P22" s="389"/>
    </row>
    <row r="23" spans="1:16" ht="15" customHeight="1">
      <c r="A23" s="26"/>
      <c r="B23" s="31"/>
      <c r="C23" s="97" t="s">
        <v>1431</v>
      </c>
      <c r="D23" s="30"/>
      <c r="E23" s="29"/>
      <c r="F23" s="43" t="s">
        <v>6</v>
      </c>
      <c r="G23" s="388">
        <v>20</v>
      </c>
      <c r="H23" s="99">
        <v>20</v>
      </c>
      <c r="I23" s="383"/>
      <c r="J23" s="32">
        <f t="shared" si="0"/>
        <v>0</v>
      </c>
    </row>
    <row r="24" spans="1:16" ht="15" customHeight="1">
      <c r="A24" s="26"/>
      <c r="B24" s="31"/>
      <c r="C24" s="97"/>
      <c r="D24" s="30"/>
      <c r="E24" s="29"/>
      <c r="F24" s="43"/>
      <c r="G24" s="387"/>
      <c r="H24" s="99"/>
      <c r="I24" s="383"/>
      <c r="J24" s="32">
        <f t="shared" si="0"/>
        <v>0</v>
      </c>
    </row>
    <row r="25" spans="1:16" ht="15" customHeight="1" thickBot="1">
      <c r="A25" s="26"/>
      <c r="B25" s="31"/>
      <c r="C25" s="97"/>
      <c r="D25" s="30"/>
      <c r="E25" s="29"/>
      <c r="F25" s="23"/>
      <c r="G25" s="25">
        <v>0</v>
      </c>
      <c r="H25" s="99"/>
      <c r="I25" s="383"/>
      <c r="J25" s="32">
        <f t="shared" si="0"/>
        <v>0</v>
      </c>
    </row>
    <row r="26" spans="1:16" ht="15" customHeight="1">
      <c r="A26" s="96"/>
      <c r="B26" s="95"/>
      <c r="C26" s="94"/>
      <c r="D26" s="94"/>
      <c r="E26" s="93"/>
      <c r="F26" s="92"/>
      <c r="G26" s="386"/>
      <c r="H26" s="385"/>
      <c r="I26" s="384"/>
      <c r="J26" s="347"/>
    </row>
    <row r="27" spans="1:16" ht="15" customHeight="1">
      <c r="A27" s="26"/>
      <c r="B27" s="25"/>
      <c r="C27" s="24"/>
      <c r="D27" s="2"/>
      <c r="E27" s="4" t="s">
        <v>0</v>
      </c>
      <c r="F27" s="23"/>
      <c r="G27" s="25"/>
      <c r="H27" s="99"/>
      <c r="I27" s="383"/>
      <c r="J27" s="107">
        <f>SUM(J8:J26)</f>
        <v>0</v>
      </c>
    </row>
    <row r="28" spans="1:16" ht="15" customHeight="1">
      <c r="A28" s="26"/>
      <c r="B28" s="27"/>
      <c r="C28" s="24"/>
      <c r="D28" s="2"/>
      <c r="E28" s="4" t="s">
        <v>17</v>
      </c>
      <c r="F28" s="23"/>
      <c r="G28" s="25"/>
      <c r="H28" s="99"/>
      <c r="I28" s="383"/>
      <c r="J28" s="107">
        <f>ROUND(J27*0.2,2)</f>
        <v>0</v>
      </c>
    </row>
    <row r="29" spans="1:16" ht="15" customHeight="1">
      <c r="A29" s="26"/>
      <c r="B29" s="25"/>
      <c r="C29" s="24"/>
      <c r="D29" s="2"/>
      <c r="E29" s="4" t="s">
        <v>18</v>
      </c>
      <c r="F29" s="23"/>
      <c r="G29" s="25"/>
      <c r="H29" s="99"/>
      <c r="I29" s="383"/>
      <c r="J29" s="107">
        <f>SUM(J27:J28)</f>
        <v>0</v>
      </c>
    </row>
    <row r="30" spans="1:16" ht="15" customHeight="1" thickBot="1">
      <c r="A30" s="19"/>
      <c r="B30" s="18"/>
      <c r="C30" s="382"/>
      <c r="D30" s="16"/>
      <c r="E30" s="5"/>
      <c r="F30" s="15"/>
      <c r="G30" s="18"/>
      <c r="H30" s="381"/>
      <c r="I30" s="380"/>
      <c r="J30" s="379"/>
    </row>
    <row r="31" spans="1:16" ht="15" customHeight="1"/>
    <row r="32" spans="1:16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2.75" customHeight="1"/>
    <row r="42" ht="12.95" customHeight="1"/>
  </sheetData>
  <mergeCells count="15">
    <mergeCell ref="J5:J7"/>
    <mergeCell ref="B12:E12"/>
    <mergeCell ref="B15:E15"/>
    <mergeCell ref="A5:A7"/>
    <mergeCell ref="B5:E7"/>
    <mergeCell ref="F5:F7"/>
    <mergeCell ref="G5:G7"/>
    <mergeCell ref="H5:H7"/>
    <mergeCell ref="I5:I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fitToHeight="0" orientation="portrait" r:id="rId1"/>
  <headerFooter alignWithMargins="0">
    <oddHeader>&amp;R&amp;"Arial,Gras italique"&amp;8Page 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4B850-9EB6-4CD9-9CE4-A14887E6DEC9}">
  <sheetPr>
    <pageSetUpPr fitToPage="1"/>
  </sheetPr>
  <dimension ref="A1:AP190"/>
  <sheetViews>
    <sheetView showGridLines="0" view="pageBreakPreview" zoomScale="25" zoomScaleNormal="100" zoomScaleSheetLayoutView="25" workbookViewId="0">
      <selection activeCell="P78" sqref="L62:P78"/>
    </sheetView>
  </sheetViews>
  <sheetFormatPr baseColWidth="10" defaultColWidth="11.42578125" defaultRowHeight="12.75"/>
  <cols>
    <col min="1" max="1" width="7.85546875" style="403" customWidth="1"/>
    <col min="2" max="2" width="9.85546875" style="401" customWidth="1"/>
    <col min="3" max="3" width="19.42578125" style="401" customWidth="1"/>
    <col min="4" max="4" width="15.85546875" style="401" customWidth="1"/>
    <col min="5" max="5" width="18" style="401" customWidth="1"/>
    <col min="6" max="6" width="7.42578125" style="401" customWidth="1"/>
    <col min="7" max="7" width="10.5703125" style="402" customWidth="1"/>
    <col min="8" max="8" width="11.85546875" style="401" bestFit="1" customWidth="1"/>
    <col min="9" max="9" width="16.28515625" style="400" customWidth="1"/>
    <col min="10" max="16384" width="11.42578125" style="400"/>
  </cols>
  <sheetData>
    <row r="1" spans="1:10" ht="24.75" customHeight="1" thickBot="1">
      <c r="A1" s="701" t="s">
        <v>206</v>
      </c>
      <c r="B1" s="702"/>
      <c r="C1" s="703"/>
      <c r="D1" s="484" t="s">
        <v>3</v>
      </c>
      <c r="E1" s="483"/>
      <c r="F1" s="483"/>
      <c r="G1" s="483"/>
      <c r="H1" s="168"/>
      <c r="I1" s="168"/>
      <c r="J1" s="404"/>
    </row>
    <row r="2" spans="1:10" ht="28.5" customHeight="1">
      <c r="A2" s="707" t="s">
        <v>205</v>
      </c>
      <c r="B2" s="708"/>
      <c r="C2" s="709"/>
      <c r="D2" s="482"/>
      <c r="E2" s="338"/>
      <c r="F2" s="338"/>
      <c r="G2" s="338"/>
      <c r="H2" s="337"/>
      <c r="I2" s="337"/>
      <c r="J2" s="404"/>
    </row>
    <row r="3" spans="1:10" ht="28.5" customHeight="1">
      <c r="A3" s="710"/>
      <c r="B3" s="711"/>
      <c r="C3" s="712"/>
      <c r="D3" s="753" t="s">
        <v>1560</v>
      </c>
      <c r="E3" s="754"/>
      <c r="F3" s="754"/>
      <c r="G3" s="754"/>
      <c r="H3" s="754"/>
      <c r="I3" s="754"/>
      <c r="J3" s="404"/>
    </row>
    <row r="4" spans="1:10" ht="28.5" customHeight="1" thickBot="1">
      <c r="A4" s="713"/>
      <c r="B4" s="714"/>
      <c r="C4" s="715"/>
      <c r="D4" s="481"/>
      <c r="E4" s="480"/>
      <c r="F4" s="480"/>
      <c r="G4" s="480"/>
      <c r="H4" s="337"/>
      <c r="I4" s="337"/>
      <c r="J4" s="404"/>
    </row>
    <row r="5" spans="1:10" ht="12" customHeight="1">
      <c r="A5" s="738" t="s">
        <v>196</v>
      </c>
      <c r="B5" s="741" t="s">
        <v>195</v>
      </c>
      <c r="C5" s="742"/>
      <c r="D5" s="742"/>
      <c r="E5" s="743"/>
      <c r="F5" s="750" t="s">
        <v>7</v>
      </c>
      <c r="G5" s="727" t="s">
        <v>194</v>
      </c>
      <c r="H5" s="732" t="s">
        <v>192</v>
      </c>
      <c r="I5" s="735" t="s">
        <v>191</v>
      </c>
      <c r="J5" s="404"/>
    </row>
    <row r="6" spans="1:10" ht="12" customHeight="1">
      <c r="A6" s="739"/>
      <c r="B6" s="744"/>
      <c r="C6" s="745"/>
      <c r="D6" s="745"/>
      <c r="E6" s="746"/>
      <c r="F6" s="751"/>
      <c r="G6" s="728"/>
      <c r="H6" s="733"/>
      <c r="I6" s="736"/>
      <c r="J6" s="404"/>
    </row>
    <row r="7" spans="1:10" ht="12" customHeight="1" thickBot="1">
      <c r="A7" s="740"/>
      <c r="B7" s="747"/>
      <c r="C7" s="748"/>
      <c r="D7" s="748"/>
      <c r="E7" s="749"/>
      <c r="F7" s="752"/>
      <c r="G7" s="729"/>
      <c r="H7" s="734"/>
      <c r="I7" s="737"/>
      <c r="J7" s="404"/>
    </row>
    <row r="8" spans="1:10">
      <c r="A8" s="479"/>
      <c r="B8" s="478"/>
      <c r="C8" s="477"/>
      <c r="D8" s="450"/>
      <c r="E8" s="476"/>
      <c r="F8" s="475"/>
      <c r="G8" s="475"/>
      <c r="H8" s="474"/>
      <c r="I8" s="473"/>
    </row>
    <row r="9" spans="1:10">
      <c r="A9" s="522"/>
      <c r="B9" s="338"/>
      <c r="C9" s="337"/>
      <c r="D9" s="336"/>
      <c r="E9" s="523"/>
      <c r="F9" s="524"/>
      <c r="G9" s="524"/>
      <c r="H9" s="525"/>
      <c r="I9" s="526"/>
    </row>
    <row r="10" spans="1:10">
      <c r="A10" s="527" t="s">
        <v>190</v>
      </c>
      <c r="B10" s="724" t="s">
        <v>1350</v>
      </c>
      <c r="C10" s="725"/>
      <c r="D10" s="725"/>
      <c r="E10" s="726"/>
      <c r="F10" s="524" t="s">
        <v>16</v>
      </c>
      <c r="G10" s="524"/>
      <c r="H10" s="525"/>
      <c r="I10" s="526"/>
    </row>
    <row r="11" spans="1:10">
      <c r="A11" s="522"/>
      <c r="B11" s="338"/>
      <c r="C11" s="337"/>
      <c r="D11" s="336"/>
      <c r="E11" s="523"/>
      <c r="F11" s="524"/>
      <c r="G11" s="524"/>
      <c r="H11" s="525"/>
      <c r="I11" s="526"/>
    </row>
    <row r="12" spans="1:10">
      <c r="A12" s="522"/>
      <c r="B12" s="338"/>
      <c r="C12" s="337"/>
      <c r="D12" s="336"/>
      <c r="E12" s="523"/>
      <c r="F12" s="524"/>
      <c r="G12" s="524"/>
      <c r="H12" s="525"/>
      <c r="I12" s="526"/>
    </row>
    <row r="13" spans="1:10">
      <c r="A13" s="527" t="s">
        <v>188</v>
      </c>
      <c r="B13" s="724" t="s">
        <v>1349</v>
      </c>
      <c r="C13" s="725"/>
      <c r="D13" s="725"/>
      <c r="E13" s="726"/>
      <c r="F13" s="524" t="s">
        <v>16</v>
      </c>
      <c r="G13" s="524"/>
      <c r="H13" s="525"/>
      <c r="I13" s="526"/>
    </row>
    <row r="14" spans="1:10">
      <c r="A14" s="522"/>
      <c r="B14" s="338"/>
      <c r="C14" s="337"/>
      <c r="D14" s="336"/>
      <c r="E14" s="523"/>
      <c r="F14" s="524"/>
      <c r="G14" s="524"/>
      <c r="H14" s="525"/>
      <c r="I14" s="526"/>
    </row>
    <row r="15" spans="1:10">
      <c r="A15" s="522"/>
      <c r="B15" s="338"/>
      <c r="C15" s="337"/>
      <c r="D15" s="336"/>
      <c r="E15" s="523"/>
      <c r="F15" s="524"/>
      <c r="G15" s="524"/>
      <c r="H15" s="525"/>
      <c r="I15" s="526"/>
    </row>
    <row r="16" spans="1:10">
      <c r="A16" s="527" t="s">
        <v>186</v>
      </c>
      <c r="B16" s="724" t="s">
        <v>204</v>
      </c>
      <c r="C16" s="725"/>
      <c r="D16" s="725"/>
      <c r="E16" s="726"/>
      <c r="F16" s="524"/>
      <c r="G16" s="524"/>
      <c r="H16" s="525"/>
      <c r="I16" s="526"/>
    </row>
    <row r="17" spans="1:10">
      <c r="A17" s="522"/>
      <c r="B17" s="338"/>
      <c r="C17" s="337"/>
      <c r="D17" s="336"/>
      <c r="E17" s="523"/>
      <c r="F17" s="524"/>
      <c r="G17" s="524"/>
      <c r="H17" s="525"/>
      <c r="I17" s="526"/>
    </row>
    <row r="18" spans="1:10">
      <c r="A18" s="82" t="s">
        <v>184</v>
      </c>
      <c r="B18" s="338" t="s">
        <v>1558</v>
      </c>
      <c r="C18" s="337"/>
      <c r="D18" s="336"/>
      <c r="E18" s="435"/>
      <c r="F18" s="528"/>
      <c r="G18" s="524"/>
      <c r="H18" s="417"/>
      <c r="I18" s="529"/>
      <c r="J18" s="404"/>
    </row>
    <row r="19" spans="1:10">
      <c r="A19" s="82" t="s">
        <v>203</v>
      </c>
      <c r="B19" s="437"/>
      <c r="C19" s="437" t="s">
        <v>1557</v>
      </c>
      <c r="D19" s="336"/>
      <c r="E19" s="435"/>
      <c r="F19" s="528" t="s">
        <v>1555</v>
      </c>
      <c r="G19" s="524">
        <v>1</v>
      </c>
      <c r="H19" s="417"/>
      <c r="I19" s="529"/>
      <c r="J19" s="404"/>
    </row>
    <row r="20" spans="1:10">
      <c r="A20" s="82" t="s">
        <v>202</v>
      </c>
      <c r="B20" s="437"/>
      <c r="C20" s="437" t="s">
        <v>1556</v>
      </c>
      <c r="D20" s="336"/>
      <c r="E20" s="435"/>
      <c r="F20" s="528" t="s">
        <v>1555</v>
      </c>
      <c r="G20" s="524">
        <v>1</v>
      </c>
      <c r="H20" s="417"/>
      <c r="I20" s="529"/>
      <c r="J20" s="404"/>
    </row>
    <row r="21" spans="1:10">
      <c r="A21" s="82" t="s">
        <v>201</v>
      </c>
      <c r="B21" s="437"/>
      <c r="C21" s="437" t="s">
        <v>1554</v>
      </c>
      <c r="D21" s="336"/>
      <c r="E21" s="435"/>
      <c r="F21" s="23" t="s">
        <v>8</v>
      </c>
      <c r="G21" s="462">
        <v>1780</v>
      </c>
      <c r="H21" s="417"/>
      <c r="I21" s="529"/>
      <c r="J21" s="404"/>
    </row>
    <row r="22" spans="1:10">
      <c r="A22" s="82" t="s">
        <v>200</v>
      </c>
      <c r="B22" s="437"/>
      <c r="C22" s="437" t="s">
        <v>1553</v>
      </c>
      <c r="D22" s="336"/>
      <c r="E22" s="435"/>
      <c r="F22" s="23" t="s">
        <v>6</v>
      </c>
      <c r="G22" s="462">
        <v>10</v>
      </c>
      <c r="H22" s="417"/>
      <c r="I22" s="529"/>
      <c r="J22" s="404"/>
    </row>
    <row r="23" spans="1:10">
      <c r="A23" s="82" t="s">
        <v>199</v>
      </c>
      <c r="B23" s="437"/>
      <c r="C23" s="437" t="s">
        <v>1552</v>
      </c>
      <c r="D23" s="336"/>
      <c r="E23" s="435"/>
      <c r="F23" s="23" t="s">
        <v>6</v>
      </c>
      <c r="G23" s="462">
        <v>4</v>
      </c>
      <c r="H23" s="417"/>
      <c r="I23" s="529"/>
      <c r="J23" s="404"/>
    </row>
    <row r="24" spans="1:10">
      <c r="A24" s="530"/>
      <c r="B24" s="437"/>
      <c r="C24" s="437"/>
      <c r="D24" s="336"/>
      <c r="E24" s="435"/>
      <c r="F24" s="528"/>
      <c r="G24" s="524"/>
      <c r="H24" s="417"/>
      <c r="I24" s="529"/>
      <c r="J24" s="404"/>
    </row>
    <row r="25" spans="1:10" s="401" customFormat="1">
      <c r="A25" s="82" t="s">
        <v>182</v>
      </c>
      <c r="B25" s="437" t="s">
        <v>1551</v>
      </c>
      <c r="C25" s="437"/>
      <c r="D25" s="531"/>
      <c r="E25" s="532"/>
      <c r="F25" s="533"/>
      <c r="G25" s="534"/>
      <c r="H25" s="535"/>
      <c r="I25" s="536"/>
      <c r="J25" s="468"/>
    </row>
    <row r="26" spans="1:10" s="401" customFormat="1">
      <c r="A26" s="82" t="s">
        <v>303</v>
      </c>
      <c r="B26" s="437"/>
      <c r="C26" s="442" t="s">
        <v>1550</v>
      </c>
      <c r="D26" s="531"/>
      <c r="E26" s="532"/>
      <c r="F26" s="441" t="s">
        <v>8</v>
      </c>
      <c r="G26" s="462">
        <v>2300</v>
      </c>
      <c r="H26" s="417"/>
      <c r="I26" s="529"/>
      <c r="J26" s="468"/>
    </row>
    <row r="27" spans="1:10" s="401" customFormat="1">
      <c r="A27" s="82"/>
      <c r="B27" s="437"/>
      <c r="C27" s="537" t="s">
        <v>1549</v>
      </c>
      <c r="D27" s="531"/>
      <c r="E27" s="532"/>
      <c r="F27" s="441" t="s">
        <v>8</v>
      </c>
      <c r="G27" s="462">
        <v>2915</v>
      </c>
      <c r="H27" s="417"/>
      <c r="I27" s="529"/>
      <c r="J27" s="468"/>
    </row>
    <row r="28" spans="1:10" s="401" customFormat="1">
      <c r="A28" s="82" t="s">
        <v>1387</v>
      </c>
      <c r="B28" s="437"/>
      <c r="C28" s="442" t="s">
        <v>1548</v>
      </c>
      <c r="D28" s="531"/>
      <c r="E28" s="532"/>
      <c r="F28" s="441" t="s">
        <v>1443</v>
      </c>
      <c r="G28" s="462">
        <v>600</v>
      </c>
      <c r="H28" s="417"/>
      <c r="I28" s="529"/>
      <c r="J28" s="468"/>
    </row>
    <row r="29" spans="1:10">
      <c r="A29" s="82" t="s">
        <v>1547</v>
      </c>
      <c r="B29" s="437"/>
      <c r="C29" s="442" t="s">
        <v>1546</v>
      </c>
      <c r="D29" s="531"/>
      <c r="E29" s="532"/>
      <c r="F29" s="441" t="s">
        <v>1443</v>
      </c>
      <c r="G29" s="462">
        <v>10</v>
      </c>
      <c r="H29" s="417"/>
      <c r="I29" s="529"/>
      <c r="J29" s="468"/>
    </row>
    <row r="30" spans="1:10">
      <c r="A30" s="82" t="s">
        <v>1545</v>
      </c>
      <c r="B30" s="437"/>
      <c r="C30" s="442" t="s">
        <v>1544</v>
      </c>
      <c r="D30" s="531"/>
      <c r="E30" s="532"/>
      <c r="F30" s="441" t="s">
        <v>1443</v>
      </c>
      <c r="G30" s="462">
        <v>1000</v>
      </c>
      <c r="H30" s="417"/>
      <c r="I30" s="529"/>
      <c r="J30" s="468"/>
    </row>
    <row r="31" spans="1:10">
      <c r="A31" s="82" t="s">
        <v>1543</v>
      </c>
      <c r="B31" s="65"/>
      <c r="C31" s="3" t="s">
        <v>1542</v>
      </c>
      <c r="D31" s="2"/>
      <c r="E31" s="44"/>
      <c r="F31" s="23" t="s">
        <v>6</v>
      </c>
      <c r="G31" s="462">
        <v>5</v>
      </c>
      <c r="H31" s="417"/>
      <c r="I31" s="529"/>
    </row>
    <row r="32" spans="1:10">
      <c r="A32" s="530"/>
      <c r="B32" s="437"/>
      <c r="C32" s="437"/>
      <c r="D32" s="336"/>
      <c r="E32" s="435"/>
      <c r="F32" s="528"/>
      <c r="G32" s="524"/>
      <c r="H32" s="417"/>
      <c r="I32" s="529"/>
      <c r="J32" s="404"/>
    </row>
    <row r="33" spans="1:10" s="401" customFormat="1">
      <c r="A33" s="82" t="s">
        <v>180</v>
      </c>
      <c r="B33" s="437" t="s">
        <v>1541</v>
      </c>
      <c r="C33" s="538"/>
      <c r="D33" s="531"/>
      <c r="E33" s="532"/>
      <c r="F33" s="533"/>
      <c r="G33" s="534"/>
      <c r="H33" s="535"/>
      <c r="I33" s="536"/>
      <c r="J33" s="468"/>
    </row>
    <row r="34" spans="1:10">
      <c r="A34" s="82" t="s">
        <v>178</v>
      </c>
      <c r="B34" s="538"/>
      <c r="C34" s="404" t="s">
        <v>1540</v>
      </c>
      <c r="D34" s="531"/>
      <c r="E34" s="532"/>
      <c r="F34" s="441" t="s">
        <v>8</v>
      </c>
      <c r="G34" s="524">
        <v>5210</v>
      </c>
      <c r="H34" s="417"/>
      <c r="I34" s="529"/>
      <c r="J34" s="468"/>
    </row>
    <row r="35" spans="1:10">
      <c r="A35" s="82" t="s">
        <v>176</v>
      </c>
      <c r="B35" s="538"/>
      <c r="C35" s="404" t="s">
        <v>1539</v>
      </c>
      <c r="D35" s="531"/>
      <c r="E35" s="532"/>
      <c r="F35" s="528" t="s">
        <v>1490</v>
      </c>
      <c r="G35" s="524" t="s">
        <v>1538</v>
      </c>
      <c r="H35" s="417"/>
      <c r="I35" s="529"/>
      <c r="J35" s="468"/>
    </row>
    <row r="36" spans="1:10">
      <c r="A36" s="82" t="s">
        <v>174</v>
      </c>
      <c r="B36" s="538"/>
      <c r="C36" s="404" t="s">
        <v>1537</v>
      </c>
      <c r="D36" s="531"/>
      <c r="E36" s="532"/>
      <c r="F36" s="441" t="s">
        <v>8</v>
      </c>
      <c r="G36" s="524">
        <v>2375</v>
      </c>
      <c r="H36" s="417"/>
      <c r="I36" s="529"/>
      <c r="J36" s="468"/>
    </row>
    <row r="37" spans="1:10">
      <c r="A37" s="82" t="s">
        <v>172</v>
      </c>
      <c r="B37" s="538"/>
      <c r="C37" s="404" t="s">
        <v>1536</v>
      </c>
      <c r="D37" s="531"/>
      <c r="E37" s="532"/>
      <c r="F37" s="441" t="s">
        <v>1443</v>
      </c>
      <c r="G37" s="524">
        <v>272</v>
      </c>
      <c r="H37" s="417"/>
      <c r="I37" s="529"/>
      <c r="J37" s="468"/>
    </row>
    <row r="38" spans="1:10">
      <c r="A38" s="82" t="s">
        <v>170</v>
      </c>
      <c r="B38" s="538"/>
      <c r="C38" s="404" t="s">
        <v>1535</v>
      </c>
      <c r="D38" s="531"/>
      <c r="E38" s="532"/>
      <c r="F38" s="441" t="s">
        <v>1443</v>
      </c>
      <c r="G38" s="524">
        <v>505</v>
      </c>
      <c r="H38" s="417"/>
      <c r="I38" s="529"/>
      <c r="J38" s="468"/>
    </row>
    <row r="39" spans="1:10">
      <c r="A39" s="82" t="s">
        <v>168</v>
      </c>
      <c r="B39" s="538"/>
      <c r="C39" s="404" t="s">
        <v>1534</v>
      </c>
      <c r="D39" s="531"/>
      <c r="E39" s="532"/>
      <c r="F39" s="441" t="s">
        <v>8</v>
      </c>
      <c r="G39" s="524">
        <v>2575</v>
      </c>
      <c r="H39" s="417"/>
      <c r="I39" s="529"/>
      <c r="J39" s="468"/>
    </row>
    <row r="40" spans="1:10" s="469" customFormat="1">
      <c r="A40" s="82" t="s">
        <v>166</v>
      </c>
      <c r="B40" s="538"/>
      <c r="C40" s="404" t="s">
        <v>1533</v>
      </c>
      <c r="D40" s="531"/>
      <c r="E40" s="532"/>
      <c r="F40" s="539" t="s">
        <v>1531</v>
      </c>
      <c r="G40" s="524">
        <v>102</v>
      </c>
      <c r="H40" s="417"/>
      <c r="I40" s="529"/>
      <c r="J40" s="472"/>
    </row>
    <row r="41" spans="1:10" s="518" customFormat="1">
      <c r="A41" s="82" t="s">
        <v>164</v>
      </c>
      <c r="B41" s="538"/>
      <c r="C41" s="404" t="s">
        <v>1563</v>
      </c>
      <c r="D41" s="531"/>
      <c r="E41" s="532"/>
      <c r="F41" s="539" t="s">
        <v>1531</v>
      </c>
      <c r="G41" s="524">
        <v>405</v>
      </c>
      <c r="H41" s="417"/>
      <c r="I41" s="529"/>
      <c r="J41" s="517"/>
    </row>
    <row r="42" spans="1:10" s="469" customFormat="1">
      <c r="A42" s="82" t="s">
        <v>162</v>
      </c>
      <c r="B42" s="538"/>
      <c r="C42" s="404" t="s">
        <v>1532</v>
      </c>
      <c r="D42" s="531"/>
      <c r="E42" s="532"/>
      <c r="F42" s="539" t="s">
        <v>1531</v>
      </c>
      <c r="G42" s="524">
        <v>32</v>
      </c>
      <c r="H42" s="417"/>
      <c r="I42" s="529"/>
      <c r="J42" s="472"/>
    </row>
    <row r="43" spans="1:10">
      <c r="A43" s="82" t="s">
        <v>160</v>
      </c>
      <c r="B43" s="538"/>
      <c r="C43" s="404" t="s">
        <v>1530</v>
      </c>
      <c r="D43" s="531"/>
      <c r="E43" s="532"/>
      <c r="F43" s="441" t="s">
        <v>1443</v>
      </c>
      <c r="G43" s="524">
        <v>124</v>
      </c>
      <c r="H43" s="417"/>
      <c r="I43" s="529"/>
      <c r="J43" s="468"/>
    </row>
    <row r="44" spans="1:10">
      <c r="A44" s="82" t="s">
        <v>158</v>
      </c>
      <c r="B44" s="538"/>
      <c r="C44" s="404" t="s">
        <v>1529</v>
      </c>
      <c r="D44" s="531"/>
      <c r="E44" s="532"/>
      <c r="F44" s="441" t="s">
        <v>8</v>
      </c>
      <c r="G44" s="524">
        <v>662</v>
      </c>
      <c r="H44" s="417"/>
      <c r="I44" s="529"/>
      <c r="J44" s="468"/>
    </row>
    <row r="45" spans="1:10">
      <c r="A45" s="82" t="s">
        <v>156</v>
      </c>
      <c r="B45" s="538"/>
      <c r="C45" s="404" t="s">
        <v>1528</v>
      </c>
      <c r="D45" s="531"/>
      <c r="E45" s="532"/>
      <c r="F45" s="441" t="s">
        <v>8</v>
      </c>
      <c r="G45" s="524">
        <v>163</v>
      </c>
      <c r="H45" s="417"/>
      <c r="I45" s="529"/>
      <c r="J45" s="468"/>
    </row>
    <row r="46" spans="1:10">
      <c r="A46" s="82" t="s">
        <v>154</v>
      </c>
      <c r="B46" s="538"/>
      <c r="C46" s="404" t="s">
        <v>1527</v>
      </c>
      <c r="D46" s="531"/>
      <c r="E46" s="532"/>
      <c r="F46" s="441" t="s">
        <v>8</v>
      </c>
      <c r="G46" s="524">
        <v>765</v>
      </c>
      <c r="H46" s="417"/>
      <c r="I46" s="529"/>
      <c r="J46" s="468"/>
    </row>
    <row r="47" spans="1:10">
      <c r="A47" s="82" t="s">
        <v>1526</v>
      </c>
      <c r="B47" s="538"/>
      <c r="C47" s="404" t="s">
        <v>1525</v>
      </c>
      <c r="D47" s="531"/>
      <c r="E47" s="532"/>
      <c r="F47" s="441"/>
      <c r="G47" s="524"/>
      <c r="H47" s="417"/>
      <c r="I47" s="529"/>
      <c r="J47" s="468"/>
    </row>
    <row r="48" spans="1:10">
      <c r="A48" s="68"/>
      <c r="B48" s="538"/>
      <c r="C48" s="540" t="s">
        <v>1524</v>
      </c>
      <c r="D48" s="531"/>
      <c r="E48" s="532"/>
      <c r="F48" s="441" t="s">
        <v>9</v>
      </c>
      <c r="G48" s="524">
        <v>429</v>
      </c>
      <c r="H48" s="417"/>
      <c r="I48" s="529"/>
      <c r="J48" s="468"/>
    </row>
    <row r="49" spans="1:10">
      <c r="A49" s="68"/>
      <c r="B49" s="538"/>
      <c r="C49" s="540" t="s">
        <v>1523</v>
      </c>
      <c r="D49" s="531"/>
      <c r="E49" s="532"/>
      <c r="F49" s="528" t="s">
        <v>9</v>
      </c>
      <c r="G49" s="524">
        <v>18</v>
      </c>
      <c r="H49" s="417"/>
      <c r="I49" s="529"/>
      <c r="J49" s="468"/>
    </row>
    <row r="50" spans="1:10">
      <c r="A50" s="82"/>
      <c r="B50" s="437"/>
      <c r="C50" s="540" t="s">
        <v>1522</v>
      </c>
      <c r="D50" s="531"/>
      <c r="E50" s="532"/>
      <c r="F50" s="528" t="s">
        <v>9</v>
      </c>
      <c r="G50" s="524">
        <v>811</v>
      </c>
      <c r="H50" s="417"/>
      <c r="I50" s="529"/>
      <c r="J50" s="468"/>
    </row>
    <row r="51" spans="1:10">
      <c r="A51" s="82" t="s">
        <v>1521</v>
      </c>
      <c r="B51" s="437"/>
      <c r="C51" s="404" t="s">
        <v>1520</v>
      </c>
      <c r="D51" s="531"/>
      <c r="E51" s="532"/>
      <c r="F51" s="441" t="s">
        <v>8</v>
      </c>
      <c r="G51" s="524">
        <v>78</v>
      </c>
      <c r="H51" s="417"/>
      <c r="I51" s="529"/>
      <c r="J51" s="468"/>
    </row>
    <row r="52" spans="1:10">
      <c r="A52" s="82"/>
      <c r="B52" s="437"/>
      <c r="C52" s="538"/>
      <c r="D52" s="531"/>
      <c r="E52" s="532"/>
      <c r="F52" s="533"/>
      <c r="G52" s="534"/>
      <c r="H52" s="535"/>
      <c r="I52" s="536"/>
      <c r="J52" s="468"/>
    </row>
    <row r="53" spans="1:10">
      <c r="A53" s="82" t="s">
        <v>151</v>
      </c>
      <c r="B53" s="437" t="s">
        <v>1519</v>
      </c>
      <c r="C53" s="538"/>
      <c r="D53" s="531"/>
      <c r="E53" s="532"/>
      <c r="F53" s="533"/>
      <c r="G53" s="534"/>
      <c r="H53" s="535"/>
      <c r="I53" s="536"/>
      <c r="J53" s="404"/>
    </row>
    <row r="54" spans="1:10">
      <c r="A54" s="82" t="s">
        <v>149</v>
      </c>
      <c r="B54" s="437"/>
      <c r="C54" s="404" t="s">
        <v>1518</v>
      </c>
      <c r="D54" s="531"/>
      <c r="E54" s="532"/>
      <c r="F54" s="528" t="s">
        <v>9</v>
      </c>
      <c r="G54" s="524">
        <v>583</v>
      </c>
      <c r="H54" s="417"/>
      <c r="I54" s="529"/>
      <c r="J54" s="404"/>
    </row>
    <row r="55" spans="1:10">
      <c r="A55" s="82"/>
      <c r="B55" s="437"/>
      <c r="C55" s="541" t="s">
        <v>1517</v>
      </c>
      <c r="D55" s="542"/>
      <c r="E55" s="543"/>
      <c r="F55" s="544" t="s">
        <v>9</v>
      </c>
      <c r="G55" s="545">
        <v>160</v>
      </c>
      <c r="H55" s="417"/>
      <c r="I55" s="529"/>
      <c r="J55" s="404"/>
    </row>
    <row r="56" spans="1:10">
      <c r="A56" s="82"/>
      <c r="B56" s="437"/>
      <c r="C56" s="541" t="s">
        <v>1516</v>
      </c>
      <c r="D56" s="542"/>
      <c r="E56" s="543"/>
      <c r="F56" s="544" t="s">
        <v>9</v>
      </c>
      <c r="G56" s="545">
        <v>45</v>
      </c>
      <c r="H56" s="417"/>
      <c r="I56" s="529"/>
      <c r="J56" s="404"/>
    </row>
    <row r="57" spans="1:10">
      <c r="A57" s="82"/>
      <c r="B57" s="437"/>
      <c r="C57" s="541" t="s">
        <v>1515</v>
      </c>
      <c r="D57" s="542"/>
      <c r="E57" s="543"/>
      <c r="F57" s="544" t="s">
        <v>9</v>
      </c>
      <c r="G57" s="545">
        <v>84</v>
      </c>
      <c r="H57" s="417"/>
      <c r="I57" s="529"/>
      <c r="J57" s="404"/>
    </row>
    <row r="58" spans="1:10">
      <c r="A58" s="82"/>
      <c r="B58" s="437"/>
      <c r="C58" s="541" t="s">
        <v>1514</v>
      </c>
      <c r="D58" s="542"/>
      <c r="E58" s="543"/>
      <c r="F58" s="544" t="s">
        <v>9</v>
      </c>
      <c r="G58" s="545">
        <v>104</v>
      </c>
      <c r="H58" s="417"/>
      <c r="I58" s="529"/>
      <c r="J58" s="404"/>
    </row>
    <row r="59" spans="1:10">
      <c r="A59" s="82"/>
      <c r="B59" s="437"/>
      <c r="C59" s="541" t="s">
        <v>1513</v>
      </c>
      <c r="D59" s="542"/>
      <c r="E59" s="543"/>
      <c r="F59" s="544" t="s">
        <v>9</v>
      </c>
      <c r="G59" s="545">
        <v>130</v>
      </c>
      <c r="H59" s="417"/>
      <c r="I59" s="529"/>
      <c r="J59" s="404"/>
    </row>
    <row r="60" spans="1:10">
      <c r="A60" s="82"/>
      <c r="B60" s="437"/>
      <c r="C60" s="541" t="s">
        <v>1512</v>
      </c>
      <c r="D60" s="542"/>
      <c r="E60" s="543"/>
      <c r="F60" s="544" t="s">
        <v>9</v>
      </c>
      <c r="G60" s="545">
        <v>60</v>
      </c>
      <c r="H60" s="417"/>
      <c r="I60" s="529"/>
      <c r="J60" s="404"/>
    </row>
    <row r="61" spans="1:10">
      <c r="A61" s="82"/>
      <c r="B61" s="437"/>
      <c r="C61" s="404"/>
      <c r="D61" s="531"/>
      <c r="E61" s="532"/>
      <c r="F61" s="528"/>
      <c r="G61" s="524"/>
      <c r="H61" s="417"/>
      <c r="I61" s="529"/>
      <c r="J61" s="404"/>
    </row>
    <row r="62" spans="1:10">
      <c r="A62" s="82" t="s">
        <v>147</v>
      </c>
      <c r="B62" s="437"/>
      <c r="C62" s="437" t="s">
        <v>1511</v>
      </c>
      <c r="D62" s="531"/>
      <c r="E62" s="532"/>
      <c r="F62" s="528" t="s">
        <v>6</v>
      </c>
      <c r="G62" s="524">
        <v>20</v>
      </c>
      <c r="H62" s="417"/>
      <c r="I62" s="529"/>
      <c r="J62" s="404"/>
    </row>
    <row r="63" spans="1:10">
      <c r="A63" s="82" t="s">
        <v>145</v>
      </c>
      <c r="B63" s="437"/>
      <c r="C63" s="437" t="s">
        <v>1510</v>
      </c>
      <c r="D63" s="531"/>
      <c r="E63" s="532"/>
      <c r="F63" s="528" t="s">
        <v>6</v>
      </c>
      <c r="G63" s="524">
        <v>51</v>
      </c>
      <c r="H63" s="417"/>
      <c r="I63" s="529"/>
      <c r="J63" s="404"/>
    </row>
    <row r="64" spans="1:10">
      <c r="A64" s="82" t="s">
        <v>141</v>
      </c>
      <c r="B64" s="437"/>
      <c r="C64" s="437" t="s">
        <v>1509</v>
      </c>
      <c r="D64" s="531"/>
      <c r="E64" s="532"/>
      <c r="F64" s="528" t="s">
        <v>6</v>
      </c>
      <c r="G64" s="524">
        <v>3</v>
      </c>
      <c r="H64" s="417"/>
      <c r="I64" s="529"/>
      <c r="J64" s="404"/>
    </row>
    <row r="65" spans="1:10">
      <c r="A65" s="82" t="s">
        <v>1508</v>
      </c>
      <c r="B65" s="437"/>
      <c r="C65" s="437" t="s">
        <v>1507</v>
      </c>
      <c r="D65" s="531"/>
      <c r="E65" s="532"/>
      <c r="F65" s="441" t="s">
        <v>1443</v>
      </c>
      <c r="G65" s="524">
        <v>102</v>
      </c>
      <c r="H65" s="417"/>
      <c r="I65" s="529"/>
      <c r="J65" s="404"/>
    </row>
    <row r="66" spans="1:10">
      <c r="A66" s="82" t="s">
        <v>1506</v>
      </c>
      <c r="B66" s="437"/>
      <c r="C66" s="437" t="s">
        <v>1505</v>
      </c>
      <c r="D66" s="531"/>
      <c r="E66" s="532"/>
      <c r="F66" s="528" t="s">
        <v>1490</v>
      </c>
      <c r="G66" s="524">
        <v>1</v>
      </c>
      <c r="H66" s="417"/>
      <c r="I66" s="529"/>
      <c r="J66" s="404"/>
    </row>
    <row r="67" spans="1:10">
      <c r="A67" s="82" t="s">
        <v>1504</v>
      </c>
      <c r="B67" s="437"/>
      <c r="C67" s="437" t="s">
        <v>1503</v>
      </c>
      <c r="D67" s="531"/>
      <c r="E67" s="532"/>
      <c r="F67" s="528" t="s">
        <v>1490</v>
      </c>
      <c r="G67" s="524">
        <v>1</v>
      </c>
      <c r="H67" s="417"/>
      <c r="I67" s="529"/>
      <c r="J67" s="404"/>
    </row>
    <row r="68" spans="1:10" s="469" customFormat="1">
      <c r="A68" s="82" t="s">
        <v>1502</v>
      </c>
      <c r="B68" s="546"/>
      <c r="C68" s="547" t="s">
        <v>1501</v>
      </c>
      <c r="D68" s="548"/>
      <c r="E68" s="549"/>
      <c r="F68" s="550" t="s">
        <v>6</v>
      </c>
      <c r="G68" s="471">
        <v>4</v>
      </c>
      <c r="H68" s="417"/>
      <c r="I68" s="529"/>
      <c r="J68" s="470"/>
    </row>
    <row r="69" spans="1:10">
      <c r="A69" s="82"/>
      <c r="B69" s="546"/>
      <c r="C69" s="551"/>
      <c r="D69" s="457"/>
      <c r="E69" s="457"/>
      <c r="F69" s="418"/>
      <c r="G69" s="455"/>
      <c r="H69" s="552"/>
      <c r="I69" s="453"/>
      <c r="J69" s="404"/>
    </row>
    <row r="70" spans="1:10">
      <c r="A70" s="82" t="s">
        <v>139</v>
      </c>
      <c r="B70" s="437" t="s">
        <v>1500</v>
      </c>
      <c r="C70" s="538"/>
      <c r="D70" s="531"/>
      <c r="E70" s="532"/>
      <c r="F70" s="528"/>
      <c r="G70" s="524"/>
      <c r="H70" s="535"/>
      <c r="I70" s="536"/>
      <c r="J70" s="468"/>
    </row>
    <row r="71" spans="1:10">
      <c r="A71" s="82" t="s">
        <v>138</v>
      </c>
      <c r="B71" s="437"/>
      <c r="C71" s="404" t="s">
        <v>1499</v>
      </c>
      <c r="D71" s="531"/>
      <c r="E71" s="532"/>
      <c r="F71" s="528" t="s">
        <v>9</v>
      </c>
      <c r="G71" s="524">
        <v>24</v>
      </c>
      <c r="H71" s="417"/>
      <c r="I71" s="529"/>
      <c r="J71" s="404"/>
    </row>
    <row r="72" spans="1:10">
      <c r="A72" s="82" t="s">
        <v>136</v>
      </c>
      <c r="B72" s="437"/>
      <c r="C72" s="437" t="s">
        <v>1498</v>
      </c>
      <c r="D72" s="531"/>
      <c r="E72" s="532"/>
      <c r="F72" s="528" t="s">
        <v>6</v>
      </c>
      <c r="G72" s="524">
        <v>1</v>
      </c>
      <c r="H72" s="417"/>
      <c r="I72" s="529"/>
      <c r="J72" s="404"/>
    </row>
    <row r="73" spans="1:10">
      <c r="A73" s="82" t="s">
        <v>134</v>
      </c>
      <c r="B73" s="437"/>
      <c r="C73" s="437" t="s">
        <v>1497</v>
      </c>
      <c r="D73" s="531"/>
      <c r="E73" s="532"/>
      <c r="F73" s="528" t="s">
        <v>6</v>
      </c>
      <c r="G73" s="524">
        <v>1</v>
      </c>
      <c r="H73" s="417"/>
      <c r="I73" s="529"/>
      <c r="J73" s="404"/>
    </row>
    <row r="74" spans="1:10" s="469" customFormat="1">
      <c r="A74" s="82" t="s">
        <v>224</v>
      </c>
      <c r="B74" s="437"/>
      <c r="C74" s="442" t="s">
        <v>1496</v>
      </c>
      <c r="D74" s="336"/>
      <c r="E74" s="435"/>
      <c r="F74" s="441" t="s">
        <v>6</v>
      </c>
      <c r="G74" s="455">
        <v>1</v>
      </c>
      <c r="H74" s="417"/>
      <c r="I74" s="529"/>
      <c r="J74" s="470"/>
    </row>
    <row r="75" spans="1:10" s="469" customFormat="1">
      <c r="A75" s="82" t="s">
        <v>222</v>
      </c>
      <c r="B75" s="437"/>
      <c r="C75" s="442" t="s">
        <v>1495</v>
      </c>
      <c r="D75" s="336"/>
      <c r="E75" s="435"/>
      <c r="F75" s="441" t="s">
        <v>1490</v>
      </c>
      <c r="G75" s="455">
        <v>1</v>
      </c>
      <c r="H75" s="417"/>
      <c r="I75" s="529"/>
      <c r="J75" s="470"/>
    </row>
    <row r="76" spans="1:10">
      <c r="A76" s="530"/>
      <c r="B76" s="437"/>
      <c r="C76" s="437"/>
      <c r="D76" s="336"/>
      <c r="E76" s="435"/>
      <c r="F76" s="528"/>
      <c r="G76" s="524"/>
      <c r="H76" s="417"/>
      <c r="I76" s="529"/>
      <c r="J76" s="404"/>
    </row>
    <row r="77" spans="1:10">
      <c r="A77" s="82" t="s">
        <v>132</v>
      </c>
      <c r="B77" s="437" t="s">
        <v>1494</v>
      </c>
      <c r="C77" s="538"/>
      <c r="D77" s="531"/>
      <c r="E77" s="532"/>
      <c r="F77" s="528"/>
      <c r="G77" s="524"/>
      <c r="H77" s="535"/>
      <c r="I77" s="536"/>
      <c r="J77" s="468"/>
    </row>
    <row r="78" spans="1:10">
      <c r="A78" s="82" t="s">
        <v>130</v>
      </c>
      <c r="B78" s="437"/>
      <c r="C78" s="404" t="s">
        <v>1493</v>
      </c>
      <c r="D78" s="531"/>
      <c r="E78" s="532"/>
      <c r="F78" s="528" t="s">
        <v>9</v>
      </c>
      <c r="G78" s="524">
        <v>30</v>
      </c>
      <c r="H78" s="417"/>
      <c r="I78" s="529"/>
      <c r="J78" s="404"/>
    </row>
    <row r="79" spans="1:10">
      <c r="A79" s="82" t="s">
        <v>128</v>
      </c>
      <c r="B79" s="437"/>
      <c r="C79" s="437" t="s">
        <v>1492</v>
      </c>
      <c r="D79" s="531"/>
      <c r="E79" s="532"/>
      <c r="F79" s="528" t="s">
        <v>1490</v>
      </c>
      <c r="G79" s="524">
        <v>1</v>
      </c>
      <c r="H79" s="417"/>
      <c r="I79" s="529"/>
      <c r="J79" s="404"/>
    </row>
    <row r="80" spans="1:10">
      <c r="A80" s="82" t="s">
        <v>126</v>
      </c>
      <c r="B80" s="437"/>
      <c r="C80" s="437" t="s">
        <v>1491</v>
      </c>
      <c r="D80" s="531"/>
      <c r="E80" s="532"/>
      <c r="F80" s="528" t="s">
        <v>1490</v>
      </c>
      <c r="G80" s="524">
        <v>1</v>
      </c>
      <c r="H80" s="417"/>
      <c r="I80" s="529"/>
      <c r="J80" s="404"/>
    </row>
    <row r="81" spans="1:10">
      <c r="A81" s="82"/>
      <c r="B81" s="437"/>
      <c r="C81" s="442"/>
      <c r="D81" s="336"/>
      <c r="E81" s="435"/>
      <c r="F81" s="418"/>
      <c r="G81" s="462"/>
      <c r="H81" s="553"/>
      <c r="I81" s="453"/>
      <c r="J81" s="404"/>
    </row>
    <row r="82" spans="1:10">
      <c r="A82" s="82" t="s">
        <v>112</v>
      </c>
      <c r="B82" s="437" t="s">
        <v>1489</v>
      </c>
      <c r="C82" s="437"/>
      <c r="D82" s="336"/>
      <c r="E82" s="435"/>
      <c r="F82" s="528"/>
      <c r="G82" s="524"/>
      <c r="H82" s="417"/>
      <c r="I82" s="529"/>
      <c r="J82" s="404"/>
    </row>
    <row r="83" spans="1:10">
      <c r="A83" s="82" t="s">
        <v>1488</v>
      </c>
      <c r="B83" s="437"/>
      <c r="C83" s="437" t="s">
        <v>1487</v>
      </c>
      <c r="D83" s="336"/>
      <c r="E83" s="435"/>
      <c r="F83" s="528" t="s">
        <v>9</v>
      </c>
      <c r="G83" s="524">
        <v>157</v>
      </c>
      <c r="H83" s="417"/>
      <c r="I83" s="529"/>
      <c r="J83" s="404"/>
    </row>
    <row r="84" spans="1:10">
      <c r="A84" s="82" t="s">
        <v>1486</v>
      </c>
      <c r="B84" s="437"/>
      <c r="C84" s="437" t="s">
        <v>1485</v>
      </c>
      <c r="D84" s="336"/>
      <c r="E84" s="435"/>
      <c r="F84" s="528" t="s">
        <v>6</v>
      </c>
      <c r="G84" s="524">
        <v>18</v>
      </c>
      <c r="H84" s="417"/>
      <c r="I84" s="529"/>
      <c r="J84" s="404"/>
    </row>
    <row r="85" spans="1:10">
      <c r="A85" s="82" t="s">
        <v>1484</v>
      </c>
      <c r="B85" s="437"/>
      <c r="C85" s="437" t="s">
        <v>1483</v>
      </c>
      <c r="D85" s="336"/>
      <c r="E85" s="435"/>
      <c r="F85" s="528" t="s">
        <v>9</v>
      </c>
      <c r="G85" s="524">
        <v>410</v>
      </c>
      <c r="H85" s="417"/>
      <c r="I85" s="529"/>
      <c r="J85" s="404"/>
    </row>
    <row r="86" spans="1:10">
      <c r="A86" s="82" t="s">
        <v>1482</v>
      </c>
      <c r="B86" s="437"/>
      <c r="C86" s="437" t="s">
        <v>1481</v>
      </c>
      <c r="D86" s="336"/>
      <c r="E86" s="435"/>
      <c r="F86" s="528"/>
      <c r="G86" s="524"/>
      <c r="H86" s="417"/>
      <c r="I86" s="529"/>
      <c r="J86" s="404"/>
    </row>
    <row r="87" spans="1:10" s="464" customFormat="1">
      <c r="A87" s="554"/>
      <c r="B87" s="555"/>
      <c r="C87" s="555" t="s">
        <v>1480</v>
      </c>
      <c r="D87" s="556"/>
      <c r="E87" s="557"/>
      <c r="F87" s="528" t="s">
        <v>6</v>
      </c>
      <c r="G87" s="524">
        <v>12</v>
      </c>
      <c r="H87" s="558"/>
      <c r="I87" s="529"/>
      <c r="J87" s="465"/>
    </row>
    <row r="88" spans="1:10">
      <c r="A88" s="82"/>
      <c r="B88" s="437"/>
      <c r="C88" s="555" t="s">
        <v>1479</v>
      </c>
      <c r="D88" s="336"/>
      <c r="E88" s="435"/>
      <c r="F88" s="528" t="s">
        <v>6</v>
      </c>
      <c r="G88" s="524">
        <v>5</v>
      </c>
      <c r="H88" s="417"/>
      <c r="I88" s="529"/>
      <c r="J88" s="404"/>
    </row>
    <row r="89" spans="1:10">
      <c r="A89" s="82"/>
      <c r="B89" s="437"/>
      <c r="C89" s="555" t="s">
        <v>1478</v>
      </c>
      <c r="D89" s="336"/>
      <c r="E89" s="435"/>
      <c r="F89" s="528" t="s">
        <v>6</v>
      </c>
      <c r="G89" s="524">
        <v>41</v>
      </c>
      <c r="H89" s="417"/>
      <c r="I89" s="529"/>
      <c r="J89" s="404"/>
    </row>
    <row r="90" spans="1:10">
      <c r="A90" s="82" t="s">
        <v>1477</v>
      </c>
      <c r="B90" s="437"/>
      <c r="C90" s="437" t="s">
        <v>1476</v>
      </c>
      <c r="D90" s="336"/>
      <c r="E90" s="435"/>
      <c r="F90" s="528" t="s">
        <v>9</v>
      </c>
      <c r="G90" s="524">
        <f>G85</f>
        <v>410</v>
      </c>
      <c r="H90" s="417"/>
      <c r="I90" s="529"/>
      <c r="J90" s="404"/>
    </row>
    <row r="91" spans="1:10">
      <c r="A91" s="82" t="s">
        <v>1475</v>
      </c>
      <c r="B91" s="437"/>
      <c r="C91" s="437" t="s">
        <v>1474</v>
      </c>
      <c r="D91" s="336"/>
      <c r="E91" s="435"/>
      <c r="F91" s="441" t="s">
        <v>6</v>
      </c>
      <c r="G91" s="462">
        <v>1</v>
      </c>
      <c r="H91" s="417"/>
      <c r="I91" s="529"/>
      <c r="J91" s="404"/>
    </row>
    <row r="92" spans="1:10">
      <c r="A92" s="82" t="s">
        <v>1473</v>
      </c>
      <c r="B92" s="437"/>
      <c r="C92" s="437" t="s">
        <v>1472</v>
      </c>
      <c r="D92" s="336"/>
      <c r="E92" s="435"/>
      <c r="F92" s="441" t="s">
        <v>6</v>
      </c>
      <c r="G92" s="462">
        <v>2</v>
      </c>
      <c r="H92" s="417"/>
      <c r="I92" s="529"/>
      <c r="J92" s="404"/>
    </row>
    <row r="93" spans="1:10" s="469" customFormat="1">
      <c r="A93" s="82" t="s">
        <v>1471</v>
      </c>
      <c r="B93" s="458"/>
      <c r="C93" s="442" t="s">
        <v>1470</v>
      </c>
      <c r="D93" s="404"/>
      <c r="E93" s="404"/>
      <c r="F93" s="441" t="s">
        <v>1469</v>
      </c>
      <c r="G93" s="462">
        <v>1</v>
      </c>
      <c r="H93" s="417"/>
      <c r="I93" s="529"/>
      <c r="J93" s="470"/>
    </row>
    <row r="94" spans="1:10" s="469" customFormat="1">
      <c r="A94" s="82" t="s">
        <v>1468</v>
      </c>
      <c r="B94" s="437"/>
      <c r="C94" s="442" t="s">
        <v>1467</v>
      </c>
      <c r="D94" s="336"/>
      <c r="E94" s="435"/>
      <c r="F94" s="441" t="s">
        <v>6</v>
      </c>
      <c r="G94" s="455">
        <v>3</v>
      </c>
      <c r="H94" s="417"/>
      <c r="I94" s="529"/>
      <c r="J94" s="470"/>
    </row>
    <row r="95" spans="1:10" s="469" customFormat="1">
      <c r="A95" s="82"/>
      <c r="B95" s="437"/>
      <c r="C95" s="442"/>
      <c r="D95" s="336"/>
      <c r="E95" s="435"/>
      <c r="F95" s="418"/>
      <c r="G95" s="455"/>
      <c r="H95" s="417"/>
      <c r="I95" s="559"/>
      <c r="J95" s="470"/>
    </row>
    <row r="96" spans="1:10">
      <c r="A96" s="82" t="s">
        <v>110</v>
      </c>
      <c r="B96" s="437" t="s">
        <v>1466</v>
      </c>
      <c r="C96" s="437"/>
      <c r="D96" s="336"/>
      <c r="E96" s="435"/>
      <c r="F96" s="528"/>
      <c r="G96" s="524"/>
      <c r="H96" s="417"/>
      <c r="I96" s="529"/>
      <c r="J96" s="404"/>
    </row>
    <row r="97" spans="1:10">
      <c r="A97" s="82" t="s">
        <v>108</v>
      </c>
      <c r="B97" s="437"/>
      <c r="C97" s="437" t="s">
        <v>1465</v>
      </c>
      <c r="D97" s="336"/>
      <c r="E97" s="435"/>
      <c r="F97" s="528" t="s">
        <v>9</v>
      </c>
      <c r="G97" s="524">
        <v>43</v>
      </c>
      <c r="H97" s="417"/>
      <c r="I97" s="529"/>
      <c r="J97" s="404"/>
    </row>
    <row r="98" spans="1:10">
      <c r="A98" s="82" t="s">
        <v>106</v>
      </c>
      <c r="B98" s="437"/>
      <c r="C98" s="437" t="s">
        <v>1464</v>
      </c>
      <c r="D98" s="336"/>
      <c r="E98" s="435"/>
      <c r="F98" s="528" t="s">
        <v>6</v>
      </c>
      <c r="G98" s="524">
        <v>2</v>
      </c>
      <c r="H98" s="417"/>
      <c r="I98" s="529"/>
      <c r="J98" s="404"/>
    </row>
    <row r="99" spans="1:10">
      <c r="A99" s="560"/>
      <c r="B99" s="458"/>
      <c r="C99" s="404"/>
      <c r="D99" s="457"/>
      <c r="E99" s="456"/>
      <c r="F99" s="418"/>
      <c r="G99" s="455"/>
      <c r="H99" s="552"/>
      <c r="I99" s="453"/>
      <c r="J99" s="404"/>
    </row>
    <row r="100" spans="1:10">
      <c r="A100" s="82" t="s">
        <v>95</v>
      </c>
      <c r="B100" s="437" t="s">
        <v>1463</v>
      </c>
      <c r="C100" s="538"/>
      <c r="D100" s="531"/>
      <c r="E100" s="532"/>
      <c r="F100" s="528"/>
      <c r="G100" s="524"/>
      <c r="H100" s="535"/>
      <c r="I100" s="536"/>
      <c r="J100" s="468"/>
    </row>
    <row r="101" spans="1:10" s="459" customFormat="1">
      <c r="A101" s="82" t="s">
        <v>1462</v>
      </c>
      <c r="B101" s="458"/>
      <c r="C101" s="442" t="s">
        <v>4</v>
      </c>
      <c r="D101" s="457"/>
      <c r="E101" s="456"/>
      <c r="F101" s="441"/>
      <c r="G101" s="462"/>
      <c r="H101" s="417"/>
      <c r="I101" s="529"/>
      <c r="J101" s="460"/>
    </row>
    <row r="102" spans="1:10" s="466" customFormat="1">
      <c r="A102" s="554"/>
      <c r="B102" s="561"/>
      <c r="C102" s="562" t="s">
        <v>1461</v>
      </c>
      <c r="D102" s="563"/>
      <c r="E102" s="564"/>
      <c r="F102" s="441" t="s">
        <v>9</v>
      </c>
      <c r="G102" s="462">
        <v>192</v>
      </c>
      <c r="H102" s="558"/>
      <c r="I102" s="529"/>
      <c r="J102" s="467"/>
    </row>
    <row r="103" spans="1:10" s="466" customFormat="1">
      <c r="A103" s="554"/>
      <c r="B103" s="561"/>
      <c r="C103" s="562" t="s">
        <v>1460</v>
      </c>
      <c r="D103" s="563"/>
      <c r="E103" s="564"/>
      <c r="F103" s="418" t="s">
        <v>9</v>
      </c>
      <c r="G103" s="462">
        <v>304</v>
      </c>
      <c r="H103" s="558"/>
      <c r="I103" s="529"/>
      <c r="J103" s="467"/>
    </row>
    <row r="104" spans="1:10">
      <c r="A104" s="82" t="s">
        <v>1459</v>
      </c>
      <c r="B104" s="458"/>
      <c r="C104" s="442" t="s">
        <v>1458</v>
      </c>
      <c r="D104" s="457"/>
      <c r="E104" s="456"/>
      <c r="F104" s="418"/>
      <c r="G104" s="462"/>
      <c r="H104" s="417"/>
      <c r="I104" s="529"/>
      <c r="J104" s="404"/>
    </row>
    <row r="105" spans="1:10" s="464" customFormat="1">
      <c r="A105" s="554"/>
      <c r="B105" s="561"/>
      <c r="C105" s="562" t="s">
        <v>1457</v>
      </c>
      <c r="D105" s="563"/>
      <c r="E105" s="564"/>
      <c r="F105" s="418" t="s">
        <v>6</v>
      </c>
      <c r="G105" s="462">
        <v>5</v>
      </c>
      <c r="H105" s="558"/>
      <c r="I105" s="529"/>
      <c r="J105" s="465"/>
    </row>
    <row r="106" spans="1:10" s="516" customFormat="1">
      <c r="A106" s="554"/>
      <c r="B106" s="561"/>
      <c r="C106" s="562" t="s">
        <v>1561</v>
      </c>
      <c r="D106" s="563"/>
      <c r="E106" s="564"/>
      <c r="F106" s="418" t="s">
        <v>6</v>
      </c>
      <c r="G106" s="462">
        <v>1</v>
      </c>
      <c r="H106" s="558"/>
      <c r="I106" s="529"/>
      <c r="J106" s="515"/>
    </row>
    <row r="107" spans="1:10" s="464" customFormat="1">
      <c r="A107" s="554"/>
      <c r="B107" s="561"/>
      <c r="C107" s="562" t="s">
        <v>1456</v>
      </c>
      <c r="D107" s="563"/>
      <c r="E107" s="564"/>
      <c r="F107" s="418" t="s">
        <v>6</v>
      </c>
      <c r="G107" s="462">
        <v>1</v>
      </c>
      <c r="H107" s="558"/>
      <c r="I107" s="529"/>
      <c r="J107" s="465"/>
    </row>
    <row r="108" spans="1:10">
      <c r="A108" s="82"/>
      <c r="B108" s="458"/>
      <c r="C108" s="442"/>
      <c r="D108" s="457"/>
      <c r="E108" s="456"/>
      <c r="F108" s="418"/>
      <c r="G108" s="462"/>
      <c r="H108" s="461"/>
      <c r="I108" s="453"/>
      <c r="J108" s="404"/>
    </row>
    <row r="109" spans="1:10" s="459" customFormat="1">
      <c r="A109" s="82" t="s">
        <v>94</v>
      </c>
      <c r="B109" s="437" t="s">
        <v>1455</v>
      </c>
      <c r="C109" s="442"/>
      <c r="D109" s="457"/>
      <c r="E109" s="456"/>
      <c r="F109" s="418"/>
      <c r="G109" s="462"/>
      <c r="H109" s="461"/>
      <c r="I109" s="536"/>
      <c r="J109" s="460"/>
    </row>
    <row r="110" spans="1:10">
      <c r="A110" s="82" t="s">
        <v>1454</v>
      </c>
      <c r="B110" s="458"/>
      <c r="C110" s="442" t="s">
        <v>1453</v>
      </c>
      <c r="D110" s="457"/>
      <c r="E110" s="456"/>
      <c r="F110" s="418" t="s">
        <v>9</v>
      </c>
      <c r="G110" s="462">
        <v>281</v>
      </c>
      <c r="H110" s="417"/>
      <c r="I110" s="529"/>
      <c r="J110" s="404"/>
    </row>
    <row r="111" spans="1:10">
      <c r="A111" s="82"/>
      <c r="B111" s="458"/>
      <c r="C111" s="436" t="s">
        <v>1452</v>
      </c>
      <c r="D111" s="457"/>
      <c r="E111" s="456"/>
      <c r="F111" s="418" t="s">
        <v>7</v>
      </c>
      <c r="G111" s="462">
        <v>4</v>
      </c>
      <c r="H111" s="417"/>
      <c r="I111" s="529"/>
      <c r="J111" s="404"/>
    </row>
    <row r="112" spans="1:10">
      <c r="A112" s="82" t="s">
        <v>1451</v>
      </c>
      <c r="B112" s="458"/>
      <c r="C112" s="442" t="s">
        <v>1450</v>
      </c>
      <c r="D112" s="457"/>
      <c r="E112" s="456"/>
      <c r="F112" s="418" t="s">
        <v>7</v>
      </c>
      <c r="G112" s="462">
        <v>2</v>
      </c>
      <c r="H112" s="417"/>
      <c r="I112" s="529"/>
      <c r="J112" s="404"/>
    </row>
    <row r="113" spans="1:42">
      <c r="A113" s="82"/>
      <c r="B113" s="458"/>
      <c r="C113" s="442"/>
      <c r="D113" s="457"/>
      <c r="E113" s="456"/>
      <c r="F113" s="418"/>
      <c r="G113" s="462"/>
      <c r="H113" s="461"/>
      <c r="I113" s="453"/>
      <c r="J113" s="404"/>
    </row>
    <row r="114" spans="1:42">
      <c r="A114" s="82"/>
      <c r="B114" s="458"/>
      <c r="C114" s="442"/>
      <c r="D114" s="457"/>
      <c r="E114" s="456"/>
      <c r="F114" s="418"/>
      <c r="G114" s="462"/>
      <c r="H114" s="461"/>
      <c r="I114" s="453"/>
      <c r="J114" s="404"/>
    </row>
    <row r="115" spans="1:42" s="459" customFormat="1">
      <c r="A115" s="82" t="s">
        <v>92</v>
      </c>
      <c r="B115" s="443" t="s">
        <v>1449</v>
      </c>
      <c r="C115" s="442"/>
      <c r="D115" s="457"/>
      <c r="E115" s="456"/>
      <c r="F115" s="418" t="s">
        <v>8</v>
      </c>
      <c r="G115" s="462">
        <v>6</v>
      </c>
      <c r="H115" s="461"/>
      <c r="I115" s="438"/>
      <c r="J115" s="460"/>
    </row>
    <row r="116" spans="1:42" s="459" customFormat="1">
      <c r="A116" s="82"/>
      <c r="B116" s="437"/>
      <c r="C116" s="442"/>
      <c r="D116" s="457"/>
      <c r="E116" s="463"/>
      <c r="F116" s="418"/>
      <c r="G116" s="462"/>
      <c r="H116" s="461"/>
      <c r="I116" s="438"/>
      <c r="J116" s="460"/>
    </row>
    <row r="117" spans="1:42" ht="13.5" thickBot="1">
      <c r="A117" s="421"/>
      <c r="B117" s="458"/>
      <c r="C117" s="404"/>
      <c r="D117" s="457"/>
      <c r="E117" s="456"/>
      <c r="F117" s="418"/>
      <c r="G117" s="455"/>
      <c r="H117" s="454"/>
      <c r="I117" s="453"/>
      <c r="J117" s="404"/>
    </row>
    <row r="118" spans="1:42">
      <c r="A118" s="431"/>
      <c r="B118" s="430"/>
      <c r="C118" s="429"/>
      <c r="D118" s="428"/>
      <c r="E118" s="427"/>
      <c r="F118" s="426"/>
      <c r="G118" s="425"/>
      <c r="H118" s="424"/>
      <c r="I118" s="423"/>
      <c r="J118" s="404"/>
    </row>
    <row r="119" spans="1:42">
      <c r="A119" s="421"/>
      <c r="B119" s="420"/>
      <c r="C119" s="419"/>
      <c r="D119" s="336"/>
      <c r="E119" s="452" t="s">
        <v>0</v>
      </c>
      <c r="F119" s="418"/>
      <c r="G119" s="418"/>
      <c r="H119" s="417"/>
      <c r="I119" s="416">
        <f>SUM(I18:I117)/2</f>
        <v>0</v>
      </c>
      <c r="J119" s="404"/>
    </row>
    <row r="120" spans="1:42">
      <c r="A120" s="421"/>
      <c r="B120" s="422"/>
      <c r="C120" s="419"/>
      <c r="D120" s="336"/>
      <c r="E120" s="452" t="s">
        <v>17</v>
      </c>
      <c r="F120" s="418"/>
      <c r="G120" s="418"/>
      <c r="H120" s="417"/>
      <c r="I120" s="416">
        <f>0.2*I119</f>
        <v>0</v>
      </c>
      <c r="J120" s="404"/>
    </row>
    <row r="121" spans="1:42">
      <c r="A121" s="421"/>
      <c r="B121" s="420"/>
      <c r="C121" s="419"/>
      <c r="D121" s="336"/>
      <c r="E121" s="452" t="s">
        <v>18</v>
      </c>
      <c r="F121" s="418"/>
      <c r="G121" s="418"/>
      <c r="H121" s="417"/>
      <c r="I121" s="416">
        <f>+I120+I119</f>
        <v>0</v>
      </c>
      <c r="J121" s="404"/>
    </row>
    <row r="122" spans="1:42" ht="13.5" thickBot="1">
      <c r="A122" s="415"/>
      <c r="B122" s="414"/>
      <c r="C122" s="413"/>
      <c r="D122" s="412"/>
      <c r="E122" s="411"/>
      <c r="F122" s="410"/>
      <c r="G122" s="410"/>
      <c r="H122" s="409"/>
      <c r="I122" s="408"/>
      <c r="J122" s="404"/>
    </row>
    <row r="123" spans="1:42" s="3" customFormat="1" ht="24.95" customHeight="1" thickBot="1">
      <c r="A123" s="730" t="s">
        <v>1104</v>
      </c>
      <c r="B123" s="730"/>
      <c r="C123" s="730"/>
      <c r="D123" s="730"/>
      <c r="E123" s="730"/>
      <c r="F123" s="730"/>
      <c r="G123" s="730"/>
      <c r="H123" s="730"/>
      <c r="I123" s="731"/>
      <c r="Y123" s="52"/>
      <c r="Z123" s="52"/>
      <c r="AA123" s="52"/>
      <c r="AB123" s="52"/>
      <c r="AC123" s="52"/>
      <c r="AD123" s="52"/>
      <c r="AE123" s="52"/>
      <c r="AJ123" s="52"/>
      <c r="AK123" s="52"/>
      <c r="AL123" s="52"/>
      <c r="AM123" s="52"/>
      <c r="AN123" s="52"/>
      <c r="AO123" s="52"/>
      <c r="AP123" s="52"/>
    </row>
    <row r="124" spans="1:42">
      <c r="A124" s="431"/>
      <c r="B124" s="429"/>
      <c r="C124" s="451"/>
      <c r="D124" s="450"/>
      <c r="E124" s="449"/>
      <c r="F124" s="449"/>
      <c r="G124" s="449"/>
      <c r="H124" s="449"/>
      <c r="I124" s="448"/>
      <c r="J124" s="404"/>
    </row>
    <row r="125" spans="1:42" s="444" customFormat="1">
      <c r="A125" s="68" t="s">
        <v>1448</v>
      </c>
      <c r="B125" s="445" t="s">
        <v>1447</v>
      </c>
      <c r="C125" s="445"/>
      <c r="D125" s="445"/>
      <c r="E125" s="447"/>
      <c r="F125" s="447"/>
      <c r="G125" s="447"/>
      <c r="H125" s="447"/>
      <c r="I125" s="446"/>
      <c r="J125" s="445"/>
    </row>
    <row r="126" spans="1:42" s="444" customFormat="1">
      <c r="A126" s="68"/>
      <c r="B126" s="445"/>
      <c r="C126" s="445"/>
      <c r="D126" s="445"/>
      <c r="E126" s="435"/>
      <c r="F126" s="418"/>
      <c r="G126" s="434"/>
      <c r="H126" s="433"/>
      <c r="I126" s="432"/>
      <c r="J126" s="445"/>
    </row>
    <row r="127" spans="1:42">
      <c r="A127" s="82" t="s">
        <v>343</v>
      </c>
      <c r="B127" s="443" t="s">
        <v>1446</v>
      </c>
      <c r="C127" s="442"/>
      <c r="D127" s="336"/>
      <c r="E127" s="435"/>
      <c r="F127" s="418"/>
      <c r="G127" s="434"/>
      <c r="H127" s="433"/>
      <c r="I127" s="432"/>
      <c r="J127" s="404"/>
    </row>
    <row r="128" spans="1:42">
      <c r="A128" s="82"/>
      <c r="B128" s="437"/>
      <c r="C128" s="436" t="s">
        <v>1445</v>
      </c>
      <c r="D128" s="336"/>
      <c r="E128" s="435"/>
      <c r="F128" s="441" t="s">
        <v>1443</v>
      </c>
      <c r="G128" s="434">
        <v>227.52</v>
      </c>
      <c r="H128" s="440"/>
      <c r="I128" s="438"/>
      <c r="J128" s="404"/>
    </row>
    <row r="129" spans="1:10">
      <c r="A129" s="82"/>
      <c r="B129" s="437"/>
      <c r="C129" s="436" t="s">
        <v>1444</v>
      </c>
      <c r="D129" s="336"/>
      <c r="E129" s="435"/>
      <c r="F129" s="441" t="s">
        <v>1443</v>
      </c>
      <c r="G129" s="434">
        <v>170.64</v>
      </c>
      <c r="H129" s="440"/>
      <c r="I129" s="438"/>
      <c r="J129" s="404"/>
    </row>
    <row r="130" spans="1:10">
      <c r="A130" s="82"/>
      <c r="B130" s="437"/>
      <c r="C130" s="436" t="s">
        <v>1442</v>
      </c>
      <c r="D130" s="336"/>
      <c r="E130" s="435"/>
      <c r="F130" s="418" t="s">
        <v>9</v>
      </c>
      <c r="G130" s="434">
        <v>316</v>
      </c>
      <c r="H130" s="439"/>
      <c r="I130" s="438"/>
      <c r="J130" s="404"/>
    </row>
    <row r="131" spans="1:10">
      <c r="A131" s="82"/>
      <c r="B131" s="437"/>
      <c r="C131" s="436" t="s">
        <v>1441</v>
      </c>
      <c r="D131" s="336"/>
      <c r="E131" s="435"/>
      <c r="F131" s="418" t="s">
        <v>7</v>
      </c>
      <c r="G131" s="434">
        <v>7</v>
      </c>
      <c r="H131" s="439"/>
      <c r="I131" s="438"/>
      <c r="J131" s="404"/>
    </row>
    <row r="132" spans="1:10">
      <c r="A132" s="82"/>
      <c r="B132" s="437"/>
      <c r="C132" s="436" t="s">
        <v>1440</v>
      </c>
      <c r="D132" s="336"/>
      <c r="E132" s="435"/>
      <c r="F132" s="418" t="s">
        <v>7</v>
      </c>
      <c r="G132" s="434">
        <v>4</v>
      </c>
      <c r="H132" s="439"/>
      <c r="I132" s="438"/>
      <c r="J132" s="404"/>
    </row>
    <row r="133" spans="1:10">
      <c r="A133" s="82"/>
      <c r="B133" s="437"/>
      <c r="C133" s="436" t="s">
        <v>1439</v>
      </c>
      <c r="D133" s="336"/>
      <c r="E133" s="435"/>
      <c r="F133" s="418" t="s">
        <v>7</v>
      </c>
      <c r="G133" s="434">
        <v>1</v>
      </c>
      <c r="H133" s="439"/>
      <c r="I133" s="438"/>
      <c r="J133" s="404"/>
    </row>
    <row r="134" spans="1:10">
      <c r="A134" s="82"/>
      <c r="B134" s="437"/>
      <c r="C134" s="436"/>
      <c r="D134" s="336"/>
      <c r="E134" s="435"/>
      <c r="F134" s="418"/>
      <c r="G134" s="434"/>
      <c r="H134" s="433"/>
      <c r="I134" s="432"/>
      <c r="J134" s="404"/>
    </row>
    <row r="135" spans="1:10" ht="13.5" thickBot="1">
      <c r="A135" s="82"/>
      <c r="B135" s="437"/>
      <c r="C135" s="436"/>
      <c r="D135" s="336"/>
      <c r="E135" s="435"/>
      <c r="F135" s="418"/>
      <c r="G135" s="434"/>
      <c r="H135" s="433"/>
      <c r="I135" s="432"/>
      <c r="J135" s="404"/>
    </row>
    <row r="136" spans="1:10">
      <c r="A136" s="431"/>
      <c r="B136" s="430"/>
      <c r="C136" s="429"/>
      <c r="D136" s="428"/>
      <c r="E136" s="427"/>
      <c r="F136" s="426"/>
      <c r="G136" s="425"/>
      <c r="H136" s="424"/>
      <c r="I136" s="423"/>
      <c r="J136" s="404"/>
    </row>
    <row r="137" spans="1:10">
      <c r="A137" s="421"/>
      <c r="B137" s="420"/>
      <c r="C137" s="419"/>
      <c r="D137" s="336"/>
      <c r="E137" s="4" t="s">
        <v>1072</v>
      </c>
      <c r="F137" s="418"/>
      <c r="G137" s="418"/>
      <c r="H137" s="417"/>
      <c r="I137" s="416">
        <f>SUM(I125:I133)</f>
        <v>0</v>
      </c>
      <c r="J137" s="404"/>
    </row>
    <row r="138" spans="1:10">
      <c r="A138" s="421"/>
      <c r="B138" s="422"/>
      <c r="C138" s="419"/>
      <c r="D138" s="336"/>
      <c r="E138" s="4" t="s">
        <v>17</v>
      </c>
      <c r="F138" s="418"/>
      <c r="G138" s="418"/>
      <c r="H138" s="417"/>
      <c r="I138" s="416">
        <f>0.2*I137</f>
        <v>0</v>
      </c>
      <c r="J138" s="404"/>
    </row>
    <row r="139" spans="1:10">
      <c r="A139" s="421"/>
      <c r="B139" s="420"/>
      <c r="C139" s="419"/>
      <c r="D139" s="336"/>
      <c r="E139" s="4" t="s">
        <v>1071</v>
      </c>
      <c r="F139" s="418"/>
      <c r="G139" s="418"/>
      <c r="H139" s="417"/>
      <c r="I139" s="416">
        <f>+I138+I137</f>
        <v>0</v>
      </c>
      <c r="J139" s="404"/>
    </row>
    <row r="140" spans="1:10" ht="13.5" thickBot="1">
      <c r="A140" s="415"/>
      <c r="B140" s="414"/>
      <c r="C140" s="413"/>
      <c r="D140" s="412"/>
      <c r="E140" s="411"/>
      <c r="F140" s="410"/>
      <c r="G140" s="410"/>
      <c r="H140" s="409"/>
      <c r="I140" s="408"/>
      <c r="J140" s="404"/>
    </row>
    <row r="141" spans="1:10">
      <c r="A141" s="407"/>
      <c r="B141" s="404"/>
      <c r="C141" s="404"/>
      <c r="D141" s="404"/>
      <c r="E141" s="404"/>
      <c r="F141" s="404"/>
      <c r="G141" s="406"/>
      <c r="H141" s="405"/>
      <c r="I141" s="405"/>
      <c r="J141" s="404"/>
    </row>
    <row r="142" spans="1:10">
      <c r="A142" s="407"/>
      <c r="B142" s="404"/>
      <c r="C142" s="404"/>
      <c r="D142" s="404"/>
      <c r="E142" s="404"/>
      <c r="F142" s="404"/>
      <c r="G142" s="406"/>
      <c r="H142" s="405"/>
      <c r="I142" s="405"/>
      <c r="J142" s="404"/>
    </row>
    <row r="143" spans="1:10">
      <c r="A143" s="407"/>
      <c r="B143" s="404"/>
      <c r="C143" s="404"/>
      <c r="D143" s="404"/>
      <c r="E143" s="404"/>
      <c r="F143" s="404"/>
      <c r="G143" s="406"/>
      <c r="H143" s="405"/>
      <c r="I143" s="405"/>
      <c r="J143" s="404"/>
    </row>
    <row r="144" spans="1:10">
      <c r="A144" s="407"/>
      <c r="B144" s="404"/>
      <c r="C144" s="404"/>
      <c r="D144" s="404"/>
      <c r="E144" s="404"/>
      <c r="F144" s="404"/>
      <c r="G144" s="406"/>
      <c r="H144" s="405"/>
      <c r="I144" s="405"/>
      <c r="J144" s="404"/>
    </row>
    <row r="145" spans="1:10">
      <c r="A145" s="407"/>
      <c r="B145" s="404"/>
      <c r="C145" s="404"/>
      <c r="D145" s="404"/>
      <c r="E145" s="404"/>
      <c r="F145" s="404"/>
      <c r="G145" s="406"/>
      <c r="H145" s="405"/>
      <c r="I145" s="405"/>
      <c r="J145" s="404"/>
    </row>
    <row r="146" spans="1:10">
      <c r="A146" s="407"/>
      <c r="B146" s="404"/>
      <c r="C146" s="404"/>
      <c r="D146" s="404"/>
      <c r="E146" s="404"/>
      <c r="F146" s="404"/>
      <c r="G146" s="406"/>
      <c r="H146" s="405"/>
      <c r="I146" s="405"/>
      <c r="J146" s="404"/>
    </row>
    <row r="147" spans="1:10">
      <c r="A147" s="407"/>
      <c r="B147" s="404"/>
      <c r="C147" s="404"/>
      <c r="D147" s="404"/>
      <c r="E147" s="404"/>
      <c r="F147" s="404"/>
      <c r="G147" s="406"/>
      <c r="H147" s="405"/>
      <c r="I147" s="405"/>
      <c r="J147" s="404"/>
    </row>
    <row r="148" spans="1:10">
      <c r="A148" s="407"/>
      <c r="B148" s="404"/>
      <c r="C148" s="404"/>
      <c r="D148" s="404"/>
      <c r="E148" s="404"/>
      <c r="F148" s="404"/>
      <c r="G148" s="406"/>
      <c r="H148" s="405"/>
      <c r="I148" s="405"/>
      <c r="J148" s="404"/>
    </row>
    <row r="149" spans="1:10">
      <c r="A149" s="407"/>
      <c r="B149" s="404"/>
      <c r="C149" s="404"/>
      <c r="D149" s="404"/>
      <c r="E149" s="404"/>
      <c r="F149" s="404"/>
      <c r="G149" s="406"/>
      <c r="H149" s="405"/>
      <c r="I149" s="405"/>
      <c r="J149" s="404"/>
    </row>
    <row r="150" spans="1:10">
      <c r="A150" s="407"/>
      <c r="B150" s="404"/>
      <c r="C150" s="404"/>
      <c r="D150" s="404"/>
      <c r="E150" s="404"/>
      <c r="F150" s="404"/>
      <c r="G150" s="406"/>
      <c r="H150" s="405"/>
      <c r="I150" s="405"/>
      <c r="J150" s="404"/>
    </row>
    <row r="151" spans="1:10">
      <c r="A151" s="407"/>
      <c r="B151" s="404"/>
      <c r="C151" s="404"/>
      <c r="D151" s="404"/>
      <c r="E151" s="404"/>
      <c r="F151" s="404"/>
      <c r="G151" s="406"/>
      <c r="H151" s="405"/>
      <c r="I151" s="405"/>
      <c r="J151" s="404"/>
    </row>
    <row r="152" spans="1:10">
      <c r="A152" s="407"/>
      <c r="B152" s="404"/>
      <c r="C152" s="404"/>
      <c r="D152" s="404"/>
      <c r="E152" s="404"/>
      <c r="F152" s="404"/>
      <c r="G152" s="406"/>
      <c r="H152" s="405"/>
      <c r="I152" s="405"/>
      <c r="J152" s="404"/>
    </row>
    <row r="153" spans="1:10">
      <c r="A153" s="407"/>
      <c r="B153" s="404"/>
      <c r="C153" s="404"/>
      <c r="D153" s="404"/>
      <c r="E153" s="404"/>
      <c r="F153" s="404"/>
      <c r="G153" s="406"/>
      <c r="H153" s="405"/>
      <c r="I153" s="405"/>
      <c r="J153" s="404"/>
    </row>
    <row r="154" spans="1:10">
      <c r="A154" s="407"/>
      <c r="B154" s="404"/>
      <c r="C154" s="404"/>
      <c r="D154" s="404"/>
      <c r="E154" s="404"/>
      <c r="F154" s="404"/>
      <c r="G154" s="406"/>
      <c r="H154" s="405"/>
      <c r="I154" s="405"/>
      <c r="J154" s="404"/>
    </row>
    <row r="155" spans="1:10">
      <c r="A155" s="407"/>
      <c r="B155" s="404"/>
      <c r="C155" s="404"/>
      <c r="D155" s="404"/>
      <c r="E155" s="404"/>
      <c r="F155" s="404"/>
      <c r="G155" s="406"/>
      <c r="H155" s="405"/>
      <c r="I155" s="405"/>
      <c r="J155" s="404"/>
    </row>
    <row r="156" spans="1:10">
      <c r="A156" s="407"/>
      <c r="B156" s="404"/>
      <c r="C156" s="404"/>
      <c r="D156" s="404"/>
      <c r="E156" s="404"/>
      <c r="F156" s="404"/>
      <c r="G156" s="406"/>
      <c r="H156" s="405"/>
      <c r="I156" s="405"/>
      <c r="J156" s="404"/>
    </row>
    <row r="157" spans="1:10">
      <c r="A157" s="407"/>
      <c r="B157" s="404"/>
      <c r="C157" s="404"/>
      <c r="D157" s="404"/>
      <c r="E157" s="404"/>
      <c r="F157" s="404"/>
      <c r="G157" s="406"/>
      <c r="H157" s="405"/>
      <c r="I157" s="405"/>
      <c r="J157" s="404"/>
    </row>
    <row r="158" spans="1:10">
      <c r="A158" s="407"/>
      <c r="B158" s="404"/>
      <c r="C158" s="404"/>
      <c r="D158" s="404"/>
      <c r="E158" s="404"/>
      <c r="F158" s="404"/>
      <c r="G158" s="406"/>
      <c r="H158" s="405"/>
      <c r="I158" s="405"/>
      <c r="J158" s="404"/>
    </row>
    <row r="159" spans="1:10">
      <c r="A159" s="407"/>
      <c r="B159" s="404"/>
      <c r="C159" s="404"/>
      <c r="D159" s="404"/>
      <c r="E159" s="404"/>
      <c r="F159" s="404"/>
      <c r="G159" s="406"/>
      <c r="H159" s="405"/>
      <c r="I159" s="405"/>
      <c r="J159" s="404"/>
    </row>
    <row r="160" spans="1:10">
      <c r="A160" s="407"/>
      <c r="B160" s="404"/>
      <c r="C160" s="404"/>
      <c r="D160" s="404"/>
      <c r="E160" s="404"/>
      <c r="F160" s="404"/>
      <c r="G160" s="406"/>
      <c r="H160" s="405"/>
      <c r="I160" s="405"/>
      <c r="J160" s="404"/>
    </row>
    <row r="161" spans="1:10">
      <c r="A161" s="407"/>
      <c r="B161" s="404"/>
      <c r="C161" s="404"/>
      <c r="D161" s="404"/>
      <c r="E161" s="404"/>
      <c r="F161" s="404"/>
      <c r="G161" s="406"/>
      <c r="H161" s="405"/>
      <c r="I161" s="405"/>
      <c r="J161" s="404"/>
    </row>
    <row r="162" spans="1:10">
      <c r="A162" s="407"/>
      <c r="B162" s="404"/>
      <c r="C162" s="404"/>
      <c r="D162" s="404"/>
      <c r="E162" s="404"/>
      <c r="F162" s="404"/>
      <c r="G162" s="406"/>
      <c r="H162" s="405"/>
      <c r="I162" s="405"/>
      <c r="J162" s="404"/>
    </row>
    <row r="163" spans="1:10">
      <c r="A163" s="407"/>
      <c r="B163" s="404"/>
      <c r="C163" s="404"/>
      <c r="D163" s="404"/>
      <c r="E163" s="404"/>
      <c r="F163" s="404"/>
      <c r="G163" s="406"/>
      <c r="H163" s="405"/>
      <c r="I163" s="405"/>
      <c r="J163" s="404"/>
    </row>
    <row r="164" spans="1:10">
      <c r="A164" s="407"/>
      <c r="B164" s="404"/>
      <c r="C164" s="404"/>
      <c r="D164" s="404"/>
      <c r="E164" s="404"/>
      <c r="F164" s="404"/>
      <c r="G164" s="406"/>
      <c r="H164" s="405"/>
      <c r="I164" s="405"/>
      <c r="J164" s="404"/>
    </row>
    <row r="165" spans="1:10">
      <c r="A165" s="407"/>
      <c r="B165" s="404"/>
      <c r="C165" s="404"/>
      <c r="D165" s="404"/>
      <c r="E165" s="404"/>
      <c r="F165" s="404"/>
      <c r="G165" s="406"/>
      <c r="H165" s="405"/>
      <c r="I165" s="405"/>
      <c r="J165" s="404"/>
    </row>
    <row r="166" spans="1:10">
      <c r="A166" s="407"/>
      <c r="B166" s="404"/>
      <c r="C166" s="404"/>
      <c r="D166" s="404"/>
      <c r="E166" s="404"/>
      <c r="F166" s="404"/>
      <c r="G166" s="406"/>
      <c r="H166" s="405"/>
      <c r="I166" s="405"/>
      <c r="J166" s="404"/>
    </row>
    <row r="167" spans="1:10">
      <c r="A167" s="407"/>
      <c r="B167" s="404"/>
      <c r="C167" s="404"/>
      <c r="D167" s="404"/>
      <c r="E167" s="404"/>
      <c r="F167" s="404"/>
      <c r="G167" s="406"/>
      <c r="H167" s="405"/>
      <c r="I167" s="405"/>
      <c r="J167" s="404"/>
    </row>
    <row r="168" spans="1:10">
      <c r="A168" s="407"/>
      <c r="B168" s="404"/>
      <c r="C168" s="404"/>
      <c r="D168" s="404"/>
      <c r="E168" s="404"/>
      <c r="F168" s="404"/>
      <c r="G168" s="406"/>
      <c r="H168" s="405"/>
      <c r="I168" s="405"/>
      <c r="J168" s="404"/>
    </row>
    <row r="169" spans="1:10">
      <c r="A169" s="407"/>
      <c r="B169" s="404"/>
      <c r="C169" s="404"/>
      <c r="D169" s="404"/>
      <c r="E169" s="404"/>
      <c r="F169" s="404"/>
      <c r="G169" s="406"/>
      <c r="H169" s="405"/>
      <c r="I169" s="405"/>
      <c r="J169" s="404"/>
    </row>
    <row r="170" spans="1:10">
      <c r="A170" s="407"/>
      <c r="B170" s="404"/>
      <c r="C170" s="404"/>
      <c r="D170" s="404"/>
      <c r="E170" s="404"/>
      <c r="F170" s="404"/>
      <c r="G170" s="406"/>
      <c r="H170" s="405"/>
      <c r="I170" s="405"/>
      <c r="J170" s="404"/>
    </row>
    <row r="171" spans="1:10">
      <c r="A171" s="407"/>
      <c r="B171" s="404"/>
      <c r="C171" s="404"/>
      <c r="D171" s="404"/>
      <c r="E171" s="404"/>
      <c r="F171" s="404"/>
      <c r="G171" s="406"/>
      <c r="H171" s="405"/>
      <c r="I171" s="405"/>
      <c r="J171" s="404"/>
    </row>
    <row r="172" spans="1:10">
      <c r="A172" s="407"/>
      <c r="B172" s="404"/>
      <c r="C172" s="404"/>
      <c r="D172" s="404"/>
      <c r="E172" s="404"/>
      <c r="F172" s="404"/>
      <c r="G172" s="406"/>
      <c r="H172" s="405"/>
      <c r="I172" s="405"/>
      <c r="J172" s="404"/>
    </row>
    <row r="173" spans="1:10">
      <c r="A173" s="407"/>
      <c r="B173" s="404"/>
      <c r="C173" s="404"/>
      <c r="D173" s="404"/>
      <c r="E173" s="404"/>
      <c r="F173" s="404"/>
      <c r="G173" s="406"/>
      <c r="H173" s="405"/>
      <c r="I173" s="405"/>
      <c r="J173" s="404"/>
    </row>
    <row r="174" spans="1:10">
      <c r="A174" s="407"/>
      <c r="B174" s="404"/>
      <c r="C174" s="404"/>
      <c r="D174" s="404"/>
      <c r="E174" s="404"/>
      <c r="F174" s="404"/>
      <c r="G174" s="406"/>
      <c r="H174" s="405"/>
      <c r="I174" s="405"/>
      <c r="J174" s="404"/>
    </row>
    <row r="175" spans="1:10">
      <c r="A175" s="407"/>
      <c r="B175" s="404"/>
      <c r="C175" s="404"/>
      <c r="D175" s="404"/>
      <c r="E175" s="404"/>
      <c r="F175" s="404"/>
      <c r="G175" s="406"/>
      <c r="H175" s="405"/>
      <c r="I175" s="405"/>
      <c r="J175" s="404"/>
    </row>
    <row r="176" spans="1:10">
      <c r="A176" s="407"/>
      <c r="B176" s="404"/>
      <c r="C176" s="404"/>
      <c r="D176" s="404"/>
      <c r="E176" s="404"/>
      <c r="F176" s="404"/>
      <c r="G176" s="406"/>
      <c r="H176" s="405"/>
      <c r="I176" s="405"/>
      <c r="J176" s="404"/>
    </row>
    <row r="177" spans="1:10">
      <c r="A177" s="407"/>
      <c r="B177" s="404"/>
      <c r="C177" s="404"/>
      <c r="D177" s="404"/>
      <c r="E177" s="404"/>
      <c r="F177" s="404"/>
      <c r="G177" s="406"/>
      <c r="H177" s="405"/>
      <c r="I177" s="405"/>
      <c r="J177" s="404"/>
    </row>
    <row r="178" spans="1:10">
      <c r="A178" s="407"/>
      <c r="B178" s="404"/>
      <c r="C178" s="404"/>
      <c r="D178" s="404"/>
      <c r="E178" s="404"/>
      <c r="F178" s="404"/>
      <c r="G178" s="406"/>
      <c r="H178" s="405"/>
      <c r="I178" s="405"/>
      <c r="J178" s="404"/>
    </row>
    <row r="179" spans="1:10">
      <c r="A179" s="407"/>
      <c r="B179" s="404"/>
      <c r="C179" s="404"/>
      <c r="D179" s="404"/>
      <c r="E179" s="404"/>
      <c r="F179" s="404"/>
      <c r="G179" s="406"/>
      <c r="H179" s="405"/>
      <c r="I179" s="405"/>
      <c r="J179" s="404"/>
    </row>
    <row r="180" spans="1:10">
      <c r="A180" s="407"/>
      <c r="B180" s="404"/>
      <c r="C180" s="404"/>
      <c r="D180" s="404"/>
      <c r="E180" s="404"/>
      <c r="F180" s="404"/>
      <c r="G180" s="406"/>
      <c r="H180" s="405"/>
      <c r="I180" s="405"/>
      <c r="J180" s="404"/>
    </row>
    <row r="181" spans="1:10">
      <c r="A181" s="407"/>
      <c r="B181" s="404"/>
      <c r="C181" s="404"/>
      <c r="D181" s="404"/>
      <c r="E181" s="404"/>
      <c r="F181" s="404"/>
      <c r="G181" s="406"/>
      <c r="H181" s="405"/>
      <c r="I181" s="405"/>
      <c r="J181" s="404"/>
    </row>
    <row r="182" spans="1:10">
      <c r="A182" s="407"/>
      <c r="B182" s="404"/>
      <c r="C182" s="404"/>
      <c r="D182" s="404"/>
      <c r="E182" s="404"/>
      <c r="F182" s="404"/>
      <c r="G182" s="406"/>
      <c r="H182" s="405"/>
      <c r="I182" s="405"/>
      <c r="J182" s="404"/>
    </row>
    <row r="183" spans="1:10">
      <c r="A183" s="407"/>
      <c r="B183" s="404"/>
      <c r="C183" s="404"/>
      <c r="D183" s="404"/>
      <c r="E183" s="404"/>
      <c r="F183" s="404"/>
      <c r="G183" s="406"/>
      <c r="H183" s="405"/>
      <c r="I183" s="405"/>
      <c r="J183" s="404"/>
    </row>
    <row r="184" spans="1:10">
      <c r="A184" s="407"/>
      <c r="B184" s="404"/>
      <c r="C184" s="404"/>
      <c r="D184" s="404"/>
      <c r="E184" s="404"/>
      <c r="F184" s="404"/>
      <c r="G184" s="406"/>
      <c r="H184" s="405"/>
      <c r="I184" s="405"/>
      <c r="J184" s="404"/>
    </row>
    <row r="185" spans="1:10">
      <c r="A185" s="407"/>
      <c r="B185" s="404"/>
      <c r="C185" s="404"/>
      <c r="D185" s="404"/>
      <c r="E185" s="404"/>
      <c r="F185" s="404"/>
      <c r="G185" s="406"/>
      <c r="H185" s="405"/>
      <c r="I185" s="405"/>
      <c r="J185" s="404"/>
    </row>
    <row r="186" spans="1:10">
      <c r="A186" s="407"/>
      <c r="B186" s="404"/>
      <c r="C186" s="404"/>
      <c r="D186" s="404"/>
      <c r="E186" s="404"/>
      <c r="F186" s="404"/>
      <c r="G186" s="406"/>
      <c r="H186" s="405"/>
      <c r="I186" s="405"/>
      <c r="J186" s="404"/>
    </row>
    <row r="187" spans="1:10">
      <c r="A187" s="407"/>
      <c r="B187" s="404"/>
      <c r="C187" s="404"/>
      <c r="D187" s="404"/>
      <c r="E187" s="404"/>
      <c r="F187" s="404"/>
      <c r="G187" s="406"/>
      <c r="H187" s="405"/>
      <c r="I187" s="405"/>
      <c r="J187" s="404"/>
    </row>
    <row r="188" spans="1:10">
      <c r="A188" s="407"/>
      <c r="B188" s="404"/>
      <c r="C188" s="404"/>
      <c r="D188" s="404"/>
      <c r="E188" s="404"/>
      <c r="F188" s="404"/>
      <c r="G188" s="406"/>
      <c r="H188" s="405"/>
      <c r="I188" s="405"/>
      <c r="J188" s="404"/>
    </row>
    <row r="189" spans="1:10">
      <c r="A189" s="407"/>
      <c r="B189" s="404"/>
      <c r="C189" s="404"/>
      <c r="D189" s="404"/>
      <c r="E189" s="404"/>
      <c r="F189" s="404"/>
      <c r="G189" s="406"/>
      <c r="H189" s="405"/>
      <c r="I189" s="405"/>
      <c r="J189" s="404"/>
    </row>
    <row r="190" spans="1:10">
      <c r="A190" s="407"/>
      <c r="B190" s="404"/>
      <c r="C190" s="404"/>
      <c r="D190" s="404"/>
      <c r="E190" s="404"/>
      <c r="F190" s="404"/>
      <c r="G190" s="406"/>
      <c r="H190" s="405"/>
      <c r="I190" s="405"/>
      <c r="J190" s="404"/>
    </row>
  </sheetData>
  <mergeCells count="13">
    <mergeCell ref="A1:C1"/>
    <mergeCell ref="A2:C4"/>
    <mergeCell ref="A5:A7"/>
    <mergeCell ref="B5:E7"/>
    <mergeCell ref="F5:F7"/>
    <mergeCell ref="D3:I3"/>
    <mergeCell ref="B13:E13"/>
    <mergeCell ref="B10:E10"/>
    <mergeCell ref="G5:G7"/>
    <mergeCell ref="A123:I123"/>
    <mergeCell ref="H5:H7"/>
    <mergeCell ref="I5:I7"/>
    <mergeCell ref="B16:E16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3" fitToHeight="0" orientation="portrait" r:id="rId1"/>
  <headerFooter alignWithMargins="0">
    <oddHeader>&amp;R&amp;"Arial,Gras italique"&amp;8Page 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30658-6320-4289-BF03-1D5B6B43558E}">
  <sheetPr>
    <pageSetUpPr fitToPage="1"/>
  </sheetPr>
  <dimension ref="A1:L50"/>
  <sheetViews>
    <sheetView showGridLines="0" showZeros="0" view="pageBreakPreview" zoomScale="40" zoomScaleNormal="70" zoomScaleSheetLayoutView="40" workbookViewId="0">
      <selection activeCell="P78" sqref="L62:P78"/>
    </sheetView>
  </sheetViews>
  <sheetFormatPr baseColWidth="10" defaultRowHeight="14.25"/>
  <cols>
    <col min="1" max="1" width="6.5703125" style="9" customWidth="1"/>
    <col min="2" max="4" width="11.42578125" style="8"/>
    <col min="5" max="5" width="35.7109375" style="8" customWidth="1"/>
    <col min="6" max="6" width="6" style="8" customWidth="1"/>
    <col min="7" max="7" width="8.140625" style="7" hidden="1" customWidth="1"/>
    <col min="8" max="8" width="9.7109375" style="7" customWidth="1"/>
    <col min="9" max="9" width="12.85546875" style="6" customWidth="1"/>
    <col min="10" max="10" width="15" style="6" bestFit="1" customWidth="1"/>
    <col min="11" max="11" width="12.85546875" style="3" bestFit="1" customWidth="1"/>
    <col min="12" max="16384" width="11.42578125" style="3"/>
  </cols>
  <sheetData>
    <row r="1" spans="1:12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2" ht="24.95" customHeight="1">
      <c r="A2" s="707" t="s">
        <v>237</v>
      </c>
      <c r="B2" s="708"/>
      <c r="C2" s="709"/>
      <c r="D2" s="682"/>
      <c r="E2" s="716"/>
      <c r="F2" s="716"/>
      <c r="G2" s="716"/>
      <c r="H2" s="716"/>
      <c r="I2" s="716"/>
      <c r="J2" s="717"/>
      <c r="L2" s="87"/>
    </row>
    <row r="3" spans="1:12" ht="24.95" customHeight="1">
      <c r="A3" s="710"/>
      <c r="B3" s="711"/>
      <c r="C3" s="712"/>
      <c r="D3" s="718" t="s">
        <v>236</v>
      </c>
      <c r="E3" s="719"/>
      <c r="F3" s="719"/>
      <c r="G3" s="719"/>
      <c r="H3" s="719"/>
      <c r="I3" s="719"/>
      <c r="J3" s="720"/>
      <c r="L3" s="86"/>
    </row>
    <row r="4" spans="1:12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85"/>
    </row>
    <row r="5" spans="1:12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691" t="s">
        <v>194</v>
      </c>
      <c r="H5" s="691" t="s">
        <v>194</v>
      </c>
      <c r="I5" s="667" t="s">
        <v>192</v>
      </c>
      <c r="J5" s="670" t="s">
        <v>191</v>
      </c>
    </row>
    <row r="6" spans="1:12" ht="12.75">
      <c r="A6" s="677"/>
      <c r="B6" s="682"/>
      <c r="C6" s="683"/>
      <c r="D6" s="683"/>
      <c r="E6" s="684"/>
      <c r="F6" s="689"/>
      <c r="G6" s="692"/>
      <c r="H6" s="692"/>
      <c r="I6" s="668"/>
      <c r="J6" s="671"/>
    </row>
    <row r="7" spans="1:12" ht="13.5" thickBot="1">
      <c r="A7" s="678"/>
      <c r="B7" s="685"/>
      <c r="C7" s="686"/>
      <c r="D7" s="686"/>
      <c r="E7" s="687"/>
      <c r="F7" s="690"/>
      <c r="G7" s="693"/>
      <c r="H7" s="693"/>
      <c r="I7" s="669"/>
      <c r="J7" s="672"/>
    </row>
    <row r="8" spans="1:12" ht="15" customHeight="1">
      <c r="A8" s="79"/>
      <c r="B8" s="78"/>
      <c r="C8" s="77"/>
      <c r="D8" s="76"/>
      <c r="E8" s="75"/>
      <c r="F8" s="74"/>
      <c r="G8" s="73"/>
      <c r="H8" s="73"/>
      <c r="I8" s="84"/>
      <c r="J8" s="28">
        <f t="shared" ref="J8:J43" si="0">ROUND(H8*I8,2)</f>
        <v>0</v>
      </c>
    </row>
    <row r="9" spans="1:12" ht="15" customHeight="1">
      <c r="A9" s="68" t="s">
        <v>190</v>
      </c>
      <c r="B9" s="67" t="s">
        <v>189</v>
      </c>
      <c r="C9" s="52"/>
      <c r="D9" s="2"/>
      <c r="E9" s="72"/>
      <c r="F9" s="47"/>
      <c r="G9" s="51"/>
      <c r="H9" s="51"/>
      <c r="I9" s="41"/>
      <c r="J9" s="28"/>
    </row>
    <row r="10" spans="1:12" ht="15" customHeight="1">
      <c r="A10" s="70"/>
      <c r="B10" s="69"/>
      <c r="C10" s="64"/>
      <c r="D10" s="63"/>
      <c r="E10" s="62"/>
      <c r="F10" s="47"/>
      <c r="G10" s="51"/>
      <c r="H10" s="51"/>
      <c r="I10" s="41"/>
      <c r="J10" s="28"/>
    </row>
    <row r="11" spans="1:12" ht="15" customHeight="1">
      <c r="A11" s="70"/>
      <c r="B11" s="69"/>
      <c r="C11" s="64"/>
      <c r="D11" s="63"/>
      <c r="E11" s="62"/>
      <c r="F11" s="47"/>
      <c r="G11" s="51"/>
      <c r="H11" s="51"/>
      <c r="I11" s="41"/>
      <c r="J11" s="28"/>
    </row>
    <row r="12" spans="1:12" ht="15" customHeight="1">
      <c r="A12" s="68" t="s">
        <v>188</v>
      </c>
      <c r="B12" s="673" t="s">
        <v>235</v>
      </c>
      <c r="C12" s="674"/>
      <c r="D12" s="674"/>
      <c r="E12" s="675"/>
      <c r="F12" s="47"/>
      <c r="G12" s="51"/>
      <c r="H12" s="51"/>
      <c r="I12" s="41"/>
      <c r="J12" s="28"/>
    </row>
    <row r="13" spans="1:12" ht="15" customHeight="1">
      <c r="A13" s="70"/>
      <c r="B13" s="69"/>
      <c r="C13" s="64"/>
      <c r="D13" s="63"/>
      <c r="E13" s="62"/>
      <c r="F13" s="47"/>
      <c r="G13" s="51"/>
      <c r="H13" s="51"/>
      <c r="I13" s="41"/>
      <c r="J13" s="28"/>
    </row>
    <row r="14" spans="1:12" ht="15" customHeight="1">
      <c r="A14" s="70"/>
      <c r="B14" s="69"/>
      <c r="C14" s="64"/>
      <c r="D14" s="63"/>
      <c r="E14" s="62"/>
      <c r="F14" s="47"/>
      <c r="G14" s="51"/>
      <c r="H14" s="51"/>
      <c r="I14" s="41"/>
      <c r="J14" s="28"/>
    </row>
    <row r="15" spans="1:12" ht="15" customHeight="1">
      <c r="A15" s="68" t="s">
        <v>186</v>
      </c>
      <c r="B15" s="673" t="s">
        <v>234</v>
      </c>
      <c r="C15" s="674"/>
      <c r="D15" s="674"/>
      <c r="E15" s="675"/>
      <c r="F15" s="47"/>
      <c r="G15" s="51"/>
      <c r="H15" s="51"/>
      <c r="I15" s="41"/>
      <c r="J15" s="28"/>
    </row>
    <row r="16" spans="1:12" ht="15" customHeight="1">
      <c r="A16" s="103"/>
      <c r="B16" s="1"/>
      <c r="C16" s="52"/>
      <c r="D16" s="2"/>
      <c r="E16" s="44"/>
      <c r="F16" s="47"/>
      <c r="G16" s="51"/>
      <c r="H16" s="51"/>
      <c r="I16" s="41"/>
      <c r="J16" s="28"/>
    </row>
    <row r="17" spans="1:10" ht="15" customHeight="1">
      <c r="A17" s="100" t="s">
        <v>184</v>
      </c>
      <c r="B17" s="31" t="s">
        <v>233</v>
      </c>
      <c r="C17" s="97"/>
      <c r="D17" s="2"/>
      <c r="E17" s="72"/>
      <c r="F17" s="23"/>
      <c r="G17" s="22"/>
      <c r="H17" s="22"/>
      <c r="I17" s="102"/>
      <c r="J17" s="28"/>
    </row>
    <row r="18" spans="1:10" ht="15" customHeight="1">
      <c r="A18" s="100"/>
      <c r="B18" s="31"/>
      <c r="C18" s="97" t="s">
        <v>231</v>
      </c>
      <c r="D18" s="2"/>
      <c r="E18" s="72"/>
      <c r="F18" s="23" t="s">
        <v>8</v>
      </c>
      <c r="G18" s="22">
        <v>2291</v>
      </c>
      <c r="H18" s="22">
        <v>2291</v>
      </c>
      <c r="I18" s="21"/>
      <c r="J18" s="28"/>
    </row>
    <row r="19" spans="1:10" ht="15" customHeight="1">
      <c r="A19" s="100"/>
      <c r="B19" s="31"/>
      <c r="C19" s="97" t="s">
        <v>230</v>
      </c>
      <c r="D19" s="2"/>
      <c r="E19" s="72"/>
      <c r="F19" s="23" t="s">
        <v>9</v>
      </c>
      <c r="G19" s="22">
        <v>724</v>
      </c>
      <c r="H19" s="22">
        <v>724</v>
      </c>
      <c r="I19" s="21"/>
      <c r="J19" s="28"/>
    </row>
    <row r="20" spans="1:10" ht="15" customHeight="1">
      <c r="A20" s="100"/>
      <c r="B20" s="31"/>
      <c r="C20" s="97"/>
      <c r="D20" s="2"/>
      <c r="E20" s="72"/>
      <c r="F20" s="23"/>
      <c r="G20" s="22"/>
      <c r="H20" s="22"/>
      <c r="I20" s="102"/>
      <c r="J20" s="28"/>
    </row>
    <row r="21" spans="1:10" ht="12.75">
      <c r="A21" s="100" t="s">
        <v>182</v>
      </c>
      <c r="B21" s="31" t="s">
        <v>232</v>
      </c>
      <c r="C21" s="97"/>
      <c r="D21" s="2"/>
      <c r="E21" s="72"/>
      <c r="F21" s="23"/>
      <c r="G21" s="22"/>
      <c r="H21" s="22"/>
      <c r="I21" s="102"/>
      <c r="J21" s="28"/>
    </row>
    <row r="22" spans="1:10" ht="15" customHeight="1">
      <c r="A22" s="100"/>
      <c r="B22" s="31"/>
      <c r="C22" s="97" t="s">
        <v>231</v>
      </c>
      <c r="D22" s="2"/>
      <c r="E22" s="72"/>
      <c r="F22" s="23" t="s">
        <v>8</v>
      </c>
      <c r="G22" s="22">
        <v>277</v>
      </c>
      <c r="H22" s="22">
        <v>277</v>
      </c>
      <c r="I22" s="21"/>
      <c r="J22" s="28"/>
    </row>
    <row r="23" spans="1:10" ht="15" customHeight="1">
      <c r="A23" s="100"/>
      <c r="B23" s="31"/>
      <c r="C23" s="97" t="s">
        <v>230</v>
      </c>
      <c r="D23" s="2"/>
      <c r="E23" s="72"/>
      <c r="F23" s="23" t="s">
        <v>9</v>
      </c>
      <c r="G23" s="22">
        <v>98</v>
      </c>
      <c r="H23" s="22">
        <v>98</v>
      </c>
      <c r="I23" s="21"/>
      <c r="J23" s="28"/>
    </row>
    <row r="24" spans="1:10" ht="15" customHeight="1">
      <c r="A24" s="100"/>
      <c r="B24" s="31"/>
      <c r="C24" s="97"/>
      <c r="D24" s="2"/>
      <c r="E24" s="72"/>
      <c r="F24" s="23"/>
      <c r="G24" s="22"/>
      <c r="H24" s="22"/>
      <c r="I24" s="102"/>
      <c r="J24" s="28"/>
    </row>
    <row r="25" spans="1:10" ht="12.75">
      <c r="A25" s="100" t="s">
        <v>180</v>
      </c>
      <c r="B25" s="31" t="s">
        <v>229</v>
      </c>
      <c r="C25" s="97"/>
      <c r="D25" s="2"/>
      <c r="E25" s="72"/>
      <c r="F25" s="23" t="s">
        <v>8</v>
      </c>
      <c r="G25" s="22">
        <v>2051</v>
      </c>
      <c r="H25" s="22">
        <v>2051</v>
      </c>
      <c r="I25" s="21"/>
      <c r="J25" s="28"/>
    </row>
    <row r="26" spans="1:10" ht="12.75">
      <c r="A26" s="100"/>
      <c r="B26" s="31"/>
      <c r="C26" s="97"/>
      <c r="D26" s="2"/>
      <c r="E26" s="72"/>
      <c r="F26" s="23"/>
      <c r="G26" s="22"/>
      <c r="H26" s="22"/>
      <c r="I26" s="102"/>
      <c r="J26" s="28"/>
    </row>
    <row r="27" spans="1:10" ht="12.75">
      <c r="A27" s="100" t="s">
        <v>151</v>
      </c>
      <c r="B27" s="31" t="s">
        <v>228</v>
      </c>
      <c r="C27" s="97"/>
      <c r="D27" s="2"/>
      <c r="E27" s="72"/>
      <c r="F27" s="23" t="s">
        <v>8</v>
      </c>
      <c r="G27" s="22">
        <v>17</v>
      </c>
      <c r="H27" s="22">
        <v>17</v>
      </c>
      <c r="I27" s="102"/>
      <c r="J27" s="28"/>
    </row>
    <row r="28" spans="1:10" ht="12.75">
      <c r="A28" s="100"/>
      <c r="B28" s="31"/>
      <c r="C28" s="97"/>
      <c r="D28" s="2"/>
      <c r="E28" s="72"/>
      <c r="F28" s="23"/>
      <c r="G28" s="22"/>
      <c r="H28" s="22"/>
      <c r="I28" s="102"/>
      <c r="J28" s="28"/>
    </row>
    <row r="29" spans="1:10" ht="15" customHeight="1">
      <c r="A29" s="100" t="s">
        <v>139</v>
      </c>
      <c r="B29" s="31" t="s">
        <v>10</v>
      </c>
      <c r="C29" s="97"/>
      <c r="D29" s="2"/>
      <c r="E29" s="72"/>
      <c r="F29" s="23"/>
      <c r="G29" s="22"/>
      <c r="H29" s="22"/>
      <c r="I29" s="102"/>
      <c r="J29" s="28"/>
    </row>
    <row r="30" spans="1:10" ht="15" customHeight="1">
      <c r="A30" s="100" t="s">
        <v>138</v>
      </c>
      <c r="B30" s="31" t="s">
        <v>227</v>
      </c>
      <c r="C30" s="97"/>
      <c r="D30" s="2"/>
      <c r="E30" s="72"/>
      <c r="F30" s="23" t="s">
        <v>6</v>
      </c>
      <c r="G30" s="99">
        <v>12</v>
      </c>
      <c r="H30" s="99">
        <v>12</v>
      </c>
      <c r="I30" s="21"/>
      <c r="J30" s="28"/>
    </row>
    <row r="31" spans="1:10" ht="15" customHeight="1">
      <c r="A31" s="100" t="s">
        <v>136</v>
      </c>
      <c r="B31" s="31" t="s">
        <v>226</v>
      </c>
      <c r="C31" s="97"/>
      <c r="D31" s="2"/>
      <c r="E31" s="72"/>
      <c r="F31" s="23" t="s">
        <v>6</v>
      </c>
      <c r="G31" s="99">
        <v>25</v>
      </c>
      <c r="H31" s="99">
        <v>25</v>
      </c>
      <c r="I31" s="21"/>
      <c r="J31" s="28"/>
    </row>
    <row r="32" spans="1:10" s="485" customFormat="1" ht="15" customHeight="1">
      <c r="A32" s="503" t="s">
        <v>134</v>
      </c>
      <c r="B32" s="504" t="s">
        <v>225</v>
      </c>
      <c r="C32" s="505"/>
      <c r="D32" s="494"/>
      <c r="E32" s="506"/>
      <c r="F32" s="502" t="s">
        <v>1105</v>
      </c>
      <c r="G32" s="507"/>
      <c r="H32" s="507"/>
      <c r="I32" s="508"/>
      <c r="J32" s="509"/>
    </row>
    <row r="33" spans="1:10" ht="15" customHeight="1">
      <c r="A33" s="100" t="s">
        <v>224</v>
      </c>
      <c r="B33" s="31" t="s">
        <v>223</v>
      </c>
      <c r="C33" s="97"/>
      <c r="D33" s="2"/>
      <c r="E33" s="72"/>
      <c r="F33" s="23" t="s">
        <v>6</v>
      </c>
      <c r="G33" s="99">
        <v>25</v>
      </c>
      <c r="H33" s="99">
        <v>25</v>
      </c>
      <c r="I33" s="21"/>
      <c r="J33" s="28"/>
    </row>
    <row r="34" spans="1:10" s="485" customFormat="1" ht="15" customHeight="1">
      <c r="A34" s="503" t="s">
        <v>222</v>
      </c>
      <c r="B34" s="504" t="s">
        <v>221</v>
      </c>
      <c r="C34" s="505"/>
      <c r="D34" s="494"/>
      <c r="E34" s="506"/>
      <c r="F34" s="502" t="s">
        <v>1105</v>
      </c>
      <c r="G34" s="507"/>
      <c r="H34" s="507"/>
      <c r="I34" s="508"/>
      <c r="J34" s="509"/>
    </row>
    <row r="35" spans="1:10" s="485" customFormat="1" ht="15" customHeight="1">
      <c r="A35" s="503" t="s">
        <v>220</v>
      </c>
      <c r="B35" s="504" t="s">
        <v>219</v>
      </c>
      <c r="C35" s="505"/>
      <c r="D35" s="494"/>
      <c r="E35" s="506"/>
      <c r="F35" s="502" t="s">
        <v>1105</v>
      </c>
      <c r="G35" s="507"/>
      <c r="H35" s="507"/>
      <c r="I35" s="508"/>
      <c r="J35" s="509"/>
    </row>
    <row r="36" spans="1:10" ht="15" customHeight="1">
      <c r="A36" s="100" t="s">
        <v>218</v>
      </c>
      <c r="B36" s="31" t="s">
        <v>217</v>
      </c>
      <c r="C36" s="97"/>
      <c r="D36" s="2"/>
      <c r="E36" s="72"/>
      <c r="F36" s="23" t="s">
        <v>11</v>
      </c>
      <c r="G36" s="99">
        <v>1</v>
      </c>
      <c r="H36" s="99">
        <v>1</v>
      </c>
      <c r="I36" s="21"/>
      <c r="J36" s="28"/>
    </row>
    <row r="37" spans="1:10" ht="15" customHeight="1">
      <c r="A37" s="100" t="s">
        <v>216</v>
      </c>
      <c r="B37" s="31" t="s">
        <v>215</v>
      </c>
      <c r="C37" s="97"/>
      <c r="D37" s="2"/>
      <c r="E37" s="72"/>
      <c r="F37" s="23" t="s">
        <v>9</v>
      </c>
      <c r="G37" s="22">
        <v>147</v>
      </c>
      <c r="H37" s="22">
        <v>147</v>
      </c>
      <c r="I37" s="21"/>
      <c r="J37" s="28"/>
    </row>
    <row r="38" spans="1:10" ht="15" customHeight="1">
      <c r="A38" s="100" t="s">
        <v>214</v>
      </c>
      <c r="B38" s="31" t="s">
        <v>213</v>
      </c>
      <c r="C38" s="97"/>
      <c r="D38" s="2"/>
      <c r="E38" s="72"/>
      <c r="F38" s="23" t="s">
        <v>9</v>
      </c>
      <c r="G38" s="22">
        <v>597</v>
      </c>
      <c r="H38" s="22">
        <v>597</v>
      </c>
      <c r="I38" s="21"/>
      <c r="J38" s="28"/>
    </row>
    <row r="39" spans="1:10" ht="15" customHeight="1">
      <c r="A39" s="100" t="s">
        <v>212</v>
      </c>
      <c r="B39" s="31" t="s">
        <v>211</v>
      </c>
      <c r="C39" s="97"/>
      <c r="D39" s="2"/>
      <c r="E39" s="72"/>
      <c r="F39" s="23" t="s">
        <v>11</v>
      </c>
      <c r="G39" s="99">
        <v>1</v>
      </c>
      <c r="H39" s="99">
        <v>1</v>
      </c>
      <c r="I39" s="21"/>
      <c r="J39" s="28"/>
    </row>
    <row r="40" spans="1:10" s="101" customFormat="1" ht="15" customHeight="1">
      <c r="A40" s="100" t="s">
        <v>210</v>
      </c>
      <c r="B40" s="97" t="s">
        <v>209</v>
      </c>
      <c r="C40" s="97"/>
      <c r="D40" s="2"/>
      <c r="E40" s="44"/>
      <c r="F40" s="23" t="s">
        <v>6</v>
      </c>
      <c r="G40" s="99">
        <v>2</v>
      </c>
      <c r="H40" s="99">
        <v>2</v>
      </c>
      <c r="I40" s="21"/>
      <c r="J40" s="28"/>
    </row>
    <row r="41" spans="1:10" ht="15" customHeight="1">
      <c r="A41" s="100" t="s">
        <v>208</v>
      </c>
      <c r="B41" s="97" t="s">
        <v>207</v>
      </c>
      <c r="C41" s="97"/>
      <c r="D41" s="2"/>
      <c r="E41" s="44"/>
      <c r="F41" s="23" t="s">
        <v>6</v>
      </c>
      <c r="G41" s="99">
        <v>1</v>
      </c>
      <c r="H41" s="99">
        <v>1</v>
      </c>
      <c r="I41" s="21"/>
      <c r="J41" s="28"/>
    </row>
    <row r="42" spans="1:10" ht="15" customHeight="1">
      <c r="A42" s="98"/>
      <c r="B42" s="1"/>
      <c r="C42" s="52"/>
      <c r="D42" s="2"/>
      <c r="E42" s="44"/>
      <c r="F42" s="47"/>
      <c r="G42" s="51"/>
      <c r="H42" s="51"/>
      <c r="I42" s="21"/>
      <c r="J42" s="28">
        <f t="shared" si="0"/>
        <v>0</v>
      </c>
    </row>
    <row r="43" spans="1:10" ht="15" customHeight="1" thickBot="1">
      <c r="A43" s="26"/>
      <c r="B43" s="31"/>
      <c r="C43" s="97"/>
      <c r="D43" s="30"/>
      <c r="E43" s="29"/>
      <c r="F43" s="23"/>
      <c r="G43" s="22"/>
      <c r="H43" s="22"/>
      <c r="I43" s="21"/>
      <c r="J43" s="28">
        <f t="shared" si="0"/>
        <v>0</v>
      </c>
    </row>
    <row r="44" spans="1:10" ht="15" customHeight="1">
      <c r="A44" s="96"/>
      <c r="B44" s="95"/>
      <c r="C44" s="94"/>
      <c r="D44" s="94"/>
      <c r="E44" s="93"/>
      <c r="F44" s="92"/>
      <c r="G44" s="91"/>
      <c r="H44" s="91"/>
      <c r="I44" s="90"/>
      <c r="J44" s="89"/>
    </row>
    <row r="45" spans="1:10" ht="15" customHeight="1">
      <c r="A45" s="26"/>
      <c r="B45" s="25"/>
      <c r="C45" s="24"/>
      <c r="D45" s="2"/>
      <c r="E45" s="4" t="s">
        <v>0</v>
      </c>
      <c r="F45" s="23"/>
      <c r="G45" s="22"/>
      <c r="H45" s="22"/>
      <c r="I45" s="21"/>
      <c r="J45" s="20">
        <f>SUM(J8:J43)</f>
        <v>0</v>
      </c>
    </row>
    <row r="46" spans="1:10" ht="15" customHeight="1">
      <c r="A46" s="26"/>
      <c r="B46" s="27"/>
      <c r="C46" s="24"/>
      <c r="D46" s="2"/>
      <c r="E46" s="4" t="s">
        <v>17</v>
      </c>
      <c r="F46" s="23"/>
      <c r="G46" s="22"/>
      <c r="H46" s="22"/>
      <c r="I46" s="21"/>
      <c r="J46" s="28">
        <f>ROUND(J45*0.2,2)</f>
        <v>0</v>
      </c>
    </row>
    <row r="47" spans="1:10" ht="15" customHeight="1">
      <c r="A47" s="26"/>
      <c r="B47" s="25"/>
      <c r="C47" s="24"/>
      <c r="D47" s="2"/>
      <c r="E47" s="4" t="s">
        <v>18</v>
      </c>
      <c r="F47" s="23"/>
      <c r="G47" s="22"/>
      <c r="H47" s="22"/>
      <c r="I47" s="21"/>
      <c r="J47" s="20">
        <f>SUM(J44:J46)</f>
        <v>0</v>
      </c>
    </row>
    <row r="48" spans="1:10" ht="15" customHeight="1" thickBot="1">
      <c r="A48" s="19"/>
      <c r="B48" s="18"/>
      <c r="C48" s="17"/>
      <c r="D48" s="16"/>
      <c r="E48" s="5"/>
      <c r="F48" s="15"/>
      <c r="G48" s="14"/>
      <c r="H48" s="14"/>
      <c r="I48" s="13"/>
      <c r="J48" s="12"/>
    </row>
    <row r="49" spans="11:11" ht="12.95" customHeight="1">
      <c r="K49" s="11"/>
    </row>
    <row r="50" spans="11:11" ht="12.95" customHeight="1">
      <c r="K50" s="10"/>
    </row>
  </sheetData>
  <mergeCells count="15">
    <mergeCell ref="A1:C1"/>
    <mergeCell ref="D1:J1"/>
    <mergeCell ref="A2:C4"/>
    <mergeCell ref="D2:J2"/>
    <mergeCell ref="D3:J3"/>
    <mergeCell ref="D4:J4"/>
    <mergeCell ref="I5:I7"/>
    <mergeCell ref="J5:J7"/>
    <mergeCell ref="B12:E12"/>
    <mergeCell ref="B15:E15"/>
    <mergeCell ref="A5:A7"/>
    <mergeCell ref="B5:E7"/>
    <mergeCell ref="F5:F7"/>
    <mergeCell ref="G5:G7"/>
    <mergeCell ref="H5:H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79" fitToHeight="0" orientation="portrait" r:id="rId1"/>
  <headerFooter alignWithMargins="0">
    <oddHeader>&amp;R&amp;"Arial,Gras italique"&amp;8Page 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4DCFB-0C74-493F-B981-59DC036FB758}">
  <sheetPr>
    <pageSetUpPr fitToPage="1"/>
  </sheetPr>
  <dimension ref="A1:L28"/>
  <sheetViews>
    <sheetView showGridLines="0" showZeros="0" view="pageBreakPreview" zoomScale="70" zoomScaleNormal="70" zoomScaleSheetLayoutView="70" workbookViewId="0">
      <selection activeCell="P78" sqref="L62:P78"/>
    </sheetView>
  </sheetViews>
  <sheetFormatPr baseColWidth="10" defaultRowHeight="14.25"/>
  <cols>
    <col min="1" max="1" width="6.5703125" style="9" customWidth="1"/>
    <col min="2" max="4" width="11.42578125" style="8"/>
    <col min="5" max="5" width="24" style="8" customWidth="1"/>
    <col min="6" max="6" width="6" style="8" customWidth="1"/>
    <col min="7" max="7" width="8.140625" style="7" hidden="1" customWidth="1"/>
    <col min="8" max="8" width="9.7109375" style="7" customWidth="1"/>
    <col min="9" max="9" width="12.85546875" style="6" customWidth="1"/>
    <col min="10" max="10" width="15" style="6" bestFit="1" customWidth="1"/>
    <col min="11" max="11" width="12.85546875" style="3" bestFit="1" customWidth="1"/>
    <col min="12" max="16384" width="11.42578125" style="3"/>
  </cols>
  <sheetData>
    <row r="1" spans="1:12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2" ht="24.95" customHeight="1">
      <c r="A2" s="707" t="s">
        <v>237</v>
      </c>
      <c r="B2" s="708"/>
      <c r="C2" s="709"/>
      <c r="D2" s="682"/>
      <c r="E2" s="716"/>
      <c r="F2" s="716"/>
      <c r="G2" s="716"/>
      <c r="H2" s="716"/>
      <c r="I2" s="716"/>
      <c r="J2" s="717"/>
      <c r="L2" s="87"/>
    </row>
    <row r="3" spans="1:12" ht="24.95" customHeight="1">
      <c r="A3" s="710"/>
      <c r="B3" s="711"/>
      <c r="C3" s="712"/>
      <c r="D3" s="718" t="s">
        <v>240</v>
      </c>
      <c r="E3" s="719"/>
      <c r="F3" s="719"/>
      <c r="G3" s="719"/>
      <c r="H3" s="719"/>
      <c r="I3" s="719"/>
      <c r="J3" s="720"/>
      <c r="L3" s="86"/>
    </row>
    <row r="4" spans="1:12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85"/>
    </row>
    <row r="5" spans="1:12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691" t="s">
        <v>194</v>
      </c>
      <c r="H5" s="691" t="s">
        <v>194</v>
      </c>
      <c r="I5" s="667" t="s">
        <v>192</v>
      </c>
      <c r="J5" s="670" t="s">
        <v>191</v>
      </c>
    </row>
    <row r="6" spans="1:12" ht="12.75">
      <c r="A6" s="677"/>
      <c r="B6" s="682"/>
      <c r="C6" s="683"/>
      <c r="D6" s="683"/>
      <c r="E6" s="684"/>
      <c r="F6" s="689"/>
      <c r="G6" s="692"/>
      <c r="H6" s="692"/>
      <c r="I6" s="668"/>
      <c r="J6" s="671"/>
    </row>
    <row r="7" spans="1:12" ht="13.5" thickBot="1">
      <c r="A7" s="678"/>
      <c r="B7" s="685"/>
      <c r="C7" s="686"/>
      <c r="D7" s="686"/>
      <c r="E7" s="687"/>
      <c r="F7" s="690"/>
      <c r="G7" s="693"/>
      <c r="H7" s="693"/>
      <c r="I7" s="669"/>
      <c r="J7" s="672"/>
    </row>
    <row r="8" spans="1:12" ht="15" customHeight="1">
      <c r="A8" s="79"/>
      <c r="B8" s="78"/>
      <c r="C8" s="77"/>
      <c r="D8" s="76"/>
      <c r="E8" s="75"/>
      <c r="F8" s="74"/>
      <c r="G8" s="73"/>
      <c r="H8" s="73"/>
      <c r="I8" s="84"/>
      <c r="J8" s="28">
        <f t="shared" ref="J8:J21" si="0">ROUND(H8*I8,2)</f>
        <v>0</v>
      </c>
    </row>
    <row r="9" spans="1:12" ht="15" customHeight="1">
      <c r="A9" s="68" t="s">
        <v>190</v>
      </c>
      <c r="B9" s="67" t="s">
        <v>189</v>
      </c>
      <c r="C9" s="52"/>
      <c r="D9" s="2"/>
      <c r="E9" s="72"/>
      <c r="F9" s="47"/>
      <c r="G9" s="51"/>
      <c r="H9" s="51"/>
      <c r="I9" s="41"/>
      <c r="J9" s="28">
        <f t="shared" si="0"/>
        <v>0</v>
      </c>
    </row>
    <row r="10" spans="1:12" ht="15" customHeight="1">
      <c r="A10" s="70"/>
      <c r="B10" s="69"/>
      <c r="C10" s="64"/>
      <c r="D10" s="63"/>
      <c r="E10" s="62"/>
      <c r="F10" s="47"/>
      <c r="G10" s="51"/>
      <c r="H10" s="51"/>
      <c r="I10" s="41"/>
      <c r="J10" s="28">
        <f t="shared" si="0"/>
        <v>0</v>
      </c>
    </row>
    <row r="11" spans="1:12" ht="15" customHeight="1">
      <c r="A11" s="70"/>
      <c r="B11" s="69"/>
      <c r="C11" s="64"/>
      <c r="D11" s="63"/>
      <c r="E11" s="62"/>
      <c r="F11" s="47"/>
      <c r="G11" s="51"/>
      <c r="H11" s="51"/>
      <c r="I11" s="41"/>
      <c r="J11" s="28">
        <f t="shared" si="0"/>
        <v>0</v>
      </c>
    </row>
    <row r="12" spans="1:12" ht="15" customHeight="1">
      <c r="A12" s="68" t="s">
        <v>188</v>
      </c>
      <c r="B12" s="673" t="s">
        <v>235</v>
      </c>
      <c r="C12" s="674"/>
      <c r="D12" s="674"/>
      <c r="E12" s="675"/>
      <c r="F12" s="47"/>
      <c r="G12" s="51"/>
      <c r="H12" s="51"/>
      <c r="I12" s="41"/>
      <c r="J12" s="28">
        <f t="shared" si="0"/>
        <v>0</v>
      </c>
    </row>
    <row r="13" spans="1:12" ht="15" customHeight="1">
      <c r="A13" s="70"/>
      <c r="B13" s="69"/>
      <c r="C13" s="64"/>
      <c r="D13" s="63"/>
      <c r="E13" s="62"/>
      <c r="F13" s="47"/>
      <c r="G13" s="51"/>
      <c r="H13" s="51"/>
      <c r="I13" s="41"/>
      <c r="J13" s="28">
        <f t="shared" si="0"/>
        <v>0</v>
      </c>
    </row>
    <row r="14" spans="1:12" ht="15" customHeight="1">
      <c r="A14" s="70"/>
      <c r="B14" s="69"/>
      <c r="C14" s="64"/>
      <c r="D14" s="63"/>
      <c r="E14" s="62"/>
      <c r="F14" s="47"/>
      <c r="G14" s="51"/>
      <c r="H14" s="51"/>
      <c r="I14" s="41"/>
      <c r="J14" s="28">
        <f t="shared" si="0"/>
        <v>0</v>
      </c>
    </row>
    <row r="15" spans="1:12" ht="15" customHeight="1">
      <c r="A15" s="68" t="s">
        <v>186</v>
      </c>
      <c r="B15" s="673" t="s">
        <v>234</v>
      </c>
      <c r="C15" s="674"/>
      <c r="D15" s="674"/>
      <c r="E15" s="675"/>
      <c r="F15" s="47"/>
      <c r="G15" s="51"/>
      <c r="H15" s="51"/>
      <c r="I15" s="41"/>
      <c r="J15" s="28">
        <f t="shared" si="0"/>
        <v>0</v>
      </c>
    </row>
    <row r="16" spans="1:12" ht="15" customHeight="1">
      <c r="A16" s="103"/>
      <c r="B16" s="1"/>
      <c r="C16" s="52"/>
      <c r="D16" s="2"/>
      <c r="E16" s="44"/>
      <c r="F16" s="47"/>
      <c r="G16" s="51"/>
      <c r="H16" s="51"/>
      <c r="I16" s="41"/>
      <c r="J16" s="28">
        <f t="shared" si="0"/>
        <v>0</v>
      </c>
    </row>
    <row r="17" spans="1:11" ht="15" customHeight="1">
      <c r="A17" s="100" t="s">
        <v>184</v>
      </c>
      <c r="B17" s="31" t="s">
        <v>239</v>
      </c>
      <c r="C17" s="97"/>
      <c r="D17" s="2"/>
      <c r="E17" s="72"/>
      <c r="F17" s="23" t="s">
        <v>8</v>
      </c>
      <c r="G17" s="22">
        <v>2641</v>
      </c>
      <c r="H17" s="22">
        <v>2641</v>
      </c>
      <c r="I17" s="21"/>
      <c r="J17" s="28"/>
    </row>
    <row r="18" spans="1:11" ht="15" customHeight="1">
      <c r="A18" s="100"/>
      <c r="B18" s="31"/>
      <c r="C18" s="97"/>
      <c r="D18" s="2"/>
      <c r="E18" s="72"/>
      <c r="F18" s="23"/>
      <c r="G18" s="22"/>
      <c r="H18" s="22"/>
      <c r="I18" s="102"/>
      <c r="J18" s="28"/>
    </row>
    <row r="19" spans="1:11" ht="12.75">
      <c r="A19" s="100" t="s">
        <v>182</v>
      </c>
      <c r="B19" s="31" t="s">
        <v>238</v>
      </c>
      <c r="C19" s="97"/>
      <c r="D19" s="2"/>
      <c r="E19" s="72"/>
      <c r="F19" s="23" t="s">
        <v>11</v>
      </c>
      <c r="G19" s="99">
        <v>1</v>
      </c>
      <c r="H19" s="99">
        <v>1</v>
      </c>
      <c r="I19" s="21"/>
      <c r="J19" s="28"/>
    </row>
    <row r="20" spans="1:11" ht="15" customHeight="1">
      <c r="A20" s="98"/>
      <c r="B20" s="1"/>
      <c r="C20" s="52"/>
      <c r="D20" s="2"/>
      <c r="E20" s="44"/>
      <c r="F20" s="47"/>
      <c r="G20" s="51"/>
      <c r="H20" s="51"/>
      <c r="I20" s="21"/>
      <c r="J20" s="28"/>
    </row>
    <row r="21" spans="1:11" ht="15" customHeight="1" thickBot="1">
      <c r="A21" s="26"/>
      <c r="B21" s="31"/>
      <c r="C21" s="97"/>
      <c r="D21" s="30"/>
      <c r="E21" s="29"/>
      <c r="F21" s="23"/>
      <c r="G21" s="22"/>
      <c r="H21" s="22"/>
      <c r="I21" s="21"/>
      <c r="J21" s="28">
        <f t="shared" si="0"/>
        <v>0</v>
      </c>
    </row>
    <row r="22" spans="1:11" ht="15" customHeight="1">
      <c r="A22" s="96"/>
      <c r="B22" s="95"/>
      <c r="C22" s="94"/>
      <c r="D22" s="94"/>
      <c r="E22" s="93"/>
      <c r="F22" s="92"/>
      <c r="G22" s="91"/>
      <c r="H22" s="91"/>
      <c r="I22" s="90"/>
      <c r="J22" s="89"/>
    </row>
    <row r="23" spans="1:11" ht="15" customHeight="1">
      <c r="A23" s="26"/>
      <c r="B23" s="25"/>
      <c r="C23" s="24"/>
      <c r="D23" s="2"/>
      <c r="E23" s="4" t="s">
        <v>0</v>
      </c>
      <c r="F23" s="23"/>
      <c r="G23" s="22"/>
      <c r="H23" s="22"/>
      <c r="I23" s="21"/>
      <c r="J23" s="20">
        <f>SUM(J8:J21)</f>
        <v>0</v>
      </c>
    </row>
    <row r="24" spans="1:11" ht="15" customHeight="1">
      <c r="A24" s="26"/>
      <c r="B24" s="27"/>
      <c r="C24" s="24"/>
      <c r="D24" s="2"/>
      <c r="E24" s="4" t="s">
        <v>17</v>
      </c>
      <c r="F24" s="23"/>
      <c r="G24" s="22"/>
      <c r="H24" s="22"/>
      <c r="I24" s="21"/>
      <c r="J24" s="28">
        <f>ROUND(J23*0.2,2)</f>
        <v>0</v>
      </c>
    </row>
    <row r="25" spans="1:11" ht="15" customHeight="1">
      <c r="A25" s="26"/>
      <c r="B25" s="25"/>
      <c r="C25" s="24"/>
      <c r="D25" s="2"/>
      <c r="E25" s="4" t="s">
        <v>18</v>
      </c>
      <c r="F25" s="23"/>
      <c r="G25" s="22"/>
      <c r="H25" s="22"/>
      <c r="I25" s="21"/>
      <c r="J25" s="20">
        <f>SUM(J22:J24)</f>
        <v>0</v>
      </c>
    </row>
    <row r="26" spans="1:11" ht="15" customHeight="1" thickBot="1">
      <c r="A26" s="19"/>
      <c r="B26" s="18"/>
      <c r="C26" s="17"/>
      <c r="D26" s="16"/>
      <c r="E26" s="5"/>
      <c r="F26" s="15"/>
      <c r="G26" s="14"/>
      <c r="H26" s="14"/>
      <c r="I26" s="13"/>
      <c r="J26" s="12"/>
    </row>
    <row r="27" spans="1:11" ht="12.95" customHeight="1">
      <c r="K27" s="11"/>
    </row>
    <row r="28" spans="1:11" ht="12.95" customHeight="1">
      <c r="K28" s="10"/>
    </row>
  </sheetData>
  <mergeCells count="15">
    <mergeCell ref="I5:I7"/>
    <mergeCell ref="J5:J7"/>
    <mergeCell ref="B12:E12"/>
    <mergeCell ref="B15:E15"/>
    <mergeCell ref="A5:A7"/>
    <mergeCell ref="B5:E7"/>
    <mergeCell ref="F5:F7"/>
    <mergeCell ref="G5:G7"/>
    <mergeCell ref="H5:H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8" fitToHeight="0" orientation="portrait" r:id="rId1"/>
  <headerFooter alignWithMargins="0">
    <oddHeader>&amp;R&amp;"Arial,Gras italique"&amp;8Page 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B72F8-866A-4F95-AC84-2AC34334CE9D}">
  <sheetPr>
    <pageSetUpPr fitToPage="1"/>
  </sheetPr>
  <dimension ref="A1:L97"/>
  <sheetViews>
    <sheetView showGridLines="0" showZeros="0" view="pageBreakPreview" zoomScale="70" zoomScaleNormal="70" zoomScaleSheetLayoutView="70" workbookViewId="0">
      <selection activeCell="E107" sqref="E107:E108"/>
    </sheetView>
  </sheetViews>
  <sheetFormatPr baseColWidth="10" defaultRowHeight="14.25"/>
  <cols>
    <col min="1" max="1" width="9.42578125" style="9" customWidth="1"/>
    <col min="2" max="2" width="6.5703125" style="8" customWidth="1"/>
    <col min="3" max="4" width="11.42578125" style="8"/>
    <col min="5" max="5" width="42.5703125" style="8" customWidth="1"/>
    <col min="6" max="6" width="6" style="8" customWidth="1"/>
    <col min="7" max="7" width="7.28515625" style="9" hidden="1" customWidth="1"/>
    <col min="8" max="8" width="9.7109375" style="8" customWidth="1"/>
    <col min="9" max="9" width="12.7109375" style="6" customWidth="1"/>
    <col min="10" max="10" width="15.42578125" style="6" bestFit="1" customWidth="1"/>
    <col min="11" max="16384" width="11.42578125" style="3"/>
  </cols>
  <sheetData>
    <row r="1" spans="1:12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2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  <c r="L2" s="87"/>
    </row>
    <row r="3" spans="1:12" ht="24.95" customHeight="1">
      <c r="A3" s="710"/>
      <c r="B3" s="711"/>
      <c r="C3" s="712"/>
      <c r="D3" s="718" t="s">
        <v>306</v>
      </c>
      <c r="E3" s="719"/>
      <c r="F3" s="719"/>
      <c r="G3" s="719"/>
      <c r="H3" s="719"/>
      <c r="I3" s="719"/>
      <c r="J3" s="720"/>
    </row>
    <row r="4" spans="1:12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602"/>
    </row>
    <row r="5" spans="1:12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755" t="s">
        <v>194</v>
      </c>
      <c r="H5" s="755" t="s">
        <v>194</v>
      </c>
      <c r="I5" s="667" t="s">
        <v>192</v>
      </c>
      <c r="J5" s="670" t="s">
        <v>191</v>
      </c>
    </row>
    <row r="6" spans="1:12" ht="12.75" customHeight="1">
      <c r="A6" s="677"/>
      <c r="B6" s="682"/>
      <c r="C6" s="683"/>
      <c r="D6" s="683"/>
      <c r="E6" s="684"/>
      <c r="F6" s="689"/>
      <c r="G6" s="756"/>
      <c r="H6" s="756"/>
      <c r="I6" s="668"/>
      <c r="J6" s="671"/>
    </row>
    <row r="7" spans="1:12" ht="13.5" thickBot="1">
      <c r="A7" s="678"/>
      <c r="B7" s="685"/>
      <c r="C7" s="686"/>
      <c r="D7" s="686"/>
      <c r="E7" s="687"/>
      <c r="F7" s="690"/>
      <c r="G7" s="757"/>
      <c r="H7" s="757"/>
      <c r="I7" s="669"/>
      <c r="J7" s="672"/>
    </row>
    <row r="8" spans="1:12" ht="15" customHeight="1">
      <c r="A8" s="79"/>
      <c r="B8" s="78"/>
      <c r="C8" s="77"/>
      <c r="D8" s="76"/>
      <c r="E8" s="75"/>
      <c r="F8" s="74"/>
      <c r="G8" s="74"/>
      <c r="H8" s="115"/>
      <c r="I8" s="84"/>
      <c r="J8" s="110">
        <f t="shared" ref="J8:J18" si="0">ROUND(H8*I8,2)</f>
        <v>0</v>
      </c>
    </row>
    <row r="9" spans="1:12" ht="15" customHeight="1">
      <c r="A9" s="68" t="s">
        <v>190</v>
      </c>
      <c r="B9" s="67" t="s">
        <v>189</v>
      </c>
      <c r="C9" s="52"/>
      <c r="D9" s="2"/>
      <c r="E9" s="72"/>
      <c r="F9" s="47"/>
      <c r="G9" s="47"/>
      <c r="H9" s="111"/>
      <c r="I9" s="41"/>
      <c r="J9" s="110">
        <f t="shared" si="0"/>
        <v>0</v>
      </c>
    </row>
    <row r="10" spans="1:12" ht="15" customHeight="1">
      <c r="A10" s="70"/>
      <c r="B10" s="69"/>
      <c r="C10" s="64"/>
      <c r="D10" s="63"/>
      <c r="E10" s="62"/>
      <c r="F10" s="47"/>
      <c r="G10" s="47"/>
      <c r="H10" s="111"/>
      <c r="I10" s="41"/>
      <c r="J10" s="110">
        <f t="shared" si="0"/>
        <v>0</v>
      </c>
    </row>
    <row r="11" spans="1:12" ht="15" customHeight="1">
      <c r="A11" s="70"/>
      <c r="B11" s="69"/>
      <c r="C11" s="64"/>
      <c r="D11" s="63"/>
      <c r="E11" s="62"/>
      <c r="F11" s="47"/>
      <c r="G11" s="47"/>
      <c r="H11" s="111"/>
      <c r="I11" s="41"/>
      <c r="J11" s="110">
        <f t="shared" si="0"/>
        <v>0</v>
      </c>
    </row>
    <row r="12" spans="1:12" ht="15" customHeight="1">
      <c r="A12" s="68" t="s">
        <v>188</v>
      </c>
      <c r="B12" s="673" t="s">
        <v>187</v>
      </c>
      <c r="C12" s="674"/>
      <c r="D12" s="674"/>
      <c r="E12" s="675"/>
      <c r="F12" s="47"/>
      <c r="G12" s="47"/>
      <c r="H12" s="111"/>
      <c r="I12" s="41"/>
      <c r="J12" s="110">
        <f t="shared" si="0"/>
        <v>0</v>
      </c>
    </row>
    <row r="13" spans="1:12" ht="15" customHeight="1">
      <c r="A13" s="70"/>
      <c r="B13" s="69"/>
      <c r="C13" s="64"/>
      <c r="D13" s="63"/>
      <c r="E13" s="62"/>
      <c r="F13" s="47"/>
      <c r="G13" s="47"/>
      <c r="H13" s="111"/>
      <c r="I13" s="54"/>
      <c r="J13" s="110">
        <f t="shared" si="0"/>
        <v>0</v>
      </c>
    </row>
    <row r="14" spans="1:12" ht="15" customHeight="1">
      <c r="A14" s="70"/>
      <c r="B14" s="69"/>
      <c r="C14" s="64"/>
      <c r="D14" s="63"/>
      <c r="E14" s="62"/>
      <c r="F14" s="47"/>
      <c r="G14" s="47"/>
      <c r="H14" s="111"/>
      <c r="I14" s="54"/>
      <c r="J14" s="110">
        <f t="shared" si="0"/>
        <v>0</v>
      </c>
    </row>
    <row r="15" spans="1:12" ht="15" customHeight="1">
      <c r="A15" s="68" t="s">
        <v>186</v>
      </c>
      <c r="B15" s="673" t="s">
        <v>204</v>
      </c>
      <c r="C15" s="674"/>
      <c r="D15" s="674"/>
      <c r="E15" s="675"/>
      <c r="F15" s="47"/>
      <c r="G15" s="47"/>
      <c r="H15" s="111"/>
      <c r="I15" s="54"/>
      <c r="J15" s="110">
        <f t="shared" si="0"/>
        <v>0</v>
      </c>
    </row>
    <row r="16" spans="1:12" ht="15" customHeight="1">
      <c r="A16" s="98"/>
      <c r="B16" s="1"/>
      <c r="C16" s="52"/>
      <c r="D16" s="2"/>
      <c r="E16" s="44"/>
      <c r="F16" s="47"/>
      <c r="G16" s="47"/>
      <c r="H16" s="111"/>
      <c r="I16" s="54"/>
      <c r="J16" s="110">
        <f t="shared" si="0"/>
        <v>0</v>
      </c>
    </row>
    <row r="17" spans="1:10" ht="15" customHeight="1">
      <c r="A17" s="98" t="s">
        <v>184</v>
      </c>
      <c r="B17" s="1" t="s">
        <v>305</v>
      </c>
      <c r="C17" s="52"/>
      <c r="D17" s="2"/>
      <c r="E17" s="44"/>
      <c r="F17" s="47"/>
      <c r="G17" s="47"/>
      <c r="H17" s="111"/>
      <c r="I17" s="54"/>
      <c r="J17" s="110">
        <f t="shared" si="0"/>
        <v>0</v>
      </c>
    </row>
    <row r="18" spans="1:10" ht="15" customHeight="1">
      <c r="A18" s="98"/>
      <c r="B18" s="1"/>
      <c r="C18" s="52"/>
      <c r="D18" s="2"/>
      <c r="E18" s="44"/>
      <c r="F18" s="47"/>
      <c r="G18" s="47"/>
      <c r="H18" s="111"/>
      <c r="I18" s="54"/>
      <c r="J18" s="110">
        <f t="shared" si="0"/>
        <v>0</v>
      </c>
    </row>
    <row r="19" spans="1:10" ht="15" customHeight="1">
      <c r="A19" s="98" t="s">
        <v>182</v>
      </c>
      <c r="B19" s="1" t="s">
        <v>304</v>
      </c>
      <c r="C19" s="52"/>
      <c r="D19" s="2"/>
      <c r="E19" s="44"/>
      <c r="F19" s="47"/>
      <c r="G19" s="47"/>
      <c r="H19" s="111"/>
      <c r="I19" s="54"/>
      <c r="J19" s="110"/>
    </row>
    <row r="20" spans="1:10" ht="15" customHeight="1">
      <c r="A20" s="98" t="s">
        <v>303</v>
      </c>
      <c r="B20" s="1" t="s">
        <v>302</v>
      </c>
      <c r="C20" s="52"/>
      <c r="D20" s="2"/>
      <c r="E20" s="44"/>
      <c r="F20" s="47"/>
      <c r="G20" s="47"/>
      <c r="H20" s="111"/>
      <c r="I20" s="54"/>
      <c r="J20" s="110"/>
    </row>
    <row r="21" spans="1:10" ht="15" customHeight="1">
      <c r="A21" s="112" t="s">
        <v>301</v>
      </c>
      <c r="C21" s="1" t="s">
        <v>300</v>
      </c>
      <c r="D21" s="2"/>
      <c r="E21" s="44"/>
      <c r="F21" s="47" t="s">
        <v>6</v>
      </c>
      <c r="G21" s="46">
        <v>86</v>
      </c>
      <c r="H21" s="46">
        <v>86</v>
      </c>
      <c r="I21" s="54"/>
      <c r="J21" s="110"/>
    </row>
    <row r="22" spans="1:10" ht="15" customHeight="1">
      <c r="A22" s="112" t="s">
        <v>299</v>
      </c>
      <c r="C22" s="1" t="s">
        <v>298</v>
      </c>
      <c r="D22" s="2"/>
      <c r="E22" s="44"/>
      <c r="F22" s="47" t="s">
        <v>6</v>
      </c>
      <c r="G22" s="46">
        <v>1</v>
      </c>
      <c r="H22" s="46">
        <v>1</v>
      </c>
      <c r="I22" s="54"/>
      <c r="J22" s="110"/>
    </row>
    <row r="23" spans="1:10" ht="15" customHeight="1">
      <c r="A23" s="112" t="s">
        <v>297</v>
      </c>
      <c r="C23" s="1" t="s">
        <v>296</v>
      </c>
      <c r="D23" s="2"/>
      <c r="E23" s="44"/>
      <c r="F23" s="47" t="s">
        <v>6</v>
      </c>
      <c r="G23" s="46">
        <v>8</v>
      </c>
      <c r="H23" s="46">
        <v>8</v>
      </c>
      <c r="I23" s="54"/>
      <c r="J23" s="110"/>
    </row>
    <row r="24" spans="1:10" s="101" customFormat="1" ht="15" customHeight="1">
      <c r="A24" s="112" t="s">
        <v>295</v>
      </c>
      <c r="B24" s="8"/>
      <c r="C24" s="1" t="s">
        <v>294</v>
      </c>
      <c r="D24" s="2"/>
      <c r="E24" s="44"/>
      <c r="F24" s="47" t="s">
        <v>6</v>
      </c>
      <c r="G24" s="46">
        <v>6</v>
      </c>
      <c r="H24" s="46">
        <v>6</v>
      </c>
      <c r="I24" s="54"/>
      <c r="J24" s="110"/>
    </row>
    <row r="25" spans="1:10" ht="15" customHeight="1">
      <c r="A25" s="112" t="s">
        <v>293</v>
      </c>
      <c r="C25" s="1" t="s">
        <v>292</v>
      </c>
      <c r="D25" s="2"/>
      <c r="E25" s="44"/>
      <c r="F25" s="47" t="s">
        <v>6</v>
      </c>
      <c r="G25" s="46">
        <v>1</v>
      </c>
      <c r="H25" s="46">
        <v>1</v>
      </c>
      <c r="I25" s="54"/>
      <c r="J25" s="110"/>
    </row>
    <row r="26" spans="1:10" s="101" customFormat="1" ht="15" customHeight="1">
      <c r="A26" s="112" t="s">
        <v>291</v>
      </c>
      <c r="B26" s="8"/>
      <c r="C26" s="1" t="s">
        <v>290</v>
      </c>
      <c r="D26" s="2"/>
      <c r="E26" s="44"/>
      <c r="F26" s="47" t="s">
        <v>6</v>
      </c>
      <c r="G26" s="46">
        <v>12</v>
      </c>
      <c r="H26" s="46">
        <v>12</v>
      </c>
      <c r="I26" s="54"/>
      <c r="J26" s="110"/>
    </row>
    <row r="27" spans="1:10" s="101" customFormat="1" ht="15" customHeight="1">
      <c r="A27" s="112" t="s">
        <v>289</v>
      </c>
      <c r="B27" s="8"/>
      <c r="C27" s="1" t="s">
        <v>288</v>
      </c>
      <c r="D27" s="2"/>
      <c r="E27" s="44"/>
      <c r="F27" s="47" t="s">
        <v>6</v>
      </c>
      <c r="G27" s="46">
        <v>3</v>
      </c>
      <c r="H27" s="46">
        <v>3</v>
      </c>
      <c r="I27" s="54"/>
      <c r="J27" s="110"/>
    </row>
    <row r="28" spans="1:10" s="101" customFormat="1" ht="15" customHeight="1">
      <c r="A28" s="112" t="s">
        <v>287</v>
      </c>
      <c r="B28" s="8"/>
      <c r="C28" s="1" t="s">
        <v>286</v>
      </c>
      <c r="D28" s="2"/>
      <c r="E28" s="44"/>
      <c r="F28" s="47" t="s">
        <v>6</v>
      </c>
      <c r="G28" s="46">
        <v>12</v>
      </c>
      <c r="H28" s="46">
        <v>12</v>
      </c>
      <c r="I28" s="54"/>
      <c r="J28" s="110"/>
    </row>
    <row r="29" spans="1:10" s="101" customFormat="1" ht="15" customHeight="1">
      <c r="A29" s="112" t="s">
        <v>285</v>
      </c>
      <c r="B29" s="8"/>
      <c r="C29" s="1" t="s">
        <v>284</v>
      </c>
      <c r="D29" s="2"/>
      <c r="E29" s="44"/>
      <c r="F29" s="47" t="s">
        <v>6</v>
      </c>
      <c r="G29" s="46">
        <v>6</v>
      </c>
      <c r="H29" s="46">
        <v>6</v>
      </c>
      <c r="I29" s="54"/>
      <c r="J29" s="110"/>
    </row>
    <row r="30" spans="1:10" s="101" customFormat="1" ht="15" customHeight="1">
      <c r="A30" s="112" t="s">
        <v>283</v>
      </c>
      <c r="B30" s="8"/>
      <c r="C30" s="1" t="s">
        <v>282</v>
      </c>
      <c r="D30" s="2"/>
      <c r="E30" s="44"/>
      <c r="F30" s="47" t="s">
        <v>6</v>
      </c>
      <c r="G30" s="46">
        <v>1</v>
      </c>
      <c r="H30" s="46">
        <v>1</v>
      </c>
      <c r="I30" s="54"/>
      <c r="J30" s="110"/>
    </row>
    <row r="31" spans="1:10" ht="15" customHeight="1">
      <c r="A31" s="112" t="s">
        <v>281</v>
      </c>
      <c r="C31" s="1" t="s">
        <v>280</v>
      </c>
      <c r="D31" s="2"/>
      <c r="E31" s="44"/>
      <c r="F31" s="47" t="s">
        <v>6</v>
      </c>
      <c r="G31" s="46">
        <v>12</v>
      </c>
      <c r="H31" s="46">
        <v>12</v>
      </c>
      <c r="I31" s="54"/>
      <c r="J31" s="110"/>
    </row>
    <row r="32" spans="1:10" ht="15" customHeight="1">
      <c r="A32" s="112"/>
      <c r="C32" s="1"/>
      <c r="D32" s="2" t="s">
        <v>12</v>
      </c>
      <c r="E32" s="44"/>
      <c r="F32" s="47" t="s">
        <v>6</v>
      </c>
      <c r="G32" s="46">
        <v>7</v>
      </c>
      <c r="H32" s="46">
        <v>12</v>
      </c>
      <c r="I32" s="54"/>
      <c r="J32" s="110"/>
    </row>
    <row r="33" spans="1:11" ht="15" customHeight="1">
      <c r="A33" s="112" t="s">
        <v>279</v>
      </c>
      <c r="C33" s="1" t="s">
        <v>278</v>
      </c>
      <c r="D33" s="2"/>
      <c r="E33" s="44"/>
      <c r="F33" s="47" t="s">
        <v>6</v>
      </c>
      <c r="G33" s="46">
        <v>4</v>
      </c>
      <c r="H33" s="46">
        <v>4</v>
      </c>
      <c r="I33" s="54"/>
      <c r="J33" s="110"/>
    </row>
    <row r="34" spans="1:11" ht="15" customHeight="1">
      <c r="A34" s="112"/>
      <c r="C34" s="1"/>
      <c r="D34" s="2" t="s">
        <v>12</v>
      </c>
      <c r="E34" s="44"/>
      <c r="F34" s="47" t="s">
        <v>6</v>
      </c>
      <c r="G34" s="46">
        <v>2</v>
      </c>
      <c r="H34" s="46">
        <v>4</v>
      </c>
      <c r="I34" s="54"/>
      <c r="J34" s="110"/>
    </row>
    <row r="35" spans="1:11" ht="15" customHeight="1">
      <c r="A35" s="112" t="s">
        <v>277</v>
      </c>
      <c r="C35" s="1" t="s">
        <v>276</v>
      </c>
      <c r="D35" s="2"/>
      <c r="E35" s="44"/>
      <c r="F35" s="47" t="s">
        <v>6</v>
      </c>
      <c r="G35" s="46">
        <v>3</v>
      </c>
      <c r="H35" s="46">
        <v>3</v>
      </c>
      <c r="I35" s="54"/>
      <c r="J35" s="110"/>
    </row>
    <row r="36" spans="1:11" s="512" customFormat="1" ht="15" customHeight="1">
      <c r="A36" s="112"/>
      <c r="B36" s="8"/>
      <c r="C36" s="1"/>
      <c r="D36" s="2" t="s">
        <v>12</v>
      </c>
      <c r="E36" s="44"/>
      <c r="F36" s="47" t="s">
        <v>6</v>
      </c>
      <c r="G36" s="46">
        <v>2</v>
      </c>
      <c r="H36" s="46">
        <v>2</v>
      </c>
      <c r="I36" s="54"/>
      <c r="J36" s="110"/>
    </row>
    <row r="37" spans="1:11" ht="15" customHeight="1">
      <c r="A37" s="112" t="s">
        <v>275</v>
      </c>
      <c r="C37" s="1" t="s">
        <v>274</v>
      </c>
      <c r="D37" s="2"/>
      <c r="E37" s="44"/>
      <c r="F37" s="47" t="s">
        <v>6</v>
      </c>
      <c r="G37" s="46">
        <v>1</v>
      </c>
      <c r="H37" s="46">
        <v>1</v>
      </c>
      <c r="I37" s="54"/>
      <c r="J37" s="110"/>
    </row>
    <row r="38" spans="1:11" ht="15" customHeight="1">
      <c r="A38" s="112"/>
      <c r="C38" s="1"/>
      <c r="D38" s="2" t="s">
        <v>12</v>
      </c>
      <c r="E38" s="44"/>
      <c r="F38" s="47" t="s">
        <v>6</v>
      </c>
      <c r="G38" s="46">
        <v>1</v>
      </c>
      <c r="H38" s="46">
        <v>1</v>
      </c>
      <c r="I38" s="54"/>
      <c r="J38" s="110"/>
    </row>
    <row r="39" spans="1:11" ht="15" customHeight="1">
      <c r="A39" s="112" t="s">
        <v>273</v>
      </c>
      <c r="C39" s="1" t="s">
        <v>272</v>
      </c>
      <c r="D39" s="2"/>
      <c r="E39" s="44"/>
      <c r="F39" s="47" t="s">
        <v>6</v>
      </c>
      <c r="G39" s="46">
        <v>2</v>
      </c>
      <c r="H39" s="46">
        <v>2</v>
      </c>
      <c r="I39" s="54"/>
      <c r="J39" s="110"/>
    </row>
    <row r="40" spans="1:11" ht="15" customHeight="1">
      <c r="A40" s="112"/>
      <c r="C40" s="1"/>
      <c r="D40" s="2" t="s">
        <v>12</v>
      </c>
      <c r="E40" s="44"/>
      <c r="F40" s="47" t="s">
        <v>6</v>
      </c>
      <c r="G40" s="46">
        <v>2</v>
      </c>
      <c r="H40" s="46">
        <v>2</v>
      </c>
      <c r="I40" s="54"/>
      <c r="J40" s="110"/>
      <c r="K40" s="114"/>
    </row>
    <row r="41" spans="1:11" ht="15" customHeight="1">
      <c r="A41" s="112" t="s">
        <v>271</v>
      </c>
      <c r="C41" s="1" t="s">
        <v>270</v>
      </c>
      <c r="D41" s="2"/>
      <c r="E41" s="44"/>
      <c r="F41" s="47" t="s">
        <v>6</v>
      </c>
      <c r="G41" s="46">
        <v>2</v>
      </c>
      <c r="H41" s="46">
        <v>2</v>
      </c>
      <c r="I41" s="54"/>
      <c r="J41" s="110"/>
    </row>
    <row r="42" spans="1:11" ht="15" customHeight="1">
      <c r="A42" s="112" t="s">
        <v>269</v>
      </c>
      <c r="C42" s="1" t="s">
        <v>268</v>
      </c>
      <c r="D42" s="2"/>
      <c r="E42" s="44"/>
      <c r="F42" s="47" t="s">
        <v>6</v>
      </c>
      <c r="G42" s="46">
        <v>1</v>
      </c>
      <c r="H42" s="46">
        <v>1</v>
      </c>
      <c r="I42" s="54"/>
      <c r="J42" s="110"/>
    </row>
    <row r="43" spans="1:11" ht="15" customHeight="1">
      <c r="A43" s="112"/>
      <c r="C43" s="1"/>
      <c r="D43" s="2"/>
      <c r="E43" s="44"/>
      <c r="F43" s="47"/>
      <c r="G43" s="47"/>
      <c r="H43" s="111"/>
      <c r="I43" s="54"/>
      <c r="J43" s="110"/>
      <c r="K43" s="113"/>
    </row>
    <row r="44" spans="1:11" ht="15" customHeight="1">
      <c r="A44" s="112" t="s">
        <v>180</v>
      </c>
      <c r="B44" s="1" t="s">
        <v>267</v>
      </c>
      <c r="C44" s="52"/>
      <c r="D44" s="2"/>
      <c r="E44" s="44"/>
      <c r="F44" s="47" t="s">
        <v>11</v>
      </c>
      <c r="G44" s="46">
        <v>1</v>
      </c>
      <c r="H44" s="46">
        <v>1</v>
      </c>
      <c r="I44" s="54"/>
      <c r="J44" s="110"/>
    </row>
    <row r="45" spans="1:11" ht="15" customHeight="1">
      <c r="A45" s="112"/>
      <c r="B45" s="1"/>
      <c r="C45" s="52"/>
      <c r="D45" s="2" t="s">
        <v>12</v>
      </c>
      <c r="E45" s="44"/>
      <c r="F45" s="47" t="s">
        <v>11</v>
      </c>
      <c r="G45" s="46">
        <v>1</v>
      </c>
      <c r="H45" s="46">
        <v>1</v>
      </c>
      <c r="I45" s="54"/>
      <c r="J45" s="110"/>
    </row>
    <row r="46" spans="1:11" ht="15" customHeight="1">
      <c r="A46" s="112"/>
      <c r="B46" s="1"/>
      <c r="C46" s="52"/>
      <c r="D46" s="2"/>
      <c r="E46" s="44"/>
      <c r="F46" s="47"/>
      <c r="G46" s="47"/>
      <c r="H46" s="111"/>
      <c r="I46" s="54"/>
      <c r="J46" s="110"/>
    </row>
    <row r="47" spans="1:11" ht="15" customHeight="1">
      <c r="A47" s="112" t="s">
        <v>151</v>
      </c>
      <c r="B47" s="1" t="s">
        <v>266</v>
      </c>
      <c r="C47" s="65"/>
      <c r="D47" s="2"/>
      <c r="E47" s="44"/>
      <c r="F47" s="47"/>
      <c r="G47" s="47"/>
      <c r="H47" s="111"/>
      <c r="I47" s="54"/>
      <c r="J47" s="110"/>
    </row>
    <row r="48" spans="1:11" ht="15" customHeight="1">
      <c r="A48" s="112"/>
      <c r="B48" s="1"/>
      <c r="C48" s="65" t="s">
        <v>265</v>
      </c>
      <c r="D48" s="2"/>
      <c r="E48" s="44"/>
      <c r="F48" s="47" t="s">
        <v>6</v>
      </c>
      <c r="G48" s="46">
        <v>1</v>
      </c>
      <c r="H48" s="46">
        <v>1</v>
      </c>
      <c r="I48" s="54"/>
      <c r="J48" s="110"/>
    </row>
    <row r="49" spans="1:10" ht="15" customHeight="1">
      <c r="A49" s="112"/>
      <c r="B49" s="1"/>
      <c r="C49" s="65" t="s">
        <v>264</v>
      </c>
      <c r="D49" s="2"/>
      <c r="E49" s="44"/>
      <c r="F49" s="47" t="s">
        <v>6</v>
      </c>
      <c r="G49" s="46">
        <v>6</v>
      </c>
      <c r="H49" s="46">
        <v>6</v>
      </c>
      <c r="I49" s="54"/>
      <c r="J49" s="110"/>
    </row>
    <row r="50" spans="1:10" ht="15" customHeight="1">
      <c r="A50" s="112"/>
      <c r="B50" s="1"/>
      <c r="C50" s="65" t="s">
        <v>263</v>
      </c>
      <c r="D50" s="2"/>
      <c r="E50" s="44"/>
      <c r="F50" s="47" t="s">
        <v>6</v>
      </c>
      <c r="G50" s="46">
        <v>1</v>
      </c>
      <c r="H50" s="46">
        <v>1</v>
      </c>
      <c r="I50" s="54"/>
      <c r="J50" s="110"/>
    </row>
    <row r="51" spans="1:10" ht="15" customHeight="1">
      <c r="A51" s="112"/>
      <c r="B51" s="1"/>
      <c r="C51" s="65" t="s">
        <v>262</v>
      </c>
      <c r="D51" s="2"/>
      <c r="E51" s="44"/>
      <c r="F51" s="47" t="s">
        <v>6</v>
      </c>
      <c r="G51" s="46">
        <v>1</v>
      </c>
      <c r="H51" s="46">
        <v>1</v>
      </c>
      <c r="I51" s="54"/>
      <c r="J51" s="110"/>
    </row>
    <row r="52" spans="1:10" ht="15" customHeight="1">
      <c r="A52" s="112"/>
      <c r="B52" s="1"/>
      <c r="C52" s="65"/>
      <c r="D52" s="2"/>
      <c r="E52" s="44"/>
      <c r="F52" s="47"/>
      <c r="G52" s="47"/>
      <c r="H52" s="111"/>
      <c r="I52" s="54"/>
      <c r="J52" s="110"/>
    </row>
    <row r="53" spans="1:10" ht="15" customHeight="1">
      <c r="A53" s="112" t="s">
        <v>139</v>
      </c>
      <c r="B53" s="1" t="s">
        <v>261</v>
      </c>
      <c r="C53" s="52"/>
      <c r="D53" s="2"/>
      <c r="E53" s="44"/>
      <c r="F53" s="47" t="s">
        <v>11</v>
      </c>
      <c r="G53" s="46">
        <v>1</v>
      </c>
      <c r="H53" s="46">
        <v>1</v>
      </c>
      <c r="I53" s="54"/>
      <c r="J53" s="110"/>
    </row>
    <row r="54" spans="1:10" ht="15" customHeight="1">
      <c r="A54" s="98"/>
      <c r="B54" s="1"/>
      <c r="C54" s="52"/>
      <c r="D54" s="2"/>
      <c r="E54" s="44"/>
      <c r="F54" s="47"/>
      <c r="G54" s="47"/>
      <c r="H54" s="111"/>
      <c r="I54" s="54"/>
      <c r="J54" s="110"/>
    </row>
    <row r="55" spans="1:10" ht="15" customHeight="1">
      <c r="A55" s="98" t="s">
        <v>132</v>
      </c>
      <c r="B55" s="1" t="s">
        <v>260</v>
      </c>
      <c r="C55" s="52"/>
      <c r="D55" s="2"/>
      <c r="E55" s="44"/>
      <c r="F55" s="47"/>
      <c r="G55" s="47"/>
      <c r="H55" s="111"/>
      <c r="I55" s="54"/>
      <c r="J55" s="110"/>
    </row>
    <row r="56" spans="1:10" ht="15" customHeight="1">
      <c r="A56" s="98"/>
      <c r="B56" s="69"/>
      <c r="C56" s="1" t="s">
        <v>259</v>
      </c>
      <c r="D56" s="2"/>
      <c r="E56" s="44"/>
      <c r="F56" s="47" t="s">
        <v>6</v>
      </c>
      <c r="G56" s="46">
        <v>86</v>
      </c>
      <c r="H56" s="46">
        <v>86</v>
      </c>
      <c r="I56" s="54"/>
      <c r="J56" s="110"/>
    </row>
    <row r="57" spans="1:10" ht="15" customHeight="1">
      <c r="A57" s="98"/>
      <c r="B57" s="69"/>
      <c r="C57" s="1" t="s">
        <v>258</v>
      </c>
      <c r="D57" s="2"/>
      <c r="E57" s="44"/>
      <c r="F57" s="47" t="s">
        <v>6</v>
      </c>
      <c r="G57" s="46">
        <v>8</v>
      </c>
      <c r="H57" s="46">
        <v>6</v>
      </c>
      <c r="I57" s="54"/>
      <c r="J57" s="110"/>
    </row>
    <row r="58" spans="1:10" ht="15" customHeight="1">
      <c r="A58" s="112"/>
      <c r="B58" s="1"/>
      <c r="C58" s="1" t="s">
        <v>257</v>
      </c>
      <c r="D58" s="2"/>
      <c r="E58" s="44"/>
      <c r="F58" s="47" t="s">
        <v>6</v>
      </c>
      <c r="G58" s="46">
        <v>2</v>
      </c>
      <c r="H58" s="46">
        <v>1</v>
      </c>
      <c r="I58" s="54"/>
      <c r="J58" s="110"/>
    </row>
    <row r="59" spans="1:10" ht="15" customHeight="1">
      <c r="A59" s="112"/>
      <c r="B59" s="1"/>
      <c r="C59" s="1" t="s">
        <v>256</v>
      </c>
      <c r="D59" s="2"/>
      <c r="E59" s="44"/>
      <c r="F59" s="47" t="s">
        <v>6</v>
      </c>
      <c r="G59" s="46">
        <v>2</v>
      </c>
      <c r="H59" s="46">
        <v>2</v>
      </c>
      <c r="I59" s="54"/>
      <c r="J59" s="110"/>
    </row>
    <row r="60" spans="1:10" ht="15" customHeight="1">
      <c r="A60" s="98"/>
      <c r="B60" s="1"/>
      <c r="C60" s="69"/>
      <c r="D60" s="63"/>
      <c r="E60" s="565"/>
      <c r="F60" s="47"/>
      <c r="G60" s="46"/>
      <c r="H60" s="46"/>
      <c r="I60" s="54"/>
      <c r="J60" s="110"/>
    </row>
    <row r="61" spans="1:10" s="87" customFormat="1" ht="15" customHeight="1">
      <c r="A61" s="112" t="s">
        <v>112</v>
      </c>
      <c r="B61" s="3" t="s">
        <v>255</v>
      </c>
      <c r="C61" s="52"/>
      <c r="D61" s="2"/>
      <c r="E61" s="44"/>
      <c r="F61" s="47" t="s">
        <v>6</v>
      </c>
      <c r="G61" s="46">
        <v>86</v>
      </c>
      <c r="H61" s="46">
        <v>6</v>
      </c>
      <c r="I61" s="54"/>
      <c r="J61" s="110"/>
    </row>
    <row r="62" spans="1:10" ht="15" customHeight="1">
      <c r="A62" s="98"/>
      <c r="B62" s="3"/>
      <c r="C62" s="65"/>
      <c r="D62" s="2"/>
      <c r="E62" s="44"/>
      <c r="F62" s="47"/>
      <c r="G62" s="47"/>
      <c r="H62" s="111"/>
      <c r="I62" s="54"/>
      <c r="J62" s="110"/>
    </row>
    <row r="63" spans="1:10" s="512" customFormat="1" ht="15" customHeight="1">
      <c r="A63" s="98" t="s">
        <v>110</v>
      </c>
      <c r="B63" s="3" t="s">
        <v>254</v>
      </c>
      <c r="C63" s="52"/>
      <c r="D63" s="2"/>
      <c r="E63" s="44"/>
      <c r="F63" s="47"/>
      <c r="G63" s="47"/>
      <c r="H63" s="111"/>
      <c r="I63" s="54"/>
      <c r="J63" s="110"/>
    </row>
    <row r="64" spans="1:10" ht="15" customHeight="1">
      <c r="A64" s="98"/>
      <c r="B64" s="3"/>
      <c r="C64" s="1" t="s">
        <v>253</v>
      </c>
      <c r="D64" s="2"/>
      <c r="E64" s="44"/>
      <c r="F64" s="47" t="s">
        <v>6</v>
      </c>
      <c r="G64" s="46">
        <v>1</v>
      </c>
      <c r="H64" s="46">
        <v>1</v>
      </c>
      <c r="I64" s="54"/>
      <c r="J64" s="110"/>
    </row>
    <row r="65" spans="1:10" ht="15" customHeight="1">
      <c r="A65" s="98"/>
      <c r="B65" s="3"/>
      <c r="C65" s="1" t="s">
        <v>252</v>
      </c>
      <c r="D65" s="2"/>
      <c r="E65" s="44"/>
      <c r="F65" s="47" t="s">
        <v>6</v>
      </c>
      <c r="G65" s="46">
        <v>2</v>
      </c>
      <c r="H65" s="46">
        <v>2</v>
      </c>
      <c r="I65" s="54"/>
      <c r="J65" s="110"/>
    </row>
    <row r="66" spans="1:10" ht="15" customHeight="1">
      <c r="A66" s="98"/>
      <c r="B66" s="3"/>
      <c r="C66" s="1" t="s">
        <v>251</v>
      </c>
      <c r="D66" s="2"/>
      <c r="E66" s="44"/>
      <c r="F66" s="47" t="s">
        <v>6</v>
      </c>
      <c r="G66" s="46">
        <v>1</v>
      </c>
      <c r="H66" s="46">
        <v>1</v>
      </c>
      <c r="I66" s="54"/>
      <c r="J66" s="110"/>
    </row>
    <row r="67" spans="1:10" s="512" customFormat="1" ht="15" customHeight="1">
      <c r="A67" s="98"/>
      <c r="B67" s="69"/>
      <c r="C67" s="1" t="s">
        <v>258</v>
      </c>
      <c r="D67" s="2"/>
      <c r="E67" s="44"/>
      <c r="F67" s="47" t="s">
        <v>6</v>
      </c>
      <c r="G67" s="46">
        <v>8</v>
      </c>
      <c r="H67" s="46">
        <v>2</v>
      </c>
      <c r="I67" s="54"/>
      <c r="J67" s="110"/>
    </row>
    <row r="68" spans="1:10" ht="15" customHeight="1">
      <c r="A68" s="98"/>
      <c r="B68" s="3"/>
      <c r="C68" s="1" t="s">
        <v>250</v>
      </c>
      <c r="D68" s="2"/>
      <c r="E68" s="44"/>
      <c r="F68" s="47" t="s">
        <v>6</v>
      </c>
      <c r="G68" s="46">
        <v>6</v>
      </c>
      <c r="H68" s="46">
        <v>6</v>
      </c>
      <c r="I68" s="54"/>
      <c r="J68" s="110"/>
    </row>
    <row r="69" spans="1:10" ht="15" customHeight="1">
      <c r="A69" s="98"/>
      <c r="B69" s="3"/>
      <c r="C69" s="1" t="s">
        <v>249</v>
      </c>
      <c r="D69" s="2"/>
      <c r="E69" s="44"/>
      <c r="F69" s="47" t="s">
        <v>6</v>
      </c>
      <c r="G69" s="46">
        <v>1</v>
      </c>
      <c r="H69" s="46">
        <v>1</v>
      </c>
      <c r="I69" s="54"/>
      <c r="J69" s="110"/>
    </row>
    <row r="70" spans="1:10" ht="15" customHeight="1">
      <c r="A70" s="98"/>
      <c r="B70" s="3"/>
      <c r="C70" s="1" t="s">
        <v>248</v>
      </c>
      <c r="D70" s="2"/>
      <c r="E70" s="44"/>
      <c r="F70" s="47" t="s">
        <v>6</v>
      </c>
      <c r="G70" s="46">
        <v>2</v>
      </c>
      <c r="H70" s="46">
        <v>11</v>
      </c>
      <c r="I70" s="54"/>
      <c r="J70" s="110"/>
    </row>
    <row r="71" spans="1:10" ht="15" customHeight="1">
      <c r="A71" s="98"/>
      <c r="B71" s="3"/>
      <c r="C71" s="1" t="s">
        <v>247</v>
      </c>
      <c r="D71" s="2"/>
      <c r="E71" s="44"/>
      <c r="F71" s="47" t="s">
        <v>6</v>
      </c>
      <c r="G71" s="46">
        <v>1</v>
      </c>
      <c r="H71" s="46">
        <v>3</v>
      </c>
      <c r="I71" s="54"/>
      <c r="J71" s="110"/>
    </row>
    <row r="72" spans="1:10" ht="15" customHeight="1">
      <c r="A72" s="98"/>
      <c r="B72" s="3"/>
      <c r="C72" s="1" t="s">
        <v>246</v>
      </c>
      <c r="D72" s="2"/>
      <c r="E72" s="44"/>
      <c r="F72" s="47" t="s">
        <v>6</v>
      </c>
      <c r="G72" s="46">
        <v>9</v>
      </c>
      <c r="H72" s="46">
        <v>10</v>
      </c>
      <c r="I72" s="54"/>
      <c r="J72" s="110"/>
    </row>
    <row r="73" spans="1:10" ht="15" customHeight="1">
      <c r="A73" s="98"/>
      <c r="B73" s="1"/>
      <c r="C73" s="1" t="s">
        <v>245</v>
      </c>
      <c r="D73" s="2"/>
      <c r="E73" s="44"/>
      <c r="F73" s="47" t="s">
        <v>6</v>
      </c>
      <c r="G73" s="46">
        <v>1</v>
      </c>
      <c r="H73" s="46">
        <v>6</v>
      </c>
      <c r="I73" s="54"/>
      <c r="J73" s="110"/>
    </row>
    <row r="74" spans="1:10" ht="15" customHeight="1">
      <c r="A74" s="98"/>
      <c r="B74" s="1"/>
      <c r="C74" s="1" t="s">
        <v>244</v>
      </c>
      <c r="D74" s="2"/>
      <c r="E74" s="44"/>
      <c r="F74" s="47" t="s">
        <v>6</v>
      </c>
      <c r="G74" s="46">
        <v>1</v>
      </c>
      <c r="H74" s="46">
        <v>1</v>
      </c>
      <c r="I74" s="54"/>
      <c r="J74" s="110"/>
    </row>
    <row r="75" spans="1:10" ht="15" customHeight="1">
      <c r="A75" s="98"/>
      <c r="B75" s="1"/>
      <c r="C75" s="1"/>
      <c r="D75" s="2"/>
      <c r="E75" s="44"/>
      <c r="F75" s="47"/>
      <c r="G75" s="47"/>
      <c r="H75" s="111"/>
      <c r="I75" s="54"/>
      <c r="J75" s="110"/>
    </row>
    <row r="76" spans="1:10" ht="15" customHeight="1">
      <c r="A76" s="98" t="s">
        <v>95</v>
      </c>
      <c r="B76" s="1" t="s">
        <v>243</v>
      </c>
      <c r="C76" s="52"/>
      <c r="D76" s="2"/>
      <c r="E76" s="44"/>
      <c r="F76" s="47"/>
      <c r="G76" s="47"/>
      <c r="H76" s="111"/>
      <c r="I76" s="54"/>
      <c r="J76" s="110"/>
    </row>
    <row r="77" spans="1:10" ht="15" customHeight="1">
      <c r="A77" s="98"/>
      <c r="B77" s="1"/>
      <c r="C77" s="1" t="s">
        <v>242</v>
      </c>
      <c r="D77" s="2"/>
      <c r="E77" s="44"/>
      <c r="F77" s="47" t="s">
        <v>6</v>
      </c>
      <c r="G77" s="46">
        <v>2</v>
      </c>
      <c r="H77" s="46">
        <v>3</v>
      </c>
      <c r="I77" s="54"/>
      <c r="J77" s="110"/>
    </row>
    <row r="78" spans="1:10" s="512" customFormat="1" ht="15" customHeight="1">
      <c r="A78" s="112"/>
      <c r="B78" s="1"/>
      <c r="C78" s="65" t="s">
        <v>1567</v>
      </c>
      <c r="D78" s="2"/>
      <c r="E78" s="44"/>
      <c r="F78" s="47" t="s">
        <v>6</v>
      </c>
      <c r="G78" s="46">
        <v>8</v>
      </c>
      <c r="H78" s="46">
        <v>2</v>
      </c>
      <c r="I78" s="54"/>
      <c r="J78" s="110"/>
    </row>
    <row r="79" spans="1:10" s="512" customFormat="1" ht="15" customHeight="1">
      <c r="A79" s="112"/>
      <c r="B79" s="1"/>
      <c r="C79" s="65" t="s">
        <v>1568</v>
      </c>
      <c r="D79" s="2"/>
      <c r="E79" s="44"/>
      <c r="F79" s="47" t="s">
        <v>6</v>
      </c>
      <c r="G79" s="46">
        <v>8</v>
      </c>
      <c r="H79" s="46">
        <v>1</v>
      </c>
      <c r="I79" s="54"/>
      <c r="J79" s="110"/>
    </row>
    <row r="80" spans="1:10" s="512" customFormat="1" ht="15" customHeight="1">
      <c r="A80" s="112"/>
      <c r="B80" s="1"/>
      <c r="C80" s="65" t="s">
        <v>1569</v>
      </c>
      <c r="D80" s="2"/>
      <c r="E80" s="44"/>
      <c r="F80" s="47" t="s">
        <v>6</v>
      </c>
      <c r="G80" s="46">
        <v>8</v>
      </c>
      <c r="H80" s="46">
        <v>4</v>
      </c>
      <c r="I80" s="54"/>
      <c r="J80" s="110"/>
    </row>
    <row r="81" spans="1:11" ht="15" customHeight="1">
      <c r="A81" s="98"/>
      <c r="B81" s="1"/>
      <c r="C81" s="65"/>
      <c r="D81" s="2"/>
      <c r="E81" s="44"/>
      <c r="F81" s="47"/>
      <c r="G81" s="47"/>
      <c r="H81" s="111"/>
      <c r="I81" s="54"/>
      <c r="J81" s="110"/>
    </row>
    <row r="82" spans="1:11" ht="15" customHeight="1">
      <c r="A82" s="98" t="s">
        <v>92</v>
      </c>
      <c r="B82" s="1" t="s">
        <v>241</v>
      </c>
      <c r="C82" s="52"/>
      <c r="D82" s="2"/>
      <c r="E82" s="44"/>
      <c r="F82" s="47" t="s">
        <v>152</v>
      </c>
      <c r="G82" s="46">
        <v>123</v>
      </c>
      <c r="H82" s="46">
        <v>123</v>
      </c>
      <c r="I82" s="54"/>
      <c r="J82" s="110">
        <f t="shared" ref="J82:J83" si="1">ROUND(H82*I82,2)</f>
        <v>0</v>
      </c>
    </row>
    <row r="83" spans="1:11" ht="15" customHeight="1">
      <c r="A83" s="103"/>
      <c r="B83" s="1"/>
      <c r="C83" s="52"/>
      <c r="D83" s="2"/>
      <c r="E83" s="44"/>
      <c r="F83" s="47"/>
      <c r="G83" s="47"/>
      <c r="H83" s="111"/>
      <c r="I83" s="41"/>
      <c r="J83" s="110">
        <f t="shared" si="1"/>
        <v>0</v>
      </c>
    </row>
    <row r="84" spans="1:11" ht="15" customHeight="1">
      <c r="A84" s="40"/>
      <c r="B84" s="39"/>
      <c r="C84" s="38"/>
      <c r="D84" s="37"/>
      <c r="E84" s="36"/>
      <c r="F84" s="35"/>
      <c r="G84" s="35"/>
      <c r="H84" s="109"/>
      <c r="I84" s="33"/>
      <c r="J84" s="108"/>
    </row>
    <row r="85" spans="1:11" ht="15" customHeight="1">
      <c r="A85" s="26"/>
      <c r="B85" s="31"/>
      <c r="C85" s="30"/>
      <c r="D85" s="30"/>
      <c r="E85" s="29"/>
      <c r="F85" s="23"/>
      <c r="G85" s="23"/>
      <c r="H85" s="99"/>
      <c r="I85" s="41"/>
      <c r="J85" s="32"/>
    </row>
    <row r="86" spans="1:11" ht="15" customHeight="1">
      <c r="A86" s="26"/>
      <c r="B86" s="25"/>
      <c r="C86" s="24"/>
      <c r="D86" s="2"/>
      <c r="E86" s="4" t="s">
        <v>0</v>
      </c>
      <c r="F86" s="23"/>
      <c r="G86" s="23"/>
      <c r="H86" s="99"/>
      <c r="I86" s="41"/>
      <c r="J86" s="107">
        <f>SUM(J8:J84)</f>
        <v>0</v>
      </c>
    </row>
    <row r="87" spans="1:11" ht="15" customHeight="1">
      <c r="A87" s="26"/>
      <c r="B87" s="27"/>
      <c r="C87" s="24"/>
      <c r="D87" s="2"/>
      <c r="E87" s="4" t="s">
        <v>17</v>
      </c>
      <c r="F87" s="23"/>
      <c r="G87" s="23"/>
      <c r="H87" s="99"/>
      <c r="I87" s="41"/>
      <c r="J87" s="107">
        <f>0.2*J86</f>
        <v>0</v>
      </c>
    </row>
    <row r="88" spans="1:11" ht="15" customHeight="1">
      <c r="A88" s="26"/>
      <c r="B88" s="25"/>
      <c r="C88" s="24"/>
      <c r="D88" s="2"/>
      <c r="E88" s="4" t="s">
        <v>18</v>
      </c>
      <c r="F88" s="23"/>
      <c r="G88" s="23"/>
      <c r="H88" s="99"/>
      <c r="I88" s="41"/>
      <c r="J88" s="107">
        <f>J86+J87</f>
        <v>0</v>
      </c>
    </row>
    <row r="89" spans="1:11" ht="15" customHeight="1" thickBot="1">
      <c r="A89" s="19"/>
      <c r="B89" s="18"/>
      <c r="C89" s="17"/>
      <c r="D89" s="16"/>
      <c r="E89" s="5"/>
      <c r="F89" s="15"/>
      <c r="G89" s="15"/>
      <c r="H89" s="15"/>
      <c r="I89" s="106"/>
      <c r="J89" s="105"/>
    </row>
    <row r="90" spans="1:11" ht="12.95" customHeight="1">
      <c r="K90" s="11"/>
    </row>
    <row r="91" spans="1:11" ht="15">
      <c r="A91" s="603" t="s">
        <v>1573</v>
      </c>
    </row>
    <row r="93" spans="1:11" ht="12.75">
      <c r="A93" s="98" t="s">
        <v>110</v>
      </c>
      <c r="B93" s="3" t="s">
        <v>1574</v>
      </c>
      <c r="C93" s="52"/>
      <c r="D93" s="2"/>
      <c r="E93" s="44"/>
      <c r="F93" s="47"/>
      <c r="G93" s="47"/>
      <c r="H93" s="111"/>
      <c r="I93" s="54"/>
      <c r="J93" s="604"/>
    </row>
    <row r="94" spans="1:11">
      <c r="C94" s="1" t="s">
        <v>259</v>
      </c>
      <c r="D94" s="2"/>
      <c r="E94" s="44"/>
      <c r="F94" s="47" t="s">
        <v>6</v>
      </c>
      <c r="G94" s="46">
        <v>86</v>
      </c>
      <c r="H94" s="46">
        <v>86</v>
      </c>
      <c r="I94" s="54"/>
      <c r="J94" s="110"/>
    </row>
    <row r="95" spans="1:11">
      <c r="C95" s="1" t="s">
        <v>258</v>
      </c>
      <c r="D95" s="2"/>
      <c r="E95" s="44"/>
      <c r="F95" s="47" t="s">
        <v>6</v>
      </c>
      <c r="G95" s="46">
        <v>8</v>
      </c>
      <c r="H95" s="46">
        <v>6</v>
      </c>
      <c r="I95" s="54"/>
      <c r="J95" s="110"/>
    </row>
    <row r="96" spans="1:11">
      <c r="C96" s="1" t="s">
        <v>257</v>
      </c>
      <c r="D96" s="2"/>
      <c r="E96" s="44"/>
      <c r="F96" s="47" t="s">
        <v>6</v>
      </c>
      <c r="G96" s="46">
        <v>2</v>
      </c>
      <c r="H96" s="46">
        <v>1</v>
      </c>
      <c r="I96" s="54"/>
      <c r="J96" s="110"/>
    </row>
    <row r="97" spans="3:10">
      <c r="C97" s="1" t="s">
        <v>256</v>
      </c>
      <c r="D97" s="2"/>
      <c r="E97" s="44"/>
      <c r="F97" s="47" t="s">
        <v>6</v>
      </c>
      <c r="G97" s="46">
        <v>2</v>
      </c>
      <c r="H97" s="46">
        <v>2</v>
      </c>
      <c r="I97" s="54"/>
      <c r="J97" s="110"/>
    </row>
  </sheetData>
  <mergeCells count="15">
    <mergeCell ref="A1:C1"/>
    <mergeCell ref="D1:J1"/>
    <mergeCell ref="A2:C4"/>
    <mergeCell ref="D2:J2"/>
    <mergeCell ref="D3:J3"/>
    <mergeCell ref="D4:J4"/>
    <mergeCell ref="J5:J7"/>
    <mergeCell ref="B12:E12"/>
    <mergeCell ref="B15:E15"/>
    <mergeCell ref="A5:A7"/>
    <mergeCell ref="B5:E7"/>
    <mergeCell ref="F5:F7"/>
    <mergeCell ref="G5:G7"/>
    <mergeCell ref="H5:H7"/>
    <mergeCell ref="I5:I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76" fitToHeight="0" orientation="portrait" r:id="rId1"/>
  <headerFooter alignWithMargins="0">
    <oddHeader>&amp;R&amp;"Arial,Gras italique"&amp;8Page 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8C28D-31CE-4501-8C09-2F482544A4F0}">
  <sheetPr>
    <pageSetUpPr fitToPage="1"/>
  </sheetPr>
  <dimension ref="A1:L85"/>
  <sheetViews>
    <sheetView showGridLines="0" showZeros="0" view="pageBreakPreview" zoomScale="40" zoomScaleNormal="70" zoomScaleSheetLayoutView="40" workbookViewId="0">
      <selection activeCell="P78" sqref="L62:P78"/>
    </sheetView>
  </sheetViews>
  <sheetFormatPr baseColWidth="10" defaultRowHeight="14.25"/>
  <cols>
    <col min="1" max="1" width="5.85546875" style="9" customWidth="1"/>
    <col min="2" max="4" width="11.42578125" style="8"/>
    <col min="5" max="5" width="29.28515625" style="8" customWidth="1"/>
    <col min="6" max="6" width="6" style="8" customWidth="1"/>
    <col min="7" max="7" width="9.28515625" style="8" hidden="1" customWidth="1"/>
    <col min="8" max="8" width="9.7109375" style="8" customWidth="1"/>
    <col min="9" max="9" width="12.28515625" style="6" customWidth="1"/>
    <col min="10" max="10" width="13.42578125" style="6" bestFit="1" customWidth="1"/>
    <col min="11" max="16384" width="11.42578125" style="3"/>
  </cols>
  <sheetData>
    <row r="1" spans="1:12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2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  <c r="L2" s="87"/>
    </row>
    <row r="3" spans="1:12" ht="24.95" customHeight="1">
      <c r="A3" s="710"/>
      <c r="B3" s="711"/>
      <c r="C3" s="712"/>
      <c r="D3" s="718" t="s">
        <v>366</v>
      </c>
      <c r="E3" s="719"/>
      <c r="F3" s="719"/>
      <c r="G3" s="719"/>
      <c r="H3" s="719"/>
      <c r="I3" s="719"/>
      <c r="J3" s="720"/>
    </row>
    <row r="4" spans="1:12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85"/>
    </row>
    <row r="5" spans="1:12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755" t="s">
        <v>194</v>
      </c>
      <c r="H5" s="755" t="s">
        <v>194</v>
      </c>
      <c r="I5" s="667" t="s">
        <v>192</v>
      </c>
      <c r="J5" s="670" t="s">
        <v>191</v>
      </c>
    </row>
    <row r="6" spans="1:12" ht="12.75">
      <c r="A6" s="677"/>
      <c r="B6" s="682"/>
      <c r="C6" s="683"/>
      <c r="D6" s="683"/>
      <c r="E6" s="684"/>
      <c r="F6" s="689"/>
      <c r="G6" s="756"/>
      <c r="H6" s="756"/>
      <c r="I6" s="668"/>
      <c r="J6" s="671"/>
    </row>
    <row r="7" spans="1:12" ht="13.5" thickBot="1">
      <c r="A7" s="678"/>
      <c r="B7" s="685"/>
      <c r="C7" s="686"/>
      <c r="D7" s="686"/>
      <c r="E7" s="687"/>
      <c r="F7" s="690"/>
      <c r="G7" s="757"/>
      <c r="H7" s="757"/>
      <c r="I7" s="669"/>
      <c r="J7" s="672"/>
    </row>
    <row r="8" spans="1:12" ht="15" customHeight="1">
      <c r="A8" s="79"/>
      <c r="B8" s="78"/>
      <c r="C8" s="77"/>
      <c r="D8" s="76"/>
      <c r="E8" s="75"/>
      <c r="F8" s="74"/>
      <c r="G8" s="148"/>
      <c r="H8" s="115"/>
      <c r="I8" s="84"/>
      <c r="J8" s="126">
        <f t="shared" ref="J8:J24" si="0">ROUND(H8*I8,2)</f>
        <v>0</v>
      </c>
    </row>
    <row r="9" spans="1:12" ht="15" customHeight="1">
      <c r="A9" s="68" t="s">
        <v>190</v>
      </c>
      <c r="B9" s="67" t="s">
        <v>189</v>
      </c>
      <c r="C9" s="52"/>
      <c r="D9" s="2"/>
      <c r="E9" s="72"/>
      <c r="F9" s="47"/>
      <c r="G9" s="147"/>
      <c r="H9" s="111"/>
      <c r="I9" s="41"/>
      <c r="J9" s="126">
        <f t="shared" si="0"/>
        <v>0</v>
      </c>
    </row>
    <row r="10" spans="1:12" ht="15" customHeight="1">
      <c r="A10" s="70"/>
      <c r="B10" s="69"/>
      <c r="C10" s="64"/>
      <c r="D10" s="63"/>
      <c r="E10" s="62"/>
      <c r="F10" s="47"/>
      <c r="G10" s="147"/>
      <c r="H10" s="111"/>
      <c r="I10" s="21"/>
      <c r="J10" s="126">
        <f t="shared" si="0"/>
        <v>0</v>
      </c>
    </row>
    <row r="11" spans="1:12" ht="15" customHeight="1">
      <c r="A11" s="70"/>
      <c r="B11" s="69"/>
      <c r="C11" s="64"/>
      <c r="D11" s="63"/>
      <c r="E11" s="62"/>
      <c r="F11" s="47"/>
      <c r="G11" s="147"/>
      <c r="H11" s="111"/>
      <c r="I11" s="21"/>
      <c r="J11" s="126">
        <f t="shared" si="0"/>
        <v>0</v>
      </c>
    </row>
    <row r="12" spans="1:12" ht="15" customHeight="1">
      <c r="A12" s="68" t="s">
        <v>188</v>
      </c>
      <c r="B12" s="673" t="s">
        <v>187</v>
      </c>
      <c r="C12" s="674"/>
      <c r="D12" s="674"/>
      <c r="E12" s="675"/>
      <c r="F12" s="47"/>
      <c r="G12" s="147"/>
      <c r="H12" s="111"/>
      <c r="I12" s="21"/>
      <c r="J12" s="126">
        <f t="shared" si="0"/>
        <v>0</v>
      </c>
    </row>
    <row r="13" spans="1:12" ht="15" customHeight="1">
      <c r="A13" s="70"/>
      <c r="B13" s="69"/>
      <c r="C13" s="64"/>
      <c r="D13" s="63"/>
      <c r="E13" s="62"/>
      <c r="F13" s="47"/>
      <c r="G13" s="147"/>
      <c r="H13" s="111"/>
      <c r="I13" s="21"/>
      <c r="J13" s="126">
        <f t="shared" si="0"/>
        <v>0</v>
      </c>
    </row>
    <row r="14" spans="1:12" ht="15" customHeight="1">
      <c r="A14" s="70"/>
      <c r="B14" s="69"/>
      <c r="C14" s="64"/>
      <c r="D14" s="63"/>
      <c r="E14" s="62"/>
      <c r="F14" s="47"/>
      <c r="G14" s="147"/>
      <c r="H14" s="111"/>
      <c r="I14" s="21"/>
      <c r="J14" s="126">
        <f t="shared" si="0"/>
        <v>0</v>
      </c>
    </row>
    <row r="15" spans="1:12" ht="15" customHeight="1">
      <c r="A15" s="68" t="s">
        <v>186</v>
      </c>
      <c r="B15" s="673" t="s">
        <v>204</v>
      </c>
      <c r="C15" s="674"/>
      <c r="D15" s="674"/>
      <c r="E15" s="675"/>
      <c r="F15" s="47"/>
      <c r="G15" s="147"/>
      <c r="H15" s="111"/>
      <c r="I15" s="21"/>
      <c r="J15" s="126">
        <f t="shared" si="0"/>
        <v>0</v>
      </c>
    </row>
    <row r="16" spans="1:12" ht="15" customHeight="1">
      <c r="A16" s="103"/>
      <c r="B16" s="1"/>
      <c r="C16" s="52"/>
      <c r="D16" s="2"/>
      <c r="E16" s="44"/>
      <c r="F16" s="47"/>
      <c r="G16" s="147"/>
      <c r="H16" s="111"/>
      <c r="I16" s="21"/>
      <c r="J16" s="126">
        <f t="shared" si="0"/>
        <v>0</v>
      </c>
    </row>
    <row r="17" spans="1:10" ht="15" customHeight="1">
      <c r="A17" s="68" t="s">
        <v>190</v>
      </c>
      <c r="B17" s="67" t="s">
        <v>189</v>
      </c>
      <c r="C17" s="52"/>
      <c r="D17" s="2"/>
      <c r="E17" s="72"/>
      <c r="F17" s="47"/>
      <c r="G17" s="147"/>
      <c r="H17" s="111"/>
      <c r="I17" s="21"/>
      <c r="J17" s="126">
        <f t="shared" si="0"/>
        <v>0</v>
      </c>
    </row>
    <row r="18" spans="1:10" ht="15" customHeight="1">
      <c r="A18" s="70"/>
      <c r="B18" s="69"/>
      <c r="C18" s="64"/>
      <c r="D18" s="63"/>
      <c r="E18" s="62"/>
      <c r="F18" s="47"/>
      <c r="G18" s="147"/>
      <c r="H18" s="111"/>
      <c r="I18" s="21"/>
      <c r="J18" s="126">
        <f t="shared" si="0"/>
        <v>0</v>
      </c>
    </row>
    <row r="19" spans="1:10" ht="15" customHeight="1">
      <c r="A19" s="70"/>
      <c r="B19" s="69"/>
      <c r="C19" s="64"/>
      <c r="D19" s="63"/>
      <c r="E19" s="62"/>
      <c r="F19" s="47"/>
      <c r="G19" s="147"/>
      <c r="H19" s="111"/>
      <c r="I19" s="21"/>
      <c r="J19" s="126">
        <f t="shared" si="0"/>
        <v>0</v>
      </c>
    </row>
    <row r="20" spans="1:10" ht="15" customHeight="1">
      <c r="A20" s="68" t="s">
        <v>188</v>
      </c>
      <c r="B20" s="673" t="s">
        <v>187</v>
      </c>
      <c r="C20" s="674"/>
      <c r="D20" s="674"/>
      <c r="E20" s="675"/>
      <c r="F20" s="47"/>
      <c r="G20" s="147"/>
      <c r="H20" s="111"/>
      <c r="I20" s="21"/>
      <c r="J20" s="126">
        <f t="shared" si="0"/>
        <v>0</v>
      </c>
    </row>
    <row r="21" spans="1:10" ht="15" customHeight="1">
      <c r="A21" s="70"/>
      <c r="B21" s="69"/>
      <c r="C21" s="64"/>
      <c r="D21" s="63"/>
      <c r="E21" s="62"/>
      <c r="F21" s="47"/>
      <c r="G21" s="147"/>
      <c r="H21" s="111"/>
      <c r="I21" s="21"/>
      <c r="J21" s="126">
        <f t="shared" si="0"/>
        <v>0</v>
      </c>
    </row>
    <row r="22" spans="1:10" ht="15" customHeight="1">
      <c r="A22" s="70"/>
      <c r="B22" s="69"/>
      <c r="C22" s="64"/>
      <c r="D22" s="63"/>
      <c r="E22" s="62"/>
      <c r="F22" s="47"/>
      <c r="G22" s="147"/>
      <c r="H22" s="111"/>
      <c r="I22" s="21"/>
      <c r="J22" s="126">
        <f t="shared" si="0"/>
        <v>0</v>
      </c>
    </row>
    <row r="23" spans="1:10" ht="15" customHeight="1">
      <c r="A23" s="68" t="s">
        <v>186</v>
      </c>
      <c r="B23" s="673" t="s">
        <v>365</v>
      </c>
      <c r="C23" s="674"/>
      <c r="D23" s="674"/>
      <c r="E23" s="675"/>
      <c r="F23" s="47"/>
      <c r="G23" s="147"/>
      <c r="H23" s="111"/>
      <c r="I23" s="102"/>
      <c r="J23" s="126">
        <f t="shared" si="0"/>
        <v>0</v>
      </c>
    </row>
    <row r="24" spans="1:10" ht="15" customHeight="1">
      <c r="A24" s="103"/>
      <c r="B24" s="1"/>
      <c r="C24" s="52"/>
      <c r="D24" s="2"/>
      <c r="E24" s="44"/>
      <c r="F24" s="47"/>
      <c r="G24" s="147"/>
      <c r="H24" s="111"/>
      <c r="I24" s="102"/>
      <c r="J24" s="126">
        <f t="shared" si="0"/>
        <v>0</v>
      </c>
    </row>
    <row r="25" spans="1:10" ht="15" customHeight="1">
      <c r="A25" s="82" t="s">
        <v>184</v>
      </c>
      <c r="B25" s="1" t="s">
        <v>364</v>
      </c>
      <c r="C25" s="52"/>
      <c r="D25" s="2"/>
      <c r="E25" s="44"/>
      <c r="F25" s="47"/>
      <c r="G25" s="147"/>
      <c r="H25" s="111"/>
      <c r="I25" s="102"/>
      <c r="J25" s="126"/>
    </row>
    <row r="26" spans="1:10" ht="15" customHeight="1">
      <c r="A26" s="146" t="s">
        <v>203</v>
      </c>
      <c r="C26" s="1" t="s">
        <v>363</v>
      </c>
      <c r="D26" s="2"/>
      <c r="E26" s="44"/>
      <c r="F26" s="47" t="s">
        <v>8</v>
      </c>
      <c r="G26" s="145">
        <v>508</v>
      </c>
      <c r="H26" s="145">
        <v>508</v>
      </c>
      <c r="I26" s="102"/>
      <c r="J26" s="126"/>
    </row>
    <row r="27" spans="1:10" ht="15" customHeight="1">
      <c r="A27" s="82" t="s">
        <v>202</v>
      </c>
      <c r="C27" s="65" t="s">
        <v>362</v>
      </c>
      <c r="D27" s="2"/>
      <c r="E27" s="72"/>
      <c r="F27" s="47" t="s">
        <v>8</v>
      </c>
      <c r="G27" s="145">
        <v>627</v>
      </c>
      <c r="H27" s="51">
        <v>627</v>
      </c>
      <c r="I27" s="102"/>
      <c r="J27" s="126"/>
    </row>
    <row r="28" spans="1:10" ht="15" customHeight="1">
      <c r="A28" s="144" t="s">
        <v>201</v>
      </c>
      <c r="C28" s="97" t="s">
        <v>361</v>
      </c>
      <c r="D28" s="2"/>
      <c r="E28" s="72"/>
      <c r="F28" s="47" t="s">
        <v>8</v>
      </c>
      <c r="G28" s="143">
        <v>1413</v>
      </c>
      <c r="H28" s="51">
        <v>1413</v>
      </c>
      <c r="I28" s="102"/>
      <c r="J28" s="126"/>
    </row>
    <row r="29" spans="1:10" ht="15" customHeight="1">
      <c r="A29" s="100" t="s">
        <v>200</v>
      </c>
      <c r="C29" s="97" t="s">
        <v>360</v>
      </c>
      <c r="D29" s="2"/>
      <c r="E29" s="72"/>
      <c r="F29" s="47" t="s">
        <v>8</v>
      </c>
      <c r="G29" s="131">
        <v>161</v>
      </c>
      <c r="H29" s="22">
        <v>161</v>
      </c>
      <c r="I29" s="102"/>
      <c r="J29" s="126"/>
    </row>
    <row r="30" spans="1:10" ht="15" customHeight="1">
      <c r="A30" s="100" t="s">
        <v>199</v>
      </c>
      <c r="C30" s="97" t="s">
        <v>359</v>
      </c>
      <c r="D30" s="2"/>
      <c r="E30" s="72"/>
      <c r="F30" s="47" t="s">
        <v>8</v>
      </c>
      <c r="G30" s="131">
        <v>392</v>
      </c>
      <c r="H30" s="22">
        <v>392</v>
      </c>
      <c r="I30" s="102"/>
      <c r="J30" s="126"/>
    </row>
    <row r="31" spans="1:10" ht="15" customHeight="1">
      <c r="A31" s="100" t="s">
        <v>358</v>
      </c>
      <c r="C31" s="97" t="s">
        <v>357</v>
      </c>
      <c r="D31" s="2"/>
      <c r="E31" s="72"/>
      <c r="F31" s="47" t="s">
        <v>8</v>
      </c>
      <c r="G31" s="131">
        <v>24</v>
      </c>
      <c r="H31" s="22">
        <v>24</v>
      </c>
      <c r="I31" s="102"/>
      <c r="J31" s="126"/>
    </row>
    <row r="32" spans="1:10" ht="15" customHeight="1">
      <c r="A32" s="100"/>
      <c r="C32" s="97"/>
      <c r="D32" s="2"/>
      <c r="E32" s="72"/>
      <c r="F32" s="43"/>
      <c r="G32" s="25"/>
      <c r="H32" s="99"/>
      <c r="I32" s="102"/>
      <c r="J32" s="126"/>
    </row>
    <row r="33" spans="1:10" ht="15" customHeight="1">
      <c r="A33" s="100" t="s">
        <v>182</v>
      </c>
      <c r="B33" s="97" t="s">
        <v>356</v>
      </c>
      <c r="C33" s="97"/>
      <c r="D33" s="2"/>
      <c r="E33" s="72"/>
      <c r="F33" s="23" t="s">
        <v>8</v>
      </c>
      <c r="G33" s="131">
        <v>291</v>
      </c>
      <c r="H33" s="22">
        <v>291</v>
      </c>
      <c r="I33" s="102"/>
      <c r="J33" s="126"/>
    </row>
    <row r="34" spans="1:10" ht="15" customHeight="1">
      <c r="A34" s="100"/>
      <c r="C34" s="97"/>
      <c r="D34" s="2"/>
      <c r="E34" s="72"/>
      <c r="F34" s="23"/>
      <c r="G34" s="25"/>
      <c r="H34" s="99"/>
      <c r="I34" s="102"/>
      <c r="J34" s="126"/>
    </row>
    <row r="35" spans="1:10" ht="15" customHeight="1">
      <c r="A35" s="100" t="s">
        <v>180</v>
      </c>
      <c r="B35" s="31" t="s">
        <v>355</v>
      </c>
      <c r="C35" s="97"/>
      <c r="D35" s="2"/>
      <c r="E35" s="72"/>
      <c r="F35" s="23" t="s">
        <v>8</v>
      </c>
      <c r="G35" s="131">
        <v>668</v>
      </c>
      <c r="H35" s="22">
        <v>668</v>
      </c>
      <c r="I35" s="102"/>
      <c r="J35" s="126"/>
    </row>
    <row r="36" spans="1:10" ht="15" customHeight="1">
      <c r="A36" s="100"/>
      <c r="B36" s="31"/>
      <c r="C36" s="97"/>
      <c r="D36" s="2"/>
      <c r="E36" s="72"/>
      <c r="F36" s="23"/>
      <c r="G36" s="25"/>
      <c r="H36" s="99"/>
      <c r="I36" s="102"/>
      <c r="J36" s="126"/>
    </row>
    <row r="37" spans="1:10" ht="15" customHeight="1">
      <c r="A37" s="100" t="s">
        <v>151</v>
      </c>
      <c r="B37" s="31" t="s">
        <v>354</v>
      </c>
      <c r="C37" s="97"/>
      <c r="D37" s="2"/>
      <c r="E37" s="72"/>
      <c r="F37" s="23" t="s">
        <v>8</v>
      </c>
      <c r="G37" s="131">
        <v>522</v>
      </c>
      <c r="H37" s="22">
        <v>522</v>
      </c>
      <c r="I37" s="102"/>
      <c r="J37" s="126"/>
    </row>
    <row r="38" spans="1:10" ht="15" customHeight="1">
      <c r="A38" s="100"/>
      <c r="B38" s="31"/>
      <c r="C38" s="97"/>
      <c r="D38" s="2"/>
      <c r="E38" s="72"/>
      <c r="F38" s="23"/>
      <c r="G38" s="25"/>
      <c r="H38" s="99"/>
      <c r="I38" s="102"/>
      <c r="J38" s="126"/>
    </row>
    <row r="39" spans="1:10" ht="15" customHeight="1">
      <c r="A39" s="100" t="s">
        <v>139</v>
      </c>
      <c r="B39" s="31" t="s">
        <v>353</v>
      </c>
      <c r="C39" s="97"/>
      <c r="D39" s="2"/>
      <c r="E39" s="72"/>
      <c r="F39" s="23"/>
      <c r="G39" s="25"/>
      <c r="H39" s="99"/>
      <c r="I39" s="102"/>
      <c r="J39" s="126"/>
    </row>
    <row r="40" spans="1:10" ht="15" customHeight="1">
      <c r="A40" s="100" t="s">
        <v>138</v>
      </c>
      <c r="B40" s="31" t="s">
        <v>352</v>
      </c>
      <c r="C40" s="97"/>
      <c r="D40" s="2"/>
      <c r="E40" s="72"/>
      <c r="F40" s="23" t="s">
        <v>16</v>
      </c>
      <c r="G40" s="25"/>
      <c r="H40" s="99"/>
      <c r="I40" s="102"/>
      <c r="J40" s="126"/>
    </row>
    <row r="41" spans="1:10" ht="15" customHeight="1">
      <c r="A41" s="100" t="s">
        <v>136</v>
      </c>
      <c r="B41" s="31" t="s">
        <v>351</v>
      </c>
      <c r="C41" s="97"/>
      <c r="D41" s="2"/>
      <c r="E41" s="72"/>
      <c r="F41" s="23" t="s">
        <v>11</v>
      </c>
      <c r="G41" s="99">
        <v>1</v>
      </c>
      <c r="H41" s="99">
        <v>1</v>
      </c>
      <c r="I41" s="102"/>
      <c r="J41" s="126"/>
    </row>
    <row r="42" spans="1:10" ht="15" customHeight="1">
      <c r="A42" s="100" t="s">
        <v>134</v>
      </c>
      <c r="B42" s="31" t="s">
        <v>350</v>
      </c>
      <c r="C42" s="97"/>
      <c r="D42" s="2"/>
      <c r="E42" s="72"/>
      <c r="F42" s="23" t="s">
        <v>11</v>
      </c>
      <c r="G42" s="99">
        <v>1</v>
      </c>
      <c r="H42" s="99">
        <v>1</v>
      </c>
      <c r="I42" s="102"/>
      <c r="J42" s="126"/>
    </row>
    <row r="43" spans="1:10" ht="15" customHeight="1">
      <c r="A43" s="100" t="s">
        <v>224</v>
      </c>
      <c r="B43" s="31" t="s">
        <v>349</v>
      </c>
      <c r="C43" s="97"/>
      <c r="D43" s="2"/>
      <c r="E43" s="72"/>
      <c r="F43" s="23"/>
      <c r="G43" s="25"/>
      <c r="H43" s="99"/>
      <c r="I43" s="102"/>
      <c r="J43" s="126"/>
    </row>
    <row r="44" spans="1:10" ht="15" customHeight="1">
      <c r="A44" s="100"/>
      <c r="B44" s="31"/>
      <c r="C44" s="97" t="s">
        <v>348</v>
      </c>
      <c r="D44" s="2"/>
      <c r="E44" s="72"/>
      <c r="F44" s="23" t="s">
        <v>6</v>
      </c>
      <c r="G44" s="99">
        <v>1</v>
      </c>
      <c r="H44" s="99">
        <v>1</v>
      </c>
      <c r="I44" s="102"/>
      <c r="J44" s="126"/>
    </row>
    <row r="45" spans="1:10" ht="15" customHeight="1">
      <c r="A45" s="100"/>
      <c r="B45" s="31"/>
      <c r="C45" s="97" t="s">
        <v>347</v>
      </c>
      <c r="D45" s="2"/>
      <c r="E45" s="72"/>
      <c r="F45" s="23" t="s">
        <v>6</v>
      </c>
      <c r="G45" s="99">
        <v>2</v>
      </c>
      <c r="H45" s="99">
        <v>2</v>
      </c>
      <c r="I45" s="102"/>
      <c r="J45" s="126"/>
    </row>
    <row r="46" spans="1:10" ht="15" customHeight="1">
      <c r="A46" s="100"/>
      <c r="B46" s="31"/>
      <c r="C46" s="97"/>
      <c r="D46" s="2"/>
      <c r="E46" s="72"/>
      <c r="F46" s="23"/>
      <c r="G46" s="25"/>
      <c r="H46" s="99"/>
      <c r="I46" s="102"/>
      <c r="J46" s="126"/>
    </row>
    <row r="47" spans="1:10" ht="15" customHeight="1">
      <c r="A47" s="130"/>
      <c r="B47" s="129"/>
      <c r="C47" s="128"/>
      <c r="D47" s="2"/>
      <c r="E47" s="127" t="s">
        <v>346</v>
      </c>
      <c r="F47" s="23"/>
      <c r="G47" s="25"/>
      <c r="H47" s="99"/>
      <c r="I47" s="102"/>
      <c r="J47" s="126"/>
    </row>
    <row r="48" spans="1:10" ht="15" customHeight="1">
      <c r="A48" s="130"/>
      <c r="B48" s="129"/>
      <c r="C48" s="128"/>
      <c r="D48" s="2"/>
      <c r="E48" s="127"/>
      <c r="F48" s="23"/>
      <c r="G48" s="25"/>
      <c r="H48" s="99"/>
      <c r="I48" s="102"/>
      <c r="J48" s="126"/>
    </row>
    <row r="49" spans="1:11" ht="15" customHeight="1">
      <c r="A49" s="100"/>
      <c r="B49" s="31"/>
      <c r="C49" s="97"/>
      <c r="D49" s="2"/>
      <c r="E49" s="72"/>
      <c r="F49" s="23"/>
      <c r="G49" s="25"/>
      <c r="H49" s="99"/>
      <c r="I49" s="102"/>
      <c r="J49" s="126"/>
    </row>
    <row r="50" spans="1:11" s="141" customFormat="1" ht="15" customHeight="1">
      <c r="A50" s="140" t="s">
        <v>345</v>
      </c>
      <c r="B50" s="139" t="s">
        <v>344</v>
      </c>
      <c r="C50" s="30"/>
      <c r="D50" s="137"/>
      <c r="E50" s="136"/>
      <c r="F50" s="135"/>
      <c r="G50" s="134"/>
      <c r="H50" s="133"/>
      <c r="I50" s="142"/>
      <c r="J50" s="126"/>
    </row>
    <row r="51" spans="1:11" ht="15" customHeight="1">
      <c r="A51" s="100" t="s">
        <v>343</v>
      </c>
      <c r="B51" s="31" t="s">
        <v>342</v>
      </c>
      <c r="C51" s="97"/>
      <c r="D51" s="2"/>
      <c r="E51" s="72"/>
      <c r="F51" s="23"/>
      <c r="G51" s="25"/>
      <c r="H51" s="99"/>
      <c r="I51" s="102"/>
      <c r="J51" s="126"/>
    </row>
    <row r="52" spans="1:11" ht="15" customHeight="1">
      <c r="A52" s="100" t="s">
        <v>341</v>
      </c>
      <c r="C52" s="97" t="s">
        <v>340</v>
      </c>
      <c r="D52" s="2"/>
      <c r="E52" s="72"/>
      <c r="F52" s="23" t="s">
        <v>8</v>
      </c>
      <c r="G52" s="131">
        <v>180</v>
      </c>
      <c r="H52" s="22">
        <v>180</v>
      </c>
      <c r="I52" s="102"/>
      <c r="J52" s="126"/>
    </row>
    <row r="53" spans="1:11" ht="15" customHeight="1">
      <c r="A53" s="100" t="s">
        <v>339</v>
      </c>
      <c r="C53" s="97" t="s">
        <v>338</v>
      </c>
      <c r="D53" s="2"/>
      <c r="E53" s="72"/>
      <c r="F53" s="23" t="s">
        <v>8</v>
      </c>
      <c r="G53" s="131">
        <v>314</v>
      </c>
      <c r="H53" s="22">
        <v>314</v>
      </c>
      <c r="I53" s="102"/>
      <c r="J53" s="126"/>
    </row>
    <row r="54" spans="1:11" ht="15" customHeight="1">
      <c r="A54" s="100"/>
      <c r="B54" s="31"/>
      <c r="C54" s="128"/>
      <c r="D54" s="2"/>
      <c r="E54" s="72"/>
      <c r="F54" s="23"/>
      <c r="G54" s="25"/>
      <c r="H54" s="99"/>
      <c r="I54" s="102"/>
      <c r="J54" s="126"/>
    </row>
    <row r="55" spans="1:11" ht="15" customHeight="1">
      <c r="A55" s="130"/>
      <c r="B55" s="129"/>
      <c r="C55" s="128"/>
      <c r="D55" s="2"/>
      <c r="E55" s="127" t="s">
        <v>337</v>
      </c>
      <c r="F55" s="23"/>
      <c r="G55" s="25"/>
      <c r="H55" s="99"/>
      <c r="I55" s="102"/>
      <c r="J55" s="126"/>
    </row>
    <row r="56" spans="1:11" ht="15" customHeight="1">
      <c r="A56" s="100"/>
      <c r="B56" s="31"/>
      <c r="C56" s="128"/>
      <c r="D56" s="2"/>
      <c r="E56" s="72"/>
      <c r="F56" s="23"/>
      <c r="G56" s="25"/>
      <c r="H56" s="99"/>
      <c r="I56" s="102"/>
      <c r="J56" s="126"/>
    </row>
    <row r="57" spans="1:11" s="132" customFormat="1" ht="15" customHeight="1">
      <c r="A57" s="140" t="s">
        <v>336</v>
      </c>
      <c r="B57" s="139" t="s">
        <v>335</v>
      </c>
      <c r="C57" s="138"/>
      <c r="D57" s="137"/>
      <c r="E57" s="136"/>
      <c r="F57" s="135"/>
      <c r="G57" s="134"/>
      <c r="H57" s="133"/>
      <c r="I57" s="102"/>
      <c r="J57" s="126"/>
    </row>
    <row r="58" spans="1:11" ht="15" customHeight="1">
      <c r="A58" s="100"/>
      <c r="B58" s="31"/>
      <c r="C58" s="128"/>
      <c r="D58" s="2"/>
      <c r="E58" s="72"/>
      <c r="F58" s="23"/>
      <c r="G58" s="25"/>
      <c r="H58" s="99"/>
      <c r="I58" s="102"/>
      <c r="J58" s="126"/>
    </row>
    <row r="59" spans="1:11" ht="15" customHeight="1">
      <c r="A59" s="100" t="s">
        <v>334</v>
      </c>
      <c r="B59" s="3" t="s">
        <v>333</v>
      </c>
      <c r="C59" s="97"/>
      <c r="D59" s="2"/>
      <c r="E59" s="72"/>
      <c r="F59" s="23"/>
      <c r="G59" s="25"/>
      <c r="H59" s="99"/>
      <c r="I59" s="102"/>
      <c r="J59" s="126"/>
      <c r="K59" s="83"/>
    </row>
    <row r="60" spans="1:11" ht="15" customHeight="1">
      <c r="A60" s="100" t="s">
        <v>332</v>
      </c>
      <c r="C60" s="3" t="s">
        <v>331</v>
      </c>
      <c r="D60" s="2"/>
      <c r="E60" s="72"/>
      <c r="F60" s="23" t="s">
        <v>8</v>
      </c>
      <c r="G60" s="131">
        <v>1660</v>
      </c>
      <c r="H60" s="22">
        <v>1660</v>
      </c>
      <c r="I60" s="102"/>
      <c r="J60" s="126"/>
    </row>
    <row r="61" spans="1:11" ht="15" customHeight="1">
      <c r="A61" s="100" t="s">
        <v>330</v>
      </c>
      <c r="C61" s="3" t="s">
        <v>329</v>
      </c>
      <c r="D61" s="2"/>
      <c r="E61" s="72"/>
      <c r="F61" s="23" t="s">
        <v>8</v>
      </c>
      <c r="G61" s="131">
        <v>313</v>
      </c>
      <c r="H61" s="22">
        <v>313</v>
      </c>
      <c r="I61" s="102"/>
      <c r="J61" s="126"/>
    </row>
    <row r="62" spans="1:11" ht="15" customHeight="1">
      <c r="A62" s="100"/>
      <c r="B62" s="3"/>
      <c r="C62" s="97"/>
      <c r="D62" s="2"/>
      <c r="E62" s="72"/>
      <c r="F62" s="23"/>
      <c r="G62" s="25"/>
      <c r="H62" s="99"/>
      <c r="I62" s="102"/>
      <c r="J62" s="126"/>
    </row>
    <row r="63" spans="1:11" ht="15" customHeight="1">
      <c r="A63" s="100" t="s">
        <v>328</v>
      </c>
      <c r="B63" s="3" t="s">
        <v>327</v>
      </c>
      <c r="C63" s="97"/>
      <c r="D63" s="2"/>
      <c r="E63" s="72"/>
      <c r="F63" s="23"/>
      <c r="G63" s="25"/>
      <c r="H63" s="99"/>
      <c r="I63" s="102"/>
      <c r="J63" s="126"/>
    </row>
    <row r="64" spans="1:11" ht="15" customHeight="1">
      <c r="A64" s="100" t="s">
        <v>326</v>
      </c>
      <c r="C64" s="3" t="s">
        <v>325</v>
      </c>
      <c r="D64" s="2"/>
      <c r="E64" s="72"/>
      <c r="F64" s="23" t="s">
        <v>8</v>
      </c>
      <c r="G64" s="131">
        <v>807</v>
      </c>
      <c r="H64" s="22">
        <v>807</v>
      </c>
      <c r="I64" s="102"/>
      <c r="J64" s="126"/>
    </row>
    <row r="65" spans="1:10" ht="15" customHeight="1">
      <c r="A65" s="100" t="s">
        <v>324</v>
      </c>
      <c r="C65" s="3" t="s">
        <v>323</v>
      </c>
      <c r="D65" s="2"/>
      <c r="E65" s="72"/>
      <c r="F65" s="23"/>
      <c r="G65" s="131">
        <v>549</v>
      </c>
      <c r="H65" s="22">
        <v>549</v>
      </c>
      <c r="I65" s="102"/>
      <c r="J65" s="126"/>
    </row>
    <row r="66" spans="1:10" ht="15" customHeight="1">
      <c r="A66" s="100" t="s">
        <v>322</v>
      </c>
      <c r="C66" s="3" t="s">
        <v>321</v>
      </c>
      <c r="D66" s="2"/>
      <c r="E66" s="72"/>
      <c r="F66" s="23"/>
      <c r="G66" s="131">
        <v>535</v>
      </c>
      <c r="H66" s="22">
        <v>535</v>
      </c>
      <c r="I66" s="102"/>
      <c r="J66" s="126"/>
    </row>
    <row r="67" spans="1:10" ht="15" customHeight="1">
      <c r="A67" s="100" t="s">
        <v>320</v>
      </c>
      <c r="C67" s="3" t="s">
        <v>319</v>
      </c>
      <c r="D67" s="2"/>
      <c r="E67" s="72"/>
      <c r="F67" s="23"/>
      <c r="G67" s="131">
        <v>396</v>
      </c>
      <c r="H67" s="22">
        <v>396</v>
      </c>
      <c r="I67" s="102"/>
      <c r="J67" s="126"/>
    </row>
    <row r="68" spans="1:10" ht="15" customHeight="1">
      <c r="A68" s="100"/>
      <c r="B68" s="31"/>
      <c r="C68" s="128"/>
      <c r="D68" s="2"/>
      <c r="E68" s="72"/>
      <c r="F68" s="23"/>
      <c r="G68" s="25"/>
      <c r="H68" s="99"/>
      <c r="I68" s="102"/>
      <c r="J68" s="126"/>
    </row>
    <row r="69" spans="1:10" ht="15" customHeight="1">
      <c r="A69" s="100" t="s">
        <v>318</v>
      </c>
      <c r="B69" s="31" t="s">
        <v>317</v>
      </c>
      <c r="C69" s="128"/>
      <c r="D69" s="2"/>
      <c r="E69" s="72"/>
      <c r="F69" s="23" t="s">
        <v>8</v>
      </c>
      <c r="G69" s="131">
        <v>12</v>
      </c>
      <c r="H69" s="22">
        <v>12</v>
      </c>
      <c r="I69" s="102"/>
      <c r="J69" s="126"/>
    </row>
    <row r="70" spans="1:10" ht="15" customHeight="1">
      <c r="A70" s="100"/>
      <c r="B70" s="31"/>
      <c r="C70" s="128"/>
      <c r="D70" s="2"/>
      <c r="E70" s="72"/>
      <c r="F70" s="23"/>
      <c r="G70" s="131"/>
      <c r="H70" s="22"/>
      <c r="I70" s="102"/>
      <c r="J70" s="126"/>
    </row>
    <row r="71" spans="1:10" ht="15" customHeight="1">
      <c r="A71" s="100" t="s">
        <v>316</v>
      </c>
      <c r="B71" s="31" t="s">
        <v>10</v>
      </c>
      <c r="C71" s="128"/>
      <c r="D71" s="2"/>
      <c r="E71" s="72"/>
      <c r="F71" s="23"/>
      <c r="G71" s="25"/>
      <c r="H71" s="99"/>
      <c r="I71" s="102"/>
      <c r="J71" s="126"/>
    </row>
    <row r="72" spans="1:10" ht="15" customHeight="1">
      <c r="A72" s="100" t="s">
        <v>315</v>
      </c>
      <c r="C72" s="97" t="s">
        <v>314</v>
      </c>
      <c r="D72" s="2"/>
      <c r="E72" s="72"/>
      <c r="F72" s="23" t="s">
        <v>8</v>
      </c>
      <c r="G72" s="99">
        <v>161</v>
      </c>
      <c r="H72" s="99">
        <v>161</v>
      </c>
      <c r="I72" s="102"/>
      <c r="J72" s="126"/>
    </row>
    <row r="73" spans="1:10" ht="15" customHeight="1">
      <c r="A73" s="100" t="s">
        <v>313</v>
      </c>
      <c r="C73" s="97" t="s">
        <v>312</v>
      </c>
      <c r="D73" s="2"/>
      <c r="E73" s="72"/>
      <c r="F73" s="23" t="s">
        <v>6</v>
      </c>
      <c r="G73" s="99">
        <v>21</v>
      </c>
      <c r="H73" s="99">
        <v>21</v>
      </c>
      <c r="I73" s="102"/>
      <c r="J73" s="126"/>
    </row>
    <row r="74" spans="1:10" ht="15" customHeight="1">
      <c r="A74" s="100" t="s">
        <v>311</v>
      </c>
      <c r="C74" s="97" t="s">
        <v>310</v>
      </c>
      <c r="D74" s="2"/>
      <c r="E74" s="72"/>
      <c r="F74" s="23" t="s">
        <v>11</v>
      </c>
      <c r="G74" s="99">
        <v>1</v>
      </c>
      <c r="H74" s="99">
        <v>1</v>
      </c>
      <c r="I74" s="102"/>
      <c r="J74" s="126"/>
    </row>
    <row r="75" spans="1:10" ht="15" customHeight="1">
      <c r="A75" s="100" t="s">
        <v>309</v>
      </c>
      <c r="C75" s="97" t="s">
        <v>308</v>
      </c>
      <c r="D75" s="2"/>
      <c r="E75" s="72"/>
      <c r="F75" s="23" t="s">
        <v>8</v>
      </c>
      <c r="G75" s="131">
        <v>10</v>
      </c>
      <c r="H75" s="22">
        <v>10</v>
      </c>
      <c r="I75" s="102"/>
      <c r="J75" s="126"/>
    </row>
    <row r="76" spans="1:10" ht="15" customHeight="1">
      <c r="A76" s="130"/>
      <c r="B76" s="31"/>
      <c r="C76" s="128"/>
      <c r="D76" s="2"/>
      <c r="E76" s="72"/>
      <c r="F76" s="23"/>
      <c r="G76" s="25"/>
      <c r="H76" s="99"/>
      <c r="I76" s="21"/>
      <c r="J76" s="126">
        <f t="shared" ref="J76:J79" si="1">ROUND(H76*I76,2)</f>
        <v>0</v>
      </c>
    </row>
    <row r="77" spans="1:10" ht="15" customHeight="1">
      <c r="A77" s="130"/>
      <c r="B77" s="129"/>
      <c r="C77" s="128"/>
      <c r="D77" s="2"/>
      <c r="E77" s="127" t="s">
        <v>307</v>
      </c>
      <c r="F77" s="23"/>
      <c r="G77" s="25"/>
      <c r="H77" s="99"/>
      <c r="I77" s="21"/>
      <c r="J77" s="126">
        <f t="shared" si="1"/>
        <v>0</v>
      </c>
    </row>
    <row r="78" spans="1:10" ht="15" customHeight="1">
      <c r="A78" s="26"/>
      <c r="B78" s="31"/>
      <c r="C78" s="97"/>
      <c r="D78" s="30"/>
      <c r="E78" s="29"/>
      <c r="F78" s="23"/>
      <c r="G78" s="25"/>
      <c r="H78" s="99"/>
      <c r="I78" s="21"/>
      <c r="J78" s="126">
        <f t="shared" si="1"/>
        <v>0</v>
      </c>
    </row>
    <row r="79" spans="1:10" ht="15" customHeight="1">
      <c r="A79" s="26"/>
      <c r="B79" s="31"/>
      <c r="C79" s="97"/>
      <c r="D79" s="30"/>
      <c r="E79" s="29"/>
      <c r="F79" s="23"/>
      <c r="G79" s="25"/>
      <c r="H79" s="99"/>
      <c r="I79" s="21"/>
      <c r="J79" s="126">
        <f t="shared" si="1"/>
        <v>0</v>
      </c>
    </row>
    <row r="80" spans="1:10" ht="15" customHeight="1">
      <c r="A80" s="125"/>
      <c r="B80" s="124"/>
      <c r="C80" s="123"/>
      <c r="D80" s="123"/>
      <c r="E80" s="122"/>
      <c r="F80" s="121"/>
      <c r="G80" s="120"/>
      <c r="H80" s="119"/>
      <c r="I80" s="118"/>
      <c r="J80" s="117"/>
    </row>
    <row r="81" spans="1:12" ht="15" customHeight="1">
      <c r="A81" s="26"/>
      <c r="B81" s="25"/>
      <c r="C81" s="24"/>
      <c r="D81" s="2"/>
      <c r="E81" s="4" t="s">
        <v>0</v>
      </c>
      <c r="F81" s="23"/>
      <c r="G81" s="25"/>
      <c r="H81" s="99"/>
      <c r="I81" s="21"/>
      <c r="J81" s="20">
        <f>+SUBTOTAL(9,J16:J79)</f>
        <v>0</v>
      </c>
      <c r="L81" s="116"/>
    </row>
    <row r="82" spans="1:12" ht="15" customHeight="1">
      <c r="A82" s="26"/>
      <c r="B82" s="27"/>
      <c r="C82" s="24"/>
      <c r="D82" s="2"/>
      <c r="E82" s="4" t="s">
        <v>17</v>
      </c>
      <c r="F82" s="23"/>
      <c r="G82" s="25"/>
      <c r="H82" s="99"/>
      <c r="I82" s="21"/>
      <c r="J82" s="20">
        <f>0.2*J81</f>
        <v>0</v>
      </c>
    </row>
    <row r="83" spans="1:12" ht="15" customHeight="1">
      <c r="A83" s="26"/>
      <c r="B83" s="25"/>
      <c r="C83" s="24"/>
      <c r="D83" s="2"/>
      <c r="E83" s="4" t="s">
        <v>18</v>
      </c>
      <c r="F83" s="23"/>
      <c r="G83" s="25"/>
      <c r="H83" s="99"/>
      <c r="I83" s="21"/>
      <c r="J83" s="20">
        <f>+J82+J81</f>
        <v>0</v>
      </c>
    </row>
    <row r="84" spans="1:12" ht="15" customHeight="1" thickBot="1">
      <c r="A84" s="19"/>
      <c r="B84" s="18"/>
      <c r="C84" s="17"/>
      <c r="D84" s="16"/>
      <c r="E84" s="5"/>
      <c r="F84" s="15"/>
      <c r="G84" s="18"/>
      <c r="H84" s="15"/>
      <c r="I84" s="13"/>
      <c r="J84" s="12"/>
    </row>
    <row r="85" spans="1:12" ht="12.95" customHeight="1"/>
  </sheetData>
  <mergeCells count="17">
    <mergeCell ref="J5:J7"/>
    <mergeCell ref="A1:C1"/>
    <mergeCell ref="D1:J1"/>
    <mergeCell ref="A2:C4"/>
    <mergeCell ref="D2:J2"/>
    <mergeCell ref="D3:J3"/>
    <mergeCell ref="D4:J4"/>
    <mergeCell ref="A5:A7"/>
    <mergeCell ref="B5:E7"/>
    <mergeCell ref="F5:F7"/>
    <mergeCell ref="G5:G7"/>
    <mergeCell ref="H5:H7"/>
    <mergeCell ref="B12:E12"/>
    <mergeCell ref="B15:E15"/>
    <mergeCell ref="B20:E20"/>
    <mergeCell ref="B23:E23"/>
    <mergeCell ref="I5:I7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6" fitToHeight="0" orientation="portrait" r:id="rId1"/>
  <headerFooter alignWithMargins="0">
    <oddHeader>&amp;R&amp;"Arial,Gras italique"&amp;8Page 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5826-F2C2-4FB7-A0FC-97D421A881A0}">
  <sheetPr>
    <pageSetUpPr fitToPage="1"/>
  </sheetPr>
  <dimension ref="A1:N185"/>
  <sheetViews>
    <sheetView showGridLines="0" showZeros="0" view="pageBreakPreview" topLeftCell="A55" zoomScale="25" zoomScaleNormal="70" zoomScaleSheetLayoutView="25" workbookViewId="0">
      <selection activeCell="AB145" sqref="AB145"/>
    </sheetView>
  </sheetViews>
  <sheetFormatPr baseColWidth="10" defaultColWidth="11.42578125" defaultRowHeight="14.25"/>
  <cols>
    <col min="1" max="1" width="7.140625" style="9" customWidth="1"/>
    <col min="2" max="4" width="11.42578125" style="8"/>
    <col min="5" max="5" width="32.28515625" style="8" customWidth="1"/>
    <col min="6" max="6" width="6" style="8" customWidth="1"/>
    <col min="7" max="7" width="7.28515625" style="149" hidden="1" customWidth="1"/>
    <col min="8" max="8" width="9.7109375" style="7" customWidth="1"/>
    <col min="9" max="9" width="12.28515625" style="6" customWidth="1"/>
    <col min="10" max="10" width="15.28515625" style="6" bestFit="1" customWidth="1"/>
    <col min="11" max="16384" width="11.42578125" style="3"/>
  </cols>
  <sheetData>
    <row r="1" spans="1:12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2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</row>
    <row r="3" spans="1:12" ht="24.95" customHeight="1">
      <c r="A3" s="710"/>
      <c r="B3" s="711"/>
      <c r="C3" s="712"/>
      <c r="D3" s="718" t="s">
        <v>555</v>
      </c>
      <c r="E3" s="719"/>
      <c r="F3" s="719"/>
      <c r="G3" s="719"/>
      <c r="H3" s="719"/>
      <c r="I3" s="719"/>
      <c r="J3" s="720"/>
    </row>
    <row r="4" spans="1:12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L4" s="172"/>
    </row>
    <row r="5" spans="1:12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691" t="s">
        <v>194</v>
      </c>
      <c r="H5" s="691" t="s">
        <v>194</v>
      </c>
      <c r="I5" s="667" t="s">
        <v>192</v>
      </c>
      <c r="J5" s="670" t="s">
        <v>191</v>
      </c>
    </row>
    <row r="6" spans="1:12" ht="12.75">
      <c r="A6" s="677"/>
      <c r="B6" s="682"/>
      <c r="C6" s="683"/>
      <c r="D6" s="683"/>
      <c r="E6" s="684"/>
      <c r="F6" s="689"/>
      <c r="G6" s="692"/>
      <c r="H6" s="692"/>
      <c r="I6" s="668"/>
      <c r="J6" s="671"/>
    </row>
    <row r="7" spans="1:12" ht="13.5" thickBot="1">
      <c r="A7" s="678"/>
      <c r="B7" s="685"/>
      <c r="C7" s="686"/>
      <c r="D7" s="686"/>
      <c r="E7" s="687"/>
      <c r="F7" s="690"/>
      <c r="G7" s="693"/>
      <c r="H7" s="693"/>
      <c r="I7" s="669"/>
      <c r="J7" s="672"/>
    </row>
    <row r="8" spans="1:12" ht="15" customHeight="1">
      <c r="A8" s="171"/>
      <c r="B8" s="78"/>
      <c r="C8" s="77"/>
      <c r="D8" s="76"/>
      <c r="E8" s="75"/>
      <c r="F8" s="74"/>
      <c r="G8" s="73"/>
      <c r="H8" s="73"/>
      <c r="I8" s="84"/>
      <c r="J8" s="32">
        <f t="shared" ref="J8:J19" si="0">ROUND(H8*I8,2)</f>
        <v>0</v>
      </c>
    </row>
    <row r="9" spans="1:12" ht="15" customHeight="1">
      <c r="A9" s="68" t="s">
        <v>190</v>
      </c>
      <c r="B9" s="67" t="s">
        <v>189</v>
      </c>
      <c r="C9" s="52"/>
      <c r="D9" s="2"/>
      <c r="E9" s="72"/>
      <c r="F9" s="47"/>
      <c r="G9" s="51"/>
      <c r="H9" s="51"/>
      <c r="I9" s="41"/>
      <c r="J9" s="32">
        <f t="shared" si="0"/>
        <v>0</v>
      </c>
    </row>
    <row r="10" spans="1:12" ht="15" customHeight="1">
      <c r="A10" s="170"/>
      <c r="B10" s="1"/>
      <c r="C10" s="52"/>
      <c r="D10" s="2"/>
      <c r="E10" s="169"/>
      <c r="F10" s="47"/>
      <c r="G10" s="51"/>
      <c r="H10" s="51"/>
      <c r="I10" s="41"/>
      <c r="J10" s="32">
        <f t="shared" si="0"/>
        <v>0</v>
      </c>
    </row>
    <row r="11" spans="1:12" ht="15" customHeight="1">
      <c r="A11" s="170"/>
      <c r="B11" s="1"/>
      <c r="C11" s="52"/>
      <c r="D11" s="2"/>
      <c r="E11" s="169"/>
      <c r="F11" s="47"/>
      <c r="G11" s="51"/>
      <c r="H11" s="51"/>
      <c r="I11" s="41"/>
      <c r="J11" s="32">
        <f t="shared" si="0"/>
        <v>0</v>
      </c>
    </row>
    <row r="12" spans="1:12" ht="15" customHeight="1">
      <c r="A12" s="68" t="s">
        <v>188</v>
      </c>
      <c r="B12" s="673" t="s">
        <v>187</v>
      </c>
      <c r="C12" s="674"/>
      <c r="D12" s="674"/>
      <c r="E12" s="675"/>
      <c r="F12" s="47"/>
      <c r="G12" s="51"/>
      <c r="H12" s="51"/>
      <c r="I12" s="41"/>
      <c r="J12" s="32">
        <f t="shared" si="0"/>
        <v>0</v>
      </c>
    </row>
    <row r="13" spans="1:12" ht="15" customHeight="1">
      <c r="A13" s="68"/>
      <c r="B13" s="71"/>
      <c r="C13" s="71"/>
      <c r="D13" s="71"/>
      <c r="E13" s="71"/>
      <c r="F13" s="47"/>
      <c r="G13" s="51"/>
      <c r="H13" s="51"/>
      <c r="I13" s="41"/>
      <c r="J13" s="32">
        <f t="shared" si="0"/>
        <v>0</v>
      </c>
    </row>
    <row r="14" spans="1:12" ht="15" customHeight="1">
      <c r="A14" s="170"/>
      <c r="B14" s="1"/>
      <c r="C14" s="52"/>
      <c r="D14" s="2"/>
      <c r="E14" s="169"/>
      <c r="F14" s="47"/>
      <c r="G14" s="51"/>
      <c r="H14" s="51"/>
      <c r="I14" s="41"/>
      <c r="J14" s="32">
        <f t="shared" si="0"/>
        <v>0</v>
      </c>
    </row>
    <row r="15" spans="1:12" s="83" customFormat="1" ht="15" customHeight="1">
      <c r="A15" s="68" t="s">
        <v>186</v>
      </c>
      <c r="B15" s="168" t="s">
        <v>234</v>
      </c>
      <c r="C15" s="168"/>
      <c r="D15" s="168"/>
      <c r="E15" s="168"/>
      <c r="F15" s="167"/>
      <c r="G15" s="166"/>
      <c r="H15" s="166"/>
      <c r="I15" s="165"/>
      <c r="J15" s="32">
        <f t="shared" si="0"/>
        <v>0</v>
      </c>
    </row>
    <row r="16" spans="1:12" s="83" customFormat="1" ht="15" customHeight="1">
      <c r="A16" s="68"/>
      <c r="B16" s="168"/>
      <c r="C16" s="168"/>
      <c r="D16" s="168"/>
      <c r="E16" s="168"/>
      <c r="F16" s="167"/>
      <c r="G16" s="166"/>
      <c r="H16" s="166"/>
      <c r="I16" s="165"/>
      <c r="J16" s="32">
        <f t="shared" si="0"/>
        <v>0</v>
      </c>
    </row>
    <row r="17" spans="1:10" ht="15" customHeight="1">
      <c r="A17" s="82" t="s">
        <v>184</v>
      </c>
      <c r="B17" s="65" t="s">
        <v>554</v>
      </c>
      <c r="C17" s="65"/>
      <c r="D17" s="150"/>
      <c r="E17" s="150"/>
      <c r="F17" s="47"/>
      <c r="G17" s="51"/>
      <c r="H17" s="51"/>
      <c r="I17" s="41"/>
      <c r="J17" s="32">
        <f t="shared" si="0"/>
        <v>0</v>
      </c>
    </row>
    <row r="18" spans="1:10" ht="15" customHeight="1">
      <c r="A18" s="82" t="s">
        <v>203</v>
      </c>
      <c r="B18" s="3"/>
      <c r="C18" s="65" t="s">
        <v>553</v>
      </c>
      <c r="D18" s="150"/>
      <c r="E18" s="150"/>
      <c r="F18" s="47"/>
      <c r="G18" s="51"/>
      <c r="H18" s="51"/>
      <c r="I18" s="41"/>
      <c r="J18" s="32">
        <f t="shared" si="0"/>
        <v>0</v>
      </c>
    </row>
    <row r="19" spans="1:10" ht="15" customHeight="1">
      <c r="A19" s="82" t="s">
        <v>202</v>
      </c>
      <c r="B19" s="3"/>
      <c r="C19" s="65" t="s">
        <v>552</v>
      </c>
      <c r="D19" s="150"/>
      <c r="E19" s="150"/>
      <c r="F19" s="47"/>
      <c r="G19" s="51"/>
      <c r="H19" s="51"/>
      <c r="I19" s="41"/>
      <c r="J19" s="32">
        <f t="shared" si="0"/>
        <v>0</v>
      </c>
    </row>
    <row r="20" spans="1:10" ht="15" customHeight="1">
      <c r="A20" s="82" t="s">
        <v>201</v>
      </c>
      <c r="B20" s="3"/>
      <c r="C20" s="65" t="s">
        <v>551</v>
      </c>
      <c r="D20" s="150"/>
      <c r="E20" s="150"/>
      <c r="F20" s="47"/>
      <c r="G20" s="51"/>
      <c r="H20" s="51"/>
      <c r="I20" s="41"/>
      <c r="J20" s="32"/>
    </row>
    <row r="21" spans="1:10" ht="15" customHeight="1">
      <c r="A21" s="82" t="s">
        <v>200</v>
      </c>
      <c r="B21" s="3"/>
      <c r="C21" s="65" t="s">
        <v>550</v>
      </c>
      <c r="D21" s="150"/>
      <c r="E21" s="150"/>
      <c r="F21" s="47"/>
      <c r="G21" s="51"/>
      <c r="H21" s="51"/>
      <c r="I21" s="41"/>
      <c r="J21" s="32"/>
    </row>
    <row r="22" spans="1:10" ht="15" customHeight="1">
      <c r="A22" s="82" t="s">
        <v>548</v>
      </c>
      <c r="B22" s="3"/>
      <c r="C22" s="65"/>
      <c r="D22" s="65" t="s">
        <v>549</v>
      </c>
      <c r="E22" s="150"/>
      <c r="F22" s="47" t="s">
        <v>6</v>
      </c>
      <c r="G22" s="46">
        <v>208</v>
      </c>
      <c r="H22" s="46">
        <v>208</v>
      </c>
      <c r="I22" s="41"/>
      <c r="J22" s="32"/>
    </row>
    <row r="23" spans="1:10" ht="15" customHeight="1">
      <c r="A23" s="82" t="s">
        <v>548</v>
      </c>
      <c r="B23" s="3"/>
      <c r="C23" s="65"/>
      <c r="D23" s="65" t="s">
        <v>547</v>
      </c>
      <c r="E23" s="150"/>
      <c r="F23" s="47" t="s">
        <v>6</v>
      </c>
      <c r="G23" s="46">
        <v>46</v>
      </c>
      <c r="H23" s="46">
        <v>46</v>
      </c>
      <c r="I23" s="41"/>
      <c r="J23" s="32"/>
    </row>
    <row r="24" spans="1:10" ht="15" customHeight="1">
      <c r="A24" s="82" t="s">
        <v>199</v>
      </c>
      <c r="B24" s="3"/>
      <c r="C24" s="65" t="s">
        <v>546</v>
      </c>
      <c r="D24" s="150"/>
      <c r="E24" s="150"/>
      <c r="F24" s="47"/>
      <c r="G24" s="51"/>
      <c r="H24" s="51"/>
      <c r="I24" s="41"/>
      <c r="J24" s="32"/>
    </row>
    <row r="25" spans="1:10" ht="15" customHeight="1">
      <c r="A25" s="82" t="s">
        <v>545</v>
      </c>
      <c r="B25" s="3"/>
      <c r="C25" s="65"/>
      <c r="D25" s="65" t="s">
        <v>177</v>
      </c>
      <c r="E25" s="150"/>
      <c r="F25" s="47"/>
      <c r="G25" s="51"/>
      <c r="H25" s="51"/>
      <c r="I25" s="41"/>
      <c r="J25" s="32"/>
    </row>
    <row r="26" spans="1:10" ht="15" customHeight="1">
      <c r="A26" s="82" t="s">
        <v>544</v>
      </c>
      <c r="B26" s="3"/>
      <c r="C26" s="65"/>
      <c r="D26" s="65" t="s">
        <v>543</v>
      </c>
      <c r="E26" s="150"/>
      <c r="F26" s="47"/>
      <c r="G26" s="51"/>
      <c r="H26" s="51"/>
      <c r="I26" s="41"/>
      <c r="J26" s="32"/>
    </row>
    <row r="27" spans="1:10" ht="15" customHeight="1">
      <c r="A27" s="82"/>
      <c r="B27" s="3"/>
      <c r="C27" s="65"/>
      <c r="D27" s="65" t="s">
        <v>542</v>
      </c>
      <c r="E27" s="150"/>
      <c r="F27" s="47"/>
      <c r="G27" s="51"/>
      <c r="H27" s="51"/>
      <c r="I27" s="41"/>
      <c r="J27" s="32"/>
    </row>
    <row r="28" spans="1:10" ht="15" customHeight="1">
      <c r="A28" s="82"/>
      <c r="B28" s="3"/>
      <c r="C28" s="65"/>
      <c r="D28" s="65"/>
      <c r="E28" s="164" t="s">
        <v>530</v>
      </c>
      <c r="F28" s="47" t="s">
        <v>6</v>
      </c>
      <c r="G28" s="46">
        <v>8</v>
      </c>
      <c r="H28" s="46">
        <v>8</v>
      </c>
      <c r="I28" s="41"/>
      <c r="J28" s="32"/>
    </row>
    <row r="29" spans="1:10" ht="15" customHeight="1">
      <c r="A29" s="82"/>
      <c r="B29" s="3"/>
      <c r="C29" s="65"/>
      <c r="D29" s="65"/>
      <c r="E29" s="164" t="s">
        <v>537</v>
      </c>
      <c r="F29" s="47" t="s">
        <v>6</v>
      </c>
      <c r="G29" s="46">
        <v>48</v>
      </c>
      <c r="H29" s="46">
        <v>48</v>
      </c>
      <c r="I29" s="41"/>
      <c r="J29" s="32"/>
    </row>
    <row r="30" spans="1:10" ht="15" customHeight="1">
      <c r="A30" s="82"/>
      <c r="B30" s="3"/>
      <c r="C30" s="65"/>
      <c r="D30" s="65"/>
      <c r="E30" s="164" t="s">
        <v>541</v>
      </c>
      <c r="F30" s="47" t="s">
        <v>6</v>
      </c>
      <c r="G30" s="46">
        <v>3</v>
      </c>
      <c r="H30" s="46">
        <v>3</v>
      </c>
      <c r="I30" s="41"/>
      <c r="J30" s="32"/>
    </row>
    <row r="31" spans="1:10" ht="15" customHeight="1">
      <c r="A31" s="82"/>
      <c r="B31" s="3"/>
      <c r="C31" s="65"/>
      <c r="D31" s="65"/>
      <c r="E31" s="164" t="s">
        <v>540</v>
      </c>
      <c r="F31" s="47" t="s">
        <v>6</v>
      </c>
      <c r="G31" s="46">
        <v>3</v>
      </c>
      <c r="H31" s="46">
        <v>3</v>
      </c>
      <c r="I31" s="41"/>
      <c r="J31" s="32"/>
    </row>
    <row r="32" spans="1:10" ht="15" customHeight="1">
      <c r="A32" s="82"/>
      <c r="B32" s="3"/>
      <c r="C32" s="65"/>
      <c r="D32" s="65" t="s">
        <v>539</v>
      </c>
      <c r="E32" s="164"/>
      <c r="F32" s="47"/>
      <c r="G32" s="51"/>
      <c r="H32" s="51"/>
      <c r="I32" s="41"/>
      <c r="J32" s="32"/>
    </row>
    <row r="33" spans="1:10" ht="15" customHeight="1">
      <c r="A33" s="82"/>
      <c r="B33" s="3"/>
      <c r="C33" s="65"/>
      <c r="D33" s="65"/>
      <c r="E33" s="164" t="s">
        <v>538</v>
      </c>
      <c r="F33" s="47" t="s">
        <v>6</v>
      </c>
      <c r="G33" s="46">
        <v>92</v>
      </c>
      <c r="H33" s="46">
        <v>92</v>
      </c>
      <c r="I33" s="41"/>
      <c r="J33" s="32"/>
    </row>
    <row r="34" spans="1:10" ht="15" customHeight="1">
      <c r="A34" s="82"/>
      <c r="B34" s="3"/>
      <c r="C34" s="65"/>
      <c r="D34" s="65"/>
      <c r="E34" s="164" t="s">
        <v>530</v>
      </c>
      <c r="F34" s="47" t="s">
        <v>6</v>
      </c>
      <c r="G34" s="46">
        <v>19</v>
      </c>
      <c r="H34" s="46">
        <v>19</v>
      </c>
      <c r="I34" s="41"/>
      <c r="J34" s="32"/>
    </row>
    <row r="35" spans="1:10" ht="15" customHeight="1">
      <c r="A35" s="82"/>
      <c r="B35" s="3"/>
      <c r="C35" s="65"/>
      <c r="D35" s="65"/>
      <c r="E35" s="164" t="s">
        <v>537</v>
      </c>
      <c r="F35" s="47" t="s">
        <v>6</v>
      </c>
      <c r="G35" s="46">
        <v>4</v>
      </c>
      <c r="H35" s="46">
        <v>4</v>
      </c>
      <c r="I35" s="41"/>
      <c r="J35" s="32"/>
    </row>
    <row r="36" spans="1:10" ht="15" customHeight="1">
      <c r="A36" s="82"/>
      <c r="B36" s="3"/>
      <c r="C36" s="65"/>
      <c r="D36" s="65"/>
      <c r="E36" s="164" t="s">
        <v>529</v>
      </c>
      <c r="F36" s="47" t="s">
        <v>6</v>
      </c>
      <c r="G36" s="46">
        <v>15</v>
      </c>
      <c r="H36" s="46">
        <v>15</v>
      </c>
      <c r="I36" s="41"/>
      <c r="J36" s="32"/>
    </row>
    <row r="37" spans="1:10" ht="15" customHeight="1">
      <c r="A37" s="82"/>
      <c r="B37" s="3"/>
      <c r="C37" s="65"/>
      <c r="D37" s="65"/>
      <c r="E37" s="164" t="s">
        <v>536</v>
      </c>
      <c r="F37" s="47" t="s">
        <v>6</v>
      </c>
      <c r="G37" s="46">
        <v>9</v>
      </c>
      <c r="H37" s="46">
        <v>9</v>
      </c>
      <c r="I37" s="41"/>
      <c r="J37" s="32"/>
    </row>
    <row r="38" spans="1:10" ht="15" customHeight="1">
      <c r="A38" s="82"/>
      <c r="B38" s="3"/>
      <c r="C38" s="65"/>
      <c r="D38" s="65"/>
      <c r="E38" s="164" t="s">
        <v>535</v>
      </c>
      <c r="F38" s="47" t="s">
        <v>6</v>
      </c>
      <c r="G38" s="46">
        <v>6</v>
      </c>
      <c r="H38" s="46">
        <v>6</v>
      </c>
      <c r="I38" s="41"/>
      <c r="J38" s="32"/>
    </row>
    <row r="39" spans="1:10" ht="15" customHeight="1">
      <c r="A39" s="82"/>
      <c r="B39" s="3"/>
      <c r="C39" s="65"/>
      <c r="D39" s="65"/>
      <c r="E39" s="164" t="s">
        <v>534</v>
      </c>
      <c r="F39" s="47" t="s">
        <v>6</v>
      </c>
      <c r="G39" s="46">
        <v>15</v>
      </c>
      <c r="H39" s="46">
        <v>15</v>
      </c>
      <c r="I39" s="41"/>
      <c r="J39" s="32"/>
    </row>
    <row r="40" spans="1:10" ht="15" customHeight="1">
      <c r="A40" s="82"/>
      <c r="B40" s="3"/>
      <c r="C40" s="65"/>
      <c r="D40" s="65"/>
      <c r="E40" s="164" t="s">
        <v>533</v>
      </c>
      <c r="F40" s="47" t="s">
        <v>6</v>
      </c>
      <c r="G40" s="46">
        <v>7</v>
      </c>
      <c r="H40" s="46">
        <v>7</v>
      </c>
      <c r="I40" s="41"/>
      <c r="J40" s="32"/>
    </row>
    <row r="41" spans="1:10" ht="15" customHeight="1">
      <c r="A41" s="82"/>
      <c r="B41" s="3"/>
      <c r="C41" s="65"/>
      <c r="D41" s="65"/>
      <c r="E41" s="164" t="s">
        <v>532</v>
      </c>
      <c r="F41" s="47" t="s">
        <v>6</v>
      </c>
      <c r="G41" s="46">
        <v>1</v>
      </c>
      <c r="H41" s="46">
        <v>1</v>
      </c>
      <c r="I41" s="41"/>
      <c r="J41" s="32"/>
    </row>
    <row r="42" spans="1:10" ht="15" customHeight="1">
      <c r="A42" s="82"/>
      <c r="B42" s="3"/>
      <c r="C42" s="65"/>
      <c r="D42" s="65"/>
      <c r="E42" s="164" t="s">
        <v>528</v>
      </c>
      <c r="F42" s="47" t="s">
        <v>6</v>
      </c>
      <c r="G42" s="46">
        <v>3</v>
      </c>
      <c r="H42" s="46">
        <v>3</v>
      </c>
      <c r="I42" s="41"/>
      <c r="J42" s="32"/>
    </row>
    <row r="43" spans="1:10" ht="15" customHeight="1">
      <c r="A43" s="82"/>
      <c r="B43" s="3"/>
      <c r="C43" s="65"/>
      <c r="D43" s="65" t="s">
        <v>531</v>
      </c>
      <c r="E43" s="164"/>
      <c r="F43" s="47"/>
      <c r="G43" s="51"/>
      <c r="H43" s="51"/>
      <c r="I43" s="41"/>
      <c r="J43" s="32"/>
    </row>
    <row r="44" spans="1:10" ht="15" customHeight="1">
      <c r="A44" s="82"/>
      <c r="B44" s="3"/>
      <c r="C44" s="65"/>
      <c r="D44" s="65"/>
      <c r="E44" s="164" t="s">
        <v>530</v>
      </c>
      <c r="F44" s="47" t="s">
        <v>6</v>
      </c>
      <c r="G44" s="46">
        <v>9</v>
      </c>
      <c r="H44" s="46">
        <v>9</v>
      </c>
      <c r="I44" s="41"/>
      <c r="J44" s="32"/>
    </row>
    <row r="45" spans="1:10" ht="15" customHeight="1">
      <c r="A45" s="82"/>
      <c r="B45" s="3"/>
      <c r="C45" s="65"/>
      <c r="D45" s="65"/>
      <c r="E45" s="164" t="s">
        <v>529</v>
      </c>
      <c r="F45" s="47" t="s">
        <v>6</v>
      </c>
      <c r="G45" s="46">
        <v>10</v>
      </c>
      <c r="H45" s="46">
        <v>10</v>
      </c>
      <c r="I45" s="41"/>
      <c r="J45" s="32"/>
    </row>
    <row r="46" spans="1:10" ht="15" customHeight="1">
      <c r="A46" s="82"/>
      <c r="B46" s="3"/>
      <c r="C46" s="65"/>
      <c r="D46" s="65"/>
      <c r="E46" s="164" t="s">
        <v>528</v>
      </c>
      <c r="F46" s="47" t="s">
        <v>6</v>
      </c>
      <c r="G46" s="46">
        <v>2</v>
      </c>
      <c r="H46" s="46">
        <v>2</v>
      </c>
      <c r="I46" s="41"/>
      <c r="J46" s="32"/>
    </row>
    <row r="47" spans="1:10" ht="15" customHeight="1">
      <c r="A47" s="82"/>
      <c r="B47" s="3"/>
      <c r="C47" s="65"/>
      <c r="D47" s="65"/>
      <c r="E47" s="164"/>
      <c r="F47" s="47"/>
      <c r="G47" s="51"/>
      <c r="H47" s="51"/>
      <c r="I47" s="41"/>
      <c r="J47" s="32"/>
    </row>
    <row r="48" spans="1:10" ht="15" customHeight="1">
      <c r="A48" s="82"/>
      <c r="B48" s="3"/>
      <c r="C48" s="65"/>
      <c r="D48" s="65" t="s">
        <v>527</v>
      </c>
      <c r="E48" s="164"/>
      <c r="F48" s="47" t="s">
        <v>6</v>
      </c>
      <c r="G48" s="46">
        <v>7</v>
      </c>
      <c r="H48" s="46">
        <v>25</v>
      </c>
      <c r="I48" s="41"/>
      <c r="J48" s="32"/>
    </row>
    <row r="49" spans="1:10" ht="15" customHeight="1">
      <c r="A49" s="82"/>
      <c r="B49" s="3"/>
      <c r="C49" s="65"/>
      <c r="D49" s="65"/>
      <c r="E49" s="150"/>
      <c r="F49" s="47"/>
      <c r="G49" s="51"/>
      <c r="H49" s="51"/>
      <c r="I49" s="41"/>
      <c r="J49" s="32"/>
    </row>
    <row r="50" spans="1:10" ht="15" customHeight="1">
      <c r="A50" s="82" t="s">
        <v>526</v>
      </c>
      <c r="B50" s="3"/>
      <c r="C50" s="65"/>
      <c r="D50" s="65" t="s">
        <v>525</v>
      </c>
      <c r="E50" s="150"/>
      <c r="F50" s="47" t="s">
        <v>6</v>
      </c>
      <c r="G50" s="51"/>
      <c r="H50" s="51"/>
      <c r="I50" s="41"/>
      <c r="J50" s="32"/>
    </row>
    <row r="51" spans="1:10" ht="15" customHeight="1">
      <c r="A51" s="82" t="s">
        <v>524</v>
      </c>
      <c r="B51" s="3"/>
      <c r="C51" s="65"/>
      <c r="D51" s="65" t="s">
        <v>523</v>
      </c>
      <c r="E51" s="150"/>
      <c r="F51" s="47" t="s">
        <v>6</v>
      </c>
      <c r="G51" s="51"/>
      <c r="H51" s="51"/>
      <c r="I51" s="41"/>
      <c r="J51" s="32"/>
    </row>
    <row r="52" spans="1:10" ht="15" customHeight="1">
      <c r="A52" s="82" t="s">
        <v>358</v>
      </c>
      <c r="B52" s="3"/>
      <c r="C52" s="65" t="s">
        <v>522</v>
      </c>
      <c r="D52" s="150"/>
      <c r="E52" s="150"/>
      <c r="F52" s="47"/>
      <c r="G52" s="51"/>
      <c r="H52" s="51"/>
      <c r="I52" s="41"/>
      <c r="J52" s="32"/>
    </row>
    <row r="53" spans="1:10" ht="15" customHeight="1">
      <c r="A53" s="82" t="s">
        <v>521</v>
      </c>
      <c r="B53" s="3"/>
      <c r="C53" s="3"/>
      <c r="D53" s="65" t="s">
        <v>520</v>
      </c>
      <c r="E53" s="150"/>
      <c r="F53" s="47" t="s">
        <v>6</v>
      </c>
      <c r="G53" s="51"/>
      <c r="H53" s="51"/>
      <c r="I53" s="41"/>
      <c r="J53" s="32"/>
    </row>
    <row r="54" spans="1:10" ht="15" customHeight="1">
      <c r="A54" s="82" t="s">
        <v>519</v>
      </c>
      <c r="B54" s="3"/>
      <c r="C54" s="3"/>
      <c r="D54" s="65" t="s">
        <v>518</v>
      </c>
      <c r="E54" s="150"/>
      <c r="F54" s="47" t="s">
        <v>6</v>
      </c>
      <c r="G54" s="51"/>
      <c r="H54" s="51"/>
      <c r="I54" s="41"/>
      <c r="J54" s="32"/>
    </row>
    <row r="55" spans="1:10" ht="15" customHeight="1">
      <c r="A55" s="82" t="s">
        <v>517</v>
      </c>
      <c r="B55" s="3"/>
      <c r="C55" s="3"/>
      <c r="D55" s="65" t="s">
        <v>516</v>
      </c>
      <c r="E55" s="150"/>
      <c r="F55" s="47" t="s">
        <v>6</v>
      </c>
      <c r="G55" s="51"/>
      <c r="H55" s="51"/>
      <c r="I55" s="41"/>
      <c r="J55" s="32"/>
    </row>
    <row r="56" spans="1:10" ht="15" customHeight="1">
      <c r="A56" s="82" t="s">
        <v>515</v>
      </c>
      <c r="B56" s="3"/>
      <c r="C56" s="3"/>
      <c r="D56" s="65" t="s">
        <v>514</v>
      </c>
      <c r="E56" s="150"/>
      <c r="F56" s="47" t="s">
        <v>6</v>
      </c>
      <c r="G56" s="51"/>
      <c r="H56" s="51"/>
      <c r="I56" s="41"/>
      <c r="J56" s="32"/>
    </row>
    <row r="57" spans="1:10" ht="15" customHeight="1">
      <c r="A57" s="82" t="s">
        <v>513</v>
      </c>
      <c r="B57" s="3"/>
      <c r="C57" s="3"/>
      <c r="D57" s="65" t="s">
        <v>512</v>
      </c>
      <c r="E57" s="150"/>
      <c r="F57" s="47" t="s">
        <v>6</v>
      </c>
      <c r="G57" s="51"/>
      <c r="H57" s="51"/>
      <c r="I57" s="41"/>
      <c r="J57" s="32"/>
    </row>
    <row r="58" spans="1:10" ht="15" customHeight="1">
      <c r="A58" s="82" t="s">
        <v>511</v>
      </c>
      <c r="B58" s="3"/>
      <c r="C58" s="3"/>
      <c r="D58" s="65" t="s">
        <v>510</v>
      </c>
      <c r="E58" s="150"/>
      <c r="F58" s="47" t="s">
        <v>6</v>
      </c>
      <c r="G58" s="51"/>
      <c r="H58" s="51"/>
      <c r="I58" s="41"/>
      <c r="J58" s="32"/>
    </row>
    <row r="59" spans="1:10" ht="15" customHeight="1">
      <c r="A59" s="82" t="s">
        <v>509</v>
      </c>
      <c r="B59" s="3"/>
      <c r="C59" s="3"/>
      <c r="D59" s="65" t="s">
        <v>508</v>
      </c>
      <c r="E59" s="150"/>
      <c r="F59" s="47" t="s">
        <v>6</v>
      </c>
      <c r="G59" s="51"/>
      <c r="H59" s="51"/>
      <c r="I59" s="41"/>
      <c r="J59" s="32"/>
    </row>
    <row r="60" spans="1:10" ht="15" customHeight="1">
      <c r="A60" s="82" t="s">
        <v>507</v>
      </c>
      <c r="B60" s="3"/>
      <c r="C60" s="3"/>
      <c r="D60" s="65" t="s">
        <v>506</v>
      </c>
      <c r="E60" s="150"/>
      <c r="F60" s="47" t="s">
        <v>6</v>
      </c>
      <c r="G60" s="51"/>
      <c r="H60" s="51"/>
      <c r="I60" s="41"/>
      <c r="J60" s="32"/>
    </row>
    <row r="61" spans="1:10" ht="15" customHeight="1">
      <c r="A61" s="82" t="s">
        <v>505</v>
      </c>
      <c r="B61" s="3"/>
      <c r="C61" s="3"/>
      <c r="D61" s="65" t="s">
        <v>504</v>
      </c>
      <c r="E61" s="150"/>
      <c r="F61" s="47" t="s">
        <v>6</v>
      </c>
      <c r="G61" s="51"/>
      <c r="H61" s="51"/>
      <c r="I61" s="41"/>
      <c r="J61" s="32"/>
    </row>
    <row r="62" spans="1:10" ht="15" customHeight="1">
      <c r="A62" s="82" t="s">
        <v>503</v>
      </c>
      <c r="B62" s="3"/>
      <c r="C62" s="3"/>
      <c r="D62" s="65" t="s">
        <v>502</v>
      </c>
      <c r="E62" s="150"/>
      <c r="F62" s="47"/>
      <c r="G62" s="51"/>
      <c r="H62" s="51"/>
      <c r="I62" s="41"/>
      <c r="J62" s="32"/>
    </row>
    <row r="63" spans="1:10" ht="15" customHeight="1">
      <c r="A63" s="82" t="s">
        <v>501</v>
      </c>
      <c r="B63" s="3"/>
      <c r="C63" s="65"/>
      <c r="D63" s="3"/>
      <c r="E63" s="65" t="s">
        <v>500</v>
      </c>
      <c r="F63" s="47" t="s">
        <v>6</v>
      </c>
      <c r="G63" s="51"/>
      <c r="H63" s="51"/>
      <c r="I63" s="41"/>
      <c r="J63" s="32"/>
    </row>
    <row r="64" spans="1:10" ht="15" customHeight="1">
      <c r="A64" s="82" t="s">
        <v>499</v>
      </c>
      <c r="B64" s="3"/>
      <c r="C64" s="65"/>
      <c r="D64" s="3"/>
      <c r="E64" s="65" t="s">
        <v>498</v>
      </c>
      <c r="F64" s="47" t="s">
        <v>6</v>
      </c>
      <c r="G64" s="51"/>
      <c r="H64" s="51"/>
      <c r="I64" s="41"/>
      <c r="J64" s="32"/>
    </row>
    <row r="65" spans="1:14" ht="15" customHeight="1">
      <c r="A65" s="82" t="s">
        <v>497</v>
      </c>
      <c r="B65" s="3"/>
      <c r="C65" s="65"/>
      <c r="D65" s="3"/>
      <c r="E65" s="65" t="s">
        <v>496</v>
      </c>
      <c r="F65" s="47" t="s">
        <v>6</v>
      </c>
      <c r="G65" s="51"/>
      <c r="H65" s="51"/>
      <c r="I65" s="41"/>
      <c r="J65" s="32"/>
    </row>
    <row r="66" spans="1:14" ht="15" customHeight="1">
      <c r="A66" s="82" t="s">
        <v>495</v>
      </c>
      <c r="B66" s="3"/>
      <c r="C66" s="65" t="s">
        <v>494</v>
      </c>
      <c r="D66" s="150"/>
      <c r="E66" s="150"/>
      <c r="F66" s="47" t="s">
        <v>6</v>
      </c>
      <c r="G66" s="51"/>
      <c r="H66" s="51"/>
      <c r="I66" s="41"/>
      <c r="J66" s="32"/>
    </row>
    <row r="67" spans="1:14" ht="15" customHeight="1">
      <c r="A67" s="82" t="s">
        <v>493</v>
      </c>
      <c r="B67" s="3"/>
      <c r="C67" s="65" t="s">
        <v>492</v>
      </c>
      <c r="D67" s="150"/>
      <c r="E67" s="150"/>
      <c r="F67" s="47"/>
      <c r="G67" s="51"/>
      <c r="H67" s="51"/>
      <c r="I67" s="41"/>
      <c r="J67" s="32"/>
    </row>
    <row r="68" spans="1:14" ht="15" customHeight="1">
      <c r="A68" s="82" t="s">
        <v>491</v>
      </c>
      <c r="B68" s="3"/>
      <c r="C68" s="65"/>
      <c r="D68" s="65" t="s">
        <v>490</v>
      </c>
      <c r="E68" s="150"/>
      <c r="F68" s="47" t="s">
        <v>6</v>
      </c>
      <c r="G68" s="51"/>
      <c r="H68" s="51"/>
      <c r="I68" s="41"/>
      <c r="J68" s="32"/>
    </row>
    <row r="69" spans="1:14" ht="15" customHeight="1">
      <c r="A69" s="82" t="s">
        <v>489</v>
      </c>
      <c r="B69" s="3"/>
      <c r="C69" s="65"/>
      <c r="D69" s="65" t="s">
        <v>488</v>
      </c>
      <c r="E69" s="150"/>
      <c r="F69" s="47" t="s">
        <v>6</v>
      </c>
      <c r="G69" s="51"/>
      <c r="H69" s="51"/>
      <c r="I69" s="41"/>
      <c r="J69" s="32"/>
    </row>
    <row r="70" spans="1:14" ht="15" customHeight="1">
      <c r="A70" s="82" t="s">
        <v>487</v>
      </c>
      <c r="B70" s="3"/>
      <c r="C70" s="65"/>
      <c r="D70" s="65" t="s">
        <v>486</v>
      </c>
      <c r="E70" s="150"/>
      <c r="F70" s="47" t="s">
        <v>6</v>
      </c>
      <c r="G70" s="51"/>
      <c r="H70" s="51"/>
      <c r="I70" s="41"/>
      <c r="J70" s="32"/>
    </row>
    <row r="71" spans="1:14" ht="15" customHeight="1">
      <c r="A71" s="82" t="s">
        <v>485</v>
      </c>
      <c r="B71" s="3"/>
      <c r="C71" s="65"/>
      <c r="D71" s="65" t="s">
        <v>484</v>
      </c>
      <c r="E71" s="150"/>
      <c r="F71" s="47" t="s">
        <v>6</v>
      </c>
      <c r="G71" s="51"/>
      <c r="H71" s="51"/>
      <c r="I71" s="41"/>
      <c r="J71" s="32"/>
    </row>
    <row r="72" spans="1:14" ht="15" customHeight="1">
      <c r="A72" s="82" t="s">
        <v>483</v>
      </c>
      <c r="B72" s="3"/>
      <c r="C72" s="65"/>
      <c r="D72" s="65" t="s">
        <v>482</v>
      </c>
      <c r="E72" s="150"/>
      <c r="F72" s="47" t="s">
        <v>6</v>
      </c>
      <c r="G72" s="51"/>
      <c r="H72" s="51"/>
      <c r="I72" s="41"/>
      <c r="J72" s="32"/>
    </row>
    <row r="73" spans="1:14" ht="15" customHeight="1">
      <c r="A73" s="82"/>
      <c r="B73" s="3"/>
      <c r="C73" s="65"/>
      <c r="D73" s="65"/>
      <c r="E73" s="150"/>
      <c r="F73" s="47"/>
      <c r="G73" s="51"/>
      <c r="H73" s="51"/>
      <c r="I73" s="41"/>
      <c r="J73" s="32"/>
    </row>
    <row r="74" spans="1:14" ht="15" customHeight="1">
      <c r="A74" s="82" t="s">
        <v>182</v>
      </c>
      <c r="B74" s="3" t="s">
        <v>481</v>
      </c>
      <c r="C74" s="65"/>
      <c r="D74" s="65"/>
      <c r="E74" s="150"/>
      <c r="F74" s="47" t="s">
        <v>6</v>
      </c>
      <c r="G74" s="46">
        <v>42</v>
      </c>
      <c r="H74" s="46">
        <v>42</v>
      </c>
      <c r="I74" s="41"/>
      <c r="J74" s="32"/>
    </row>
    <row r="75" spans="1:14" ht="15" customHeight="1">
      <c r="A75" s="82"/>
      <c r="B75" s="3"/>
      <c r="C75" s="65"/>
      <c r="D75" s="65"/>
      <c r="E75" s="150"/>
      <c r="F75" s="47"/>
      <c r="G75" s="51"/>
      <c r="H75" s="51"/>
      <c r="I75" s="41"/>
      <c r="J75" s="32"/>
    </row>
    <row r="76" spans="1:14" ht="15" customHeight="1">
      <c r="A76" s="82" t="s">
        <v>180</v>
      </c>
      <c r="B76" s="65" t="s">
        <v>480</v>
      </c>
      <c r="C76" s="65"/>
      <c r="D76" s="150"/>
      <c r="E76" s="150"/>
      <c r="F76" s="47" t="s">
        <v>104</v>
      </c>
      <c r="G76" s="46">
        <v>1</v>
      </c>
      <c r="H76" s="46">
        <v>1</v>
      </c>
      <c r="I76" s="41"/>
      <c r="J76" s="32"/>
    </row>
    <row r="77" spans="1:14" ht="15" customHeight="1">
      <c r="A77" s="82"/>
      <c r="B77" s="65"/>
      <c r="C77" s="65"/>
      <c r="D77" s="150"/>
      <c r="E77" s="150"/>
      <c r="F77" s="47"/>
      <c r="G77" s="51"/>
      <c r="H77" s="51"/>
      <c r="I77" s="41"/>
      <c r="J77" s="32"/>
    </row>
    <row r="78" spans="1:14" ht="15" customHeight="1">
      <c r="A78" s="82" t="s">
        <v>151</v>
      </c>
      <c r="B78" s="65" t="s">
        <v>479</v>
      </c>
      <c r="C78" s="65"/>
      <c r="D78" s="150"/>
      <c r="E78" s="150"/>
      <c r="F78" s="47"/>
      <c r="G78" s="51"/>
      <c r="H78" s="51"/>
      <c r="I78" s="41"/>
      <c r="J78" s="32"/>
      <c r="K78" s="83"/>
    </row>
    <row r="79" spans="1:14" ht="15" customHeight="1">
      <c r="A79" s="82"/>
      <c r="B79" s="66"/>
      <c r="C79" s="65" t="s">
        <v>478</v>
      </c>
      <c r="D79" s="2"/>
      <c r="E79" s="72"/>
      <c r="F79" s="47" t="s">
        <v>6</v>
      </c>
      <c r="G79" s="46">
        <v>4</v>
      </c>
      <c r="H79" s="46">
        <v>4</v>
      </c>
      <c r="I79" s="41"/>
      <c r="J79" s="32"/>
      <c r="N79" s="3">
        <f>+L79*M79</f>
        <v>0</v>
      </c>
    </row>
    <row r="80" spans="1:14" ht="15" customHeight="1">
      <c r="A80" s="82"/>
      <c r="B80" s="66"/>
      <c r="C80" s="65" t="s">
        <v>477</v>
      </c>
      <c r="D80" s="2"/>
      <c r="E80" s="72"/>
      <c r="F80" s="47" t="s">
        <v>6</v>
      </c>
      <c r="G80" s="46">
        <v>9</v>
      </c>
      <c r="H80" s="46">
        <v>9</v>
      </c>
      <c r="I80" s="41"/>
      <c r="J80" s="32"/>
      <c r="N80" s="3">
        <f>+L80*M80</f>
        <v>0</v>
      </c>
    </row>
    <row r="81" spans="1:14" ht="15" hidden="1" customHeight="1">
      <c r="A81" s="82"/>
      <c r="B81" s="66"/>
      <c r="C81" s="162" t="s">
        <v>476</v>
      </c>
      <c r="D81" s="161"/>
      <c r="E81" s="163"/>
      <c r="F81" s="159" t="s">
        <v>6</v>
      </c>
      <c r="G81" s="158">
        <v>1</v>
      </c>
      <c r="H81" s="51"/>
      <c r="I81" s="54"/>
      <c r="J81" s="32"/>
      <c r="N81" s="3">
        <f>+L81*M81</f>
        <v>0</v>
      </c>
    </row>
    <row r="82" spans="1:14" ht="15" customHeight="1">
      <c r="A82" s="82"/>
      <c r="B82" s="65"/>
      <c r="C82" s="162"/>
      <c r="D82" s="161"/>
      <c r="E82" s="160"/>
      <c r="F82" s="159"/>
      <c r="G82" s="158"/>
      <c r="H82" s="51"/>
      <c r="I82" s="54"/>
      <c r="J82" s="32"/>
    </row>
    <row r="83" spans="1:14" ht="15" customHeight="1">
      <c r="A83" s="82" t="s">
        <v>139</v>
      </c>
      <c r="B83" s="1" t="s">
        <v>475</v>
      </c>
      <c r="C83" s="65"/>
      <c r="D83" s="2"/>
      <c r="E83" s="44"/>
      <c r="F83" s="47"/>
      <c r="G83" s="51"/>
      <c r="H83" s="51"/>
      <c r="I83" s="54"/>
      <c r="J83" s="110"/>
    </row>
    <row r="84" spans="1:14" ht="15" customHeight="1">
      <c r="A84" s="112"/>
      <c r="B84" s="1"/>
      <c r="C84" s="65" t="s">
        <v>1566</v>
      </c>
      <c r="D84" s="2"/>
      <c r="E84" s="44"/>
      <c r="F84" s="47" t="s">
        <v>6</v>
      </c>
      <c r="G84" s="46">
        <v>3</v>
      </c>
      <c r="H84" s="46">
        <v>3</v>
      </c>
      <c r="I84" s="41"/>
      <c r="J84" s="32"/>
    </row>
    <row r="85" spans="1:14" ht="15" customHeight="1">
      <c r="A85" s="112"/>
      <c r="B85" s="1"/>
      <c r="C85" s="65" t="s">
        <v>474</v>
      </c>
      <c r="D85" s="2"/>
      <c r="E85" s="44"/>
      <c r="F85" s="47" t="s">
        <v>6</v>
      </c>
      <c r="G85" s="46">
        <v>8</v>
      </c>
      <c r="H85" s="46">
        <v>8</v>
      </c>
      <c r="I85" s="41"/>
      <c r="J85" s="32"/>
    </row>
    <row r="86" spans="1:14" ht="15" customHeight="1">
      <c r="A86" s="82"/>
      <c r="B86" s="65"/>
      <c r="C86" s="65"/>
      <c r="D86" s="150"/>
      <c r="E86" s="150"/>
      <c r="F86" s="47"/>
      <c r="G86" s="51"/>
      <c r="H86" s="51"/>
      <c r="I86" s="54"/>
      <c r="J86" s="32"/>
    </row>
    <row r="87" spans="1:14" ht="15" customHeight="1">
      <c r="A87" s="82" t="s">
        <v>132</v>
      </c>
      <c r="B87" s="65" t="s">
        <v>473</v>
      </c>
      <c r="C87" s="65"/>
      <c r="D87" s="150"/>
      <c r="E87" s="150"/>
      <c r="F87" s="47"/>
      <c r="G87" s="51"/>
      <c r="H87" s="51"/>
      <c r="I87" s="41"/>
      <c r="J87" s="32"/>
    </row>
    <row r="88" spans="1:14" ht="15" customHeight="1">
      <c r="A88" s="82"/>
      <c r="B88" s="3"/>
      <c r="C88" s="65" t="s">
        <v>472</v>
      </c>
      <c r="D88" s="150"/>
      <c r="E88" s="150"/>
      <c r="F88" s="47"/>
      <c r="G88" s="51"/>
      <c r="H88" s="51"/>
      <c r="I88" s="41"/>
      <c r="J88" s="32"/>
    </row>
    <row r="89" spans="1:14" ht="15" customHeight="1">
      <c r="A89" s="82"/>
      <c r="B89" s="3"/>
      <c r="C89" s="65" t="s">
        <v>471</v>
      </c>
      <c r="D89" s="3"/>
      <c r="E89" s="150"/>
      <c r="F89" s="43" t="s">
        <v>6</v>
      </c>
      <c r="G89" s="46">
        <v>10</v>
      </c>
      <c r="H89" s="46">
        <v>10</v>
      </c>
      <c r="I89" s="41"/>
      <c r="J89" s="32"/>
    </row>
    <row r="90" spans="1:14" ht="15" customHeight="1">
      <c r="A90" s="82"/>
      <c r="B90" s="3"/>
      <c r="C90" s="65" t="s">
        <v>470</v>
      </c>
      <c r="D90" s="150"/>
      <c r="E90" s="150"/>
      <c r="F90" s="43" t="s">
        <v>6</v>
      </c>
      <c r="G90" s="46">
        <v>82</v>
      </c>
      <c r="H90" s="46">
        <v>82</v>
      </c>
      <c r="I90" s="41"/>
      <c r="J90" s="32"/>
    </row>
    <row r="91" spans="1:14" ht="15" customHeight="1">
      <c r="A91" s="82"/>
      <c r="B91" s="3"/>
      <c r="C91" s="65" t="s">
        <v>469</v>
      </c>
      <c r="D91" s="150"/>
      <c r="E91" s="150"/>
      <c r="F91" s="43" t="s">
        <v>6</v>
      </c>
      <c r="G91" s="46">
        <v>28</v>
      </c>
      <c r="H91" s="46">
        <v>28</v>
      </c>
      <c r="I91" s="41"/>
      <c r="J91" s="32"/>
    </row>
    <row r="92" spans="1:14" ht="15" customHeight="1">
      <c r="A92" s="82"/>
      <c r="B92" s="65"/>
      <c r="C92" s="65"/>
      <c r="D92" s="150"/>
      <c r="E92" s="150"/>
      <c r="F92" s="47"/>
      <c r="G92" s="51"/>
      <c r="H92" s="51"/>
      <c r="I92" s="41"/>
      <c r="J92" s="32"/>
    </row>
    <row r="93" spans="1:14" ht="15" customHeight="1">
      <c r="A93" s="82" t="s">
        <v>112</v>
      </c>
      <c r="B93" s="65" t="s">
        <v>468</v>
      </c>
      <c r="C93" s="65"/>
      <c r="D93" s="150"/>
      <c r="E93" s="150"/>
      <c r="F93" s="47" t="s">
        <v>9</v>
      </c>
      <c r="G93" s="51">
        <v>824</v>
      </c>
      <c r="H93" s="51">
        <v>824</v>
      </c>
      <c r="I93" s="41"/>
      <c r="J93" s="32"/>
    </row>
    <row r="94" spans="1:14" ht="15" customHeight="1">
      <c r="A94" s="82"/>
      <c r="B94" s="65"/>
      <c r="C94" s="65"/>
      <c r="D94" s="150"/>
      <c r="E94" s="150"/>
      <c r="F94" s="47"/>
      <c r="G94" s="51"/>
      <c r="H94" s="51"/>
      <c r="I94" s="41"/>
      <c r="J94" s="32"/>
    </row>
    <row r="95" spans="1:14" ht="15" customHeight="1">
      <c r="A95" s="82" t="s">
        <v>110</v>
      </c>
      <c r="B95" s="65" t="s">
        <v>467</v>
      </c>
      <c r="C95" s="65"/>
      <c r="D95" s="150"/>
      <c r="E95" s="150"/>
      <c r="F95" s="47"/>
      <c r="G95" s="51"/>
      <c r="H95" s="51"/>
      <c r="I95" s="41"/>
      <c r="J95" s="32"/>
    </row>
    <row r="96" spans="1:14" ht="15" customHeight="1">
      <c r="A96" s="82"/>
      <c r="B96" s="65"/>
      <c r="C96" s="65" t="s">
        <v>466</v>
      </c>
      <c r="D96" s="150"/>
      <c r="E96" s="150"/>
      <c r="F96" s="47"/>
      <c r="G96" s="51"/>
      <c r="H96" s="51"/>
      <c r="I96" s="41"/>
      <c r="J96" s="32"/>
    </row>
    <row r="97" spans="1:12" ht="15" customHeight="1">
      <c r="A97" s="82"/>
      <c r="B97" s="65"/>
      <c r="C97" s="65"/>
      <c r="D97" s="65" t="s">
        <v>465</v>
      </c>
      <c r="E97" s="150"/>
      <c r="F97" s="47" t="s">
        <v>9</v>
      </c>
      <c r="G97" s="51">
        <v>809</v>
      </c>
      <c r="H97" s="51">
        <v>809</v>
      </c>
      <c r="I97" s="54"/>
      <c r="J97" s="110"/>
    </row>
    <row r="98" spans="1:12" ht="15" customHeight="1">
      <c r="A98" s="82"/>
      <c r="B98" s="65"/>
      <c r="C98" s="65"/>
      <c r="D98" s="65" t="s">
        <v>464</v>
      </c>
      <c r="E98" s="150"/>
      <c r="F98" s="47" t="s">
        <v>6</v>
      </c>
      <c r="G98" s="46">
        <v>85</v>
      </c>
      <c r="H98" s="46">
        <v>85</v>
      </c>
      <c r="I98" s="54"/>
      <c r="J98" s="110"/>
    </row>
    <row r="99" spans="1:12" s="512" customFormat="1" ht="15" customHeight="1">
      <c r="A99" s="82"/>
      <c r="B99" s="65"/>
      <c r="C99" s="65"/>
      <c r="D99" s="65" t="s">
        <v>1565</v>
      </c>
      <c r="E99" s="150"/>
      <c r="F99" s="47" t="s">
        <v>9</v>
      </c>
      <c r="G99" s="51">
        <v>809</v>
      </c>
      <c r="H99" s="51">
        <v>25</v>
      </c>
      <c r="I99" s="54"/>
      <c r="J99" s="110"/>
    </row>
    <row r="100" spans="1:12" s="512" customFormat="1" ht="15" customHeight="1">
      <c r="A100" s="82"/>
      <c r="B100" s="65"/>
      <c r="C100" s="65"/>
      <c r="D100" s="65" t="s">
        <v>1564</v>
      </c>
      <c r="E100" s="150"/>
      <c r="F100" s="47" t="s">
        <v>9</v>
      </c>
      <c r="G100" s="51">
        <v>809</v>
      </c>
      <c r="H100" s="51">
        <v>210</v>
      </c>
      <c r="I100" s="54"/>
      <c r="J100" s="110"/>
    </row>
    <row r="101" spans="1:12" ht="15" customHeight="1">
      <c r="A101" s="82"/>
      <c r="B101" s="65"/>
      <c r="C101" s="65"/>
      <c r="D101" s="150"/>
      <c r="E101" s="150"/>
      <c r="F101" s="47"/>
      <c r="G101" s="51"/>
      <c r="H101" s="51"/>
      <c r="I101" s="54"/>
      <c r="J101" s="110"/>
    </row>
    <row r="102" spans="1:12" ht="15" customHeight="1">
      <c r="A102" s="82" t="s">
        <v>95</v>
      </c>
      <c r="B102" s="65" t="s">
        <v>463</v>
      </c>
      <c r="C102" s="65"/>
      <c r="D102" s="150"/>
      <c r="E102" s="150"/>
      <c r="F102" s="47" t="s">
        <v>11</v>
      </c>
      <c r="G102" s="46">
        <v>1</v>
      </c>
      <c r="H102" s="46">
        <v>1</v>
      </c>
      <c r="I102" s="54"/>
      <c r="J102" s="110"/>
    </row>
    <row r="103" spans="1:12" ht="15" customHeight="1">
      <c r="A103" s="82"/>
      <c r="B103" s="65"/>
      <c r="C103" s="65"/>
      <c r="D103" s="150"/>
      <c r="E103" s="150"/>
      <c r="F103" s="47"/>
      <c r="G103" s="51"/>
      <c r="H103" s="51"/>
      <c r="I103" s="54"/>
      <c r="J103" s="110"/>
    </row>
    <row r="104" spans="1:12" ht="15" customHeight="1">
      <c r="A104" s="82" t="s">
        <v>94</v>
      </c>
      <c r="B104" s="65" t="s">
        <v>462</v>
      </c>
      <c r="C104" s="65"/>
      <c r="D104" s="150"/>
      <c r="E104" s="150"/>
      <c r="F104" s="47" t="s">
        <v>8</v>
      </c>
      <c r="G104" s="51">
        <v>21</v>
      </c>
      <c r="H104" s="51">
        <v>21</v>
      </c>
      <c r="I104" s="54"/>
      <c r="J104" s="110"/>
    </row>
    <row r="105" spans="1:12" ht="15" customHeight="1">
      <c r="A105" s="82"/>
      <c r="B105" s="65"/>
      <c r="C105" s="65"/>
      <c r="D105" s="150"/>
      <c r="E105" s="150"/>
      <c r="F105" s="47"/>
      <c r="G105" s="51"/>
      <c r="H105" s="51"/>
      <c r="I105" s="54"/>
      <c r="J105" s="110"/>
    </row>
    <row r="106" spans="1:12" ht="15" customHeight="1">
      <c r="A106" s="82"/>
      <c r="B106" s="65"/>
      <c r="C106" s="65"/>
      <c r="D106" s="150"/>
      <c r="E106" s="150"/>
      <c r="F106" s="47"/>
      <c r="G106" s="51"/>
      <c r="H106" s="51"/>
      <c r="I106" s="54"/>
      <c r="J106" s="110"/>
    </row>
    <row r="107" spans="1:12" ht="15" customHeight="1">
      <c r="A107" s="82"/>
      <c r="B107" s="65"/>
      <c r="C107" s="65"/>
      <c r="D107" s="150"/>
      <c r="E107" s="150"/>
      <c r="F107" s="47"/>
      <c r="G107" s="51"/>
      <c r="H107" s="51"/>
      <c r="I107" s="54"/>
      <c r="J107" s="110"/>
    </row>
    <row r="108" spans="1:12" ht="15" customHeight="1">
      <c r="A108" s="82"/>
      <c r="B108" s="65"/>
      <c r="C108" s="65"/>
      <c r="D108" s="150"/>
      <c r="E108" s="566" t="s">
        <v>461</v>
      </c>
      <c r="F108" s="47"/>
      <c r="G108" s="51"/>
      <c r="H108" s="51"/>
      <c r="I108" s="54"/>
      <c r="J108" s="110"/>
      <c r="L108" s="116"/>
    </row>
    <row r="109" spans="1:12" ht="15" customHeight="1">
      <c r="A109" s="82"/>
      <c r="B109" s="65"/>
      <c r="C109" s="65"/>
      <c r="D109" s="150"/>
      <c r="E109" s="150"/>
      <c r="F109" s="47"/>
      <c r="G109" s="51"/>
      <c r="H109" s="51"/>
      <c r="I109" s="54"/>
      <c r="J109" s="110"/>
    </row>
    <row r="110" spans="1:12" ht="15" customHeight="1">
      <c r="A110" s="82" t="s">
        <v>92</v>
      </c>
      <c r="B110" s="65" t="s">
        <v>460</v>
      </c>
      <c r="C110" s="65"/>
      <c r="D110" s="150"/>
      <c r="E110" s="150"/>
      <c r="F110" s="47"/>
      <c r="G110" s="51"/>
      <c r="H110" s="51"/>
      <c r="I110" s="54"/>
      <c r="J110" s="110"/>
    </row>
    <row r="111" spans="1:12" ht="15" customHeight="1">
      <c r="A111" s="82" t="s">
        <v>90</v>
      </c>
      <c r="B111" s="65" t="s">
        <v>459</v>
      </c>
      <c r="C111" s="65"/>
      <c r="D111" s="150"/>
      <c r="E111" s="150"/>
      <c r="F111" s="47"/>
      <c r="G111" s="51"/>
      <c r="H111" s="51"/>
      <c r="I111" s="54"/>
      <c r="J111" s="110"/>
    </row>
    <row r="112" spans="1:12" ht="15" customHeight="1">
      <c r="A112" s="82"/>
      <c r="B112" s="65"/>
      <c r="C112" s="65" t="s">
        <v>458</v>
      </c>
      <c r="D112" s="150"/>
      <c r="E112" s="150"/>
      <c r="F112" s="47" t="s">
        <v>11</v>
      </c>
      <c r="G112" s="46">
        <v>1</v>
      </c>
      <c r="H112" s="46">
        <v>1</v>
      </c>
      <c r="I112" s="567"/>
      <c r="J112" s="110"/>
    </row>
    <row r="113" spans="1:10" ht="15" customHeight="1">
      <c r="A113" s="82"/>
      <c r="B113" s="65"/>
      <c r="C113" s="65" t="s">
        <v>457</v>
      </c>
      <c r="D113" s="150"/>
      <c r="E113" s="150"/>
      <c r="F113" s="47" t="s">
        <v>11</v>
      </c>
      <c r="G113" s="46">
        <v>1</v>
      </c>
      <c r="H113" s="46">
        <v>1</v>
      </c>
      <c r="I113" s="567"/>
      <c r="J113" s="110"/>
    </row>
    <row r="114" spans="1:10" ht="15" customHeight="1">
      <c r="A114" s="82" t="s">
        <v>88</v>
      </c>
      <c r="B114" s="65" t="s">
        <v>456</v>
      </c>
      <c r="C114" s="65"/>
      <c r="D114" s="150"/>
      <c r="E114" s="150"/>
      <c r="F114" s="47" t="s">
        <v>11</v>
      </c>
      <c r="G114" s="46">
        <v>1</v>
      </c>
      <c r="H114" s="46">
        <v>1</v>
      </c>
      <c r="I114" s="567"/>
      <c r="J114" s="110"/>
    </row>
    <row r="115" spans="1:10" ht="15" customHeight="1">
      <c r="A115" s="82" t="s">
        <v>86</v>
      </c>
      <c r="B115" s="65" t="s">
        <v>455</v>
      </c>
      <c r="C115" s="65"/>
      <c r="D115" s="150"/>
      <c r="E115" s="150"/>
      <c r="F115" s="47" t="s">
        <v>11</v>
      </c>
      <c r="G115" s="46">
        <v>1</v>
      </c>
      <c r="H115" s="46">
        <v>1</v>
      </c>
      <c r="I115" s="156"/>
      <c r="J115" s="32"/>
    </row>
    <row r="116" spans="1:10" ht="15" customHeight="1">
      <c r="A116" s="82" t="s">
        <v>84</v>
      </c>
      <c r="B116" s="65" t="s">
        <v>454</v>
      </c>
      <c r="C116" s="65"/>
      <c r="D116" s="150"/>
      <c r="E116" s="150"/>
      <c r="F116" s="47" t="s">
        <v>11</v>
      </c>
      <c r="G116" s="46">
        <v>1</v>
      </c>
      <c r="H116" s="46">
        <v>1</v>
      </c>
      <c r="I116" s="156"/>
      <c r="J116" s="32"/>
    </row>
    <row r="117" spans="1:10" ht="15" customHeight="1">
      <c r="A117" s="82" t="s">
        <v>82</v>
      </c>
      <c r="B117" s="65" t="s">
        <v>453</v>
      </c>
      <c r="C117" s="65"/>
      <c r="D117" s="150"/>
      <c r="E117" s="150"/>
      <c r="F117" s="47"/>
      <c r="G117" s="51"/>
      <c r="H117" s="51"/>
      <c r="I117" s="156"/>
      <c r="J117" s="32"/>
    </row>
    <row r="118" spans="1:10" ht="15" customHeight="1">
      <c r="A118" s="82"/>
      <c r="B118" s="65"/>
      <c r="C118" s="65" t="s">
        <v>383</v>
      </c>
      <c r="D118" s="150"/>
      <c r="E118" s="150"/>
      <c r="F118" s="47" t="s">
        <v>11</v>
      </c>
      <c r="G118" s="46">
        <v>1</v>
      </c>
      <c r="H118" s="46">
        <v>1</v>
      </c>
      <c r="I118" s="156"/>
      <c r="J118" s="32"/>
    </row>
    <row r="119" spans="1:10" ht="15" customHeight="1">
      <c r="A119" s="82" t="s">
        <v>80</v>
      </c>
      <c r="B119" s="65" t="s">
        <v>452</v>
      </c>
      <c r="C119" s="65"/>
      <c r="D119" s="150"/>
      <c r="E119" s="150"/>
      <c r="F119" s="47"/>
      <c r="G119" s="51"/>
      <c r="H119" s="51"/>
      <c r="I119" s="156"/>
      <c r="J119" s="32"/>
    </row>
    <row r="120" spans="1:10" ht="15" customHeight="1">
      <c r="A120" s="82"/>
      <c r="B120" s="65"/>
      <c r="C120" s="65" t="s">
        <v>451</v>
      </c>
      <c r="D120" s="150"/>
      <c r="E120" s="150"/>
      <c r="F120" s="47" t="s">
        <v>11</v>
      </c>
      <c r="G120" s="46">
        <v>1</v>
      </c>
      <c r="H120" s="46">
        <v>1</v>
      </c>
      <c r="I120" s="156"/>
      <c r="J120" s="32"/>
    </row>
    <row r="121" spans="1:10" ht="15" customHeight="1">
      <c r="A121" s="82"/>
      <c r="B121" s="65"/>
      <c r="C121" s="65" t="s">
        <v>450</v>
      </c>
      <c r="D121" s="150"/>
      <c r="E121" s="150"/>
      <c r="F121" s="47" t="s">
        <v>11</v>
      </c>
      <c r="G121" s="46">
        <v>1</v>
      </c>
      <c r="H121" s="46">
        <v>1</v>
      </c>
      <c r="I121" s="156"/>
      <c r="J121" s="32"/>
    </row>
    <row r="122" spans="1:10" ht="15" customHeight="1">
      <c r="A122" s="82"/>
      <c r="B122" s="65"/>
      <c r="C122" s="65" t="s">
        <v>416</v>
      </c>
      <c r="D122" s="150"/>
      <c r="E122" s="150"/>
      <c r="F122" s="47" t="s">
        <v>11</v>
      </c>
      <c r="G122" s="46">
        <v>1</v>
      </c>
      <c r="H122" s="46">
        <v>1</v>
      </c>
      <c r="I122" s="156"/>
      <c r="J122" s="32"/>
    </row>
    <row r="123" spans="1:10" ht="15" customHeight="1">
      <c r="A123" s="82" t="s">
        <v>78</v>
      </c>
      <c r="B123" s="65" t="s">
        <v>449</v>
      </c>
      <c r="C123" s="65"/>
      <c r="D123" s="150"/>
      <c r="E123" s="150"/>
      <c r="F123" s="47" t="s">
        <v>11</v>
      </c>
      <c r="G123" s="46">
        <v>1</v>
      </c>
      <c r="H123" s="46">
        <v>1</v>
      </c>
      <c r="I123" s="156"/>
      <c r="J123" s="32"/>
    </row>
    <row r="124" spans="1:10" ht="15" customHeight="1">
      <c r="A124" s="82" t="s">
        <v>76</v>
      </c>
      <c r="B124" s="65" t="s">
        <v>448</v>
      </c>
      <c r="C124" s="65"/>
      <c r="D124" s="150"/>
      <c r="E124" s="150"/>
      <c r="F124" s="47" t="s">
        <v>11</v>
      </c>
      <c r="G124" s="46">
        <v>1</v>
      </c>
      <c r="H124" s="46">
        <v>1</v>
      </c>
      <c r="I124" s="156"/>
      <c r="J124" s="32"/>
    </row>
    <row r="125" spans="1:10" ht="15" customHeight="1">
      <c r="A125" s="82" t="s">
        <v>447</v>
      </c>
      <c r="B125" s="65" t="s">
        <v>446</v>
      </c>
      <c r="C125" s="65"/>
      <c r="D125" s="3"/>
      <c r="E125" s="150"/>
      <c r="F125" s="47"/>
      <c r="G125" s="51"/>
      <c r="H125" s="51"/>
      <c r="I125" s="156"/>
      <c r="J125" s="32"/>
    </row>
    <row r="126" spans="1:10" ht="15" customHeight="1">
      <c r="A126" s="82"/>
      <c r="B126" s="65"/>
      <c r="C126" s="65" t="s">
        <v>384</v>
      </c>
      <c r="D126" s="150"/>
      <c r="E126" s="150"/>
      <c r="F126" s="47" t="s">
        <v>11</v>
      </c>
      <c r="G126" s="46">
        <v>1</v>
      </c>
      <c r="H126" s="46">
        <v>1</v>
      </c>
      <c r="I126" s="156"/>
      <c r="J126" s="32"/>
    </row>
    <row r="127" spans="1:10" ht="15" customHeight="1">
      <c r="A127" s="82"/>
      <c r="B127" s="65"/>
      <c r="C127" s="65" t="s">
        <v>445</v>
      </c>
      <c r="D127" s="150"/>
      <c r="E127" s="150"/>
      <c r="F127" s="47" t="s">
        <v>6</v>
      </c>
      <c r="G127" s="46">
        <v>1</v>
      </c>
      <c r="H127" s="46">
        <v>1</v>
      </c>
      <c r="I127" s="156"/>
      <c r="J127" s="32"/>
    </row>
    <row r="128" spans="1:10" ht="15" customHeight="1">
      <c r="A128" s="82"/>
      <c r="B128" s="65"/>
      <c r="C128" s="65" t="s">
        <v>383</v>
      </c>
      <c r="D128" s="150"/>
      <c r="E128" s="150"/>
      <c r="F128" s="47" t="s">
        <v>11</v>
      </c>
      <c r="G128" s="46">
        <v>1</v>
      </c>
      <c r="H128" s="46">
        <v>1</v>
      </c>
      <c r="I128" s="156"/>
      <c r="J128" s="32"/>
    </row>
    <row r="129" spans="1:11" ht="15" customHeight="1">
      <c r="A129" s="82" t="s">
        <v>444</v>
      </c>
      <c r="B129" s="65" t="s">
        <v>443</v>
      </c>
      <c r="C129" s="65"/>
      <c r="D129" s="150"/>
      <c r="E129" s="150"/>
      <c r="F129" s="47" t="s">
        <v>11</v>
      </c>
      <c r="G129" s="46">
        <v>1</v>
      </c>
      <c r="H129" s="46">
        <v>1</v>
      </c>
      <c r="I129" s="156"/>
      <c r="J129" s="32"/>
    </row>
    <row r="130" spans="1:11" ht="15" customHeight="1">
      <c r="A130" s="82" t="s">
        <v>442</v>
      </c>
      <c r="B130" s="65" t="s">
        <v>441</v>
      </c>
      <c r="C130" s="65"/>
      <c r="D130" s="150"/>
      <c r="E130" s="150"/>
      <c r="F130" s="47" t="s">
        <v>11</v>
      </c>
      <c r="G130" s="46">
        <v>1</v>
      </c>
      <c r="H130" s="46">
        <v>1</v>
      </c>
      <c r="I130" s="156"/>
      <c r="J130" s="32"/>
    </row>
    <row r="131" spans="1:11" ht="15" customHeight="1">
      <c r="A131" s="82" t="s">
        <v>440</v>
      </c>
      <c r="B131" s="65" t="s">
        <v>439</v>
      </c>
      <c r="C131" s="65"/>
      <c r="D131" s="150"/>
      <c r="E131" s="150"/>
      <c r="F131" s="47" t="s">
        <v>11</v>
      </c>
      <c r="G131" s="46">
        <v>1</v>
      </c>
      <c r="H131" s="46">
        <v>1</v>
      </c>
      <c r="I131" s="156"/>
      <c r="J131" s="32"/>
    </row>
    <row r="132" spans="1:11" ht="15" customHeight="1">
      <c r="A132" s="82" t="s">
        <v>438</v>
      </c>
      <c r="B132" s="65" t="s">
        <v>437</v>
      </c>
      <c r="C132" s="65"/>
      <c r="D132" s="150"/>
      <c r="E132" s="150"/>
      <c r="F132" s="47"/>
      <c r="G132" s="51"/>
      <c r="H132" s="51"/>
      <c r="I132" s="156"/>
      <c r="J132" s="32"/>
    </row>
    <row r="133" spans="1:11" ht="15" customHeight="1">
      <c r="A133" s="82"/>
      <c r="B133" s="65"/>
      <c r="C133" s="65" t="s">
        <v>436</v>
      </c>
      <c r="D133" s="3"/>
      <c r="E133" s="150"/>
      <c r="F133" s="47" t="s">
        <v>11</v>
      </c>
      <c r="G133" s="46">
        <v>1</v>
      </c>
      <c r="H133" s="46">
        <v>1</v>
      </c>
      <c r="I133" s="156"/>
      <c r="J133" s="32"/>
    </row>
    <row r="134" spans="1:11" ht="15" customHeight="1">
      <c r="A134" s="82"/>
      <c r="B134" s="65"/>
      <c r="C134" s="65" t="s">
        <v>416</v>
      </c>
      <c r="D134" s="150"/>
      <c r="E134" s="150"/>
      <c r="F134" s="47" t="s">
        <v>11</v>
      </c>
      <c r="G134" s="46">
        <v>1</v>
      </c>
      <c r="H134" s="46">
        <v>1</v>
      </c>
      <c r="I134" s="156"/>
      <c r="J134" s="32"/>
    </row>
    <row r="135" spans="1:11" ht="15" customHeight="1">
      <c r="A135" s="82" t="s">
        <v>435</v>
      </c>
      <c r="B135" s="65" t="s">
        <v>434</v>
      </c>
      <c r="C135" s="65"/>
      <c r="D135" s="150"/>
      <c r="E135" s="150"/>
      <c r="F135" s="47" t="s">
        <v>11</v>
      </c>
      <c r="G135" s="46">
        <v>1</v>
      </c>
      <c r="H135" s="46">
        <v>1</v>
      </c>
      <c r="I135" s="156"/>
      <c r="J135" s="32"/>
    </row>
    <row r="136" spans="1:11" ht="15" customHeight="1">
      <c r="A136" s="82" t="s">
        <v>433</v>
      </c>
      <c r="B136" s="65" t="s">
        <v>432</v>
      </c>
      <c r="C136" s="65"/>
      <c r="D136" s="150"/>
      <c r="E136" s="150"/>
      <c r="F136" s="47" t="s">
        <v>11</v>
      </c>
      <c r="G136" s="46">
        <v>1</v>
      </c>
      <c r="H136" s="46">
        <v>1</v>
      </c>
      <c r="I136" s="156"/>
      <c r="J136" s="32"/>
    </row>
    <row r="137" spans="1:11" ht="15" customHeight="1">
      <c r="A137" s="82" t="s">
        <v>431</v>
      </c>
      <c r="B137" s="65" t="s">
        <v>430</v>
      </c>
      <c r="C137" s="65"/>
      <c r="D137" s="150"/>
      <c r="E137" s="150"/>
      <c r="F137" s="47" t="s">
        <v>11</v>
      </c>
      <c r="G137" s="46">
        <v>1</v>
      </c>
      <c r="H137" s="46">
        <v>1</v>
      </c>
      <c r="I137" s="156"/>
      <c r="J137" s="32"/>
    </row>
    <row r="138" spans="1:11" ht="15" customHeight="1">
      <c r="A138" s="82" t="s">
        <v>429</v>
      </c>
      <c r="B138" s="65" t="s">
        <v>428</v>
      </c>
      <c r="C138" s="65"/>
      <c r="D138" s="150"/>
      <c r="E138" s="150"/>
      <c r="F138" s="47" t="s">
        <v>11</v>
      </c>
      <c r="G138" s="46">
        <v>1</v>
      </c>
      <c r="H138" s="46">
        <v>1</v>
      </c>
      <c r="I138" s="156"/>
      <c r="J138" s="32"/>
    </row>
    <row r="139" spans="1:11" ht="15" customHeight="1">
      <c r="A139" s="82" t="s">
        <v>427</v>
      </c>
      <c r="B139" s="65" t="s">
        <v>426</v>
      </c>
      <c r="C139" s="65"/>
      <c r="D139" s="150"/>
      <c r="E139" s="150"/>
      <c r="F139" s="47" t="s">
        <v>11</v>
      </c>
      <c r="G139" s="46">
        <v>1</v>
      </c>
      <c r="H139" s="46">
        <v>1</v>
      </c>
      <c r="I139" s="156"/>
      <c r="J139" s="32"/>
    </row>
    <row r="140" spans="1:11" ht="15" customHeight="1">
      <c r="A140" s="82"/>
      <c r="B140" s="65"/>
      <c r="C140" s="65" t="s">
        <v>425</v>
      </c>
      <c r="D140" s="150"/>
      <c r="E140" s="150"/>
      <c r="F140" s="47" t="s">
        <v>11</v>
      </c>
      <c r="G140" s="46">
        <v>1</v>
      </c>
      <c r="H140" s="46">
        <v>1</v>
      </c>
      <c r="I140" s="156"/>
      <c r="J140" s="32"/>
      <c r="K140" s="157"/>
    </row>
    <row r="141" spans="1:11" ht="15" customHeight="1">
      <c r="A141" s="82"/>
      <c r="B141" s="65"/>
      <c r="C141" s="65" t="s">
        <v>424</v>
      </c>
      <c r="D141" s="150"/>
      <c r="E141" s="150"/>
      <c r="F141" s="47" t="s">
        <v>11</v>
      </c>
      <c r="G141" s="46">
        <v>1</v>
      </c>
      <c r="H141" s="46">
        <v>1</v>
      </c>
      <c r="I141" s="156"/>
      <c r="J141" s="32"/>
      <c r="K141" s="157"/>
    </row>
    <row r="142" spans="1:11" ht="15" customHeight="1">
      <c r="A142" s="82" t="s">
        <v>423</v>
      </c>
      <c r="B142" s="65" t="s">
        <v>422</v>
      </c>
      <c r="C142" s="65"/>
      <c r="D142" s="150"/>
      <c r="E142" s="150"/>
      <c r="F142" s="47" t="s">
        <v>11</v>
      </c>
      <c r="G142" s="46">
        <v>1</v>
      </c>
      <c r="H142" s="46">
        <v>1</v>
      </c>
      <c r="I142" s="156"/>
      <c r="J142" s="32"/>
    </row>
    <row r="143" spans="1:11" ht="15" customHeight="1">
      <c r="A143" s="82" t="s">
        <v>421</v>
      </c>
      <c r="B143" s="65" t="s">
        <v>420</v>
      </c>
      <c r="C143" s="65"/>
      <c r="D143" s="150"/>
      <c r="E143" s="150"/>
      <c r="F143" s="47" t="s">
        <v>11</v>
      </c>
      <c r="G143" s="46">
        <v>1</v>
      </c>
      <c r="H143" s="46">
        <v>1</v>
      </c>
      <c r="I143" s="156"/>
      <c r="J143" s="32"/>
    </row>
    <row r="144" spans="1:11" ht="15" customHeight="1">
      <c r="A144" s="82" t="s">
        <v>419</v>
      </c>
      <c r="B144" s="65" t="s">
        <v>418</v>
      </c>
      <c r="C144" s="65"/>
      <c r="D144" s="150"/>
      <c r="E144" s="150"/>
      <c r="F144" s="47"/>
      <c r="G144" s="51"/>
      <c r="H144" s="51"/>
      <c r="I144" s="156"/>
      <c r="J144" s="32"/>
    </row>
    <row r="145" spans="1:10" ht="15" customHeight="1">
      <c r="A145" s="82"/>
      <c r="B145" s="65"/>
      <c r="C145" s="65" t="s">
        <v>417</v>
      </c>
      <c r="D145" s="3"/>
      <c r="E145" s="150"/>
      <c r="F145" s="47" t="s">
        <v>11</v>
      </c>
      <c r="G145" s="46">
        <v>1</v>
      </c>
      <c r="H145" s="46">
        <v>1</v>
      </c>
      <c r="I145" s="156"/>
      <c r="J145" s="32"/>
    </row>
    <row r="146" spans="1:10" ht="15" customHeight="1">
      <c r="A146" s="82"/>
      <c r="B146" s="65"/>
      <c r="C146" s="65" t="s">
        <v>416</v>
      </c>
      <c r="D146" s="150"/>
      <c r="E146" s="150"/>
      <c r="F146" s="47" t="s">
        <v>11</v>
      </c>
      <c r="G146" s="46">
        <v>1</v>
      </c>
      <c r="H146" s="46">
        <v>1</v>
      </c>
      <c r="I146" s="156"/>
      <c r="J146" s="32"/>
    </row>
    <row r="147" spans="1:10" ht="15" customHeight="1">
      <c r="A147" s="82"/>
      <c r="B147" s="65"/>
      <c r="C147" s="65" t="s">
        <v>408</v>
      </c>
      <c r="D147" s="150"/>
      <c r="E147" s="150"/>
      <c r="F147" s="47" t="s">
        <v>11</v>
      </c>
      <c r="G147" s="46">
        <v>1</v>
      </c>
      <c r="H147" s="46">
        <v>1</v>
      </c>
      <c r="I147" s="156"/>
      <c r="J147" s="32"/>
    </row>
    <row r="148" spans="1:10" ht="15" customHeight="1">
      <c r="A148" s="82" t="s">
        <v>415</v>
      </c>
      <c r="B148" s="65" t="s">
        <v>414</v>
      </c>
      <c r="C148" s="65"/>
      <c r="D148" s="150"/>
      <c r="E148" s="150"/>
      <c r="F148" s="47" t="s">
        <v>16</v>
      </c>
      <c r="G148" s="51"/>
      <c r="H148" s="51"/>
      <c r="I148" s="156"/>
      <c r="J148" s="32"/>
    </row>
    <row r="149" spans="1:10" ht="15" customHeight="1">
      <c r="A149" s="82" t="s">
        <v>413</v>
      </c>
      <c r="B149" s="65" t="s">
        <v>412</v>
      </c>
      <c r="C149" s="65"/>
      <c r="D149" s="150"/>
      <c r="E149" s="150"/>
      <c r="F149" s="47" t="s">
        <v>11</v>
      </c>
      <c r="G149" s="46">
        <v>1</v>
      </c>
      <c r="H149" s="46">
        <v>1</v>
      </c>
      <c r="I149" s="156"/>
      <c r="J149" s="32"/>
    </row>
    <row r="150" spans="1:10" ht="15" customHeight="1">
      <c r="A150" s="82" t="s">
        <v>411</v>
      </c>
      <c r="B150" s="65" t="s">
        <v>410</v>
      </c>
      <c r="C150" s="65"/>
      <c r="D150" s="150"/>
      <c r="E150" s="150"/>
      <c r="F150" s="47"/>
      <c r="G150" s="51"/>
      <c r="H150" s="51"/>
      <c r="I150" s="156"/>
      <c r="J150" s="32"/>
    </row>
    <row r="151" spans="1:10" ht="15" customHeight="1">
      <c r="A151" s="82"/>
      <c r="B151" s="65"/>
      <c r="C151" s="65" t="s">
        <v>409</v>
      </c>
      <c r="D151" s="150"/>
      <c r="E151" s="150"/>
      <c r="F151" s="47" t="s">
        <v>11</v>
      </c>
      <c r="G151" s="46">
        <v>1</v>
      </c>
      <c r="H151" s="46">
        <v>1</v>
      </c>
      <c r="I151" s="156"/>
      <c r="J151" s="32"/>
    </row>
    <row r="152" spans="1:10" ht="15" customHeight="1">
      <c r="A152" s="82"/>
      <c r="B152" s="65"/>
      <c r="C152" s="65" t="s">
        <v>408</v>
      </c>
      <c r="D152" s="150"/>
      <c r="E152" s="150"/>
      <c r="F152" s="47" t="s">
        <v>11</v>
      </c>
      <c r="G152" s="46">
        <v>1</v>
      </c>
      <c r="H152" s="46">
        <v>1</v>
      </c>
      <c r="I152" s="156"/>
      <c r="J152" s="32"/>
    </row>
    <row r="153" spans="1:10" ht="15" customHeight="1">
      <c r="A153" s="82" t="s">
        <v>407</v>
      </c>
      <c r="B153" s="65" t="s">
        <v>406</v>
      </c>
      <c r="C153" s="65"/>
      <c r="D153" s="150"/>
      <c r="E153" s="150"/>
      <c r="F153" s="47" t="s">
        <v>11</v>
      </c>
      <c r="G153" s="46">
        <v>1</v>
      </c>
      <c r="H153" s="46">
        <v>1</v>
      </c>
      <c r="I153" s="156"/>
      <c r="J153" s="32"/>
    </row>
    <row r="154" spans="1:10" ht="15" customHeight="1">
      <c r="A154" s="82" t="s">
        <v>405</v>
      </c>
      <c r="B154" s="65" t="s">
        <v>404</v>
      </c>
      <c r="C154" s="65"/>
      <c r="D154" s="150"/>
      <c r="E154" s="150"/>
      <c r="F154" s="47" t="s">
        <v>11</v>
      </c>
      <c r="G154" s="46">
        <v>85</v>
      </c>
      <c r="H154" s="46">
        <v>85</v>
      </c>
      <c r="I154" s="156"/>
      <c r="J154" s="32"/>
    </row>
    <row r="155" spans="1:10" ht="15" customHeight="1">
      <c r="A155" s="82" t="s">
        <v>403</v>
      </c>
      <c r="B155" s="65" t="s">
        <v>402</v>
      </c>
      <c r="C155" s="65"/>
      <c r="D155" s="150"/>
      <c r="E155" s="150"/>
      <c r="F155" s="47" t="s">
        <v>11</v>
      </c>
      <c r="G155" s="46">
        <v>1</v>
      </c>
      <c r="H155" s="46">
        <v>1</v>
      </c>
      <c r="I155" s="156"/>
      <c r="J155" s="32"/>
    </row>
    <row r="156" spans="1:10" ht="15" customHeight="1">
      <c r="A156" s="82" t="s">
        <v>401</v>
      </c>
      <c r="B156" s="65" t="s">
        <v>400</v>
      </c>
      <c r="C156" s="65"/>
      <c r="D156" s="150"/>
      <c r="E156" s="150"/>
      <c r="F156" s="47" t="s">
        <v>11</v>
      </c>
      <c r="G156" s="46">
        <v>1</v>
      </c>
      <c r="H156" s="46">
        <v>1</v>
      </c>
      <c r="I156" s="156"/>
      <c r="J156" s="32"/>
    </row>
    <row r="157" spans="1:10" ht="15" customHeight="1">
      <c r="A157" s="82" t="s">
        <v>399</v>
      </c>
      <c r="B157" s="65" t="s">
        <v>398</v>
      </c>
      <c r="C157" s="65"/>
      <c r="D157" s="150"/>
      <c r="E157" s="150"/>
      <c r="F157" s="47" t="s">
        <v>11</v>
      </c>
      <c r="G157" s="46">
        <v>1</v>
      </c>
      <c r="H157" s="46">
        <v>1</v>
      </c>
      <c r="I157" s="156"/>
      <c r="J157" s="32"/>
    </row>
    <row r="158" spans="1:10" ht="15" customHeight="1">
      <c r="A158" s="82" t="s">
        <v>397</v>
      </c>
      <c r="B158" s="65" t="s">
        <v>396</v>
      </c>
      <c r="C158" s="65"/>
      <c r="D158" s="150"/>
      <c r="E158" s="150"/>
      <c r="F158" s="47" t="s">
        <v>16</v>
      </c>
      <c r="G158" s="51"/>
      <c r="H158" s="51"/>
      <c r="I158" s="156"/>
      <c r="J158" s="32"/>
    </row>
    <row r="159" spans="1:10" ht="15" customHeight="1">
      <c r="A159" s="82" t="s">
        <v>395</v>
      </c>
      <c r="B159" s="65" t="s">
        <v>394</v>
      </c>
      <c r="C159" s="65"/>
      <c r="D159" s="150"/>
      <c r="E159" s="150"/>
      <c r="F159" s="47" t="s">
        <v>11</v>
      </c>
      <c r="G159" s="46">
        <v>1</v>
      </c>
      <c r="H159" s="46">
        <v>1</v>
      </c>
      <c r="I159" s="156"/>
      <c r="J159" s="32"/>
    </row>
    <row r="160" spans="1:10" ht="15" customHeight="1">
      <c r="A160" s="82" t="s">
        <v>393</v>
      </c>
      <c r="B160" s="65" t="s">
        <v>392</v>
      </c>
      <c r="C160" s="65"/>
      <c r="D160" s="150"/>
      <c r="E160" s="150"/>
      <c r="F160" s="47" t="s">
        <v>11</v>
      </c>
      <c r="G160" s="46">
        <v>1</v>
      </c>
      <c r="H160" s="46">
        <v>1</v>
      </c>
      <c r="I160" s="156"/>
      <c r="J160" s="32"/>
    </row>
    <row r="161" spans="1:10" ht="15" customHeight="1">
      <c r="A161" s="82" t="s">
        <v>391</v>
      </c>
      <c r="B161" s="65" t="s">
        <v>390</v>
      </c>
      <c r="C161" s="65"/>
      <c r="D161" s="150"/>
      <c r="E161" s="150"/>
      <c r="F161" s="47" t="s">
        <v>11</v>
      </c>
      <c r="G161" s="46">
        <v>1</v>
      </c>
      <c r="H161" s="46">
        <v>1</v>
      </c>
      <c r="I161" s="156"/>
      <c r="J161" s="32"/>
    </row>
    <row r="162" spans="1:10" ht="15" customHeight="1">
      <c r="A162" s="82" t="s">
        <v>389</v>
      </c>
      <c r="B162" s="65" t="s">
        <v>388</v>
      </c>
      <c r="C162" s="65"/>
      <c r="D162" s="150"/>
      <c r="E162" s="150"/>
      <c r="F162" s="47" t="s">
        <v>11</v>
      </c>
      <c r="G162" s="46">
        <v>1</v>
      </c>
      <c r="H162" s="46">
        <v>1</v>
      </c>
      <c r="I162" s="156"/>
      <c r="J162" s="32"/>
    </row>
    <row r="163" spans="1:10" ht="15" customHeight="1">
      <c r="A163" s="82" t="s">
        <v>387</v>
      </c>
      <c r="B163" s="65" t="s">
        <v>386</v>
      </c>
      <c r="C163" s="65"/>
      <c r="D163" s="150"/>
      <c r="E163" s="150"/>
      <c r="F163" s="47"/>
      <c r="G163" s="51"/>
      <c r="H163" s="51"/>
      <c r="I163" s="156"/>
      <c r="J163" s="32"/>
    </row>
    <row r="164" spans="1:10" ht="15" customHeight="1">
      <c r="A164" s="82"/>
      <c r="B164" s="65"/>
      <c r="C164" s="65" t="s">
        <v>385</v>
      </c>
      <c r="D164" s="150"/>
      <c r="E164" s="150"/>
      <c r="F164" s="47" t="s">
        <v>11</v>
      </c>
      <c r="G164" s="46">
        <v>1</v>
      </c>
      <c r="H164" s="46">
        <v>1</v>
      </c>
      <c r="I164" s="156"/>
      <c r="J164" s="32"/>
    </row>
    <row r="165" spans="1:10" ht="15" customHeight="1">
      <c r="A165" s="82"/>
      <c r="B165" s="65"/>
      <c r="C165" s="65" t="s">
        <v>384</v>
      </c>
      <c r="D165" s="150"/>
      <c r="E165" s="150"/>
      <c r="F165" s="47" t="s">
        <v>11</v>
      </c>
      <c r="G165" s="46">
        <v>1</v>
      </c>
      <c r="H165" s="46">
        <v>1</v>
      </c>
      <c r="I165" s="156"/>
      <c r="J165" s="32"/>
    </row>
    <row r="166" spans="1:10" ht="15" customHeight="1">
      <c r="A166" s="82"/>
      <c r="B166" s="65"/>
      <c r="C166" s="65" t="s">
        <v>383</v>
      </c>
      <c r="D166" s="150"/>
      <c r="E166" s="150"/>
      <c r="F166" s="47" t="s">
        <v>11</v>
      </c>
      <c r="G166" s="46">
        <v>1</v>
      </c>
      <c r="H166" s="46">
        <v>1</v>
      </c>
      <c r="I166" s="156"/>
      <c r="J166" s="32"/>
    </row>
    <row r="167" spans="1:10" s="101" customFormat="1" ht="15" customHeight="1">
      <c r="A167" s="82" t="s">
        <v>382</v>
      </c>
      <c r="B167" s="65" t="s">
        <v>381</v>
      </c>
      <c r="C167" s="65"/>
      <c r="D167" s="150"/>
      <c r="E167" s="150"/>
      <c r="F167" s="47" t="s">
        <v>11</v>
      </c>
      <c r="G167" s="46">
        <v>1</v>
      </c>
      <c r="H167" s="46">
        <v>1</v>
      </c>
      <c r="I167" s="156"/>
      <c r="J167" s="32"/>
    </row>
    <row r="168" spans="1:10" s="101" customFormat="1" ht="15" customHeight="1">
      <c r="A168" s="82" t="s">
        <v>380</v>
      </c>
      <c r="B168" s="65" t="s">
        <v>379</v>
      </c>
      <c r="C168" s="65"/>
      <c r="D168" s="150"/>
      <c r="E168" s="150"/>
      <c r="F168" s="47" t="s">
        <v>11</v>
      </c>
      <c r="G168" s="46">
        <v>1</v>
      </c>
      <c r="H168" s="46">
        <v>1</v>
      </c>
      <c r="I168" s="156"/>
      <c r="J168" s="32"/>
    </row>
    <row r="169" spans="1:10" ht="15" customHeight="1">
      <c r="A169" s="82" t="s">
        <v>378</v>
      </c>
      <c r="B169" s="65" t="s">
        <v>377</v>
      </c>
      <c r="C169" s="65"/>
      <c r="D169" s="150"/>
      <c r="E169" s="150"/>
      <c r="F169" s="47"/>
      <c r="G169" s="51"/>
      <c r="H169" s="51"/>
      <c r="I169" s="156"/>
      <c r="J169" s="32"/>
    </row>
    <row r="170" spans="1:10" ht="15" customHeight="1">
      <c r="A170" s="82"/>
      <c r="B170" s="65"/>
      <c r="C170" s="65" t="s">
        <v>376</v>
      </c>
      <c r="D170" s="150"/>
      <c r="E170" s="150"/>
      <c r="F170" s="47" t="s">
        <v>11</v>
      </c>
      <c r="G170" s="46">
        <v>103</v>
      </c>
      <c r="H170" s="46">
        <v>103</v>
      </c>
      <c r="I170" s="156"/>
      <c r="J170" s="32"/>
    </row>
    <row r="171" spans="1:10" ht="15" customHeight="1">
      <c r="A171" s="82"/>
      <c r="B171" s="65"/>
      <c r="C171" s="65" t="s">
        <v>375</v>
      </c>
      <c r="D171" s="150"/>
      <c r="E171" s="150"/>
      <c r="F171" s="47" t="s">
        <v>11</v>
      </c>
      <c r="G171" s="46">
        <v>3</v>
      </c>
      <c r="H171" s="46">
        <v>3</v>
      </c>
      <c r="I171" s="156"/>
      <c r="J171" s="32"/>
    </row>
    <row r="172" spans="1:10" ht="15" customHeight="1">
      <c r="A172" s="82" t="s">
        <v>374</v>
      </c>
      <c r="B172" s="65" t="s">
        <v>373</v>
      </c>
      <c r="C172" s="65"/>
      <c r="D172" s="150"/>
      <c r="E172" s="150"/>
      <c r="F172" s="47" t="s">
        <v>11</v>
      </c>
      <c r="G172" s="46">
        <v>12</v>
      </c>
      <c r="H172" s="46">
        <v>12</v>
      </c>
      <c r="I172" s="156"/>
      <c r="J172" s="32"/>
    </row>
    <row r="173" spans="1:10" ht="15" customHeight="1">
      <c r="A173" s="82" t="s">
        <v>372</v>
      </c>
      <c r="B173" s="65" t="s">
        <v>371</v>
      </c>
      <c r="C173" s="65"/>
      <c r="D173" s="150"/>
      <c r="E173" s="150"/>
      <c r="F173" s="47" t="s">
        <v>11</v>
      </c>
      <c r="G173" s="46">
        <v>15</v>
      </c>
      <c r="H173" s="46">
        <v>15</v>
      </c>
      <c r="I173" s="156"/>
      <c r="J173" s="32"/>
    </row>
    <row r="174" spans="1:10" ht="15" customHeight="1">
      <c r="A174" s="82" t="s">
        <v>370</v>
      </c>
      <c r="B174" s="65" t="s">
        <v>369</v>
      </c>
      <c r="C174" s="65"/>
      <c r="D174" s="150"/>
      <c r="E174" s="150"/>
      <c r="F174" s="47" t="s">
        <v>11</v>
      </c>
      <c r="G174" s="46">
        <v>85</v>
      </c>
      <c r="H174" s="46">
        <v>85</v>
      </c>
      <c r="I174" s="156"/>
      <c r="J174" s="32"/>
    </row>
    <row r="175" spans="1:10" ht="15" customHeight="1">
      <c r="A175" s="68"/>
      <c r="B175" s="155"/>
      <c r="C175" s="155"/>
      <c r="D175" s="71"/>
      <c r="E175" s="71"/>
      <c r="F175" s="47"/>
      <c r="G175" s="51"/>
      <c r="H175" s="51"/>
      <c r="I175" s="41"/>
      <c r="J175" s="32"/>
    </row>
    <row r="176" spans="1:10" ht="15" customHeight="1">
      <c r="A176" s="68"/>
      <c r="B176" s="155"/>
      <c r="C176" s="155"/>
      <c r="D176" s="71"/>
      <c r="E176" s="71"/>
      <c r="F176" s="47"/>
      <c r="G176" s="51"/>
      <c r="H176" s="51"/>
      <c r="I176" s="41"/>
      <c r="J176" s="32"/>
    </row>
    <row r="177" spans="1:11" ht="15" customHeight="1">
      <c r="A177" s="68"/>
      <c r="B177" s="155"/>
      <c r="C177" s="155"/>
      <c r="D177" s="71"/>
      <c r="E177" s="154" t="s">
        <v>368</v>
      </c>
      <c r="F177" s="47"/>
      <c r="G177" s="51"/>
      <c r="H177" s="51"/>
      <c r="I177" s="41"/>
      <c r="J177" s="153"/>
    </row>
    <row r="178" spans="1:11" ht="15" customHeight="1">
      <c r="A178" s="26"/>
      <c r="B178" s="31"/>
      <c r="C178" s="97"/>
      <c r="D178" s="30"/>
      <c r="E178" s="29"/>
      <c r="F178" s="23"/>
      <c r="G178" s="42"/>
      <c r="H178" s="22"/>
      <c r="I178" s="41"/>
      <c r="J178" s="32"/>
    </row>
    <row r="179" spans="1:11" ht="15" customHeight="1">
      <c r="A179" s="40"/>
      <c r="B179" s="39"/>
      <c r="C179" s="38"/>
      <c r="D179" s="37"/>
      <c r="E179" s="36"/>
      <c r="F179" s="35"/>
      <c r="G179" s="152"/>
      <c r="H179" s="34"/>
      <c r="I179" s="33"/>
      <c r="J179" s="108"/>
    </row>
    <row r="180" spans="1:11" ht="15" customHeight="1">
      <c r="A180" s="26"/>
      <c r="B180" s="31"/>
      <c r="C180" s="30"/>
      <c r="D180" s="30"/>
      <c r="E180" s="29"/>
      <c r="F180" s="23"/>
      <c r="G180" s="42"/>
      <c r="H180" s="22"/>
      <c r="I180" s="41"/>
      <c r="J180" s="32"/>
    </row>
    <row r="181" spans="1:11" ht="15" customHeight="1">
      <c r="A181" s="26"/>
      <c r="B181" s="25"/>
      <c r="C181" s="24"/>
      <c r="D181" s="2"/>
      <c r="E181" s="4" t="s">
        <v>0</v>
      </c>
      <c r="F181" s="23"/>
      <c r="G181" s="42"/>
      <c r="H181" s="22"/>
      <c r="I181" s="41"/>
      <c r="J181" s="107">
        <f>J108+J177</f>
        <v>0</v>
      </c>
    </row>
    <row r="182" spans="1:11" ht="15" customHeight="1">
      <c r="A182" s="26"/>
      <c r="B182" s="27"/>
      <c r="C182" s="24"/>
      <c r="D182" s="2"/>
      <c r="E182" s="4" t="s">
        <v>17</v>
      </c>
      <c r="F182" s="23"/>
      <c r="G182" s="42"/>
      <c r="H182" s="22"/>
      <c r="I182" s="41"/>
      <c r="J182" s="107">
        <f>0.2*J181</f>
        <v>0</v>
      </c>
    </row>
    <row r="183" spans="1:11" ht="15" customHeight="1">
      <c r="A183" s="26"/>
      <c r="B183" s="25"/>
      <c r="C183" s="24"/>
      <c r="D183" s="2"/>
      <c r="E183" s="4" t="s">
        <v>18</v>
      </c>
      <c r="F183" s="23"/>
      <c r="G183" s="42"/>
      <c r="H183" s="22"/>
      <c r="I183" s="41"/>
      <c r="J183" s="107">
        <f>+J182+J181</f>
        <v>0</v>
      </c>
    </row>
    <row r="184" spans="1:11" ht="15" customHeight="1" thickBot="1">
      <c r="A184" s="19"/>
      <c r="B184" s="18"/>
      <c r="C184" s="17"/>
      <c r="D184" s="16"/>
      <c r="E184" s="5"/>
      <c r="F184" s="15"/>
      <c r="G184" s="151"/>
      <c r="H184" s="14"/>
      <c r="I184" s="106"/>
      <c r="J184" s="105"/>
    </row>
    <row r="185" spans="1:11" ht="12.95" customHeight="1">
      <c r="K185" s="11"/>
    </row>
  </sheetData>
  <mergeCells count="14">
    <mergeCell ref="J5:J7"/>
    <mergeCell ref="B12:E12"/>
    <mergeCell ref="A5:A7"/>
    <mergeCell ref="B5:E7"/>
    <mergeCell ref="F5:F7"/>
    <mergeCell ref="G5:G7"/>
    <mergeCell ref="H5:H7"/>
    <mergeCell ref="I5:I7"/>
    <mergeCell ref="A1:C1"/>
    <mergeCell ref="D1:J1"/>
    <mergeCell ref="A2:C4"/>
    <mergeCell ref="D2:J2"/>
    <mergeCell ref="D3:J3"/>
    <mergeCell ref="D4:J4"/>
  </mergeCells>
  <printOptions horizontalCentered="1"/>
  <pageMargins left="0.39370078740157483" right="0.39370078740157483" top="0.39370078740157483" bottom="0.59055118110236227" header="0.19685039370078741" footer="0.19685039370078741"/>
  <pageSetup paperSize="9" scale="83" fitToHeight="0" orientation="portrait" r:id="rId1"/>
  <headerFooter alignWithMargins="0">
    <oddHeader>&amp;R&amp;"Arial,Gras italique"&amp;8Page &amp;P/&amp;N</oddHeader>
  </headerFooter>
  <rowBreaks count="1" manualBreakCount="1">
    <brk id="6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FEEBF-F21C-483E-B27C-2743D484B81C}">
  <sheetPr>
    <pageSetUpPr fitToPage="1"/>
  </sheetPr>
  <dimension ref="A1:N58"/>
  <sheetViews>
    <sheetView showGridLines="0" showZeros="0" view="pageBreakPreview" zoomScale="70" zoomScaleNormal="70" zoomScaleSheetLayoutView="70" workbookViewId="0">
      <selection activeCell="P26" sqref="P26"/>
    </sheetView>
  </sheetViews>
  <sheetFormatPr baseColWidth="10" defaultRowHeight="14.25"/>
  <cols>
    <col min="1" max="1" width="7.140625" style="9" customWidth="1"/>
    <col min="2" max="4" width="11.42578125" style="8"/>
    <col min="5" max="5" width="12" style="8" customWidth="1"/>
    <col min="6" max="6" width="6" style="8" customWidth="1"/>
    <col min="7" max="7" width="7.28515625" style="8" hidden="1" customWidth="1"/>
    <col min="8" max="8" width="9.7109375" style="8" customWidth="1"/>
    <col min="9" max="10" width="13.28515625" style="173" bestFit="1" customWidth="1"/>
    <col min="11" max="16384" width="11.42578125" style="3"/>
  </cols>
  <sheetData>
    <row r="1" spans="1:14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14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</row>
    <row r="3" spans="1:14" ht="24.95" customHeight="1">
      <c r="A3" s="710"/>
      <c r="B3" s="711"/>
      <c r="C3" s="712"/>
      <c r="D3" s="718" t="s">
        <v>584</v>
      </c>
      <c r="E3" s="719"/>
      <c r="F3" s="719"/>
      <c r="G3" s="719"/>
      <c r="H3" s="719"/>
      <c r="I3" s="719"/>
      <c r="J3" s="720"/>
    </row>
    <row r="4" spans="1:14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  <c r="N4" s="602"/>
    </row>
    <row r="5" spans="1:14" ht="12.75" customHeight="1">
      <c r="A5" s="676" t="s">
        <v>196</v>
      </c>
      <c r="B5" s="679" t="s">
        <v>195</v>
      </c>
      <c r="C5" s="680"/>
      <c r="D5" s="680"/>
      <c r="E5" s="681"/>
      <c r="F5" s="688" t="s">
        <v>7</v>
      </c>
      <c r="G5" s="755" t="s">
        <v>194</v>
      </c>
      <c r="H5" s="755" t="s">
        <v>194</v>
      </c>
      <c r="I5" s="667" t="s">
        <v>192</v>
      </c>
      <c r="J5" s="670" t="s">
        <v>191</v>
      </c>
    </row>
    <row r="6" spans="1:14" ht="12.75">
      <c r="A6" s="677"/>
      <c r="B6" s="682"/>
      <c r="C6" s="683"/>
      <c r="D6" s="683"/>
      <c r="E6" s="684"/>
      <c r="F6" s="689"/>
      <c r="G6" s="756"/>
      <c r="H6" s="756"/>
      <c r="I6" s="668"/>
      <c r="J6" s="671"/>
    </row>
    <row r="7" spans="1:14" ht="13.5" thickBot="1">
      <c r="A7" s="678"/>
      <c r="B7" s="685"/>
      <c r="C7" s="686"/>
      <c r="D7" s="686"/>
      <c r="E7" s="687"/>
      <c r="F7" s="690"/>
      <c r="G7" s="757"/>
      <c r="H7" s="757"/>
      <c r="I7" s="669"/>
      <c r="J7" s="672"/>
    </row>
    <row r="8" spans="1:14" ht="15" customHeight="1">
      <c r="A8" s="79"/>
      <c r="B8" s="78"/>
      <c r="C8" s="77"/>
      <c r="D8" s="76"/>
      <c r="E8" s="75"/>
      <c r="F8" s="74"/>
      <c r="G8" s="148"/>
      <c r="H8" s="115"/>
      <c r="I8" s="190"/>
      <c r="J8" s="179">
        <f t="shared" ref="J8:J45" si="0">ROUND(H8*I8,2)</f>
        <v>0</v>
      </c>
    </row>
    <row r="9" spans="1:14" ht="15" customHeight="1">
      <c r="A9" s="68" t="s">
        <v>190</v>
      </c>
      <c r="B9" s="67" t="s">
        <v>189</v>
      </c>
      <c r="C9" s="52"/>
      <c r="D9" s="2"/>
      <c r="E9" s="72"/>
      <c r="F9" s="47"/>
      <c r="G9" s="147"/>
      <c r="H9" s="111"/>
      <c r="I9" s="178"/>
      <c r="J9" s="179">
        <f t="shared" si="0"/>
        <v>0</v>
      </c>
    </row>
    <row r="10" spans="1:14" ht="15" customHeight="1">
      <c r="A10" s="70"/>
      <c r="B10" s="69"/>
      <c r="C10" s="64"/>
      <c r="D10" s="63"/>
      <c r="E10" s="62"/>
      <c r="F10" s="47"/>
      <c r="G10" s="147"/>
      <c r="H10" s="111"/>
      <c r="I10" s="178"/>
      <c r="J10" s="179">
        <f t="shared" si="0"/>
        <v>0</v>
      </c>
    </row>
    <row r="11" spans="1:14" ht="15" customHeight="1">
      <c r="A11" s="70"/>
      <c r="B11" s="69"/>
      <c r="C11" s="64"/>
      <c r="D11" s="63"/>
      <c r="E11" s="62"/>
      <c r="F11" s="47"/>
      <c r="G11" s="147"/>
      <c r="H11" s="111"/>
      <c r="I11" s="178"/>
      <c r="J11" s="179"/>
    </row>
    <row r="12" spans="1:14" ht="12.75">
      <c r="A12" s="68" t="s">
        <v>188</v>
      </c>
      <c r="B12" s="673" t="s">
        <v>187</v>
      </c>
      <c r="C12" s="674"/>
      <c r="D12" s="674"/>
      <c r="E12" s="675"/>
      <c r="F12" s="47"/>
      <c r="G12" s="147"/>
      <c r="H12" s="111"/>
      <c r="I12" s="178"/>
      <c r="J12" s="179"/>
    </row>
    <row r="13" spans="1:14" ht="15" customHeight="1">
      <c r="A13" s="70"/>
      <c r="B13" s="69"/>
      <c r="C13" s="64"/>
      <c r="D13" s="63"/>
      <c r="E13" s="62"/>
      <c r="F13" s="47"/>
      <c r="G13" s="147"/>
      <c r="H13" s="111"/>
      <c r="I13" s="178"/>
      <c r="J13" s="179"/>
    </row>
    <row r="14" spans="1:14" ht="15" customHeight="1">
      <c r="A14" s="70"/>
      <c r="B14" s="69"/>
      <c r="C14" s="64"/>
      <c r="D14" s="63"/>
      <c r="E14" s="62"/>
      <c r="F14" s="47"/>
      <c r="G14" s="147"/>
      <c r="H14" s="111"/>
      <c r="I14" s="178"/>
      <c r="J14" s="179"/>
    </row>
    <row r="15" spans="1:14" ht="15" customHeight="1">
      <c r="A15" s="68" t="s">
        <v>186</v>
      </c>
      <c r="B15" s="673" t="s">
        <v>204</v>
      </c>
      <c r="C15" s="674"/>
      <c r="D15" s="674"/>
      <c r="E15" s="675"/>
      <c r="F15" s="47"/>
      <c r="G15" s="147"/>
      <c r="H15" s="111"/>
      <c r="I15" s="178"/>
      <c r="J15" s="179"/>
    </row>
    <row r="16" spans="1:14" ht="15" customHeight="1">
      <c r="A16" s="103"/>
      <c r="B16" s="1"/>
      <c r="C16" s="52"/>
      <c r="D16" s="2"/>
      <c r="E16" s="44"/>
      <c r="F16" s="47"/>
      <c r="G16" s="147"/>
      <c r="H16" s="111"/>
      <c r="I16" s="178"/>
      <c r="J16" s="179"/>
    </row>
    <row r="17" spans="1:11" ht="15" customHeight="1">
      <c r="A17" s="103" t="s">
        <v>184</v>
      </c>
      <c r="B17" s="1" t="s">
        <v>583</v>
      </c>
      <c r="C17" s="52"/>
      <c r="D17" s="2"/>
      <c r="E17" s="44"/>
      <c r="F17" s="47"/>
      <c r="G17" s="147"/>
      <c r="H17" s="111"/>
      <c r="I17" s="178"/>
      <c r="J17" s="179"/>
    </row>
    <row r="18" spans="1:11" ht="15" customHeight="1">
      <c r="A18" s="103" t="s">
        <v>203</v>
      </c>
      <c r="B18" s="1" t="s">
        <v>582</v>
      </c>
      <c r="C18" s="52"/>
      <c r="D18" s="2"/>
      <c r="E18" s="44"/>
      <c r="F18" s="47" t="s">
        <v>11</v>
      </c>
      <c r="G18" s="184">
        <v>2</v>
      </c>
      <c r="H18" s="46">
        <v>2</v>
      </c>
      <c r="I18" s="178"/>
      <c r="J18" s="179"/>
    </row>
    <row r="19" spans="1:11" ht="15" customHeight="1">
      <c r="A19" s="189" t="s">
        <v>202</v>
      </c>
      <c r="B19" s="1" t="s">
        <v>581</v>
      </c>
      <c r="C19" s="52"/>
      <c r="D19" s="2"/>
      <c r="E19" s="44"/>
      <c r="F19" s="47" t="s">
        <v>6</v>
      </c>
      <c r="G19" s="184">
        <v>1</v>
      </c>
      <c r="H19" s="46">
        <v>1</v>
      </c>
      <c r="I19" s="178"/>
      <c r="J19" s="179"/>
    </row>
    <row r="20" spans="1:11" ht="15" customHeight="1">
      <c r="A20" s="103" t="s">
        <v>201</v>
      </c>
      <c r="B20" s="1" t="s">
        <v>580</v>
      </c>
      <c r="C20" s="52"/>
      <c r="D20" s="2"/>
      <c r="E20" s="44"/>
      <c r="F20" s="187"/>
      <c r="G20" s="184"/>
      <c r="H20" s="46"/>
      <c r="I20" s="178"/>
      <c r="J20" s="179"/>
    </row>
    <row r="21" spans="1:11" s="101" customFormat="1" ht="15" customHeight="1">
      <c r="A21" s="188"/>
      <c r="B21" s="1"/>
      <c r="C21" s="65" t="s">
        <v>579</v>
      </c>
      <c r="D21" s="2"/>
      <c r="E21" s="44"/>
      <c r="F21" s="187" t="s">
        <v>9</v>
      </c>
      <c r="G21" s="143">
        <v>54</v>
      </c>
      <c r="H21" s="51">
        <v>54</v>
      </c>
      <c r="I21" s="186"/>
      <c r="J21" s="179"/>
      <c r="K21" s="58"/>
    </row>
    <row r="22" spans="1:11" s="101" customFormat="1" ht="15" customHeight="1">
      <c r="A22" s="188"/>
      <c r="B22" s="1"/>
      <c r="C22" s="65" t="s">
        <v>578</v>
      </c>
      <c r="D22" s="2"/>
      <c r="E22" s="44"/>
      <c r="F22" s="187" t="s">
        <v>6</v>
      </c>
      <c r="G22" s="184">
        <v>1</v>
      </c>
      <c r="H22" s="46">
        <v>1</v>
      </c>
      <c r="I22" s="186"/>
      <c r="J22" s="179"/>
      <c r="K22" s="185"/>
    </row>
    <row r="23" spans="1:11" ht="15" customHeight="1">
      <c r="A23" s="103" t="s">
        <v>200</v>
      </c>
      <c r="B23" s="1" t="s">
        <v>577</v>
      </c>
      <c r="C23" s="52"/>
      <c r="D23" s="2"/>
      <c r="E23" s="44"/>
      <c r="F23" s="47" t="s">
        <v>11</v>
      </c>
      <c r="G23" s="184">
        <v>1</v>
      </c>
      <c r="H23" s="46">
        <v>1</v>
      </c>
      <c r="I23" s="178"/>
      <c r="J23" s="179"/>
    </row>
    <row r="24" spans="1:11" ht="15" customHeight="1">
      <c r="A24" s="103" t="s">
        <v>199</v>
      </c>
      <c r="B24" s="1" t="s">
        <v>576</v>
      </c>
      <c r="C24" s="52"/>
      <c r="D24" s="2"/>
      <c r="E24" s="44"/>
      <c r="F24" s="47" t="s">
        <v>16</v>
      </c>
      <c r="G24" s="147"/>
      <c r="H24" s="111"/>
      <c r="I24" s="178"/>
      <c r="J24" s="179"/>
    </row>
    <row r="25" spans="1:11" ht="15" customHeight="1">
      <c r="A25" s="103" t="s">
        <v>358</v>
      </c>
      <c r="B25" s="1" t="s">
        <v>575</v>
      </c>
      <c r="C25" s="52"/>
      <c r="D25" s="2"/>
      <c r="E25" s="44"/>
      <c r="F25" s="47"/>
      <c r="G25" s="147"/>
      <c r="H25" s="111"/>
      <c r="I25" s="178"/>
      <c r="J25" s="179"/>
    </row>
    <row r="26" spans="1:11" ht="15" customHeight="1">
      <c r="A26" s="103"/>
      <c r="B26" s="1"/>
      <c r="C26" s="65" t="s">
        <v>574</v>
      </c>
      <c r="D26" s="2"/>
      <c r="E26" s="44"/>
      <c r="F26" s="47" t="s">
        <v>6</v>
      </c>
      <c r="G26" s="111">
        <v>1</v>
      </c>
      <c r="H26" s="111">
        <v>1</v>
      </c>
      <c r="I26" s="178"/>
      <c r="J26" s="179"/>
    </row>
    <row r="27" spans="1:11" ht="15" customHeight="1">
      <c r="A27" s="103"/>
      <c r="B27" s="1"/>
      <c r="C27" s="65" t="s">
        <v>573</v>
      </c>
      <c r="D27" s="2"/>
      <c r="E27" s="44"/>
      <c r="F27" s="47" t="s">
        <v>6</v>
      </c>
      <c r="G27" s="111">
        <v>2</v>
      </c>
      <c r="H27" s="111">
        <v>1</v>
      </c>
      <c r="I27" s="178"/>
      <c r="J27" s="179"/>
    </row>
    <row r="28" spans="1:11" ht="15" customHeight="1">
      <c r="A28" s="103"/>
      <c r="B28" s="1"/>
      <c r="C28" s="65" t="s">
        <v>572</v>
      </c>
      <c r="D28" s="2"/>
      <c r="E28" s="44"/>
      <c r="F28" s="47" t="s">
        <v>6</v>
      </c>
      <c r="G28" s="111">
        <v>1</v>
      </c>
      <c r="H28" s="111">
        <v>1</v>
      </c>
      <c r="I28" s="178"/>
      <c r="J28" s="179"/>
    </row>
    <row r="29" spans="1:11" s="512" customFormat="1" ht="15" customHeight="1">
      <c r="A29" s="103"/>
      <c r="B29" s="1"/>
      <c r="C29" s="65" t="s">
        <v>1562</v>
      </c>
      <c r="D29" s="2"/>
      <c r="E29" s="44"/>
      <c r="F29" s="47" t="s">
        <v>6</v>
      </c>
      <c r="G29" s="111">
        <v>1</v>
      </c>
      <c r="H29" s="111">
        <v>1</v>
      </c>
      <c r="I29" s="510"/>
      <c r="J29" s="511"/>
    </row>
    <row r="30" spans="1:11" ht="15" customHeight="1">
      <c r="A30" s="189" t="s">
        <v>571</v>
      </c>
      <c r="B30" s="1" t="s">
        <v>570</v>
      </c>
      <c r="C30" s="52"/>
      <c r="D30" s="2"/>
      <c r="E30" s="44"/>
      <c r="F30" s="47"/>
      <c r="G30" s="147"/>
      <c r="H30" s="111"/>
      <c r="I30" s="510"/>
      <c r="J30" s="511"/>
    </row>
    <row r="31" spans="1:11" ht="15" customHeight="1">
      <c r="A31" s="189"/>
      <c r="B31" s="1"/>
      <c r="C31" s="65" t="s">
        <v>569</v>
      </c>
      <c r="D31" s="2"/>
      <c r="E31" s="44"/>
      <c r="F31" s="47" t="s">
        <v>6</v>
      </c>
      <c r="G31" s="111">
        <v>15</v>
      </c>
      <c r="H31" s="111">
        <v>15</v>
      </c>
      <c r="I31" s="510"/>
      <c r="J31" s="511"/>
    </row>
    <row r="32" spans="1:11" ht="15" customHeight="1">
      <c r="A32" s="189"/>
      <c r="B32" s="1"/>
      <c r="C32" s="65" t="s">
        <v>568</v>
      </c>
      <c r="D32" s="2"/>
      <c r="E32" s="44"/>
      <c r="F32" s="47" t="s">
        <v>6</v>
      </c>
      <c r="G32" s="111">
        <v>1</v>
      </c>
      <c r="H32" s="111">
        <v>1</v>
      </c>
      <c r="I32" s="510"/>
      <c r="J32" s="511"/>
    </row>
    <row r="33" spans="1:10" ht="15" customHeight="1">
      <c r="A33" s="189"/>
      <c r="B33" s="1"/>
      <c r="C33" s="65" t="s">
        <v>567</v>
      </c>
      <c r="D33" s="2"/>
      <c r="E33" s="44"/>
      <c r="F33" s="47" t="s">
        <v>6</v>
      </c>
      <c r="G33" s="111">
        <v>1</v>
      </c>
      <c r="H33" s="111">
        <v>1</v>
      </c>
      <c r="I33" s="510"/>
      <c r="J33" s="511"/>
    </row>
    <row r="34" spans="1:10" ht="15" customHeight="1">
      <c r="A34" s="189" t="s">
        <v>566</v>
      </c>
      <c r="B34" s="1" t="s">
        <v>565</v>
      </c>
      <c r="C34" s="52"/>
      <c r="D34" s="2"/>
      <c r="E34" s="44"/>
      <c r="F34" s="47"/>
      <c r="G34" s="147"/>
      <c r="H34" s="111"/>
      <c r="I34" s="510"/>
      <c r="J34" s="511"/>
    </row>
    <row r="35" spans="1:10" ht="15" customHeight="1">
      <c r="A35" s="189"/>
      <c r="B35" s="1"/>
      <c r="C35" s="65" t="s">
        <v>564</v>
      </c>
      <c r="D35" s="2"/>
      <c r="E35" s="44"/>
      <c r="F35" s="47" t="s">
        <v>6</v>
      </c>
      <c r="G35" s="111">
        <v>45</v>
      </c>
      <c r="H35" s="111">
        <v>45</v>
      </c>
      <c r="I35" s="510"/>
      <c r="J35" s="511"/>
    </row>
    <row r="36" spans="1:10" ht="15" customHeight="1">
      <c r="A36" s="189"/>
      <c r="B36" s="1"/>
      <c r="C36" s="1" t="s">
        <v>563</v>
      </c>
      <c r="D36" s="2"/>
      <c r="E36" s="44"/>
      <c r="F36" s="47" t="s">
        <v>6</v>
      </c>
      <c r="G36" s="111">
        <v>1</v>
      </c>
      <c r="H36" s="111">
        <v>1</v>
      </c>
      <c r="I36" s="510"/>
      <c r="J36" s="511"/>
    </row>
    <row r="37" spans="1:10" ht="15" customHeight="1">
      <c r="A37" s="189"/>
      <c r="B37" s="1"/>
      <c r="C37" s="1" t="s">
        <v>562</v>
      </c>
      <c r="D37" s="2"/>
      <c r="E37" s="44"/>
      <c r="F37" s="47" t="s">
        <v>6</v>
      </c>
      <c r="G37" s="111">
        <v>1</v>
      </c>
      <c r="H37" s="111">
        <v>1</v>
      </c>
      <c r="I37" s="510"/>
      <c r="J37" s="511"/>
    </row>
    <row r="38" spans="1:10" ht="15" customHeight="1">
      <c r="A38" s="189"/>
      <c r="B38" s="1"/>
      <c r="C38" s="1" t="s">
        <v>561</v>
      </c>
      <c r="D38" s="2"/>
      <c r="E38" s="44"/>
      <c r="F38" s="47" t="s">
        <v>6</v>
      </c>
      <c r="G38" s="111">
        <v>1</v>
      </c>
      <c r="H38" s="111">
        <v>1</v>
      </c>
      <c r="I38" s="510"/>
      <c r="J38" s="511"/>
    </row>
    <row r="39" spans="1:10" ht="15" customHeight="1">
      <c r="A39" s="189"/>
      <c r="B39" s="1"/>
      <c r="C39" s="1" t="s">
        <v>560</v>
      </c>
      <c r="D39" s="2"/>
      <c r="E39" s="44"/>
      <c r="F39" s="47" t="s">
        <v>6</v>
      </c>
      <c r="G39" s="111">
        <v>1</v>
      </c>
      <c r="H39" s="111">
        <v>1</v>
      </c>
      <c r="I39" s="510"/>
      <c r="J39" s="511"/>
    </row>
    <row r="40" spans="1:10" ht="15" customHeight="1">
      <c r="A40" s="189"/>
      <c r="B40" s="1"/>
      <c r="C40" s="1" t="s">
        <v>559</v>
      </c>
      <c r="D40" s="2"/>
      <c r="E40" s="44"/>
      <c r="F40" s="47" t="s">
        <v>6</v>
      </c>
      <c r="G40" s="111">
        <v>3</v>
      </c>
      <c r="H40" s="111">
        <v>3</v>
      </c>
      <c r="I40" s="510"/>
      <c r="J40" s="511"/>
    </row>
    <row r="41" spans="1:10" ht="15" customHeight="1">
      <c r="A41" s="189"/>
      <c r="B41" s="1"/>
      <c r="C41" s="1" t="s">
        <v>558</v>
      </c>
      <c r="D41" s="2"/>
      <c r="E41" s="44"/>
      <c r="F41" s="47" t="s">
        <v>6</v>
      </c>
      <c r="G41" s="111">
        <v>2</v>
      </c>
      <c r="H41" s="111">
        <v>2</v>
      </c>
      <c r="I41" s="510"/>
      <c r="J41" s="511"/>
    </row>
    <row r="42" spans="1:10" ht="15" customHeight="1">
      <c r="A42" s="189"/>
      <c r="B42" s="1"/>
      <c r="C42" s="1" t="s">
        <v>557</v>
      </c>
      <c r="D42" s="2"/>
      <c r="E42" s="44"/>
      <c r="F42" s="47" t="s">
        <v>6</v>
      </c>
      <c r="G42" s="111">
        <v>1</v>
      </c>
      <c r="H42" s="111">
        <v>1</v>
      </c>
      <c r="I42" s="510"/>
      <c r="J42" s="511"/>
    </row>
    <row r="43" spans="1:10" ht="15" customHeight="1">
      <c r="A43" s="189" t="s">
        <v>556</v>
      </c>
      <c r="B43" s="1" t="s">
        <v>468</v>
      </c>
      <c r="C43" s="65"/>
      <c r="D43" s="2"/>
      <c r="E43" s="44"/>
      <c r="F43" s="47" t="s">
        <v>11</v>
      </c>
      <c r="G43" s="111">
        <v>1</v>
      </c>
      <c r="H43" s="111">
        <v>1</v>
      </c>
      <c r="I43" s="510"/>
      <c r="J43" s="511"/>
    </row>
    <row r="44" spans="1:10" ht="15" customHeight="1">
      <c r="A44" s="100"/>
      <c r="B44" s="31"/>
      <c r="C44" s="183"/>
      <c r="D44" s="2"/>
      <c r="E44" s="72"/>
      <c r="F44" s="23"/>
      <c r="G44" s="25"/>
      <c r="H44" s="99"/>
      <c r="I44" s="178"/>
      <c r="J44" s="179">
        <f t="shared" si="0"/>
        <v>0</v>
      </c>
    </row>
    <row r="45" spans="1:10" ht="15" customHeight="1">
      <c r="A45" s="40"/>
      <c r="B45" s="39"/>
      <c r="C45" s="38"/>
      <c r="D45" s="37"/>
      <c r="E45" s="36"/>
      <c r="F45" s="35"/>
      <c r="G45" s="182"/>
      <c r="H45" s="109"/>
      <c r="I45" s="181"/>
      <c r="J45" s="180">
        <f t="shared" si="0"/>
        <v>0</v>
      </c>
    </row>
    <row r="46" spans="1:10" ht="15" customHeight="1">
      <c r="A46" s="26"/>
      <c r="B46" s="31"/>
      <c r="C46" s="30"/>
      <c r="D46" s="30"/>
      <c r="E46" s="29"/>
      <c r="F46" s="23"/>
      <c r="G46" s="25"/>
      <c r="H46" s="99"/>
      <c r="I46" s="178"/>
      <c r="J46" s="179"/>
    </row>
    <row r="47" spans="1:10" ht="15" customHeight="1">
      <c r="A47" s="26"/>
      <c r="B47" s="25"/>
      <c r="C47" s="24"/>
      <c r="D47" s="2"/>
      <c r="E47" s="4" t="s">
        <v>0</v>
      </c>
      <c r="F47" s="23"/>
      <c r="G47" s="25"/>
      <c r="H47" s="99"/>
      <c r="I47" s="178"/>
      <c r="J47" s="177">
        <f>SUM(J8:J45)</f>
        <v>0</v>
      </c>
    </row>
    <row r="48" spans="1:10" ht="15" customHeight="1">
      <c r="A48" s="26"/>
      <c r="B48" s="27"/>
      <c r="C48" s="24"/>
      <c r="D48" s="2"/>
      <c r="E48" s="4" t="s">
        <v>17</v>
      </c>
      <c r="F48" s="23"/>
      <c r="G48" s="25"/>
      <c r="H48" s="99"/>
      <c r="I48" s="178"/>
      <c r="J48" s="177">
        <f>ROUND(J47*0.2,2)</f>
        <v>0</v>
      </c>
    </row>
    <row r="49" spans="1:13" ht="15" customHeight="1">
      <c r="A49" s="26"/>
      <c r="B49" s="25"/>
      <c r="C49" s="24"/>
      <c r="D49" s="2"/>
      <c r="E49" s="4" t="s">
        <v>18</v>
      </c>
      <c r="F49" s="23"/>
      <c r="G49" s="25"/>
      <c r="H49" s="99"/>
      <c r="I49" s="178"/>
      <c r="J49" s="177">
        <f>SUM(J47:J48)</f>
        <v>0</v>
      </c>
    </row>
    <row r="50" spans="1:13" ht="15" customHeight="1" thickBot="1">
      <c r="A50" s="19"/>
      <c r="B50" s="18"/>
      <c r="C50" s="17"/>
      <c r="D50" s="16"/>
      <c r="E50" s="5"/>
      <c r="F50" s="15"/>
      <c r="G50" s="18"/>
      <c r="H50" s="15"/>
      <c r="I50" s="176"/>
      <c r="J50" s="175"/>
    </row>
    <row r="51" spans="1:13" ht="12.95" customHeight="1">
      <c r="K51" s="11"/>
      <c r="L51" s="11"/>
      <c r="M51" s="11"/>
    </row>
    <row r="52" spans="1:13" ht="12.95" customHeight="1">
      <c r="A52" s="603" t="s">
        <v>1573</v>
      </c>
      <c r="K52" s="10"/>
      <c r="L52" s="10"/>
      <c r="M52" s="10"/>
    </row>
    <row r="54" spans="1:13">
      <c r="A54" s="103" t="s">
        <v>343</v>
      </c>
      <c r="B54" s="1" t="s">
        <v>580</v>
      </c>
      <c r="C54" s="174"/>
      <c r="F54" s="187" t="s">
        <v>9</v>
      </c>
      <c r="G54" s="143">
        <v>54</v>
      </c>
      <c r="H54" s="51">
        <v>54</v>
      </c>
      <c r="I54" s="186"/>
      <c r="J54" s="179"/>
    </row>
    <row r="55" spans="1:13">
      <c r="C55" s="174"/>
    </row>
    <row r="56" spans="1:13">
      <c r="C56" s="174"/>
    </row>
    <row r="57" spans="1:13">
      <c r="C57" s="174"/>
    </row>
    <row r="58" spans="1:13">
      <c r="C58" s="174"/>
    </row>
  </sheetData>
  <mergeCells count="15">
    <mergeCell ref="A1:C1"/>
    <mergeCell ref="D1:J1"/>
    <mergeCell ref="A2:C4"/>
    <mergeCell ref="D2:J2"/>
    <mergeCell ref="D3:J3"/>
    <mergeCell ref="D4:J4"/>
    <mergeCell ref="J5:J7"/>
    <mergeCell ref="B12:E12"/>
    <mergeCell ref="B15:E15"/>
    <mergeCell ref="A5:A7"/>
    <mergeCell ref="B5:E7"/>
    <mergeCell ref="F5:F7"/>
    <mergeCell ref="G5:G7"/>
    <mergeCell ref="H5:H7"/>
    <mergeCell ref="I5:I7"/>
  </mergeCells>
  <printOptions horizontalCentered="1"/>
  <pageMargins left="0.39370078740157483" right="0.39370078740157483" top="0.39370078740157483" bottom="0.59055118110236227" header="0.19685039370078741" footer="0.19685039370078741"/>
  <pageSetup paperSize="9" fitToHeight="0" orientation="portrait" r:id="rId1"/>
  <headerFooter alignWithMargins="0">
    <oddHeader>&amp;R&amp;"Arial,Gras italique"&amp;8Page 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A1AC9-D767-440D-81F5-E581B6079E2F}">
  <sheetPr>
    <pageSetUpPr fitToPage="1"/>
  </sheetPr>
  <dimension ref="A1:AQ746"/>
  <sheetViews>
    <sheetView showGridLines="0" view="pageBreakPreview" topLeftCell="A456" zoomScale="25" zoomScaleNormal="100" zoomScaleSheetLayoutView="25" workbookViewId="0">
      <selection activeCell="AB457" sqref="Z297:AB457"/>
    </sheetView>
  </sheetViews>
  <sheetFormatPr baseColWidth="10" defaultColWidth="11.42578125" defaultRowHeight="12.75"/>
  <cols>
    <col min="1" max="1" width="5.85546875" style="52" customWidth="1"/>
    <col min="2" max="2" width="3.7109375" style="3" customWidth="1"/>
    <col min="3" max="3" width="19.28515625" style="97" customWidth="1"/>
    <col min="4" max="4" width="11.42578125" style="3" customWidth="1"/>
    <col min="5" max="5" width="25.42578125" style="3" customWidth="1"/>
    <col min="6" max="6" width="6" style="3" customWidth="1"/>
    <col min="7" max="7" width="9.7109375" style="3" customWidth="1"/>
    <col min="8" max="8" width="12.85546875" style="192" customWidth="1"/>
    <col min="9" max="9" width="12.85546875" style="192" hidden="1" customWidth="1"/>
    <col min="10" max="10" width="15.7109375" style="3" customWidth="1"/>
    <col min="11" max="11" width="11.85546875" style="3" bestFit="1" customWidth="1"/>
    <col min="12" max="12" width="13.28515625" style="3" bestFit="1" customWidth="1"/>
    <col min="13" max="13" width="14.42578125" style="3" hidden="1" customWidth="1"/>
    <col min="14" max="14" width="12.42578125" style="3" bestFit="1" customWidth="1"/>
    <col min="15" max="15" width="20.140625" style="3" customWidth="1"/>
    <col min="16" max="16" width="6.42578125" style="3" customWidth="1"/>
    <col min="17" max="18" width="12.140625" style="3" bestFit="1" customWidth="1"/>
    <col min="19" max="19" width="11.42578125" style="3"/>
    <col min="20" max="20" width="13.42578125" style="3" customWidth="1"/>
    <col min="21" max="24" width="11.42578125" style="3"/>
    <col min="25" max="25" width="16.7109375" style="3" customWidth="1"/>
    <col min="26" max="26" width="11.42578125" style="52"/>
    <col min="27" max="27" width="15.28515625" style="52" customWidth="1"/>
    <col min="28" max="29" width="11.85546875" style="52" bestFit="1" customWidth="1"/>
    <col min="30" max="31" width="11.42578125" style="52"/>
    <col min="32" max="32" width="13.7109375" style="52" customWidth="1"/>
    <col min="33" max="35" width="11.42578125" style="3"/>
    <col min="36" max="36" width="16.7109375" style="3" customWidth="1"/>
    <col min="37" max="37" width="11.42578125" style="52"/>
    <col min="38" max="38" width="15.28515625" style="52" customWidth="1"/>
    <col min="39" max="39" width="15" style="52" customWidth="1"/>
    <col min="40" max="40" width="11.85546875" style="52" bestFit="1" customWidth="1"/>
    <col min="41" max="42" width="11.42578125" style="52"/>
    <col min="43" max="43" width="13.7109375" style="52" customWidth="1"/>
    <col min="44" max="44" width="12.28515625" style="3" bestFit="1" customWidth="1"/>
    <col min="45" max="16384" width="11.42578125" style="3"/>
  </cols>
  <sheetData>
    <row r="1" spans="1:43" ht="27" customHeight="1" thickBot="1">
      <c r="A1" s="701" t="s">
        <v>206</v>
      </c>
      <c r="B1" s="702"/>
      <c r="C1" s="703"/>
      <c r="D1" s="704" t="s">
        <v>3</v>
      </c>
      <c r="E1" s="705"/>
      <c r="F1" s="705"/>
      <c r="G1" s="705"/>
      <c r="H1" s="705"/>
      <c r="I1" s="705"/>
      <c r="J1" s="706"/>
    </row>
    <row r="2" spans="1:43" ht="24.95" customHeight="1">
      <c r="A2" s="707" t="s">
        <v>205</v>
      </c>
      <c r="B2" s="708"/>
      <c r="C2" s="709"/>
      <c r="D2" s="682"/>
      <c r="E2" s="716"/>
      <c r="F2" s="716"/>
      <c r="G2" s="716"/>
      <c r="H2" s="716"/>
      <c r="I2" s="716"/>
      <c r="J2" s="717"/>
      <c r="M2" s="3">
        <f>0.95</f>
        <v>0.95</v>
      </c>
    </row>
    <row r="3" spans="1:43" ht="41.25" customHeight="1">
      <c r="A3" s="710"/>
      <c r="B3" s="711"/>
      <c r="C3" s="712"/>
      <c r="D3" s="773" t="s">
        <v>1070</v>
      </c>
      <c r="E3" s="719"/>
      <c r="F3" s="719"/>
      <c r="G3" s="719"/>
      <c r="H3" s="719"/>
      <c r="I3" s="719"/>
      <c r="J3" s="720"/>
    </row>
    <row r="4" spans="1:43" ht="27.75" customHeight="1" thickBot="1">
      <c r="A4" s="713"/>
      <c r="B4" s="714"/>
      <c r="C4" s="715"/>
      <c r="D4" s="721"/>
      <c r="E4" s="722"/>
      <c r="F4" s="722"/>
      <c r="G4" s="722"/>
      <c r="H4" s="722"/>
      <c r="I4" s="722"/>
      <c r="J4" s="723"/>
    </row>
    <row r="5" spans="1:43" ht="12.75" customHeight="1">
      <c r="A5" s="767" t="s">
        <v>196</v>
      </c>
      <c r="B5" s="679" t="s">
        <v>195</v>
      </c>
      <c r="C5" s="680"/>
      <c r="D5" s="680"/>
      <c r="E5" s="681"/>
      <c r="F5" s="688" t="s">
        <v>7</v>
      </c>
      <c r="G5" s="770" t="s">
        <v>1069</v>
      </c>
      <c r="H5" s="761" t="s">
        <v>192</v>
      </c>
      <c r="I5" s="761" t="s">
        <v>192</v>
      </c>
      <c r="J5" s="764" t="s">
        <v>191</v>
      </c>
    </row>
    <row r="6" spans="1:43">
      <c r="A6" s="768"/>
      <c r="B6" s="682"/>
      <c r="C6" s="683"/>
      <c r="D6" s="683"/>
      <c r="E6" s="684"/>
      <c r="F6" s="689"/>
      <c r="G6" s="771"/>
      <c r="H6" s="762"/>
      <c r="I6" s="762"/>
      <c r="J6" s="765"/>
    </row>
    <row r="7" spans="1:43" ht="13.5" thickBot="1">
      <c r="A7" s="769"/>
      <c r="B7" s="685"/>
      <c r="C7" s="686"/>
      <c r="D7" s="686"/>
      <c r="E7" s="687"/>
      <c r="F7" s="690"/>
      <c r="G7" s="772"/>
      <c r="H7" s="763"/>
      <c r="I7" s="763"/>
      <c r="J7" s="766"/>
    </row>
    <row r="8" spans="1:43" ht="15" customHeight="1">
      <c r="A8" s="313"/>
      <c r="B8" s="78"/>
      <c r="C8" s="312"/>
      <c r="D8" s="76"/>
      <c r="E8" s="75"/>
      <c r="F8" s="74"/>
      <c r="G8" s="311"/>
      <c r="H8" s="310"/>
      <c r="I8" s="310"/>
      <c r="J8" s="309"/>
    </row>
    <row r="9" spans="1:43" ht="15" customHeight="1">
      <c r="A9" s="68" t="s">
        <v>190</v>
      </c>
      <c r="B9" s="67" t="s">
        <v>189</v>
      </c>
      <c r="C9" s="65"/>
      <c r="D9" s="2"/>
      <c r="E9" s="72"/>
      <c r="F9" s="47" t="s">
        <v>16</v>
      </c>
      <c r="G9" s="298"/>
      <c r="H9" s="186"/>
      <c r="I9" s="186"/>
      <c r="J9" s="271"/>
    </row>
    <row r="10" spans="1:43" s="87" customFormat="1" ht="15" customHeight="1">
      <c r="A10" s="292"/>
      <c r="B10" s="69"/>
      <c r="C10" s="191"/>
      <c r="D10" s="63"/>
      <c r="E10" s="62"/>
      <c r="F10" s="47"/>
      <c r="G10" s="298"/>
      <c r="H10" s="186"/>
      <c r="I10" s="186"/>
      <c r="J10" s="282"/>
      <c r="K10" s="281"/>
      <c r="Z10" s="64"/>
      <c r="AA10" s="64"/>
      <c r="AB10" s="64"/>
      <c r="AC10" s="64"/>
      <c r="AD10" s="64"/>
      <c r="AE10" s="64"/>
      <c r="AF10" s="64"/>
      <c r="AK10" s="64"/>
      <c r="AL10" s="64"/>
      <c r="AM10" s="64"/>
      <c r="AN10" s="64"/>
      <c r="AO10" s="64"/>
      <c r="AP10" s="64"/>
      <c r="AQ10" s="64"/>
    </row>
    <row r="11" spans="1:43" s="87" customFormat="1" ht="15" customHeight="1">
      <c r="A11" s="292"/>
      <c r="B11" s="69"/>
      <c r="C11" s="191"/>
      <c r="D11" s="63"/>
      <c r="E11" s="62"/>
      <c r="F11" s="47"/>
      <c r="G11" s="289"/>
      <c r="H11" s="286"/>
      <c r="I11" s="286"/>
      <c r="J11" s="285"/>
      <c r="K11" s="281"/>
      <c r="Z11" s="64"/>
      <c r="AA11" s="64"/>
      <c r="AB11" s="64"/>
      <c r="AC11" s="64"/>
      <c r="AD11" s="64"/>
      <c r="AE11" s="64"/>
      <c r="AF11" s="64"/>
      <c r="AK11" s="64"/>
      <c r="AL11" s="64"/>
      <c r="AM11" s="64"/>
      <c r="AN11" s="64"/>
      <c r="AO11" s="64"/>
      <c r="AP11" s="64"/>
      <c r="AQ11" s="64"/>
    </row>
    <row r="12" spans="1:43" ht="15" customHeight="1">
      <c r="A12" s="68" t="s">
        <v>188</v>
      </c>
      <c r="B12" s="67" t="s">
        <v>187</v>
      </c>
      <c r="C12" s="65"/>
      <c r="D12" s="2"/>
      <c r="E12" s="72"/>
      <c r="F12" s="47" t="s">
        <v>16</v>
      </c>
      <c r="G12" s="289"/>
      <c r="H12" s="286"/>
      <c r="I12" s="286"/>
      <c r="J12" s="291"/>
    </row>
    <row r="13" spans="1:43" s="87" customFormat="1" ht="15" customHeight="1">
      <c r="A13" s="292"/>
      <c r="B13" s="69"/>
      <c r="C13" s="191"/>
      <c r="D13" s="63"/>
      <c r="E13" s="62"/>
      <c r="F13" s="47"/>
      <c r="G13" s="289"/>
      <c r="H13" s="286"/>
      <c r="I13" s="286"/>
      <c r="J13" s="285"/>
      <c r="K13" s="281"/>
      <c r="Z13" s="64"/>
      <c r="AA13" s="64"/>
      <c r="AB13" s="64"/>
      <c r="AC13" s="64"/>
      <c r="AD13" s="64"/>
      <c r="AE13" s="64"/>
      <c r="AF13" s="64"/>
      <c r="AK13" s="64"/>
      <c r="AL13" s="64"/>
      <c r="AM13" s="64"/>
      <c r="AN13" s="64"/>
      <c r="AO13" s="64"/>
      <c r="AP13" s="64"/>
      <c r="AQ13" s="64"/>
    </row>
    <row r="14" spans="1:43" s="87" customFormat="1" ht="15" customHeight="1">
      <c r="A14" s="292"/>
      <c r="B14" s="69"/>
      <c r="C14" s="191"/>
      <c r="D14" s="63"/>
      <c r="E14" s="62"/>
      <c r="F14" s="47"/>
      <c r="G14" s="289"/>
      <c r="H14" s="286"/>
      <c r="I14" s="286"/>
      <c r="J14" s="285"/>
      <c r="K14" s="281"/>
      <c r="Z14" s="64"/>
      <c r="AA14" s="64"/>
      <c r="AB14" s="64"/>
      <c r="AC14" s="64"/>
      <c r="AD14" s="64"/>
      <c r="AE14" s="64"/>
      <c r="AF14" s="64"/>
      <c r="AK14" s="64"/>
      <c r="AL14" s="64"/>
      <c r="AM14" s="64"/>
      <c r="AN14" s="64"/>
      <c r="AO14" s="64"/>
      <c r="AP14" s="64"/>
      <c r="AQ14" s="64"/>
    </row>
    <row r="15" spans="1:43" ht="15" customHeight="1">
      <c r="A15" s="68" t="s">
        <v>186</v>
      </c>
      <c r="B15" s="67" t="s">
        <v>1068</v>
      </c>
      <c r="C15" s="65"/>
      <c r="D15" s="2"/>
      <c r="E15" s="72"/>
      <c r="F15" s="47"/>
      <c r="G15" s="289"/>
      <c r="H15" s="286"/>
      <c r="I15" s="286"/>
      <c r="J15" s="291"/>
    </row>
    <row r="16" spans="1:43" ht="15" customHeight="1">
      <c r="A16" s="568"/>
      <c r="B16" s="569" t="s">
        <v>1067</v>
      </c>
      <c r="C16" s="65"/>
      <c r="D16" s="2"/>
      <c r="E16" s="169"/>
      <c r="F16" s="47"/>
      <c r="G16" s="289"/>
      <c r="H16" s="286"/>
      <c r="I16" s="286"/>
      <c r="J16" s="285"/>
      <c r="K16" s="297"/>
    </row>
    <row r="17" spans="1:43" ht="15" customHeight="1">
      <c r="A17" s="568"/>
      <c r="C17" s="288" t="s">
        <v>1066</v>
      </c>
      <c r="D17" s="2"/>
      <c r="E17" s="169"/>
      <c r="F17" s="47" t="s">
        <v>606</v>
      </c>
      <c r="G17" s="289">
        <v>1</v>
      </c>
      <c r="H17" s="286"/>
      <c r="I17" s="286"/>
      <c r="J17" s="285"/>
      <c r="K17" s="297"/>
    </row>
    <row r="18" spans="1:43" ht="15" customHeight="1">
      <c r="A18" s="568"/>
      <c r="C18" s="288" t="s">
        <v>1065</v>
      </c>
      <c r="D18" s="2"/>
      <c r="E18" s="169"/>
      <c r="F18" s="47" t="s">
        <v>606</v>
      </c>
      <c r="G18" s="289">
        <v>1</v>
      </c>
      <c r="H18" s="286"/>
      <c r="I18" s="286"/>
      <c r="J18" s="285"/>
      <c r="K18" s="297"/>
    </row>
    <row r="19" spans="1:43" ht="15" customHeight="1">
      <c r="A19" s="568"/>
      <c r="C19" s="288" t="s">
        <v>1064</v>
      </c>
      <c r="D19" s="2"/>
      <c r="E19" s="169"/>
      <c r="F19" s="47" t="s">
        <v>606</v>
      </c>
      <c r="G19" s="289">
        <v>1</v>
      </c>
      <c r="H19" s="286"/>
      <c r="I19" s="286"/>
      <c r="J19" s="285"/>
      <c r="K19" s="297"/>
    </row>
    <row r="20" spans="1:43" ht="15" customHeight="1">
      <c r="A20" s="568"/>
      <c r="C20" s="288" t="s">
        <v>1063</v>
      </c>
      <c r="D20" s="2"/>
      <c r="E20" s="169"/>
      <c r="F20" s="47" t="s">
        <v>606</v>
      </c>
      <c r="G20" s="289">
        <v>1</v>
      </c>
      <c r="H20" s="286"/>
      <c r="I20" s="286"/>
      <c r="J20" s="285"/>
      <c r="K20" s="297"/>
    </row>
    <row r="21" spans="1:43" s="87" customFormat="1" ht="15" customHeight="1">
      <c r="A21" s="292"/>
      <c r="B21" s="290"/>
      <c r="C21" s="191"/>
      <c r="D21" s="63"/>
      <c r="E21" s="62"/>
      <c r="F21" s="47"/>
      <c r="G21" s="289"/>
      <c r="H21" s="286"/>
      <c r="I21" s="286"/>
      <c r="J21" s="285"/>
      <c r="K21" s="281"/>
      <c r="Z21" s="64"/>
      <c r="AA21" s="64"/>
      <c r="AB21" s="64"/>
      <c r="AC21" s="64"/>
      <c r="AD21" s="64"/>
      <c r="AE21" s="64"/>
      <c r="AF21" s="64"/>
      <c r="AK21" s="64"/>
      <c r="AL21" s="64"/>
      <c r="AM21" s="64"/>
      <c r="AN21" s="64"/>
      <c r="AO21" s="64"/>
      <c r="AP21" s="64"/>
      <c r="AQ21" s="64"/>
    </row>
    <row r="22" spans="1:43" s="87" customFormat="1" ht="15" customHeight="1">
      <c r="A22" s="292"/>
      <c r="B22" s="290"/>
      <c r="C22" s="191"/>
      <c r="D22" s="63"/>
      <c r="E22" s="62"/>
      <c r="F22" s="47"/>
      <c r="G22" s="289"/>
      <c r="H22" s="286"/>
      <c r="I22" s="286"/>
      <c r="J22" s="285"/>
      <c r="K22" s="281"/>
      <c r="Z22" s="64"/>
      <c r="AA22" s="64"/>
      <c r="AB22" s="64"/>
      <c r="AC22" s="64"/>
      <c r="AD22" s="64"/>
      <c r="AE22" s="64"/>
      <c r="AF22" s="64"/>
      <c r="AK22" s="64"/>
      <c r="AL22" s="64"/>
      <c r="AM22" s="64"/>
      <c r="AN22" s="64"/>
      <c r="AO22" s="64"/>
      <c r="AP22" s="64"/>
      <c r="AQ22" s="64"/>
    </row>
    <row r="23" spans="1:43" s="87" customFormat="1" ht="15" customHeight="1">
      <c r="A23" s="570" t="s">
        <v>345</v>
      </c>
      <c r="B23" s="571" t="s">
        <v>1062</v>
      </c>
      <c r="C23" s="65"/>
      <c r="D23" s="63"/>
      <c r="E23" s="62"/>
      <c r="F23" s="47"/>
      <c r="G23" s="289"/>
      <c r="H23" s="286"/>
      <c r="I23" s="286"/>
      <c r="J23" s="285"/>
      <c r="K23" s="281"/>
      <c r="Z23" s="64"/>
      <c r="AA23" s="64"/>
      <c r="AB23" s="64"/>
      <c r="AC23" s="64"/>
      <c r="AD23" s="64"/>
      <c r="AE23" s="64"/>
      <c r="AF23" s="64"/>
      <c r="AK23" s="64"/>
      <c r="AL23" s="64"/>
      <c r="AM23" s="64"/>
      <c r="AN23" s="64"/>
      <c r="AO23" s="64"/>
      <c r="AP23" s="64"/>
      <c r="AQ23" s="64"/>
    </row>
    <row r="24" spans="1:43" s="87" customFormat="1" ht="15" customHeight="1">
      <c r="A24" s="570"/>
      <c r="B24" s="572"/>
      <c r="C24" s="65"/>
      <c r="D24" s="63"/>
      <c r="E24" s="62"/>
      <c r="F24" s="47"/>
      <c r="G24" s="289"/>
      <c r="H24" s="286"/>
      <c r="I24" s="286"/>
      <c r="J24" s="285"/>
      <c r="K24" s="281"/>
      <c r="Z24" s="64"/>
      <c r="AA24" s="64"/>
      <c r="AB24" s="64"/>
      <c r="AC24" s="64"/>
      <c r="AD24" s="64"/>
      <c r="AE24" s="64"/>
      <c r="AF24" s="64"/>
      <c r="AK24" s="64"/>
      <c r="AL24" s="64"/>
      <c r="AM24" s="64"/>
      <c r="AN24" s="64"/>
      <c r="AO24" s="64"/>
      <c r="AP24" s="64"/>
      <c r="AQ24" s="64"/>
    </row>
    <row r="25" spans="1:43" s="87" customFormat="1" ht="15" customHeight="1">
      <c r="A25" s="570" t="s">
        <v>343</v>
      </c>
      <c r="B25" s="572" t="s">
        <v>984</v>
      </c>
      <c r="C25" s="65"/>
      <c r="D25" s="63"/>
      <c r="E25" s="62"/>
      <c r="F25" s="47"/>
      <c r="G25" s="289"/>
      <c r="H25" s="286"/>
      <c r="I25" s="286"/>
      <c r="J25" s="285"/>
      <c r="K25" s="281"/>
      <c r="Z25" s="64"/>
      <c r="AA25" s="64"/>
      <c r="AB25" s="64"/>
      <c r="AC25" s="64"/>
      <c r="AD25" s="64"/>
      <c r="AE25" s="64"/>
      <c r="AF25" s="64"/>
      <c r="AK25" s="64"/>
      <c r="AL25" s="64"/>
      <c r="AM25" s="64"/>
      <c r="AN25" s="64"/>
      <c r="AO25" s="64"/>
      <c r="AP25" s="64"/>
      <c r="AQ25" s="64"/>
    </row>
    <row r="26" spans="1:43" s="87" customFormat="1" ht="15" customHeight="1">
      <c r="A26" s="284" t="s">
        <v>341</v>
      </c>
      <c r="B26" s="1" t="s">
        <v>645</v>
      </c>
      <c r="C26" s="65"/>
      <c r="D26" s="63"/>
      <c r="E26" s="62"/>
      <c r="F26" s="47"/>
      <c r="G26" s="289"/>
      <c r="H26" s="286"/>
      <c r="I26" s="286"/>
      <c r="J26" s="285"/>
      <c r="K26" s="281"/>
      <c r="Z26" s="64"/>
      <c r="AA26" s="64"/>
      <c r="AB26" s="64"/>
      <c r="AC26" s="64"/>
      <c r="AD26" s="64"/>
      <c r="AE26" s="64"/>
      <c r="AF26" s="64"/>
      <c r="AK26" s="64"/>
      <c r="AL26" s="64"/>
      <c r="AM26" s="64"/>
      <c r="AN26" s="64"/>
      <c r="AO26" s="64"/>
      <c r="AP26" s="64"/>
      <c r="AQ26" s="64"/>
    </row>
    <row r="27" spans="1:43" s="87" customFormat="1" ht="15" customHeight="1">
      <c r="A27" s="284" t="s">
        <v>339</v>
      </c>
      <c r="B27" s="1" t="s">
        <v>952</v>
      </c>
      <c r="C27" s="65"/>
      <c r="D27" s="63"/>
      <c r="E27" s="62"/>
      <c r="F27" s="47"/>
      <c r="G27" s="289"/>
      <c r="H27" s="286"/>
      <c r="I27" s="286"/>
      <c r="J27" s="285"/>
      <c r="K27" s="281"/>
      <c r="Z27" s="64"/>
      <c r="AA27" s="64"/>
      <c r="AB27" s="64"/>
      <c r="AC27" s="64"/>
      <c r="AD27" s="64"/>
      <c r="AE27" s="64"/>
      <c r="AF27" s="64"/>
      <c r="AK27" s="64"/>
      <c r="AL27" s="64"/>
      <c r="AM27" s="64"/>
      <c r="AN27" s="64"/>
      <c r="AO27" s="64"/>
      <c r="AP27" s="64"/>
      <c r="AQ27" s="64"/>
    </row>
    <row r="28" spans="1:43" s="87" customFormat="1" ht="15" customHeight="1">
      <c r="A28" s="284"/>
      <c r="C28" s="288" t="s">
        <v>981</v>
      </c>
      <c r="D28" s="63"/>
      <c r="E28" s="62"/>
      <c r="F28" s="47" t="s">
        <v>606</v>
      </c>
      <c r="G28" s="289">
        <v>1</v>
      </c>
      <c r="H28" s="286"/>
      <c r="I28" s="286"/>
      <c r="J28" s="285"/>
      <c r="K28" s="281"/>
      <c r="Z28" s="64"/>
      <c r="AA28" s="64"/>
      <c r="AB28" s="64"/>
      <c r="AC28" s="64"/>
      <c r="AD28" s="64"/>
      <c r="AE28" s="64"/>
      <c r="AF28" s="64"/>
      <c r="AK28" s="64"/>
      <c r="AL28" s="64"/>
      <c r="AM28" s="64"/>
      <c r="AN28" s="64"/>
      <c r="AO28" s="64"/>
      <c r="AP28" s="64"/>
      <c r="AQ28" s="64"/>
    </row>
    <row r="29" spans="1:43" s="87" customFormat="1" ht="15" customHeight="1">
      <c r="A29" s="284"/>
      <c r="C29" s="288" t="s">
        <v>1061</v>
      </c>
      <c r="D29" s="63"/>
      <c r="E29" s="62"/>
      <c r="F29" s="47" t="s">
        <v>593</v>
      </c>
      <c r="G29" s="289">
        <v>110</v>
      </c>
      <c r="H29" s="286"/>
      <c r="I29" s="286"/>
      <c r="J29" s="285"/>
      <c r="K29" s="281"/>
      <c r="Z29" s="64"/>
      <c r="AA29" s="64"/>
      <c r="AB29" s="64"/>
      <c r="AC29" s="64"/>
      <c r="AD29" s="64"/>
      <c r="AE29" s="64"/>
      <c r="AF29" s="64"/>
      <c r="AK29" s="64"/>
      <c r="AL29" s="64"/>
      <c r="AM29" s="64"/>
      <c r="AN29" s="64"/>
      <c r="AO29" s="64"/>
      <c r="AP29" s="64"/>
      <c r="AQ29" s="64"/>
    </row>
    <row r="30" spans="1:43" s="87" customFormat="1" ht="15" customHeight="1">
      <c r="A30" s="284"/>
      <c r="C30" s="288" t="s">
        <v>1060</v>
      </c>
      <c r="D30" s="63"/>
      <c r="E30" s="62"/>
      <c r="F30" s="47" t="s">
        <v>593</v>
      </c>
      <c r="G30" s="289">
        <v>110</v>
      </c>
      <c r="H30" s="286"/>
      <c r="I30" s="286"/>
      <c r="J30" s="285"/>
      <c r="K30" s="281"/>
      <c r="Z30" s="64"/>
      <c r="AA30" s="64"/>
      <c r="AB30" s="64"/>
      <c r="AC30" s="64"/>
      <c r="AD30" s="64"/>
      <c r="AE30" s="64"/>
      <c r="AF30" s="64"/>
      <c r="AK30" s="64"/>
      <c r="AL30" s="64"/>
      <c r="AM30" s="64"/>
      <c r="AN30" s="64"/>
      <c r="AO30" s="64"/>
      <c r="AP30" s="64"/>
      <c r="AQ30" s="64"/>
    </row>
    <row r="31" spans="1:43" s="87" customFormat="1" ht="15" customHeight="1">
      <c r="A31" s="284"/>
      <c r="C31" s="288" t="s">
        <v>1059</v>
      </c>
      <c r="D31" s="63"/>
      <c r="E31" s="62"/>
      <c r="F31" s="47" t="s">
        <v>606</v>
      </c>
      <c r="G31" s="289">
        <v>1</v>
      </c>
      <c r="H31" s="286"/>
      <c r="I31" s="286"/>
      <c r="J31" s="285"/>
      <c r="K31" s="281"/>
      <c r="Z31" s="64"/>
      <c r="AA31" s="64"/>
      <c r="AB31" s="64"/>
      <c r="AC31" s="64"/>
      <c r="AD31" s="64"/>
      <c r="AE31" s="64"/>
      <c r="AF31" s="64"/>
      <c r="AK31" s="64"/>
      <c r="AL31" s="64"/>
      <c r="AM31" s="64"/>
      <c r="AN31" s="64"/>
      <c r="AO31" s="64"/>
      <c r="AP31" s="64"/>
      <c r="AQ31" s="64"/>
    </row>
    <row r="32" spans="1:43" s="87" customFormat="1" ht="15" customHeight="1">
      <c r="A32" s="284"/>
      <c r="B32" s="290"/>
      <c r="C32" s="65"/>
      <c r="D32" s="63"/>
      <c r="E32" s="62"/>
      <c r="F32" s="47"/>
      <c r="G32" s="289"/>
      <c r="H32" s="286"/>
      <c r="I32" s="286"/>
      <c r="J32" s="285"/>
      <c r="K32" s="281"/>
      <c r="Z32" s="64"/>
      <c r="AA32" s="64"/>
      <c r="AB32" s="64"/>
      <c r="AC32" s="64"/>
      <c r="AD32" s="64"/>
      <c r="AE32" s="64"/>
      <c r="AF32" s="64"/>
      <c r="AK32" s="64"/>
      <c r="AL32" s="64"/>
      <c r="AM32" s="64"/>
      <c r="AN32" s="64"/>
      <c r="AO32" s="64"/>
      <c r="AP32" s="64"/>
      <c r="AQ32" s="64"/>
    </row>
    <row r="33" spans="1:43" s="87" customFormat="1" ht="15" customHeight="1">
      <c r="A33" s="284" t="s">
        <v>1058</v>
      </c>
      <c r="B33" s="1" t="s">
        <v>1057</v>
      </c>
      <c r="C33" s="65"/>
      <c r="D33" s="63"/>
      <c r="E33" s="62"/>
      <c r="F33" s="47"/>
      <c r="G33" s="289"/>
      <c r="H33" s="286"/>
      <c r="I33" s="286"/>
      <c r="J33" s="285"/>
      <c r="K33" s="281"/>
      <c r="Z33" s="64"/>
      <c r="AA33" s="64"/>
      <c r="AB33" s="64"/>
      <c r="AC33" s="64"/>
      <c r="AD33" s="64"/>
      <c r="AE33" s="64"/>
      <c r="AF33" s="64"/>
      <c r="AK33" s="64"/>
      <c r="AL33" s="64"/>
      <c r="AM33" s="64"/>
      <c r="AN33" s="64"/>
      <c r="AO33" s="64"/>
      <c r="AP33" s="64"/>
      <c r="AQ33" s="64"/>
    </row>
    <row r="34" spans="1:43" s="87" customFormat="1" ht="15" customHeight="1">
      <c r="A34" s="284"/>
      <c r="C34" s="288" t="s">
        <v>1056</v>
      </c>
      <c r="D34" s="63"/>
      <c r="E34" s="62"/>
      <c r="F34" s="47" t="s">
        <v>6</v>
      </c>
      <c r="G34" s="289">
        <v>14</v>
      </c>
      <c r="H34" s="286"/>
      <c r="I34" s="286"/>
      <c r="J34" s="285"/>
      <c r="K34" s="281"/>
      <c r="Z34" s="64"/>
      <c r="AA34" s="64"/>
      <c r="AB34" s="64"/>
      <c r="AC34" s="64"/>
      <c r="AD34" s="64"/>
      <c r="AE34" s="64"/>
      <c r="AF34" s="64"/>
      <c r="AK34" s="64"/>
      <c r="AL34" s="64"/>
      <c r="AM34" s="64"/>
      <c r="AN34" s="64"/>
      <c r="AO34" s="64"/>
      <c r="AP34" s="64"/>
      <c r="AQ34" s="64"/>
    </row>
    <row r="35" spans="1:43" s="87" customFormat="1" ht="15" customHeight="1">
      <c r="A35" s="284"/>
      <c r="B35" s="290"/>
      <c r="C35" s="65"/>
      <c r="D35" s="63"/>
      <c r="E35" s="62"/>
      <c r="F35" s="47"/>
      <c r="G35" s="289"/>
      <c r="H35" s="286"/>
      <c r="I35" s="286"/>
      <c r="J35" s="285"/>
      <c r="K35" s="281"/>
      <c r="Z35" s="64"/>
      <c r="AA35" s="64"/>
      <c r="AB35" s="64"/>
      <c r="AC35" s="64"/>
      <c r="AD35" s="64"/>
      <c r="AE35" s="64"/>
      <c r="AF35" s="64"/>
      <c r="AK35" s="64"/>
      <c r="AL35" s="64"/>
      <c r="AM35" s="64"/>
      <c r="AN35" s="64"/>
      <c r="AO35" s="64"/>
      <c r="AP35" s="64"/>
      <c r="AQ35" s="64"/>
    </row>
    <row r="36" spans="1:43" s="87" customFormat="1" ht="15" customHeight="1">
      <c r="A36" s="284" t="s">
        <v>1055</v>
      </c>
      <c r="B36" s="1" t="s">
        <v>832</v>
      </c>
      <c r="C36" s="65"/>
      <c r="D36" s="63"/>
      <c r="E36" s="62"/>
      <c r="F36" s="47"/>
      <c r="G36" s="289"/>
      <c r="H36" s="286"/>
      <c r="I36" s="286"/>
      <c r="J36" s="285"/>
      <c r="K36" s="281"/>
      <c r="Z36" s="64"/>
      <c r="AA36" s="64"/>
      <c r="AB36" s="64"/>
      <c r="AC36" s="64"/>
      <c r="AD36" s="64"/>
      <c r="AE36" s="64"/>
      <c r="AF36" s="64"/>
      <c r="AK36" s="64"/>
      <c r="AL36" s="64"/>
      <c r="AM36" s="64"/>
      <c r="AN36" s="64"/>
      <c r="AO36" s="64"/>
      <c r="AP36" s="64"/>
      <c r="AQ36" s="64"/>
    </row>
    <row r="37" spans="1:43" s="87" customFormat="1" ht="15" customHeight="1">
      <c r="A37" s="284" t="s">
        <v>1054</v>
      </c>
      <c r="B37" s="1" t="s">
        <v>1053</v>
      </c>
      <c r="C37" s="65"/>
      <c r="D37" s="63"/>
      <c r="E37" s="62"/>
      <c r="F37" s="47" t="s">
        <v>606</v>
      </c>
      <c r="G37" s="289">
        <v>1</v>
      </c>
      <c r="H37" s="286"/>
      <c r="I37" s="286"/>
      <c r="J37" s="285"/>
      <c r="K37" s="281"/>
      <c r="Z37" s="64"/>
      <c r="AA37" s="64"/>
      <c r="AB37" s="64"/>
      <c r="AC37" s="64"/>
      <c r="AD37" s="64"/>
      <c r="AE37" s="64"/>
      <c r="AF37" s="64"/>
      <c r="AK37" s="64"/>
      <c r="AL37" s="64"/>
      <c r="AM37" s="64"/>
      <c r="AN37" s="64"/>
      <c r="AO37" s="64"/>
      <c r="AP37" s="64"/>
      <c r="AQ37" s="64"/>
    </row>
    <row r="38" spans="1:43" s="87" customFormat="1" ht="15" customHeight="1">
      <c r="A38" s="284" t="s">
        <v>1052</v>
      </c>
      <c r="B38" s="1" t="s">
        <v>1051</v>
      </c>
      <c r="C38" s="65"/>
      <c r="D38" s="63"/>
      <c r="E38" s="62"/>
      <c r="F38" s="47" t="s">
        <v>606</v>
      </c>
      <c r="G38" s="289">
        <v>1</v>
      </c>
      <c r="H38" s="286"/>
      <c r="I38" s="286"/>
      <c r="J38" s="285"/>
      <c r="K38" s="281"/>
      <c r="Z38" s="64"/>
      <c r="AA38" s="64"/>
      <c r="AB38" s="64"/>
      <c r="AC38" s="64"/>
      <c r="AD38" s="64"/>
      <c r="AE38" s="64"/>
      <c r="AF38" s="64"/>
      <c r="AK38" s="64"/>
      <c r="AL38" s="64"/>
      <c r="AM38" s="64"/>
      <c r="AN38" s="64"/>
      <c r="AO38" s="64"/>
      <c r="AP38" s="64"/>
      <c r="AQ38" s="64"/>
    </row>
    <row r="39" spans="1:43" s="87" customFormat="1" ht="15" customHeight="1">
      <c r="A39" s="284"/>
      <c r="B39" s="1"/>
      <c r="C39" s="65"/>
      <c r="D39" s="63"/>
      <c r="E39" s="62"/>
      <c r="F39" s="47"/>
      <c r="G39" s="289"/>
      <c r="H39" s="286"/>
      <c r="I39" s="286"/>
      <c r="J39" s="285"/>
      <c r="K39" s="281"/>
      <c r="Z39" s="64"/>
      <c r="AA39" s="64"/>
      <c r="AB39" s="64"/>
      <c r="AC39" s="64"/>
      <c r="AD39" s="64"/>
      <c r="AE39" s="64"/>
      <c r="AF39" s="64"/>
      <c r="AK39" s="64"/>
      <c r="AL39" s="64"/>
      <c r="AM39" s="64"/>
      <c r="AN39" s="64"/>
      <c r="AO39" s="64"/>
      <c r="AP39" s="64"/>
      <c r="AQ39" s="64"/>
    </row>
    <row r="40" spans="1:43" s="87" customFormat="1" ht="15" customHeight="1">
      <c r="A40" s="570" t="s">
        <v>367</v>
      </c>
      <c r="B40" s="572" t="s">
        <v>900</v>
      </c>
      <c r="C40" s="65"/>
      <c r="D40" s="63"/>
      <c r="E40" s="62"/>
      <c r="F40" s="47"/>
      <c r="G40" s="289"/>
      <c r="H40" s="286"/>
      <c r="I40" s="286"/>
      <c r="J40" s="285"/>
      <c r="K40" s="281"/>
      <c r="Z40" s="64"/>
      <c r="AA40" s="64"/>
      <c r="AB40" s="64"/>
      <c r="AC40" s="64"/>
      <c r="AD40" s="64"/>
      <c r="AE40" s="64"/>
      <c r="AF40" s="64"/>
      <c r="AK40" s="64"/>
      <c r="AL40" s="64"/>
      <c r="AM40" s="64"/>
      <c r="AN40" s="64"/>
      <c r="AO40" s="64"/>
      <c r="AP40" s="64"/>
      <c r="AQ40" s="64"/>
    </row>
    <row r="41" spans="1:43" s="87" customFormat="1" ht="15" customHeight="1">
      <c r="A41" s="284" t="s">
        <v>1050</v>
      </c>
      <c r="B41" s="1" t="s">
        <v>645</v>
      </c>
      <c r="C41" s="65"/>
      <c r="D41" s="63"/>
      <c r="E41" s="62"/>
      <c r="F41" s="47"/>
      <c r="G41" s="289"/>
      <c r="H41" s="286"/>
      <c r="I41" s="286"/>
      <c r="J41" s="285"/>
      <c r="K41" s="281"/>
      <c r="Z41" s="64"/>
      <c r="AA41" s="64"/>
      <c r="AB41" s="64"/>
      <c r="AC41" s="64"/>
      <c r="AD41" s="64"/>
      <c r="AE41" s="64"/>
      <c r="AF41" s="64"/>
      <c r="AK41" s="64"/>
      <c r="AL41" s="64"/>
      <c r="AM41" s="64"/>
      <c r="AN41" s="64"/>
      <c r="AO41" s="64"/>
      <c r="AP41" s="64"/>
      <c r="AQ41" s="64"/>
    </row>
    <row r="42" spans="1:43" s="87" customFormat="1" ht="15" customHeight="1">
      <c r="A42" s="284" t="s">
        <v>1049</v>
      </c>
      <c r="B42" s="1" t="s">
        <v>1048</v>
      </c>
      <c r="C42" s="65"/>
      <c r="D42" s="63"/>
      <c r="E42" s="62"/>
      <c r="F42" s="47"/>
      <c r="G42" s="289"/>
      <c r="H42" s="286"/>
      <c r="I42" s="286"/>
      <c r="J42" s="285"/>
      <c r="K42" s="281"/>
      <c r="Z42" s="64"/>
      <c r="AA42" s="64"/>
      <c r="AB42" s="64"/>
      <c r="AC42" s="64"/>
      <c r="AD42" s="64"/>
      <c r="AE42" s="64"/>
      <c r="AF42" s="64"/>
      <c r="AK42" s="64"/>
      <c r="AL42" s="64"/>
      <c r="AM42" s="64"/>
      <c r="AN42" s="64"/>
      <c r="AO42" s="64"/>
      <c r="AP42" s="64"/>
      <c r="AQ42" s="64"/>
    </row>
    <row r="43" spans="1:43" s="87" customFormat="1" ht="15" customHeight="1">
      <c r="A43" s="284"/>
      <c r="C43" s="288" t="s">
        <v>1047</v>
      </c>
      <c r="D43" s="63"/>
      <c r="E43" s="62"/>
      <c r="F43" s="47" t="s">
        <v>7</v>
      </c>
      <c r="G43" s="289">
        <v>1</v>
      </c>
      <c r="H43" s="286"/>
      <c r="I43" s="286"/>
      <c r="J43" s="285"/>
      <c r="K43" s="281"/>
      <c r="Z43" s="64"/>
      <c r="AA43" s="64"/>
      <c r="AB43" s="64"/>
      <c r="AC43" s="64"/>
      <c r="AD43" s="64"/>
      <c r="AE43" s="64"/>
      <c r="AF43" s="64"/>
      <c r="AK43" s="64"/>
      <c r="AL43" s="64"/>
      <c r="AM43" s="64"/>
      <c r="AN43" s="64"/>
      <c r="AO43" s="64"/>
      <c r="AP43" s="64"/>
      <c r="AQ43" s="64"/>
    </row>
    <row r="44" spans="1:43" s="87" customFormat="1" ht="15" customHeight="1">
      <c r="A44" s="284"/>
      <c r="C44" s="288" t="s">
        <v>1046</v>
      </c>
      <c r="D44" s="63"/>
      <c r="E44" s="62"/>
      <c r="F44" s="47" t="s">
        <v>7</v>
      </c>
      <c r="G44" s="289">
        <v>1</v>
      </c>
      <c r="H44" s="286"/>
      <c r="I44" s="286"/>
      <c r="J44" s="285"/>
      <c r="K44" s="281"/>
      <c r="Z44" s="64"/>
      <c r="AA44" s="64"/>
      <c r="AB44" s="64"/>
      <c r="AC44" s="64"/>
      <c r="AD44" s="64"/>
      <c r="AE44" s="64"/>
      <c r="AF44" s="64"/>
      <c r="AK44" s="64"/>
      <c r="AL44" s="64"/>
      <c r="AM44" s="64"/>
      <c r="AN44" s="64"/>
      <c r="AO44" s="64"/>
      <c r="AP44" s="64"/>
      <c r="AQ44" s="64"/>
    </row>
    <row r="45" spans="1:43" s="87" customFormat="1" ht="15" customHeight="1">
      <c r="A45" s="284"/>
      <c r="B45" s="1"/>
      <c r="C45" s="65"/>
      <c r="D45" s="63"/>
      <c r="E45" s="62"/>
      <c r="F45" s="47"/>
      <c r="G45" s="289"/>
      <c r="H45" s="286"/>
      <c r="I45" s="286"/>
      <c r="J45" s="285"/>
      <c r="K45" s="281"/>
      <c r="Z45" s="64"/>
      <c r="AA45" s="64"/>
      <c r="AB45" s="64"/>
      <c r="AC45" s="64"/>
      <c r="AD45" s="64"/>
      <c r="AE45" s="64"/>
      <c r="AF45" s="64"/>
      <c r="AK45" s="64"/>
      <c r="AL45" s="64"/>
      <c r="AM45" s="64"/>
      <c r="AN45" s="64"/>
      <c r="AO45" s="64"/>
      <c r="AP45" s="64"/>
      <c r="AQ45" s="64"/>
    </row>
    <row r="46" spans="1:43" s="87" customFormat="1" ht="15" customHeight="1">
      <c r="A46" s="284" t="s">
        <v>1045</v>
      </c>
      <c r="B46" s="1" t="s">
        <v>875</v>
      </c>
      <c r="C46" s="65"/>
      <c r="D46" s="63"/>
      <c r="E46" s="62"/>
      <c r="F46" s="47"/>
      <c r="G46" s="289"/>
      <c r="H46" s="286"/>
      <c r="I46" s="286"/>
      <c r="J46" s="285"/>
      <c r="K46" s="281"/>
      <c r="Z46" s="64"/>
      <c r="AA46" s="64"/>
      <c r="AB46" s="64"/>
      <c r="AC46" s="64"/>
      <c r="AD46" s="64"/>
      <c r="AE46" s="64"/>
      <c r="AF46" s="64"/>
      <c r="AK46" s="64"/>
      <c r="AL46" s="64"/>
      <c r="AM46" s="64"/>
      <c r="AN46" s="64"/>
      <c r="AO46" s="64"/>
      <c r="AP46" s="64"/>
      <c r="AQ46" s="64"/>
    </row>
    <row r="47" spans="1:43" s="87" customFormat="1" ht="15" customHeight="1">
      <c r="A47" s="284"/>
      <c r="B47" s="290" t="s">
        <v>860</v>
      </c>
      <c r="C47" s="65"/>
      <c r="D47" s="63"/>
      <c r="E47" s="62"/>
      <c r="F47" s="47"/>
      <c r="G47" s="289"/>
      <c r="H47" s="286"/>
      <c r="I47" s="286"/>
      <c r="J47" s="285"/>
      <c r="K47" s="281"/>
      <c r="Z47" s="64"/>
      <c r="AA47" s="64"/>
      <c r="AB47" s="64"/>
      <c r="AC47" s="64"/>
      <c r="AD47" s="64"/>
      <c r="AE47" s="64"/>
      <c r="AF47" s="64"/>
      <c r="AK47" s="64"/>
      <c r="AL47" s="64"/>
      <c r="AM47" s="64"/>
      <c r="AN47" s="64"/>
      <c r="AO47" s="64"/>
      <c r="AP47" s="64"/>
      <c r="AQ47" s="64"/>
    </row>
    <row r="48" spans="1:43" s="87" customFormat="1" ht="15" customHeight="1">
      <c r="A48" s="284"/>
      <c r="C48" s="573" t="s">
        <v>1044</v>
      </c>
      <c r="D48" s="63"/>
      <c r="E48" s="62"/>
      <c r="F48" s="47"/>
      <c r="G48" s="289"/>
      <c r="H48" s="286"/>
      <c r="I48" s="286"/>
      <c r="J48" s="285"/>
      <c r="K48" s="281"/>
      <c r="Z48" s="64"/>
      <c r="AA48" s="64"/>
      <c r="AB48" s="64"/>
      <c r="AC48" s="64"/>
      <c r="AD48" s="64"/>
      <c r="AE48" s="64"/>
      <c r="AF48" s="64"/>
      <c r="AK48" s="64"/>
      <c r="AL48" s="64"/>
      <c r="AM48" s="64"/>
      <c r="AN48" s="64"/>
      <c r="AO48" s="64"/>
      <c r="AP48" s="64"/>
      <c r="AQ48" s="64"/>
    </row>
    <row r="49" spans="1:43" s="87" customFormat="1" ht="15" customHeight="1">
      <c r="A49" s="284"/>
      <c r="C49" s="288" t="s">
        <v>867</v>
      </c>
      <c r="D49" s="63"/>
      <c r="E49" s="62"/>
      <c r="F49" s="47" t="s">
        <v>593</v>
      </c>
      <c r="G49" s="289">
        <v>19</v>
      </c>
      <c r="H49" s="286"/>
      <c r="I49" s="286"/>
      <c r="J49" s="285"/>
      <c r="K49" s="281"/>
      <c r="Z49" s="64"/>
      <c r="AA49" s="64"/>
      <c r="AB49" s="64"/>
      <c r="AC49" s="64"/>
      <c r="AD49" s="64"/>
      <c r="AE49" s="64"/>
      <c r="AF49" s="64"/>
      <c r="AK49" s="64"/>
      <c r="AL49" s="64"/>
      <c r="AM49" s="64"/>
      <c r="AN49" s="64"/>
      <c r="AO49" s="64"/>
      <c r="AP49" s="64"/>
      <c r="AQ49" s="64"/>
    </row>
    <row r="50" spans="1:43" s="87" customFormat="1" ht="15" customHeight="1">
      <c r="A50" s="284"/>
      <c r="C50" s="288" t="s">
        <v>866</v>
      </c>
      <c r="D50" s="63"/>
      <c r="E50" s="62"/>
      <c r="F50" s="47" t="s">
        <v>593</v>
      </c>
      <c r="G50" s="289">
        <v>11</v>
      </c>
      <c r="H50" s="286"/>
      <c r="I50" s="286"/>
      <c r="J50" s="285"/>
      <c r="K50" s="281"/>
      <c r="Z50" s="64"/>
      <c r="AA50" s="64"/>
      <c r="AB50" s="64"/>
      <c r="AC50" s="64"/>
      <c r="AD50" s="64"/>
      <c r="AE50" s="64"/>
      <c r="AF50" s="64"/>
      <c r="AK50" s="64"/>
      <c r="AL50" s="64"/>
      <c r="AM50" s="64"/>
      <c r="AN50" s="64"/>
      <c r="AO50" s="64"/>
      <c r="AP50" s="64"/>
      <c r="AQ50" s="64"/>
    </row>
    <row r="51" spans="1:43" s="87" customFormat="1" ht="15" customHeight="1">
      <c r="A51" s="284"/>
      <c r="C51" s="288" t="s">
        <v>863</v>
      </c>
      <c r="D51" s="63"/>
      <c r="E51" s="62"/>
      <c r="F51" s="47" t="s">
        <v>593</v>
      </c>
      <c r="G51" s="289">
        <v>5</v>
      </c>
      <c r="H51" s="286"/>
      <c r="I51" s="286"/>
      <c r="J51" s="285"/>
      <c r="K51" s="281"/>
      <c r="Z51" s="64"/>
      <c r="AA51" s="64"/>
      <c r="AB51" s="64"/>
      <c r="AC51" s="64"/>
      <c r="AD51" s="64"/>
      <c r="AE51" s="64"/>
      <c r="AF51" s="64"/>
      <c r="AK51" s="64"/>
      <c r="AL51" s="64"/>
      <c r="AM51" s="64"/>
      <c r="AN51" s="64"/>
      <c r="AO51" s="64"/>
      <c r="AP51" s="64"/>
      <c r="AQ51" s="64"/>
    </row>
    <row r="52" spans="1:43" s="87" customFormat="1" ht="15" customHeight="1">
      <c r="A52" s="284"/>
      <c r="C52" s="288" t="s">
        <v>862</v>
      </c>
      <c r="D52" s="63"/>
      <c r="E52" s="62"/>
      <c r="F52" s="47" t="s">
        <v>593</v>
      </c>
      <c r="G52" s="289">
        <v>10</v>
      </c>
      <c r="H52" s="286"/>
      <c r="I52" s="286"/>
      <c r="J52" s="285"/>
      <c r="K52" s="281"/>
      <c r="Z52" s="64"/>
      <c r="AA52" s="64"/>
      <c r="AB52" s="64"/>
      <c r="AC52" s="64"/>
      <c r="AD52" s="64"/>
      <c r="AE52" s="64"/>
      <c r="AF52" s="64"/>
      <c r="AK52" s="64"/>
      <c r="AL52" s="64"/>
      <c r="AM52" s="64"/>
      <c r="AN52" s="64"/>
      <c r="AO52" s="64"/>
      <c r="AP52" s="64"/>
      <c r="AQ52" s="64"/>
    </row>
    <row r="53" spans="1:43" s="87" customFormat="1" ht="15" customHeight="1">
      <c r="A53" s="284"/>
      <c r="C53" s="288" t="s">
        <v>861</v>
      </c>
      <c r="D53" s="63"/>
      <c r="E53" s="62"/>
      <c r="F53" s="47" t="s">
        <v>593</v>
      </c>
      <c r="G53" s="289">
        <v>48</v>
      </c>
      <c r="H53" s="286"/>
      <c r="I53" s="286"/>
      <c r="J53" s="285"/>
      <c r="K53" s="281"/>
      <c r="Z53" s="64"/>
      <c r="AA53" s="64"/>
      <c r="AB53" s="64"/>
      <c r="AC53" s="64"/>
      <c r="AD53" s="64"/>
      <c r="AE53" s="64"/>
      <c r="AF53" s="64"/>
      <c r="AK53" s="64"/>
      <c r="AL53" s="64"/>
      <c r="AM53" s="64"/>
      <c r="AN53" s="64"/>
      <c r="AO53" s="64"/>
      <c r="AP53" s="64"/>
      <c r="AQ53" s="64"/>
    </row>
    <row r="54" spans="1:43" s="87" customFormat="1" ht="15" customHeight="1">
      <c r="A54" s="284"/>
      <c r="C54" s="65"/>
      <c r="D54" s="63"/>
      <c r="E54" s="62"/>
      <c r="F54" s="47"/>
      <c r="G54" s="289"/>
      <c r="H54" s="286"/>
      <c r="I54" s="286"/>
      <c r="J54" s="285"/>
      <c r="K54" s="281"/>
      <c r="Z54" s="64"/>
      <c r="AA54" s="64"/>
      <c r="AB54" s="64"/>
      <c r="AC54" s="64"/>
      <c r="AD54" s="64"/>
      <c r="AE54" s="64"/>
      <c r="AF54" s="64"/>
      <c r="AK54" s="64"/>
      <c r="AL54" s="64"/>
      <c r="AM54" s="64"/>
      <c r="AN54" s="64"/>
      <c r="AO54" s="64"/>
      <c r="AP54" s="64"/>
      <c r="AQ54" s="64"/>
    </row>
    <row r="55" spans="1:43" s="87" customFormat="1" ht="15" customHeight="1">
      <c r="A55" s="284"/>
      <c r="C55" s="573" t="s">
        <v>1043</v>
      </c>
      <c r="D55" s="63"/>
      <c r="E55" s="62"/>
      <c r="F55" s="47"/>
      <c r="G55" s="289"/>
      <c r="H55" s="286"/>
      <c r="I55" s="286"/>
      <c r="J55" s="285"/>
      <c r="K55" s="281"/>
      <c r="Z55" s="64"/>
      <c r="AA55" s="64"/>
      <c r="AB55" s="64"/>
      <c r="AC55" s="64"/>
      <c r="AD55" s="64"/>
      <c r="AE55" s="64"/>
      <c r="AF55" s="64"/>
      <c r="AK55" s="64"/>
      <c r="AL55" s="64"/>
      <c r="AM55" s="64"/>
      <c r="AN55" s="64"/>
      <c r="AO55" s="64"/>
      <c r="AP55" s="64"/>
      <c r="AQ55" s="64"/>
    </row>
    <row r="56" spans="1:43" s="87" customFormat="1" ht="15" customHeight="1">
      <c r="A56" s="284"/>
      <c r="C56" s="288" t="s">
        <v>866</v>
      </c>
      <c r="D56" s="63"/>
      <c r="E56" s="62"/>
      <c r="F56" s="47" t="s">
        <v>593</v>
      </c>
      <c r="G56" s="289">
        <v>8</v>
      </c>
      <c r="H56" s="286"/>
      <c r="I56" s="286"/>
      <c r="J56" s="285"/>
      <c r="K56" s="281"/>
      <c r="Z56" s="64"/>
      <c r="AA56" s="64"/>
      <c r="AB56" s="64"/>
      <c r="AC56" s="64"/>
      <c r="AD56" s="64"/>
      <c r="AE56" s="64"/>
      <c r="AF56" s="64"/>
      <c r="AK56" s="64"/>
      <c r="AL56" s="64"/>
      <c r="AM56" s="64"/>
      <c r="AN56" s="64"/>
      <c r="AO56" s="64"/>
      <c r="AP56" s="64"/>
      <c r="AQ56" s="64"/>
    </row>
    <row r="57" spans="1:43" s="87" customFormat="1" ht="15" customHeight="1">
      <c r="A57" s="284"/>
      <c r="C57" s="288" t="s">
        <v>863</v>
      </c>
      <c r="D57" s="63"/>
      <c r="E57" s="62"/>
      <c r="F57" s="47" t="s">
        <v>593</v>
      </c>
      <c r="G57" s="289">
        <v>10</v>
      </c>
      <c r="H57" s="286"/>
      <c r="I57" s="286"/>
      <c r="J57" s="285"/>
      <c r="K57" s="281"/>
      <c r="Z57" s="64"/>
      <c r="AA57" s="64"/>
      <c r="AB57" s="64"/>
      <c r="AC57" s="64"/>
      <c r="AD57" s="64"/>
      <c r="AE57" s="64"/>
      <c r="AF57" s="64"/>
      <c r="AK57" s="64"/>
      <c r="AL57" s="64"/>
      <c r="AM57" s="64"/>
      <c r="AN57" s="64"/>
      <c r="AO57" s="64"/>
      <c r="AP57" s="64"/>
      <c r="AQ57" s="64"/>
    </row>
    <row r="58" spans="1:43" s="87" customFormat="1" ht="15" customHeight="1">
      <c r="A58" s="284"/>
      <c r="C58" s="288" t="s">
        <v>862</v>
      </c>
      <c r="D58" s="63"/>
      <c r="E58" s="62"/>
      <c r="F58" s="47" t="s">
        <v>593</v>
      </c>
      <c r="G58" s="289">
        <v>10</v>
      </c>
      <c r="H58" s="286"/>
      <c r="I58" s="286"/>
      <c r="J58" s="285"/>
      <c r="K58" s="281"/>
      <c r="Z58" s="64"/>
      <c r="AA58" s="64"/>
      <c r="AB58" s="64"/>
      <c r="AC58" s="64"/>
      <c r="AD58" s="64"/>
      <c r="AE58" s="64"/>
      <c r="AF58" s="64"/>
      <c r="AK58" s="64"/>
      <c r="AL58" s="64"/>
      <c r="AM58" s="64"/>
      <c r="AN58" s="64"/>
      <c r="AO58" s="64"/>
      <c r="AP58" s="64"/>
      <c r="AQ58" s="64"/>
    </row>
    <row r="59" spans="1:43" s="87" customFormat="1" ht="15" customHeight="1">
      <c r="A59" s="284"/>
      <c r="C59" s="288" t="s">
        <v>861</v>
      </c>
      <c r="D59" s="63"/>
      <c r="E59" s="62"/>
      <c r="F59" s="47" t="s">
        <v>593</v>
      </c>
      <c r="G59" s="289">
        <v>17</v>
      </c>
      <c r="H59" s="286"/>
      <c r="I59" s="286"/>
      <c r="J59" s="285"/>
      <c r="K59" s="281"/>
      <c r="Z59" s="64"/>
      <c r="AA59" s="64"/>
      <c r="AB59" s="64"/>
      <c r="AC59" s="64"/>
      <c r="AD59" s="64"/>
      <c r="AE59" s="64"/>
      <c r="AF59" s="64"/>
      <c r="AK59" s="64"/>
      <c r="AL59" s="64"/>
      <c r="AM59" s="64"/>
      <c r="AN59" s="64"/>
      <c r="AO59" s="64"/>
      <c r="AP59" s="64"/>
      <c r="AQ59" s="64"/>
    </row>
    <row r="60" spans="1:43" s="87" customFormat="1" ht="15" customHeight="1">
      <c r="A60" s="284"/>
      <c r="B60" s="569"/>
      <c r="C60" s="65"/>
      <c r="D60" s="63"/>
      <c r="E60" s="62"/>
      <c r="F60" s="47"/>
      <c r="G60" s="289"/>
      <c r="H60" s="286"/>
      <c r="I60" s="286"/>
      <c r="J60" s="285"/>
      <c r="K60" s="281"/>
      <c r="Z60" s="64"/>
      <c r="AA60" s="64"/>
      <c r="AB60" s="64"/>
      <c r="AC60" s="64"/>
      <c r="AD60" s="64"/>
      <c r="AE60" s="64"/>
      <c r="AF60" s="64"/>
      <c r="AK60" s="64"/>
      <c r="AL60" s="64"/>
      <c r="AM60" s="64"/>
      <c r="AN60" s="64"/>
      <c r="AO60" s="64"/>
      <c r="AP60" s="64"/>
      <c r="AQ60" s="64"/>
    </row>
    <row r="61" spans="1:43" s="87" customFormat="1" ht="15" customHeight="1">
      <c r="A61" s="284" t="s">
        <v>1042</v>
      </c>
      <c r="B61" s="1" t="s">
        <v>1041</v>
      </c>
      <c r="C61" s="65"/>
      <c r="D61" s="63"/>
      <c r="E61" s="62"/>
      <c r="F61" s="47" t="s">
        <v>7</v>
      </c>
      <c r="G61" s="289">
        <v>11</v>
      </c>
      <c r="H61" s="286"/>
      <c r="I61" s="286"/>
      <c r="J61" s="285"/>
      <c r="K61" s="281"/>
      <c r="Z61" s="64"/>
      <c r="AA61" s="64"/>
      <c r="AB61" s="64"/>
      <c r="AC61" s="64"/>
      <c r="AD61" s="64"/>
      <c r="AE61" s="64"/>
      <c r="AF61" s="64"/>
      <c r="AK61" s="64"/>
      <c r="AL61" s="64"/>
      <c r="AM61" s="64"/>
      <c r="AN61" s="64"/>
      <c r="AO61" s="64"/>
      <c r="AP61" s="64"/>
      <c r="AQ61" s="64"/>
    </row>
    <row r="62" spans="1:43" s="87" customFormat="1" ht="15" customHeight="1">
      <c r="A62" s="284" t="s">
        <v>1040</v>
      </c>
      <c r="B62" s="1" t="s">
        <v>1039</v>
      </c>
      <c r="C62" s="65"/>
      <c r="D62" s="63"/>
      <c r="E62" s="62"/>
      <c r="F62" s="47" t="s">
        <v>7</v>
      </c>
      <c r="G62" s="289">
        <v>21</v>
      </c>
      <c r="H62" s="286"/>
      <c r="I62" s="286"/>
      <c r="J62" s="285"/>
      <c r="K62" s="281"/>
      <c r="Z62" s="64"/>
      <c r="AA62" s="64"/>
      <c r="AB62" s="64"/>
      <c r="AC62" s="64"/>
      <c r="AD62" s="64"/>
      <c r="AE62" s="64"/>
      <c r="AF62" s="64"/>
      <c r="AK62" s="64"/>
      <c r="AL62" s="64"/>
      <c r="AM62" s="64"/>
      <c r="AN62" s="64"/>
      <c r="AO62" s="64"/>
      <c r="AP62" s="64"/>
      <c r="AQ62" s="64"/>
    </row>
    <row r="63" spans="1:43" s="87" customFormat="1" ht="15" customHeight="1">
      <c r="A63" s="284" t="s">
        <v>1038</v>
      </c>
      <c r="B63" s="1" t="s">
        <v>849</v>
      </c>
      <c r="C63" s="65"/>
      <c r="D63" s="63"/>
      <c r="E63" s="62"/>
      <c r="F63" s="47" t="s">
        <v>7</v>
      </c>
      <c r="G63" s="289">
        <v>13</v>
      </c>
      <c r="H63" s="286"/>
      <c r="I63" s="286"/>
      <c r="J63" s="285"/>
      <c r="K63" s="281"/>
      <c r="Z63" s="64"/>
      <c r="AA63" s="64"/>
      <c r="AB63" s="64"/>
      <c r="AC63" s="64"/>
      <c r="AD63" s="64"/>
      <c r="AE63" s="64"/>
      <c r="AF63" s="64"/>
      <c r="AK63" s="64"/>
      <c r="AL63" s="64"/>
      <c r="AM63" s="64"/>
      <c r="AN63" s="64"/>
      <c r="AO63" s="64"/>
      <c r="AP63" s="64"/>
      <c r="AQ63" s="64"/>
    </row>
    <row r="64" spans="1:43" s="87" customFormat="1" ht="15" customHeight="1">
      <c r="A64" s="284" t="s">
        <v>1037</v>
      </c>
      <c r="B64" s="1" t="s">
        <v>847</v>
      </c>
      <c r="C64" s="65"/>
      <c r="D64" s="63"/>
      <c r="E64" s="62"/>
      <c r="F64" s="47" t="s">
        <v>7</v>
      </c>
      <c r="G64" s="289">
        <v>3</v>
      </c>
      <c r="H64" s="286"/>
      <c r="I64" s="286"/>
      <c r="J64" s="285"/>
      <c r="K64" s="281"/>
      <c r="Z64" s="64"/>
      <c r="AA64" s="64"/>
      <c r="AB64" s="64"/>
      <c r="AC64" s="64"/>
      <c r="AD64" s="64"/>
      <c r="AE64" s="64"/>
      <c r="AF64" s="64"/>
      <c r="AK64" s="64"/>
      <c r="AL64" s="64"/>
      <c r="AM64" s="64"/>
      <c r="AN64" s="64"/>
      <c r="AO64" s="64"/>
      <c r="AP64" s="64"/>
      <c r="AQ64" s="64"/>
    </row>
    <row r="65" spans="1:43" s="87" customFormat="1" ht="15" customHeight="1">
      <c r="A65" s="284" t="s">
        <v>1036</v>
      </c>
      <c r="B65" s="1" t="s">
        <v>845</v>
      </c>
      <c r="C65" s="65"/>
      <c r="D65" s="63"/>
      <c r="E65" s="62"/>
      <c r="F65" s="47" t="s">
        <v>7</v>
      </c>
      <c r="G65" s="289">
        <v>3</v>
      </c>
      <c r="H65" s="286"/>
      <c r="I65" s="286"/>
      <c r="J65" s="285"/>
      <c r="K65" s="281"/>
      <c r="Z65" s="64"/>
      <c r="AA65" s="64"/>
      <c r="AB65" s="64"/>
      <c r="AC65" s="64"/>
      <c r="AD65" s="64"/>
      <c r="AE65" s="64"/>
      <c r="AF65" s="64"/>
      <c r="AK65" s="64"/>
      <c r="AL65" s="64"/>
      <c r="AM65" s="64"/>
      <c r="AN65" s="64"/>
      <c r="AO65" s="64"/>
      <c r="AP65" s="64"/>
      <c r="AQ65" s="64"/>
    </row>
    <row r="66" spans="1:43" s="87" customFormat="1" ht="15" customHeight="1">
      <c r="A66" s="284" t="s">
        <v>1035</v>
      </c>
      <c r="B66" s="1" t="s">
        <v>843</v>
      </c>
      <c r="C66" s="65"/>
      <c r="D66" s="63"/>
      <c r="E66" s="62"/>
      <c r="F66" s="47" t="s">
        <v>7</v>
      </c>
      <c r="G66" s="289">
        <v>2</v>
      </c>
      <c r="H66" s="286"/>
      <c r="I66" s="286"/>
      <c r="J66" s="285"/>
      <c r="K66" s="281"/>
      <c r="Z66" s="64"/>
      <c r="AA66" s="64"/>
      <c r="AB66" s="64"/>
      <c r="AC66" s="64"/>
      <c r="AD66" s="64"/>
      <c r="AE66" s="64"/>
      <c r="AF66" s="64"/>
      <c r="AK66" s="64"/>
      <c r="AL66" s="64"/>
      <c r="AM66" s="64"/>
      <c r="AN66" s="64"/>
      <c r="AO66" s="64"/>
      <c r="AP66" s="64"/>
      <c r="AQ66" s="64"/>
    </row>
    <row r="67" spans="1:43" s="87" customFormat="1" ht="15" customHeight="1">
      <c r="A67" s="284" t="s">
        <v>1034</v>
      </c>
      <c r="B67" s="1" t="s">
        <v>836</v>
      </c>
      <c r="C67" s="65"/>
      <c r="D67" s="63"/>
      <c r="E67" s="62"/>
      <c r="F67" s="47"/>
      <c r="G67" s="289"/>
      <c r="H67" s="286"/>
      <c r="I67" s="286"/>
      <c r="J67" s="285"/>
      <c r="K67" s="281"/>
      <c r="Z67" s="64"/>
      <c r="AA67" s="64"/>
      <c r="AB67" s="64"/>
      <c r="AC67" s="64"/>
      <c r="AD67" s="64"/>
      <c r="AE67" s="64"/>
      <c r="AF67" s="64"/>
      <c r="AK67" s="64"/>
      <c r="AL67" s="64"/>
      <c r="AM67" s="64"/>
      <c r="AN67" s="64"/>
      <c r="AO67" s="64"/>
      <c r="AP67" s="64"/>
      <c r="AQ67" s="64"/>
    </row>
    <row r="68" spans="1:43" s="87" customFormat="1" ht="15" customHeight="1">
      <c r="A68" s="284"/>
      <c r="C68" s="288" t="s">
        <v>1033</v>
      </c>
      <c r="D68" s="63"/>
      <c r="E68" s="62"/>
      <c r="F68" s="47" t="s">
        <v>7</v>
      </c>
      <c r="G68" s="289">
        <v>1</v>
      </c>
      <c r="H68" s="286"/>
      <c r="I68" s="286"/>
      <c r="J68" s="285"/>
      <c r="K68" s="281"/>
      <c r="Z68" s="64"/>
      <c r="AA68" s="64"/>
      <c r="AB68" s="64"/>
      <c r="AC68" s="64"/>
      <c r="AD68" s="64"/>
      <c r="AE68" s="64"/>
      <c r="AF68" s="64"/>
      <c r="AK68" s="64"/>
      <c r="AL68" s="64"/>
      <c r="AM68" s="64"/>
      <c r="AN68" s="64"/>
      <c r="AO68" s="64"/>
      <c r="AP68" s="64"/>
      <c r="AQ68" s="64"/>
    </row>
    <row r="69" spans="1:43" s="87" customFormat="1" ht="15" customHeight="1">
      <c r="A69" s="284"/>
      <c r="C69" s="288" t="s">
        <v>1032</v>
      </c>
      <c r="D69" s="63"/>
      <c r="E69" s="62"/>
      <c r="F69" s="47" t="s">
        <v>7</v>
      </c>
      <c r="G69" s="289">
        <v>1</v>
      </c>
      <c r="H69" s="286"/>
      <c r="I69" s="286"/>
      <c r="J69" s="285"/>
      <c r="K69" s="281"/>
      <c r="Z69" s="64"/>
      <c r="AA69" s="64"/>
      <c r="AB69" s="64"/>
      <c r="AC69" s="64"/>
      <c r="AD69" s="64"/>
      <c r="AE69" s="64"/>
      <c r="AF69" s="64"/>
      <c r="AK69" s="64"/>
      <c r="AL69" s="64"/>
      <c r="AM69" s="64"/>
      <c r="AN69" s="64"/>
      <c r="AO69" s="64"/>
      <c r="AP69" s="64"/>
      <c r="AQ69" s="64"/>
    </row>
    <row r="70" spans="1:43" s="87" customFormat="1" ht="15" customHeight="1">
      <c r="A70" s="284"/>
      <c r="C70" s="288" t="s">
        <v>1031</v>
      </c>
      <c r="D70" s="63"/>
      <c r="E70" s="62"/>
      <c r="F70" s="47" t="s">
        <v>7</v>
      </c>
      <c r="G70" s="289">
        <v>3</v>
      </c>
      <c r="H70" s="286"/>
      <c r="I70" s="286"/>
      <c r="J70" s="285"/>
      <c r="K70" s="281"/>
      <c r="Z70" s="64"/>
      <c r="AA70" s="64"/>
      <c r="AB70" s="64"/>
      <c r="AC70" s="64"/>
      <c r="AD70" s="64"/>
      <c r="AE70" s="64"/>
      <c r="AF70" s="64"/>
      <c r="AK70" s="64"/>
      <c r="AL70" s="64"/>
      <c r="AM70" s="64"/>
      <c r="AN70" s="64"/>
      <c r="AO70" s="64"/>
      <c r="AP70" s="64"/>
      <c r="AQ70" s="64"/>
    </row>
    <row r="71" spans="1:43" s="87" customFormat="1" ht="15" customHeight="1">
      <c r="A71" s="284"/>
      <c r="B71" s="1"/>
      <c r="C71" s="65"/>
      <c r="D71" s="63"/>
      <c r="E71" s="62"/>
      <c r="F71" s="47"/>
      <c r="G71" s="289"/>
      <c r="H71" s="286"/>
      <c r="I71" s="286"/>
      <c r="J71" s="285"/>
      <c r="K71" s="281"/>
      <c r="Z71" s="64"/>
      <c r="AA71" s="64"/>
      <c r="AB71" s="64"/>
      <c r="AC71" s="64"/>
      <c r="AD71" s="64"/>
      <c r="AE71" s="64"/>
      <c r="AF71" s="64"/>
      <c r="AK71" s="64"/>
      <c r="AL71" s="64"/>
      <c r="AM71" s="64"/>
      <c r="AN71" s="64"/>
      <c r="AO71" s="64"/>
      <c r="AP71" s="64"/>
      <c r="AQ71" s="64"/>
    </row>
    <row r="72" spans="1:43" s="87" customFormat="1" ht="15" customHeight="1">
      <c r="A72" s="284" t="s">
        <v>1030</v>
      </c>
      <c r="B72" s="1" t="s">
        <v>834</v>
      </c>
      <c r="C72" s="65"/>
      <c r="D72" s="63"/>
      <c r="E72" s="62"/>
      <c r="F72" s="47" t="s">
        <v>16</v>
      </c>
      <c r="G72" s="289"/>
      <c r="H72" s="286"/>
      <c r="I72" s="286"/>
      <c r="J72" s="285"/>
      <c r="K72" s="281"/>
      <c r="Z72" s="64"/>
      <c r="AA72" s="64"/>
      <c r="AB72" s="64"/>
      <c r="AC72" s="64"/>
      <c r="AD72" s="64"/>
      <c r="AE72" s="64"/>
      <c r="AF72" s="64"/>
      <c r="AK72" s="64"/>
      <c r="AL72" s="64"/>
      <c r="AM72" s="64"/>
      <c r="AN72" s="64"/>
      <c r="AO72" s="64"/>
      <c r="AP72" s="64"/>
      <c r="AQ72" s="64"/>
    </row>
    <row r="73" spans="1:43" s="87" customFormat="1" ht="15" customHeight="1">
      <c r="A73" s="284" t="s">
        <v>1029</v>
      </c>
      <c r="B73" s="1" t="s">
        <v>832</v>
      </c>
      <c r="C73" s="65"/>
      <c r="D73" s="63"/>
      <c r="E73" s="62"/>
      <c r="F73" s="47" t="s">
        <v>606</v>
      </c>
      <c r="G73" s="289">
        <v>1</v>
      </c>
      <c r="H73" s="286"/>
      <c r="I73" s="286"/>
      <c r="J73" s="285"/>
      <c r="K73" s="281"/>
      <c r="Z73" s="64"/>
      <c r="AA73" s="64"/>
      <c r="AB73" s="64"/>
      <c r="AC73" s="64"/>
      <c r="AD73" s="64"/>
      <c r="AE73" s="64"/>
      <c r="AF73" s="64"/>
      <c r="AK73" s="64"/>
      <c r="AL73" s="64"/>
      <c r="AM73" s="64"/>
      <c r="AN73" s="64"/>
      <c r="AO73" s="64"/>
      <c r="AP73" s="64"/>
      <c r="AQ73" s="64"/>
    </row>
    <row r="74" spans="1:43" s="87" customFormat="1" ht="15" customHeight="1">
      <c r="A74" s="284"/>
      <c r="B74" s="1"/>
      <c r="C74" s="65"/>
      <c r="D74" s="63"/>
      <c r="E74" s="62"/>
      <c r="F74" s="47"/>
      <c r="G74" s="289"/>
      <c r="H74" s="286"/>
      <c r="I74" s="286"/>
      <c r="J74" s="285"/>
      <c r="K74" s="281"/>
      <c r="Z74" s="64"/>
      <c r="AA74" s="64"/>
      <c r="AB74" s="64"/>
      <c r="AC74" s="64"/>
      <c r="AD74" s="64"/>
      <c r="AE74" s="64"/>
      <c r="AF74" s="64"/>
      <c r="AK74" s="64"/>
      <c r="AL74" s="64"/>
      <c r="AM74" s="64"/>
      <c r="AN74" s="64"/>
      <c r="AO74" s="64"/>
      <c r="AP74" s="64"/>
      <c r="AQ74" s="64"/>
    </row>
    <row r="75" spans="1:43" s="87" customFormat="1" ht="15" customHeight="1">
      <c r="A75" s="570" t="s">
        <v>1028</v>
      </c>
      <c r="B75" s="572" t="s">
        <v>830</v>
      </c>
      <c r="C75" s="65"/>
      <c r="D75" s="63"/>
      <c r="E75" s="62"/>
      <c r="F75" s="47"/>
      <c r="G75" s="289"/>
      <c r="H75" s="286"/>
      <c r="I75" s="286"/>
      <c r="J75" s="285"/>
      <c r="K75" s="281"/>
      <c r="Z75" s="64"/>
      <c r="AA75" s="64"/>
      <c r="AB75" s="64"/>
      <c r="AC75" s="64"/>
      <c r="AD75" s="64"/>
      <c r="AE75" s="64"/>
      <c r="AF75" s="64"/>
      <c r="AK75" s="64"/>
      <c r="AL75" s="64"/>
      <c r="AM75" s="64"/>
      <c r="AN75" s="64"/>
      <c r="AO75" s="64"/>
      <c r="AP75" s="64"/>
      <c r="AQ75" s="64"/>
    </row>
    <row r="76" spans="1:43" s="87" customFormat="1" ht="15" customHeight="1">
      <c r="A76" s="284" t="s">
        <v>1027</v>
      </c>
      <c r="B76" s="1" t="s">
        <v>813</v>
      </c>
      <c r="C76" s="65"/>
      <c r="D76" s="63"/>
      <c r="E76" s="62"/>
      <c r="F76" s="47"/>
      <c r="G76" s="289"/>
      <c r="H76" s="286"/>
      <c r="I76" s="286"/>
      <c r="J76" s="285"/>
      <c r="K76" s="281"/>
      <c r="Z76" s="64"/>
      <c r="AA76" s="64"/>
      <c r="AB76" s="64"/>
      <c r="AC76" s="64"/>
      <c r="AD76" s="64"/>
      <c r="AE76" s="64"/>
      <c r="AF76" s="64"/>
      <c r="AK76" s="64"/>
      <c r="AL76" s="64"/>
      <c r="AM76" s="64"/>
      <c r="AN76" s="64"/>
      <c r="AO76" s="64"/>
      <c r="AP76" s="64"/>
      <c r="AQ76" s="64"/>
    </row>
    <row r="77" spans="1:43" s="87" customFormat="1" ht="15" customHeight="1">
      <c r="A77" s="284"/>
      <c r="C77" s="288" t="s">
        <v>981</v>
      </c>
      <c r="D77" s="63"/>
      <c r="E77" s="62"/>
      <c r="F77" s="47" t="s">
        <v>606</v>
      </c>
      <c r="G77" s="289">
        <v>1</v>
      </c>
      <c r="H77" s="286"/>
      <c r="I77" s="286"/>
      <c r="J77" s="285"/>
      <c r="K77" s="281"/>
      <c r="Z77" s="64"/>
      <c r="AA77" s="64"/>
      <c r="AB77" s="64"/>
      <c r="AC77" s="64"/>
      <c r="AD77" s="64"/>
      <c r="AE77" s="64"/>
      <c r="AF77" s="64"/>
      <c r="AK77" s="64"/>
      <c r="AL77" s="64"/>
      <c r="AM77" s="64"/>
      <c r="AN77" s="64"/>
      <c r="AO77" s="64"/>
      <c r="AP77" s="64"/>
      <c r="AQ77" s="64"/>
    </row>
    <row r="78" spans="1:43" s="87" customFormat="1" ht="15" customHeight="1">
      <c r="A78" s="284"/>
      <c r="C78" s="288" t="s">
        <v>782</v>
      </c>
      <c r="D78" s="63"/>
      <c r="E78" s="62"/>
      <c r="F78" s="47" t="s">
        <v>593</v>
      </c>
      <c r="G78" s="289">
        <v>55</v>
      </c>
      <c r="H78" s="286"/>
      <c r="I78" s="286"/>
      <c r="J78" s="285"/>
      <c r="K78" s="281"/>
      <c r="Z78" s="64"/>
      <c r="AA78" s="64"/>
      <c r="AB78" s="64"/>
      <c r="AC78" s="64"/>
      <c r="AD78" s="64"/>
      <c r="AE78" s="64"/>
      <c r="AF78" s="64"/>
      <c r="AK78" s="64"/>
      <c r="AL78" s="64"/>
      <c r="AM78" s="64"/>
      <c r="AN78" s="64"/>
      <c r="AO78" s="64"/>
      <c r="AP78" s="64"/>
      <c r="AQ78" s="64"/>
    </row>
    <row r="79" spans="1:43" s="87" customFormat="1" ht="15" customHeight="1">
      <c r="A79" s="284"/>
      <c r="C79" s="288" t="s">
        <v>808</v>
      </c>
      <c r="D79" s="63"/>
      <c r="E79" s="62"/>
      <c r="F79" s="47" t="s">
        <v>593</v>
      </c>
      <c r="G79" s="289">
        <v>30</v>
      </c>
      <c r="H79" s="286"/>
      <c r="I79" s="286"/>
      <c r="J79" s="285"/>
      <c r="K79" s="281"/>
      <c r="Z79" s="64"/>
      <c r="AA79" s="64"/>
      <c r="AB79" s="64"/>
      <c r="AC79" s="64"/>
      <c r="AD79" s="64"/>
      <c r="AE79" s="64"/>
      <c r="AF79" s="64"/>
      <c r="AK79" s="64"/>
      <c r="AL79" s="64"/>
      <c r="AM79" s="64"/>
      <c r="AN79" s="64"/>
      <c r="AO79" s="64"/>
      <c r="AP79" s="64"/>
      <c r="AQ79" s="64"/>
    </row>
    <row r="80" spans="1:43" s="87" customFormat="1" ht="15" customHeight="1">
      <c r="A80" s="284"/>
      <c r="B80" s="1"/>
      <c r="C80" s="65"/>
      <c r="D80" s="63"/>
      <c r="E80" s="62"/>
      <c r="F80" s="47"/>
      <c r="G80" s="289"/>
      <c r="H80" s="286"/>
      <c r="I80" s="286"/>
      <c r="J80" s="285"/>
      <c r="K80" s="281"/>
      <c r="Z80" s="64"/>
      <c r="AA80" s="64"/>
      <c r="AB80" s="64"/>
      <c r="AC80" s="64"/>
      <c r="AD80" s="64"/>
      <c r="AE80" s="64"/>
      <c r="AF80" s="64"/>
      <c r="AK80" s="64"/>
      <c r="AL80" s="64"/>
      <c r="AM80" s="64"/>
      <c r="AN80" s="64"/>
      <c r="AO80" s="64"/>
      <c r="AP80" s="64"/>
      <c r="AQ80" s="64"/>
    </row>
    <row r="81" spans="1:43" s="87" customFormat="1" ht="15" customHeight="1">
      <c r="A81" s="284" t="s">
        <v>1026</v>
      </c>
      <c r="B81" s="1" t="s">
        <v>1025</v>
      </c>
      <c r="C81" s="65"/>
      <c r="D81" s="63"/>
      <c r="E81" s="62"/>
      <c r="F81" s="47"/>
      <c r="G81" s="289"/>
      <c r="H81" s="286"/>
      <c r="I81" s="286"/>
      <c r="J81" s="285"/>
      <c r="K81" s="281"/>
      <c r="Z81" s="64"/>
      <c r="AA81" s="64"/>
      <c r="AB81" s="64"/>
      <c r="AC81" s="64"/>
      <c r="AD81" s="64"/>
      <c r="AE81" s="64"/>
      <c r="AF81" s="64"/>
      <c r="AK81" s="64"/>
      <c r="AL81" s="64"/>
      <c r="AM81" s="64"/>
      <c r="AN81" s="64"/>
      <c r="AO81" s="64"/>
      <c r="AP81" s="64"/>
      <c r="AQ81" s="64"/>
    </row>
    <row r="82" spans="1:43" s="87" customFormat="1" ht="15" customHeight="1">
      <c r="A82" s="284"/>
      <c r="C82" s="288" t="s">
        <v>981</v>
      </c>
      <c r="D82" s="63"/>
      <c r="E82" s="62"/>
      <c r="F82" s="47" t="s">
        <v>606</v>
      </c>
      <c r="G82" s="289">
        <v>1</v>
      </c>
      <c r="H82" s="286"/>
      <c r="I82" s="286"/>
      <c r="J82" s="285"/>
      <c r="K82" s="281"/>
      <c r="Z82" s="64"/>
      <c r="AA82" s="64"/>
      <c r="AB82" s="64"/>
      <c r="AC82" s="64"/>
      <c r="AD82" s="64"/>
      <c r="AE82" s="64"/>
      <c r="AF82" s="64"/>
      <c r="AK82" s="64"/>
      <c r="AL82" s="64"/>
      <c r="AM82" s="64"/>
      <c r="AN82" s="64"/>
      <c r="AO82" s="64"/>
      <c r="AP82" s="64"/>
      <c r="AQ82" s="64"/>
    </row>
    <row r="83" spans="1:43" s="87" customFormat="1" ht="15" customHeight="1">
      <c r="A83" s="284"/>
      <c r="C83" s="288" t="s">
        <v>782</v>
      </c>
      <c r="D83" s="63"/>
      <c r="E83" s="62"/>
      <c r="F83" s="47" t="s">
        <v>593</v>
      </c>
      <c r="G83" s="289">
        <v>80</v>
      </c>
      <c r="H83" s="286"/>
      <c r="I83" s="286"/>
      <c r="J83" s="285"/>
      <c r="K83" s="281"/>
      <c r="Z83" s="64"/>
      <c r="AA83" s="64"/>
      <c r="AB83" s="64"/>
      <c r="AC83" s="64"/>
      <c r="AD83" s="64"/>
      <c r="AE83" s="64"/>
      <c r="AF83" s="64"/>
      <c r="AK83" s="64"/>
      <c r="AL83" s="64"/>
      <c r="AM83" s="64"/>
      <c r="AN83" s="64"/>
      <c r="AO83" s="64"/>
      <c r="AP83" s="64"/>
      <c r="AQ83" s="64"/>
    </row>
    <row r="84" spans="1:43" s="87" customFormat="1" ht="15" customHeight="1">
      <c r="A84" s="284"/>
      <c r="C84" s="288" t="s">
        <v>594</v>
      </c>
      <c r="D84" s="63"/>
      <c r="E84" s="62"/>
      <c r="F84" s="47" t="s">
        <v>593</v>
      </c>
      <c r="G84" s="289">
        <v>50</v>
      </c>
      <c r="H84" s="286"/>
      <c r="I84" s="286"/>
      <c r="J84" s="285"/>
      <c r="K84" s="281"/>
      <c r="Z84" s="64"/>
      <c r="AA84" s="64"/>
      <c r="AB84" s="64"/>
      <c r="AC84" s="64"/>
      <c r="AD84" s="64"/>
      <c r="AE84" s="64"/>
      <c r="AF84" s="64"/>
      <c r="AK84" s="64"/>
      <c r="AL84" s="64"/>
      <c r="AM84" s="64"/>
      <c r="AN84" s="64"/>
      <c r="AO84" s="64"/>
      <c r="AP84" s="64"/>
      <c r="AQ84" s="64"/>
    </row>
    <row r="85" spans="1:43" s="87" customFormat="1" ht="15" customHeight="1">
      <c r="A85" s="284"/>
      <c r="B85" s="1"/>
      <c r="C85" s="65"/>
      <c r="D85" s="63"/>
      <c r="E85" s="62"/>
      <c r="F85" s="47"/>
      <c r="G85" s="289"/>
      <c r="H85" s="286"/>
      <c r="I85" s="286"/>
      <c r="J85" s="285"/>
      <c r="K85" s="281"/>
      <c r="Z85" s="64"/>
      <c r="AA85" s="64"/>
      <c r="AB85" s="64"/>
      <c r="AC85" s="64"/>
      <c r="AD85" s="64"/>
      <c r="AE85" s="64"/>
      <c r="AF85" s="64"/>
      <c r="AK85" s="64"/>
      <c r="AL85" s="64"/>
      <c r="AM85" s="64"/>
      <c r="AN85" s="64"/>
      <c r="AO85" s="64"/>
      <c r="AP85" s="64"/>
      <c r="AQ85" s="64"/>
    </row>
    <row r="86" spans="1:43" s="87" customFormat="1" ht="15" customHeight="1">
      <c r="A86" s="284" t="s">
        <v>1024</v>
      </c>
      <c r="B86" s="1" t="s">
        <v>777</v>
      </c>
      <c r="C86" s="65"/>
      <c r="D86" s="63"/>
      <c r="E86" s="62"/>
      <c r="F86" s="47"/>
      <c r="G86" s="289"/>
      <c r="H86" s="286"/>
      <c r="I86" s="286"/>
      <c r="J86" s="285"/>
      <c r="K86" s="281"/>
      <c r="Z86" s="64"/>
      <c r="AA86" s="64"/>
      <c r="AB86" s="64"/>
      <c r="AC86" s="64"/>
      <c r="AD86" s="64"/>
      <c r="AE86" s="64"/>
      <c r="AF86" s="64"/>
      <c r="AK86" s="64"/>
      <c r="AL86" s="64"/>
      <c r="AM86" s="64"/>
      <c r="AN86" s="64"/>
      <c r="AO86" s="64"/>
      <c r="AP86" s="64"/>
      <c r="AQ86" s="64"/>
    </row>
    <row r="87" spans="1:43" s="87" customFormat="1" ht="15" customHeight="1">
      <c r="A87" s="284"/>
      <c r="C87" s="288" t="s">
        <v>819</v>
      </c>
      <c r="D87" s="63"/>
      <c r="E87" s="62"/>
      <c r="F87" s="47" t="s">
        <v>593</v>
      </c>
      <c r="G87" s="289">
        <v>32</v>
      </c>
      <c r="H87" s="286"/>
      <c r="I87" s="286"/>
      <c r="J87" s="285"/>
      <c r="K87" s="281"/>
      <c r="Z87" s="64"/>
      <c r="AA87" s="64"/>
      <c r="AB87" s="64"/>
      <c r="AC87" s="64"/>
      <c r="AD87" s="64"/>
      <c r="AE87" s="64"/>
      <c r="AF87" s="64"/>
      <c r="AK87" s="64"/>
      <c r="AL87" s="64"/>
      <c r="AM87" s="64"/>
      <c r="AN87" s="64"/>
      <c r="AO87" s="64"/>
      <c r="AP87" s="64"/>
      <c r="AQ87" s="64"/>
    </row>
    <row r="88" spans="1:43" s="87" customFormat="1" ht="15" customHeight="1">
      <c r="A88" s="284"/>
      <c r="C88" s="288" t="s">
        <v>1023</v>
      </c>
      <c r="D88" s="63"/>
      <c r="E88" s="62"/>
      <c r="F88" s="47" t="s">
        <v>7</v>
      </c>
      <c r="G88" s="289">
        <v>4</v>
      </c>
      <c r="H88" s="286"/>
      <c r="I88" s="286"/>
      <c r="J88" s="285"/>
      <c r="K88" s="281"/>
      <c r="Z88" s="64"/>
      <c r="AA88" s="64"/>
      <c r="AB88" s="64"/>
      <c r="AC88" s="64"/>
      <c r="AD88" s="64"/>
      <c r="AE88" s="64"/>
      <c r="AF88" s="64"/>
      <c r="AK88" s="64"/>
      <c r="AL88" s="64"/>
      <c r="AM88" s="64"/>
      <c r="AN88" s="64"/>
      <c r="AO88" s="64"/>
      <c r="AP88" s="64"/>
      <c r="AQ88" s="64"/>
    </row>
    <row r="89" spans="1:43" s="87" customFormat="1" ht="15" customHeight="1">
      <c r="A89" s="284"/>
      <c r="B89" s="1"/>
      <c r="C89" s="65"/>
      <c r="D89" s="63"/>
      <c r="E89" s="62"/>
      <c r="F89" s="47"/>
      <c r="G89" s="289"/>
      <c r="H89" s="286"/>
      <c r="I89" s="286"/>
      <c r="J89" s="285"/>
      <c r="K89" s="281"/>
      <c r="Z89" s="64"/>
      <c r="AA89" s="64"/>
      <c r="AB89" s="64"/>
      <c r="AC89" s="64"/>
      <c r="AD89" s="64"/>
      <c r="AE89" s="64"/>
      <c r="AF89" s="64"/>
      <c r="AK89" s="64"/>
      <c r="AL89" s="64"/>
      <c r="AM89" s="64"/>
      <c r="AN89" s="64"/>
      <c r="AO89" s="64"/>
      <c r="AP89" s="64"/>
      <c r="AQ89" s="64"/>
    </row>
    <row r="90" spans="1:43" s="87" customFormat="1" ht="15" customHeight="1">
      <c r="A90" s="284" t="s">
        <v>1022</v>
      </c>
      <c r="B90" s="1" t="s">
        <v>769</v>
      </c>
      <c r="C90" s="65"/>
      <c r="D90" s="63"/>
      <c r="E90" s="62"/>
      <c r="F90" s="47"/>
      <c r="G90" s="289"/>
      <c r="H90" s="286"/>
      <c r="I90" s="286"/>
      <c r="J90" s="285"/>
      <c r="K90" s="281"/>
      <c r="Z90" s="64"/>
      <c r="AA90" s="64"/>
      <c r="AB90" s="64"/>
      <c r="AC90" s="64"/>
      <c r="AD90" s="64"/>
      <c r="AE90" s="64"/>
      <c r="AF90" s="64"/>
      <c r="AK90" s="64"/>
      <c r="AL90" s="64"/>
      <c r="AM90" s="64"/>
      <c r="AN90" s="64"/>
      <c r="AO90" s="64"/>
      <c r="AP90" s="64"/>
      <c r="AQ90" s="64"/>
    </row>
    <row r="91" spans="1:43" s="87" customFormat="1" ht="15" customHeight="1">
      <c r="A91" s="284" t="s">
        <v>1021</v>
      </c>
      <c r="B91" s="1" t="s">
        <v>767</v>
      </c>
      <c r="C91" s="65"/>
      <c r="D91" s="63"/>
      <c r="E91" s="62"/>
      <c r="F91" s="47"/>
      <c r="G91" s="289"/>
      <c r="H91" s="286"/>
      <c r="I91" s="286"/>
      <c r="J91" s="285"/>
      <c r="K91" s="281"/>
      <c r="Z91" s="64"/>
      <c r="AA91" s="64"/>
      <c r="AB91" s="64"/>
      <c r="AC91" s="64"/>
      <c r="AD91" s="64"/>
      <c r="AE91" s="64"/>
      <c r="AF91" s="64"/>
      <c r="AK91" s="64"/>
      <c r="AL91" s="64"/>
      <c r="AM91" s="64"/>
      <c r="AN91" s="64"/>
      <c r="AO91" s="64"/>
      <c r="AP91" s="64"/>
      <c r="AQ91" s="64"/>
    </row>
    <row r="92" spans="1:43" s="87" customFormat="1" ht="15" customHeight="1">
      <c r="A92" s="284"/>
      <c r="C92" s="288" t="s">
        <v>766</v>
      </c>
      <c r="D92" s="63"/>
      <c r="E92" s="62"/>
      <c r="F92" s="47" t="s">
        <v>7</v>
      </c>
      <c r="G92" s="289">
        <v>8</v>
      </c>
      <c r="H92" s="286"/>
      <c r="I92" s="286"/>
      <c r="J92" s="285"/>
      <c r="K92" s="281"/>
      <c r="Z92" s="64"/>
      <c r="AA92" s="64"/>
      <c r="AB92" s="64"/>
      <c r="AC92" s="64"/>
      <c r="AD92" s="64"/>
      <c r="AE92" s="64"/>
      <c r="AF92" s="64"/>
      <c r="AK92" s="64"/>
      <c r="AL92" s="64"/>
      <c r="AM92" s="64"/>
      <c r="AN92" s="64"/>
      <c r="AO92" s="64"/>
      <c r="AP92" s="64"/>
      <c r="AQ92" s="64"/>
    </row>
    <row r="93" spans="1:43" s="87" customFormat="1" ht="15" customHeight="1">
      <c r="A93" s="284"/>
      <c r="C93" s="288" t="s">
        <v>765</v>
      </c>
      <c r="D93" s="63"/>
      <c r="E93" s="62"/>
      <c r="F93" s="47" t="s">
        <v>7</v>
      </c>
      <c r="G93" s="289">
        <v>8</v>
      </c>
      <c r="H93" s="286"/>
      <c r="I93" s="286"/>
      <c r="J93" s="285"/>
      <c r="K93" s="281"/>
      <c r="Z93" s="64"/>
      <c r="AA93" s="64"/>
      <c r="AB93" s="64"/>
      <c r="AC93" s="64"/>
      <c r="AD93" s="64"/>
      <c r="AE93" s="64"/>
      <c r="AF93" s="64"/>
      <c r="AK93" s="64"/>
      <c r="AL93" s="64"/>
      <c r="AM93" s="64"/>
      <c r="AN93" s="64"/>
      <c r="AO93" s="64"/>
      <c r="AP93" s="64"/>
      <c r="AQ93" s="64"/>
    </row>
    <row r="94" spans="1:43" s="87" customFormat="1" ht="15" customHeight="1">
      <c r="A94" s="284"/>
      <c r="C94" s="288" t="s">
        <v>764</v>
      </c>
      <c r="D94" s="63"/>
      <c r="E94" s="62"/>
      <c r="F94" s="47" t="s">
        <v>7</v>
      </c>
      <c r="G94" s="289">
        <v>8</v>
      </c>
      <c r="H94" s="286"/>
      <c r="I94" s="286"/>
      <c r="J94" s="285"/>
      <c r="K94" s="281"/>
      <c r="Z94" s="64"/>
      <c r="AA94" s="64"/>
      <c r="AB94" s="64"/>
      <c r="AC94" s="64"/>
      <c r="AD94" s="64"/>
      <c r="AE94" s="64"/>
      <c r="AF94" s="64"/>
      <c r="AK94" s="64"/>
      <c r="AL94" s="64"/>
      <c r="AM94" s="64"/>
      <c r="AN94" s="64"/>
      <c r="AO94" s="64"/>
      <c r="AP94" s="64"/>
      <c r="AQ94" s="64"/>
    </row>
    <row r="95" spans="1:43" s="87" customFormat="1" ht="15" customHeight="1">
      <c r="A95" s="284"/>
      <c r="B95" s="1"/>
      <c r="C95" s="65"/>
      <c r="D95" s="63"/>
      <c r="E95" s="62"/>
      <c r="F95" s="47"/>
      <c r="G95" s="289"/>
      <c r="H95" s="286"/>
      <c r="I95" s="286"/>
      <c r="J95" s="285"/>
      <c r="K95" s="281"/>
      <c r="Z95" s="64"/>
      <c r="AA95" s="64"/>
      <c r="AB95" s="64"/>
      <c r="AC95" s="64"/>
      <c r="AD95" s="64"/>
      <c r="AE95" s="64"/>
      <c r="AF95" s="64"/>
      <c r="AK95" s="64"/>
      <c r="AL95" s="64"/>
      <c r="AM95" s="64"/>
      <c r="AN95" s="64"/>
      <c r="AO95" s="64"/>
      <c r="AP95" s="64"/>
      <c r="AQ95" s="64"/>
    </row>
    <row r="96" spans="1:43" s="87" customFormat="1" ht="15" customHeight="1">
      <c r="A96" s="284" t="s">
        <v>1020</v>
      </c>
      <c r="B96" s="1" t="s">
        <v>726</v>
      </c>
      <c r="C96" s="65"/>
      <c r="D96" s="63"/>
      <c r="E96" s="62"/>
      <c r="F96" s="47"/>
      <c r="G96" s="289"/>
      <c r="H96" s="286"/>
      <c r="I96" s="286"/>
      <c r="J96" s="285"/>
      <c r="K96" s="281"/>
      <c r="Z96" s="64"/>
      <c r="AA96" s="64"/>
      <c r="AB96" s="64"/>
      <c r="AC96" s="64"/>
      <c r="AD96" s="64"/>
      <c r="AE96" s="64"/>
      <c r="AF96" s="64"/>
      <c r="AK96" s="64"/>
      <c r="AL96" s="64"/>
      <c r="AM96" s="64"/>
      <c r="AN96" s="64"/>
      <c r="AO96" s="64"/>
      <c r="AP96" s="64"/>
      <c r="AQ96" s="64"/>
    </row>
    <row r="97" spans="1:43" s="87" customFormat="1" ht="15" customHeight="1">
      <c r="A97" s="284"/>
      <c r="C97" s="288" t="s">
        <v>725</v>
      </c>
      <c r="D97" s="63"/>
      <c r="E97" s="62"/>
      <c r="F97" s="47" t="s">
        <v>7</v>
      </c>
      <c r="G97" s="289">
        <v>1</v>
      </c>
      <c r="H97" s="286"/>
      <c r="I97" s="286"/>
      <c r="J97" s="285"/>
      <c r="K97" s="281"/>
      <c r="Z97" s="64"/>
      <c r="AA97" s="64"/>
      <c r="AB97" s="64"/>
      <c r="AC97" s="64"/>
      <c r="AD97" s="64"/>
      <c r="AE97" s="64"/>
      <c r="AF97" s="64"/>
      <c r="AK97" s="64"/>
      <c r="AL97" s="64"/>
      <c r="AM97" s="64"/>
      <c r="AN97" s="64"/>
      <c r="AO97" s="64"/>
      <c r="AP97" s="64"/>
      <c r="AQ97" s="64"/>
    </row>
    <row r="98" spans="1:43" s="87" customFormat="1" ht="15" customHeight="1">
      <c r="A98" s="284"/>
      <c r="C98" s="288" t="s">
        <v>721</v>
      </c>
      <c r="D98" s="63"/>
      <c r="E98" s="62"/>
      <c r="F98" s="47" t="s">
        <v>7</v>
      </c>
      <c r="G98" s="289">
        <v>1</v>
      </c>
      <c r="H98" s="286"/>
      <c r="I98" s="574"/>
      <c r="J98" s="285"/>
      <c r="K98" s="299"/>
      <c r="Z98" s="64"/>
      <c r="AA98" s="64"/>
      <c r="AB98" s="64"/>
      <c r="AC98" s="64"/>
      <c r="AD98" s="64"/>
      <c r="AE98" s="64"/>
      <c r="AF98" s="64"/>
      <c r="AK98" s="64"/>
      <c r="AL98" s="64"/>
      <c r="AM98" s="64"/>
      <c r="AN98" s="64"/>
      <c r="AO98" s="64"/>
      <c r="AP98" s="64"/>
      <c r="AQ98" s="64"/>
    </row>
    <row r="99" spans="1:43" s="87" customFormat="1" ht="15" customHeight="1">
      <c r="A99" s="284"/>
      <c r="B99" s="1"/>
      <c r="C99" s="65"/>
      <c r="D99" s="63"/>
      <c r="E99" s="62"/>
      <c r="F99" s="47"/>
      <c r="G99" s="289"/>
      <c r="H99" s="286"/>
      <c r="I99" s="286"/>
      <c r="J99" s="285"/>
      <c r="K99" s="281"/>
      <c r="Z99" s="64"/>
      <c r="AA99" s="64"/>
      <c r="AB99" s="64"/>
      <c r="AC99" s="64"/>
      <c r="AD99" s="64"/>
      <c r="AE99" s="64"/>
      <c r="AF99" s="64"/>
      <c r="AK99" s="64"/>
      <c r="AL99" s="64"/>
      <c r="AM99" s="64"/>
      <c r="AN99" s="64"/>
      <c r="AO99" s="64"/>
      <c r="AP99" s="64"/>
      <c r="AQ99" s="64"/>
    </row>
    <row r="100" spans="1:43" s="87" customFormat="1" ht="15" customHeight="1">
      <c r="A100" s="284" t="s">
        <v>1019</v>
      </c>
      <c r="B100" s="1" t="s">
        <v>723</v>
      </c>
      <c r="C100" s="65"/>
      <c r="D100" s="63"/>
      <c r="E100" s="62"/>
      <c r="F100" s="47"/>
      <c r="G100" s="289"/>
      <c r="H100" s="286"/>
      <c r="I100" s="286"/>
      <c r="J100" s="285"/>
      <c r="K100" s="281"/>
      <c r="Z100" s="64"/>
      <c r="AA100" s="64"/>
      <c r="AB100" s="64"/>
      <c r="AC100" s="64"/>
      <c r="AD100" s="64"/>
      <c r="AE100" s="64"/>
      <c r="AF100" s="64"/>
      <c r="AK100" s="64"/>
      <c r="AL100" s="64"/>
      <c r="AM100" s="64"/>
      <c r="AN100" s="64"/>
      <c r="AO100" s="64"/>
      <c r="AP100" s="64"/>
      <c r="AQ100" s="64"/>
    </row>
    <row r="101" spans="1:43" s="87" customFormat="1" ht="15" customHeight="1">
      <c r="A101" s="284"/>
      <c r="C101" s="288" t="s">
        <v>1018</v>
      </c>
      <c r="D101" s="63"/>
      <c r="E101" s="62"/>
      <c r="F101" s="47" t="s">
        <v>7</v>
      </c>
      <c r="G101" s="289">
        <v>1</v>
      </c>
      <c r="H101" s="286"/>
      <c r="I101" s="286"/>
      <c r="J101" s="285"/>
      <c r="K101" s="281"/>
      <c r="Z101" s="64"/>
      <c r="AA101" s="64"/>
      <c r="AB101" s="64"/>
      <c r="AC101" s="64"/>
      <c r="AD101" s="64"/>
      <c r="AE101" s="64"/>
      <c r="AF101" s="64"/>
      <c r="AK101" s="64"/>
      <c r="AL101" s="64"/>
      <c r="AM101" s="64"/>
      <c r="AN101" s="64"/>
      <c r="AO101" s="64"/>
      <c r="AP101" s="64"/>
      <c r="AQ101" s="64"/>
    </row>
    <row r="102" spans="1:43" s="87" customFormat="1" ht="15" customHeight="1">
      <c r="A102" s="284"/>
      <c r="C102" s="288" t="s">
        <v>721</v>
      </c>
      <c r="D102" s="63"/>
      <c r="E102" s="62"/>
      <c r="F102" s="47" t="s">
        <v>7</v>
      </c>
      <c r="G102" s="289">
        <v>1</v>
      </c>
      <c r="H102" s="286"/>
      <c r="I102" s="574"/>
      <c r="J102" s="285"/>
      <c r="K102" s="299"/>
      <c r="Z102" s="64"/>
      <c r="AA102" s="64"/>
      <c r="AB102" s="64"/>
      <c r="AC102" s="64"/>
      <c r="AD102" s="64"/>
      <c r="AE102" s="64"/>
      <c r="AF102" s="64"/>
      <c r="AK102" s="64"/>
      <c r="AL102" s="64"/>
      <c r="AM102" s="64"/>
      <c r="AN102" s="64"/>
      <c r="AO102" s="64"/>
      <c r="AP102" s="64"/>
      <c r="AQ102" s="64"/>
    </row>
    <row r="103" spans="1:43" s="87" customFormat="1" ht="15" customHeight="1">
      <c r="A103" s="284"/>
      <c r="B103" s="1"/>
      <c r="C103" s="65"/>
      <c r="D103" s="63"/>
      <c r="E103" s="62"/>
      <c r="F103" s="47"/>
      <c r="G103" s="289"/>
      <c r="H103" s="286"/>
      <c r="I103" s="286"/>
      <c r="J103" s="285"/>
      <c r="K103" s="281"/>
      <c r="Z103" s="64"/>
      <c r="AA103" s="64"/>
      <c r="AB103" s="64"/>
      <c r="AC103" s="64"/>
      <c r="AD103" s="64"/>
      <c r="AE103" s="64"/>
      <c r="AF103" s="64"/>
      <c r="AK103" s="64"/>
      <c r="AL103" s="64"/>
      <c r="AM103" s="64"/>
      <c r="AN103" s="64"/>
      <c r="AO103" s="64"/>
      <c r="AP103" s="64"/>
      <c r="AQ103" s="64"/>
    </row>
    <row r="104" spans="1:43" s="87" customFormat="1" ht="15" customHeight="1">
      <c r="A104" s="284" t="s">
        <v>1017</v>
      </c>
      <c r="B104" s="1" t="s">
        <v>1016</v>
      </c>
      <c r="C104" s="65"/>
      <c r="D104" s="63"/>
      <c r="E104" s="62"/>
      <c r="F104" s="47"/>
      <c r="G104" s="289"/>
      <c r="H104" s="286"/>
      <c r="I104" s="286"/>
      <c r="J104" s="285"/>
      <c r="K104" s="281"/>
      <c r="Z104" s="64"/>
      <c r="AA104" s="64"/>
      <c r="AB104" s="64"/>
      <c r="AC104" s="64"/>
      <c r="AD104" s="64"/>
      <c r="AE104" s="64"/>
      <c r="AF104" s="64"/>
      <c r="AK104" s="64"/>
      <c r="AL104" s="64"/>
      <c r="AM104" s="64"/>
      <c r="AN104" s="64"/>
      <c r="AO104" s="64"/>
      <c r="AP104" s="64"/>
      <c r="AQ104" s="64"/>
    </row>
    <row r="105" spans="1:43" s="87" customFormat="1" ht="15" customHeight="1">
      <c r="A105" s="284"/>
      <c r="C105" s="288" t="s">
        <v>1015</v>
      </c>
      <c r="D105" s="63"/>
      <c r="E105" s="62"/>
      <c r="F105" s="47" t="s">
        <v>16</v>
      </c>
      <c r="G105" s="289"/>
      <c r="H105" s="286"/>
      <c r="I105" s="286"/>
      <c r="J105" s="285"/>
      <c r="K105" s="281"/>
      <c r="Z105" s="64"/>
      <c r="AA105" s="64"/>
      <c r="AB105" s="64"/>
      <c r="AC105" s="64"/>
      <c r="AD105" s="64"/>
      <c r="AE105" s="64"/>
      <c r="AF105" s="64"/>
      <c r="AK105" s="64"/>
      <c r="AL105" s="64"/>
      <c r="AM105" s="64"/>
      <c r="AN105" s="64"/>
      <c r="AO105" s="64"/>
      <c r="AP105" s="64"/>
      <c r="AQ105" s="64"/>
    </row>
    <row r="106" spans="1:43" s="87" customFormat="1" ht="15" customHeight="1">
      <c r="A106" s="284"/>
      <c r="C106" s="288" t="s">
        <v>1014</v>
      </c>
      <c r="D106" s="63"/>
      <c r="E106" s="62"/>
      <c r="F106" s="47" t="s">
        <v>7</v>
      </c>
      <c r="G106" s="289">
        <v>3</v>
      </c>
      <c r="H106" s="286"/>
      <c r="I106" s="286"/>
      <c r="J106" s="285"/>
      <c r="K106" s="281"/>
      <c r="Z106" s="64"/>
      <c r="AA106" s="64"/>
      <c r="AB106" s="64"/>
      <c r="AC106" s="64"/>
      <c r="AD106" s="64"/>
      <c r="AE106" s="64"/>
      <c r="AF106" s="64"/>
      <c r="AK106" s="64"/>
      <c r="AL106" s="64"/>
      <c r="AM106" s="64"/>
      <c r="AN106" s="64"/>
      <c r="AO106" s="64"/>
      <c r="AP106" s="64"/>
      <c r="AQ106" s="64"/>
    </row>
    <row r="107" spans="1:43" s="87" customFormat="1" ht="15" customHeight="1">
      <c r="A107" s="284"/>
      <c r="B107" s="1"/>
      <c r="C107" s="65"/>
      <c r="D107" s="63"/>
      <c r="E107" s="62"/>
      <c r="F107" s="47"/>
      <c r="G107" s="289"/>
      <c r="H107" s="286"/>
      <c r="I107" s="286"/>
      <c r="J107" s="285"/>
      <c r="K107" s="281"/>
      <c r="Z107" s="64"/>
      <c r="AA107" s="64"/>
      <c r="AB107" s="64"/>
      <c r="AC107" s="64"/>
      <c r="AD107" s="64"/>
      <c r="AE107" s="64"/>
      <c r="AF107" s="64"/>
      <c r="AK107" s="64"/>
      <c r="AL107" s="64"/>
      <c r="AM107" s="64"/>
      <c r="AN107" s="64"/>
      <c r="AO107" s="64"/>
      <c r="AP107" s="64"/>
      <c r="AQ107" s="64"/>
    </row>
    <row r="108" spans="1:43" s="87" customFormat="1" ht="15" customHeight="1">
      <c r="A108" s="284" t="s">
        <v>1013</v>
      </c>
      <c r="B108" s="1" t="s">
        <v>751</v>
      </c>
      <c r="C108" s="65"/>
      <c r="D108" s="63"/>
      <c r="E108" s="62"/>
      <c r="F108" s="47"/>
      <c r="G108" s="289"/>
      <c r="H108" s="286"/>
      <c r="I108" s="286"/>
      <c r="J108" s="285"/>
      <c r="K108" s="281"/>
      <c r="Z108" s="64"/>
      <c r="AA108" s="64"/>
      <c r="AB108" s="64"/>
      <c r="AC108" s="64"/>
      <c r="AD108" s="64"/>
      <c r="AE108" s="64"/>
      <c r="AF108" s="64"/>
      <c r="AK108" s="64"/>
      <c r="AL108" s="64"/>
      <c r="AM108" s="64"/>
      <c r="AN108" s="64"/>
      <c r="AO108" s="64"/>
      <c r="AP108" s="64"/>
      <c r="AQ108" s="64"/>
    </row>
    <row r="109" spans="1:43" s="87" customFormat="1" ht="15" customHeight="1">
      <c r="A109" s="284"/>
      <c r="C109" s="288" t="s">
        <v>750</v>
      </c>
      <c r="D109" s="63"/>
      <c r="E109" s="62"/>
      <c r="F109" s="47" t="s">
        <v>7</v>
      </c>
      <c r="G109" s="289">
        <v>1</v>
      </c>
      <c r="H109" s="286"/>
      <c r="I109" s="286"/>
      <c r="J109" s="285"/>
      <c r="K109" s="281"/>
      <c r="Z109" s="64"/>
      <c r="AA109" s="64"/>
      <c r="AB109" s="64"/>
      <c r="AC109" s="64"/>
      <c r="AD109" s="64"/>
      <c r="AE109" s="64"/>
      <c r="AF109" s="64"/>
      <c r="AK109" s="64"/>
      <c r="AL109" s="64"/>
      <c r="AM109" s="64"/>
      <c r="AN109" s="64"/>
      <c r="AO109" s="64"/>
      <c r="AP109" s="64"/>
      <c r="AQ109" s="64"/>
    </row>
    <row r="110" spans="1:43" s="87" customFormat="1" ht="15" customHeight="1">
      <c r="A110" s="284"/>
      <c r="C110" s="288" t="s">
        <v>705</v>
      </c>
      <c r="D110" s="63"/>
      <c r="E110" s="62"/>
      <c r="F110" s="47" t="s">
        <v>7</v>
      </c>
      <c r="G110" s="289">
        <v>1</v>
      </c>
      <c r="H110" s="286"/>
      <c r="I110" s="574"/>
      <c r="J110" s="285"/>
      <c r="K110" s="299"/>
      <c r="Z110" s="64"/>
      <c r="AA110" s="64"/>
      <c r="AB110" s="64"/>
      <c r="AC110" s="64"/>
      <c r="AD110" s="64"/>
      <c r="AE110" s="64"/>
      <c r="AF110" s="64"/>
      <c r="AK110" s="64"/>
      <c r="AL110" s="64"/>
      <c r="AM110" s="64"/>
      <c r="AN110" s="64"/>
      <c r="AO110" s="64"/>
      <c r="AP110" s="64"/>
      <c r="AQ110" s="64"/>
    </row>
    <row r="111" spans="1:43" s="87" customFormat="1" ht="15" customHeight="1">
      <c r="A111" s="284"/>
      <c r="B111" s="1"/>
      <c r="C111" s="65"/>
      <c r="D111" s="63"/>
      <c r="E111" s="62"/>
      <c r="F111" s="47"/>
      <c r="G111" s="289"/>
      <c r="H111" s="286"/>
      <c r="I111" s="286"/>
      <c r="J111" s="285"/>
      <c r="K111" s="281"/>
      <c r="Z111" s="64"/>
      <c r="AA111" s="64"/>
      <c r="AB111" s="64"/>
      <c r="AC111" s="64"/>
      <c r="AD111" s="64"/>
      <c r="AE111" s="64"/>
      <c r="AF111" s="64"/>
      <c r="AK111" s="64"/>
      <c r="AL111" s="64"/>
      <c r="AM111" s="64"/>
      <c r="AN111" s="64"/>
      <c r="AO111" s="64"/>
      <c r="AP111" s="64"/>
      <c r="AQ111" s="64"/>
    </row>
    <row r="112" spans="1:43" s="87" customFormat="1" ht="15" customHeight="1">
      <c r="A112" s="284" t="s">
        <v>1012</v>
      </c>
      <c r="B112" s="1" t="s">
        <v>748</v>
      </c>
      <c r="C112" s="65"/>
      <c r="D112" s="63"/>
      <c r="E112" s="62"/>
      <c r="F112" s="47"/>
      <c r="G112" s="289"/>
      <c r="H112" s="286"/>
      <c r="I112" s="286"/>
      <c r="J112" s="285"/>
      <c r="K112" s="281"/>
      <c r="Z112" s="64"/>
      <c r="AA112" s="64"/>
      <c r="AB112" s="64"/>
      <c r="AC112" s="64"/>
      <c r="AD112" s="64"/>
      <c r="AE112" s="64"/>
      <c r="AF112" s="64"/>
      <c r="AK112" s="64"/>
      <c r="AL112" s="64"/>
      <c r="AM112" s="64"/>
      <c r="AN112" s="64"/>
      <c r="AO112" s="64"/>
      <c r="AP112" s="64"/>
      <c r="AQ112" s="64"/>
    </row>
    <row r="113" spans="1:43" s="87" customFormat="1" ht="15" customHeight="1">
      <c r="A113" s="284"/>
      <c r="C113" s="288" t="s">
        <v>747</v>
      </c>
      <c r="D113" s="63"/>
      <c r="E113" s="62"/>
      <c r="F113" s="47" t="s">
        <v>7</v>
      </c>
      <c r="G113" s="289">
        <v>8</v>
      </c>
      <c r="H113" s="286"/>
      <c r="I113" s="286"/>
      <c r="J113" s="285"/>
      <c r="K113" s="299"/>
      <c r="Z113" s="64"/>
      <c r="AA113" s="64"/>
      <c r="AB113" s="64"/>
      <c r="AC113" s="64"/>
      <c r="AD113" s="64"/>
      <c r="AE113" s="64"/>
      <c r="AF113" s="64"/>
      <c r="AK113" s="64"/>
      <c r="AL113" s="64"/>
      <c r="AM113" s="64"/>
      <c r="AN113" s="64"/>
      <c r="AO113" s="64"/>
      <c r="AP113" s="64"/>
      <c r="AQ113" s="64"/>
    </row>
    <row r="114" spans="1:43" s="87" customFormat="1" ht="15" customHeight="1">
      <c r="A114" s="284"/>
      <c r="C114" s="288" t="s">
        <v>705</v>
      </c>
      <c r="D114" s="63"/>
      <c r="E114" s="62"/>
      <c r="F114" s="47" t="s">
        <v>7</v>
      </c>
      <c r="G114" s="289">
        <v>8</v>
      </c>
      <c r="H114" s="286"/>
      <c r="I114" s="574"/>
      <c r="J114" s="285"/>
      <c r="K114" s="299"/>
      <c r="Z114" s="64"/>
      <c r="AA114" s="64"/>
      <c r="AB114" s="64"/>
      <c r="AC114" s="64"/>
      <c r="AD114" s="64"/>
      <c r="AE114" s="64"/>
      <c r="AF114" s="64"/>
      <c r="AK114" s="64"/>
      <c r="AL114" s="64"/>
      <c r="AM114" s="64"/>
      <c r="AN114" s="64"/>
      <c r="AO114" s="64"/>
      <c r="AP114" s="64"/>
      <c r="AQ114" s="64"/>
    </row>
    <row r="115" spans="1:43" s="87" customFormat="1" ht="15" customHeight="1">
      <c r="A115" s="284"/>
      <c r="B115" s="1"/>
      <c r="C115" s="65"/>
      <c r="D115" s="63"/>
      <c r="E115" s="62"/>
      <c r="F115" s="47"/>
      <c r="G115" s="289"/>
      <c r="H115" s="286"/>
      <c r="I115" s="286"/>
      <c r="J115" s="285"/>
      <c r="K115" s="281"/>
      <c r="Z115" s="64"/>
      <c r="AA115" s="64"/>
      <c r="AB115" s="64"/>
      <c r="AC115" s="64"/>
      <c r="AD115" s="64"/>
      <c r="AE115" s="64"/>
      <c r="AF115" s="64"/>
      <c r="AK115" s="64"/>
      <c r="AL115" s="64"/>
      <c r="AM115" s="64"/>
      <c r="AN115" s="64"/>
      <c r="AO115" s="64"/>
      <c r="AP115" s="64"/>
      <c r="AQ115" s="64"/>
    </row>
    <row r="116" spans="1:43" s="87" customFormat="1" ht="15" customHeight="1">
      <c r="A116" s="284" t="s">
        <v>1011</v>
      </c>
      <c r="B116" s="1" t="s">
        <v>1010</v>
      </c>
      <c r="C116" s="65"/>
      <c r="D116" s="63"/>
      <c r="E116" s="62"/>
      <c r="F116" s="47"/>
      <c r="G116" s="289"/>
      <c r="H116" s="286"/>
      <c r="I116" s="286"/>
      <c r="J116" s="285"/>
      <c r="K116" s="281"/>
      <c r="Z116" s="64"/>
      <c r="AA116" s="64"/>
      <c r="AB116" s="64"/>
      <c r="AC116" s="64"/>
      <c r="AD116" s="64"/>
      <c r="AE116" s="64"/>
      <c r="AF116" s="64"/>
      <c r="AK116" s="64"/>
      <c r="AL116" s="64"/>
      <c r="AM116" s="64"/>
      <c r="AN116" s="64"/>
      <c r="AO116" s="64"/>
      <c r="AP116" s="64"/>
      <c r="AQ116" s="64"/>
    </row>
    <row r="117" spans="1:43" s="87" customFormat="1" ht="15" customHeight="1">
      <c r="A117" s="284"/>
      <c r="C117" s="288" t="s">
        <v>1009</v>
      </c>
      <c r="D117" s="63"/>
      <c r="E117" s="62"/>
      <c r="F117" s="47" t="s">
        <v>7</v>
      </c>
      <c r="G117" s="289">
        <v>5</v>
      </c>
      <c r="H117" s="286"/>
      <c r="I117" s="286"/>
      <c r="J117" s="285"/>
      <c r="K117" s="299"/>
      <c r="Z117" s="64"/>
      <c r="AA117" s="64"/>
      <c r="AB117" s="64"/>
      <c r="AC117" s="64"/>
      <c r="AD117" s="64"/>
      <c r="AE117" s="64"/>
      <c r="AF117" s="64"/>
      <c r="AK117" s="64"/>
      <c r="AL117" s="64"/>
      <c r="AM117" s="64"/>
      <c r="AN117" s="64"/>
      <c r="AO117" s="64"/>
      <c r="AP117" s="64"/>
      <c r="AQ117" s="64"/>
    </row>
    <row r="118" spans="1:43" s="87" customFormat="1" ht="15" customHeight="1">
      <c r="A118" s="284"/>
      <c r="C118" s="288" t="s">
        <v>705</v>
      </c>
      <c r="D118" s="63"/>
      <c r="E118" s="62"/>
      <c r="F118" s="47" t="s">
        <v>7</v>
      </c>
      <c r="G118" s="289">
        <v>5</v>
      </c>
      <c r="H118" s="286"/>
      <c r="I118" s="574"/>
      <c r="J118" s="285"/>
      <c r="K118" s="299"/>
      <c r="Z118" s="64"/>
      <c r="AA118" s="64"/>
      <c r="AB118" s="64"/>
      <c r="AC118" s="64"/>
      <c r="AD118" s="64"/>
      <c r="AE118" s="64"/>
      <c r="AF118" s="64"/>
      <c r="AK118" s="64"/>
      <c r="AL118" s="64"/>
      <c r="AM118" s="64"/>
      <c r="AN118" s="64"/>
      <c r="AO118" s="64"/>
      <c r="AP118" s="64"/>
      <c r="AQ118" s="64"/>
    </row>
    <row r="119" spans="1:43" s="87" customFormat="1" ht="15" customHeight="1">
      <c r="A119" s="284"/>
      <c r="B119" s="1"/>
      <c r="C119" s="65"/>
      <c r="D119" s="63"/>
      <c r="E119" s="62"/>
      <c r="F119" s="47"/>
      <c r="G119" s="289"/>
      <c r="H119" s="286"/>
      <c r="I119" s="286"/>
      <c r="J119" s="285"/>
      <c r="K119" s="281"/>
      <c r="Z119" s="64"/>
      <c r="AA119" s="64"/>
      <c r="AB119" s="64"/>
      <c r="AC119" s="64"/>
      <c r="AD119" s="64"/>
      <c r="AE119" s="64"/>
      <c r="AF119" s="64"/>
      <c r="AK119" s="64"/>
      <c r="AL119" s="64"/>
      <c r="AM119" s="64"/>
      <c r="AN119" s="64"/>
      <c r="AO119" s="64"/>
      <c r="AP119" s="64"/>
      <c r="AQ119" s="64"/>
    </row>
    <row r="120" spans="1:43" s="87" customFormat="1" ht="15" customHeight="1">
      <c r="A120" s="284" t="s">
        <v>1008</v>
      </c>
      <c r="B120" s="1" t="s">
        <v>742</v>
      </c>
      <c r="C120" s="65"/>
      <c r="D120" s="63"/>
      <c r="E120" s="62"/>
      <c r="F120" s="47"/>
      <c r="G120" s="289"/>
      <c r="H120" s="286"/>
      <c r="I120" s="286"/>
      <c r="J120" s="285"/>
      <c r="K120" s="281"/>
      <c r="Z120" s="64"/>
      <c r="AA120" s="64"/>
      <c r="AB120" s="64"/>
      <c r="AC120" s="64"/>
      <c r="AD120" s="64"/>
      <c r="AE120" s="64"/>
      <c r="AF120" s="64"/>
      <c r="AK120" s="64"/>
      <c r="AL120" s="64"/>
      <c r="AM120" s="64"/>
      <c r="AN120" s="64"/>
      <c r="AO120" s="64"/>
      <c r="AP120" s="64"/>
      <c r="AQ120" s="64"/>
    </row>
    <row r="121" spans="1:43" s="87" customFormat="1" ht="15" customHeight="1">
      <c r="A121" s="284"/>
      <c r="C121" s="288" t="s">
        <v>741</v>
      </c>
      <c r="D121" s="63"/>
      <c r="E121" s="62"/>
      <c r="F121" s="47" t="s">
        <v>7</v>
      </c>
      <c r="G121" s="289">
        <v>2</v>
      </c>
      <c r="H121" s="286"/>
      <c r="I121" s="286"/>
      <c r="J121" s="285"/>
      <c r="K121" s="281"/>
      <c r="Z121" s="64"/>
      <c r="AA121" s="64"/>
      <c r="AB121" s="64"/>
      <c r="AC121" s="64"/>
      <c r="AD121" s="64"/>
      <c r="AE121" s="64"/>
      <c r="AF121" s="64"/>
      <c r="AK121" s="64"/>
      <c r="AL121" s="64"/>
      <c r="AM121" s="64"/>
      <c r="AN121" s="64"/>
      <c r="AO121" s="64"/>
      <c r="AP121" s="64"/>
      <c r="AQ121" s="64"/>
    </row>
    <row r="122" spans="1:43" s="87" customFormat="1" ht="15" customHeight="1">
      <c r="A122" s="284"/>
      <c r="C122" s="288" t="s">
        <v>705</v>
      </c>
      <c r="D122" s="63"/>
      <c r="E122" s="62"/>
      <c r="F122" s="47" t="s">
        <v>7</v>
      </c>
      <c r="G122" s="289">
        <v>2</v>
      </c>
      <c r="H122" s="286"/>
      <c r="I122" s="574"/>
      <c r="J122" s="285"/>
      <c r="K122" s="299"/>
      <c r="Z122" s="64"/>
      <c r="AA122" s="64"/>
      <c r="AB122" s="64"/>
      <c r="AC122" s="64"/>
      <c r="AD122" s="64"/>
      <c r="AE122" s="64"/>
      <c r="AF122" s="64"/>
      <c r="AK122" s="64"/>
      <c r="AL122" s="64"/>
      <c r="AM122" s="64"/>
      <c r="AN122" s="64"/>
      <c r="AO122" s="64"/>
      <c r="AP122" s="64"/>
      <c r="AQ122" s="64"/>
    </row>
    <row r="123" spans="1:43" s="87" customFormat="1" ht="15" customHeight="1">
      <c r="A123" s="284"/>
      <c r="C123" s="288"/>
      <c r="D123" s="63"/>
      <c r="E123" s="62"/>
      <c r="F123" s="47"/>
      <c r="G123" s="289"/>
      <c r="H123" s="286"/>
      <c r="I123" s="574"/>
      <c r="J123" s="285"/>
      <c r="K123" s="299"/>
      <c r="Z123" s="64"/>
      <c r="AA123" s="64"/>
      <c r="AB123" s="64"/>
      <c r="AC123" s="64"/>
      <c r="AD123" s="64"/>
      <c r="AE123" s="64"/>
      <c r="AF123" s="64"/>
      <c r="AK123" s="64"/>
      <c r="AL123" s="64"/>
      <c r="AM123" s="64"/>
      <c r="AN123" s="64"/>
      <c r="AO123" s="64"/>
      <c r="AP123" s="64"/>
      <c r="AQ123" s="64"/>
    </row>
    <row r="124" spans="1:43" s="87" customFormat="1" ht="15" customHeight="1">
      <c r="A124" s="284" t="s">
        <v>1007</v>
      </c>
      <c r="B124" s="1" t="s">
        <v>1006</v>
      </c>
      <c r="C124" s="65"/>
      <c r="D124" s="63"/>
      <c r="E124" s="62"/>
      <c r="F124" s="47"/>
      <c r="G124" s="289"/>
      <c r="H124" s="286"/>
      <c r="I124" s="574"/>
      <c r="J124" s="285"/>
      <c r="K124" s="299"/>
      <c r="Z124" s="64"/>
      <c r="AA124" s="64"/>
      <c r="AB124" s="64"/>
      <c r="AC124" s="64"/>
      <c r="AD124" s="64"/>
      <c r="AE124" s="64"/>
      <c r="AF124" s="64"/>
      <c r="AK124" s="64"/>
      <c r="AL124" s="64"/>
      <c r="AM124" s="64"/>
      <c r="AN124" s="64"/>
      <c r="AO124" s="64"/>
      <c r="AP124" s="64"/>
      <c r="AQ124" s="64"/>
    </row>
    <row r="125" spans="1:43" s="87" customFormat="1" ht="15" customHeight="1">
      <c r="A125" s="284"/>
      <c r="C125" s="288" t="s">
        <v>738</v>
      </c>
      <c r="D125" s="63"/>
      <c r="E125" s="62"/>
      <c r="F125" s="47" t="s">
        <v>7</v>
      </c>
      <c r="G125" s="289">
        <v>5</v>
      </c>
      <c r="H125" s="286"/>
      <c r="I125" s="286"/>
      <c r="J125" s="285"/>
      <c r="K125" s="299"/>
      <c r="Z125" s="64"/>
      <c r="AA125" s="64"/>
      <c r="AB125" s="64"/>
      <c r="AC125" s="64"/>
      <c r="AD125" s="64"/>
      <c r="AE125" s="64"/>
      <c r="AF125" s="64"/>
      <c r="AK125" s="64"/>
      <c r="AL125" s="64"/>
      <c r="AM125" s="64"/>
      <c r="AN125" s="64"/>
      <c r="AO125" s="64"/>
      <c r="AP125" s="64"/>
      <c r="AQ125" s="64"/>
    </row>
    <row r="126" spans="1:43" s="87" customFormat="1" ht="15" customHeight="1">
      <c r="A126" s="284"/>
      <c r="C126" s="288" t="s">
        <v>705</v>
      </c>
      <c r="D126" s="63"/>
      <c r="E126" s="62"/>
      <c r="F126" s="47" t="s">
        <v>7</v>
      </c>
      <c r="G126" s="289">
        <v>5</v>
      </c>
      <c r="H126" s="286"/>
      <c r="I126" s="574"/>
      <c r="J126" s="285"/>
      <c r="K126" s="299"/>
      <c r="Z126" s="64"/>
      <c r="AA126" s="64"/>
      <c r="AB126" s="64"/>
      <c r="AC126" s="64"/>
      <c r="AD126" s="64"/>
      <c r="AE126" s="64"/>
      <c r="AF126" s="64"/>
      <c r="AK126" s="64"/>
      <c r="AL126" s="64"/>
      <c r="AM126" s="64"/>
      <c r="AN126" s="64"/>
      <c r="AO126" s="64"/>
      <c r="AP126" s="64"/>
      <c r="AQ126" s="64"/>
    </row>
    <row r="127" spans="1:43" s="87" customFormat="1" ht="15" customHeight="1">
      <c r="A127" s="284"/>
      <c r="B127" s="1"/>
      <c r="C127" s="65"/>
      <c r="D127" s="63"/>
      <c r="E127" s="62"/>
      <c r="F127" s="47"/>
      <c r="G127" s="289"/>
      <c r="H127" s="286"/>
      <c r="I127" s="286"/>
      <c r="J127" s="285"/>
      <c r="K127" s="281"/>
      <c r="Z127" s="64"/>
      <c r="AA127" s="64"/>
      <c r="AB127" s="64"/>
      <c r="AC127" s="64"/>
      <c r="AD127" s="64"/>
      <c r="AE127" s="64"/>
      <c r="AF127" s="64"/>
      <c r="AK127" s="64"/>
      <c r="AL127" s="64"/>
      <c r="AM127" s="64"/>
      <c r="AN127" s="64"/>
      <c r="AO127" s="64"/>
      <c r="AP127" s="64"/>
      <c r="AQ127" s="64"/>
    </row>
    <row r="128" spans="1:43" s="87" customFormat="1" ht="15" customHeight="1">
      <c r="A128" s="284" t="s">
        <v>1005</v>
      </c>
      <c r="B128" s="1" t="s">
        <v>700</v>
      </c>
      <c r="C128" s="65"/>
      <c r="D128" s="63"/>
      <c r="E128" s="62"/>
      <c r="F128" s="47" t="s">
        <v>7</v>
      </c>
      <c r="G128" s="289">
        <v>1</v>
      </c>
      <c r="H128" s="286"/>
      <c r="I128" s="286"/>
      <c r="J128" s="285"/>
      <c r="K128" s="281"/>
      <c r="Z128" s="64"/>
      <c r="AA128" s="64"/>
      <c r="AB128" s="64"/>
      <c r="AC128" s="64"/>
      <c r="AD128" s="64"/>
      <c r="AE128" s="64"/>
      <c r="AF128" s="64"/>
      <c r="AK128" s="64"/>
      <c r="AL128" s="64"/>
      <c r="AM128" s="64"/>
      <c r="AN128" s="64"/>
      <c r="AO128" s="64"/>
      <c r="AP128" s="64"/>
      <c r="AQ128" s="64"/>
    </row>
    <row r="129" spans="1:43" s="87" customFormat="1" ht="15" customHeight="1">
      <c r="A129" s="284"/>
      <c r="B129" s="1"/>
      <c r="C129" s="65"/>
      <c r="D129" s="63"/>
      <c r="E129" s="62"/>
      <c r="F129" s="47"/>
      <c r="G129" s="289"/>
      <c r="H129" s="286"/>
      <c r="I129" s="286"/>
      <c r="J129" s="285"/>
      <c r="K129" s="281"/>
      <c r="Z129" s="64"/>
      <c r="AA129" s="64"/>
      <c r="AB129" s="64"/>
      <c r="AC129" s="64"/>
      <c r="AD129" s="64"/>
      <c r="AE129" s="64"/>
      <c r="AF129" s="64"/>
      <c r="AK129" s="64"/>
      <c r="AL129" s="64"/>
      <c r="AM129" s="64"/>
      <c r="AN129" s="64"/>
      <c r="AO129" s="64"/>
      <c r="AP129" s="64"/>
      <c r="AQ129" s="64"/>
    </row>
    <row r="130" spans="1:43" s="87" customFormat="1" ht="15" customHeight="1">
      <c r="A130" s="284" t="s">
        <v>1004</v>
      </c>
      <c r="B130" s="1" t="s">
        <v>691</v>
      </c>
      <c r="C130" s="65"/>
      <c r="D130" s="63"/>
      <c r="E130" s="62"/>
      <c r="F130" s="47"/>
      <c r="G130" s="289"/>
      <c r="H130" s="286"/>
      <c r="I130" s="286"/>
      <c r="J130" s="285"/>
      <c r="K130" s="281"/>
      <c r="Z130" s="64"/>
      <c r="AA130" s="64"/>
      <c r="AB130" s="64"/>
      <c r="AC130" s="64"/>
      <c r="AD130" s="64"/>
      <c r="AE130" s="64"/>
      <c r="AF130" s="64"/>
      <c r="AK130" s="64"/>
      <c r="AL130" s="64"/>
      <c r="AM130" s="64"/>
      <c r="AN130" s="64"/>
      <c r="AO130" s="64"/>
      <c r="AP130" s="64"/>
      <c r="AQ130" s="64"/>
    </row>
    <row r="131" spans="1:43" s="87" customFormat="1" ht="15" customHeight="1">
      <c r="A131" s="284" t="s">
        <v>1003</v>
      </c>
      <c r="B131" s="1" t="s">
        <v>689</v>
      </c>
      <c r="C131" s="65"/>
      <c r="D131" s="63"/>
      <c r="E131" s="62"/>
      <c r="F131" s="47" t="s">
        <v>7</v>
      </c>
      <c r="G131" s="289">
        <v>5</v>
      </c>
      <c r="H131" s="286"/>
      <c r="I131" s="286"/>
      <c r="J131" s="285"/>
      <c r="K131" s="281"/>
      <c r="Z131" s="64"/>
      <c r="AA131" s="64"/>
      <c r="AB131" s="64"/>
      <c r="AC131" s="64"/>
      <c r="AD131" s="64"/>
      <c r="AE131" s="64"/>
      <c r="AF131" s="64"/>
      <c r="AK131" s="64"/>
      <c r="AL131" s="64"/>
      <c r="AM131" s="64"/>
      <c r="AN131" s="64"/>
      <c r="AO131" s="64"/>
      <c r="AP131" s="64"/>
      <c r="AQ131" s="64"/>
    </row>
    <row r="132" spans="1:43" s="87" customFormat="1" ht="15" customHeight="1">
      <c r="A132" s="284" t="s">
        <v>1002</v>
      </c>
      <c r="B132" s="1" t="s">
        <v>687</v>
      </c>
      <c r="C132" s="65"/>
      <c r="D132" s="63"/>
      <c r="E132" s="62"/>
      <c r="F132" s="47" t="s">
        <v>16</v>
      </c>
      <c r="G132" s="289"/>
      <c r="H132" s="286"/>
      <c r="I132" s="286"/>
      <c r="J132" s="285"/>
      <c r="K132" s="281"/>
      <c r="Z132" s="64"/>
      <c r="AA132" s="64"/>
      <c r="AB132" s="64"/>
      <c r="AC132" s="64"/>
      <c r="AD132" s="64"/>
      <c r="AE132" s="64"/>
      <c r="AF132" s="64"/>
      <c r="AK132" s="64"/>
      <c r="AL132" s="64"/>
      <c r="AM132" s="64"/>
      <c r="AN132" s="64"/>
      <c r="AO132" s="64"/>
      <c r="AP132" s="64"/>
      <c r="AQ132" s="64"/>
    </row>
    <row r="133" spans="1:43" s="87" customFormat="1" ht="15" customHeight="1">
      <c r="A133" s="284" t="s">
        <v>1001</v>
      </c>
      <c r="B133" s="1" t="s">
        <v>683</v>
      </c>
      <c r="C133" s="65"/>
      <c r="D133" s="63"/>
      <c r="E133" s="62"/>
      <c r="F133" s="47" t="s">
        <v>7</v>
      </c>
      <c r="G133" s="289">
        <v>9</v>
      </c>
      <c r="H133" s="286"/>
      <c r="I133" s="286"/>
      <c r="J133" s="285"/>
      <c r="K133" s="281"/>
      <c r="Z133" s="64"/>
      <c r="AA133" s="64"/>
      <c r="AB133" s="64"/>
      <c r="AC133" s="64"/>
      <c r="AD133" s="64"/>
      <c r="AE133" s="64"/>
      <c r="AF133" s="64"/>
      <c r="AK133" s="64"/>
      <c r="AL133" s="64"/>
      <c r="AM133" s="64"/>
      <c r="AN133" s="64"/>
      <c r="AO133" s="64"/>
      <c r="AP133" s="64"/>
      <c r="AQ133" s="64"/>
    </row>
    <row r="134" spans="1:43" s="87" customFormat="1" ht="15" customHeight="1">
      <c r="A134" s="284" t="s">
        <v>1000</v>
      </c>
      <c r="B134" s="1" t="s">
        <v>681</v>
      </c>
      <c r="C134" s="65"/>
      <c r="D134" s="63"/>
      <c r="E134" s="62"/>
      <c r="F134" s="47" t="s">
        <v>7</v>
      </c>
      <c r="G134" s="289">
        <v>8</v>
      </c>
      <c r="H134" s="286"/>
      <c r="I134" s="286"/>
      <c r="J134" s="285"/>
      <c r="K134" s="299"/>
      <c r="Z134" s="64"/>
      <c r="AA134" s="64"/>
      <c r="AB134" s="64"/>
      <c r="AC134" s="64"/>
      <c r="AD134" s="64"/>
      <c r="AE134" s="64"/>
      <c r="AF134" s="64"/>
      <c r="AK134" s="64"/>
      <c r="AL134" s="64"/>
      <c r="AM134" s="64"/>
      <c r="AN134" s="64"/>
      <c r="AO134" s="64"/>
      <c r="AP134" s="64"/>
      <c r="AQ134" s="64"/>
    </row>
    <row r="135" spans="1:43" s="87" customFormat="1" ht="15" customHeight="1">
      <c r="A135" s="284" t="s">
        <v>999</v>
      </c>
      <c r="B135" s="1" t="s">
        <v>679</v>
      </c>
      <c r="C135" s="65"/>
      <c r="D135" s="63"/>
      <c r="E135" s="62"/>
      <c r="F135" s="47" t="s">
        <v>16</v>
      </c>
      <c r="G135" s="289"/>
      <c r="H135" s="286"/>
      <c r="I135" s="286"/>
      <c r="J135" s="285"/>
      <c r="K135" s="281"/>
      <c r="Z135" s="64"/>
      <c r="AA135" s="64"/>
      <c r="AB135" s="64"/>
      <c r="AC135" s="64"/>
      <c r="AD135" s="64"/>
      <c r="AE135" s="64"/>
      <c r="AF135" s="64"/>
      <c r="AK135" s="64"/>
      <c r="AL135" s="64"/>
      <c r="AM135" s="64"/>
      <c r="AN135" s="64"/>
      <c r="AO135" s="64"/>
      <c r="AP135" s="64"/>
      <c r="AQ135" s="64"/>
    </row>
    <row r="136" spans="1:43" s="87" customFormat="1" ht="15" customHeight="1">
      <c r="A136" s="284"/>
      <c r="C136" s="288" t="s">
        <v>674</v>
      </c>
      <c r="D136" s="63"/>
      <c r="E136" s="62"/>
      <c r="F136" s="47"/>
      <c r="G136" s="289"/>
      <c r="H136" s="286"/>
      <c r="I136" s="286"/>
      <c r="J136" s="285"/>
      <c r="K136" s="281"/>
      <c r="Z136" s="64"/>
      <c r="AA136" s="64"/>
      <c r="AB136" s="64"/>
      <c r="AC136" s="64"/>
      <c r="AD136" s="64"/>
      <c r="AE136" s="64"/>
      <c r="AF136" s="64"/>
      <c r="AK136" s="64"/>
      <c r="AL136" s="64"/>
      <c r="AM136" s="64"/>
      <c r="AN136" s="64"/>
      <c r="AO136" s="64"/>
      <c r="AP136" s="64"/>
      <c r="AQ136" s="64"/>
    </row>
    <row r="137" spans="1:43" s="87" customFormat="1" ht="15" customHeight="1">
      <c r="A137" s="284"/>
      <c r="C137" s="288"/>
      <c r="D137" s="63"/>
      <c r="E137" s="62"/>
      <c r="F137" s="47"/>
      <c r="G137" s="289"/>
      <c r="H137" s="286"/>
      <c r="I137" s="286"/>
      <c r="J137" s="285"/>
      <c r="K137" s="281"/>
      <c r="Z137" s="64"/>
      <c r="AA137" s="64"/>
      <c r="AB137" s="64"/>
      <c r="AC137" s="64"/>
      <c r="AD137" s="64"/>
      <c r="AE137" s="64"/>
      <c r="AF137" s="64"/>
      <c r="AK137" s="64"/>
      <c r="AL137" s="64"/>
      <c r="AM137" s="64"/>
      <c r="AN137" s="64"/>
      <c r="AO137" s="64"/>
      <c r="AP137" s="64"/>
      <c r="AQ137" s="64"/>
    </row>
    <row r="138" spans="1:43" s="87" customFormat="1" ht="15" customHeight="1">
      <c r="A138" s="570" t="s">
        <v>998</v>
      </c>
      <c r="B138" s="83" t="s">
        <v>930</v>
      </c>
      <c r="C138" s="288"/>
      <c r="D138" s="63"/>
      <c r="E138" s="62"/>
      <c r="F138" s="47"/>
      <c r="G138" s="289"/>
      <c r="H138" s="286"/>
      <c r="I138" s="286"/>
      <c r="J138" s="285"/>
      <c r="K138" s="281"/>
      <c r="Z138" s="64"/>
      <c r="AA138" s="64"/>
      <c r="AB138" s="64"/>
      <c r="AC138" s="64"/>
      <c r="AD138" s="64"/>
      <c r="AE138" s="64"/>
      <c r="AF138" s="64"/>
      <c r="AK138" s="64"/>
      <c r="AL138" s="64"/>
      <c r="AM138" s="64"/>
      <c r="AN138" s="64"/>
      <c r="AO138" s="64"/>
      <c r="AP138" s="64"/>
      <c r="AQ138" s="64"/>
    </row>
    <row r="139" spans="1:43" s="87" customFormat="1" ht="15" customHeight="1">
      <c r="A139" s="284" t="s">
        <v>997</v>
      </c>
      <c r="B139" s="3" t="s">
        <v>996</v>
      </c>
      <c r="C139" s="288"/>
      <c r="D139" s="63"/>
      <c r="E139" s="62"/>
      <c r="F139" s="47" t="s">
        <v>606</v>
      </c>
      <c r="G139" s="289">
        <v>1</v>
      </c>
      <c r="H139" s="286"/>
      <c r="I139" s="286"/>
      <c r="J139" s="285"/>
      <c r="K139" s="281"/>
      <c r="Z139" s="64"/>
      <c r="AA139" s="64"/>
      <c r="AB139" s="64"/>
      <c r="AC139" s="64"/>
      <c r="AD139" s="64"/>
      <c r="AE139" s="64"/>
      <c r="AF139" s="64"/>
      <c r="AK139" s="64"/>
      <c r="AL139" s="64"/>
      <c r="AM139" s="64"/>
      <c r="AN139" s="64"/>
      <c r="AO139" s="64"/>
      <c r="AP139" s="64"/>
      <c r="AQ139" s="64"/>
    </row>
    <row r="140" spans="1:43" s="87" customFormat="1" ht="15" customHeight="1">
      <c r="A140" s="284" t="s">
        <v>995</v>
      </c>
      <c r="B140" s="3" t="s">
        <v>994</v>
      </c>
      <c r="C140" s="288"/>
      <c r="D140" s="63"/>
      <c r="E140" s="62"/>
      <c r="F140" s="47" t="s">
        <v>7</v>
      </c>
      <c r="G140" s="289">
        <v>1</v>
      </c>
      <c r="H140" s="286"/>
      <c r="I140" s="286"/>
      <c r="J140" s="285"/>
      <c r="K140" s="281"/>
      <c r="Z140" s="64"/>
      <c r="AA140" s="64"/>
      <c r="AB140" s="64"/>
      <c r="AC140" s="64"/>
      <c r="AD140" s="64"/>
      <c r="AE140" s="64"/>
      <c r="AF140" s="64"/>
      <c r="AK140" s="64"/>
      <c r="AL140" s="64"/>
      <c r="AM140" s="64"/>
      <c r="AN140" s="64"/>
      <c r="AO140" s="64"/>
      <c r="AP140" s="64"/>
      <c r="AQ140" s="64"/>
    </row>
    <row r="141" spans="1:43" s="87" customFormat="1" ht="15" customHeight="1">
      <c r="A141" s="284" t="s">
        <v>993</v>
      </c>
      <c r="B141" s="3" t="s">
        <v>992</v>
      </c>
      <c r="C141" s="288"/>
      <c r="D141" s="63"/>
      <c r="E141" s="62"/>
      <c r="F141" s="47" t="s">
        <v>606</v>
      </c>
      <c r="G141" s="289">
        <v>1</v>
      </c>
      <c r="H141" s="286"/>
      <c r="I141" s="286"/>
      <c r="J141" s="285"/>
      <c r="K141" s="281"/>
      <c r="Z141" s="64"/>
      <c r="AA141" s="64"/>
      <c r="AB141" s="64"/>
      <c r="AC141" s="64"/>
      <c r="AD141" s="64"/>
      <c r="AE141" s="64"/>
      <c r="AF141" s="64"/>
      <c r="AK141" s="64"/>
      <c r="AL141" s="64"/>
      <c r="AM141" s="64"/>
      <c r="AN141" s="64"/>
      <c r="AO141" s="64"/>
      <c r="AP141" s="64"/>
      <c r="AQ141" s="64"/>
    </row>
    <row r="142" spans="1:43" s="87" customFormat="1" ht="15" customHeight="1">
      <c r="A142" s="284" t="s">
        <v>991</v>
      </c>
      <c r="B142" s="3" t="s">
        <v>990</v>
      </c>
      <c r="C142" s="288"/>
      <c r="D142" s="63"/>
      <c r="E142" s="62"/>
      <c r="F142" s="47" t="s">
        <v>7</v>
      </c>
      <c r="G142" s="289">
        <v>2</v>
      </c>
      <c r="H142" s="286"/>
      <c r="I142" s="286"/>
      <c r="J142" s="285"/>
      <c r="K142" s="281"/>
      <c r="Z142" s="64"/>
      <c r="AA142" s="64"/>
      <c r="AB142" s="64"/>
      <c r="AC142" s="64"/>
      <c r="AD142" s="64"/>
      <c r="AE142" s="64"/>
      <c r="AF142" s="64"/>
      <c r="AK142" s="64"/>
      <c r="AL142" s="64"/>
      <c r="AM142" s="64"/>
      <c r="AN142" s="64"/>
      <c r="AO142" s="64"/>
      <c r="AP142" s="64"/>
      <c r="AQ142" s="64"/>
    </row>
    <row r="143" spans="1:43" s="87" customFormat="1" ht="15" customHeight="1">
      <c r="A143" s="284" t="s">
        <v>989</v>
      </c>
      <c r="B143" s="3" t="s">
        <v>909</v>
      </c>
      <c r="C143" s="288"/>
      <c r="D143" s="63"/>
      <c r="E143" s="62"/>
      <c r="F143" s="47" t="s">
        <v>593</v>
      </c>
      <c r="G143" s="289">
        <v>20</v>
      </c>
      <c r="H143" s="286"/>
      <c r="I143" s="286"/>
      <c r="J143" s="285"/>
      <c r="K143" s="281"/>
      <c r="Z143" s="64"/>
      <c r="AA143" s="64"/>
      <c r="AB143" s="64"/>
      <c r="AC143" s="64"/>
      <c r="AD143" s="64"/>
      <c r="AE143" s="64"/>
      <c r="AF143" s="64"/>
      <c r="AK143" s="64"/>
      <c r="AL143" s="64"/>
      <c r="AM143" s="64"/>
      <c r="AN143" s="64"/>
      <c r="AO143" s="64"/>
      <c r="AP143" s="64"/>
      <c r="AQ143" s="64"/>
    </row>
    <row r="144" spans="1:43" s="87" customFormat="1" ht="15" customHeight="1">
      <c r="A144" s="284" t="s">
        <v>988</v>
      </c>
      <c r="B144" s="3" t="s">
        <v>908</v>
      </c>
      <c r="C144" s="288"/>
      <c r="D144" s="63"/>
      <c r="E144" s="62"/>
      <c r="F144" s="47" t="s">
        <v>16</v>
      </c>
      <c r="G144" s="289"/>
      <c r="H144" s="286"/>
      <c r="I144" s="286"/>
      <c r="J144" s="285"/>
      <c r="K144" s="281"/>
      <c r="Z144" s="64"/>
      <c r="AA144" s="64"/>
      <c r="AB144" s="64"/>
      <c r="AC144" s="64"/>
      <c r="AD144" s="64"/>
      <c r="AE144" s="64"/>
      <c r="AF144" s="64"/>
      <c r="AK144" s="64"/>
      <c r="AL144" s="64"/>
      <c r="AM144" s="64"/>
      <c r="AN144" s="64"/>
      <c r="AO144" s="64"/>
      <c r="AP144" s="64"/>
      <c r="AQ144" s="64"/>
    </row>
    <row r="145" spans="1:43" s="87" customFormat="1" ht="15" customHeight="1">
      <c r="A145" s="284" t="s">
        <v>987</v>
      </c>
      <c r="B145" s="3" t="s">
        <v>906</v>
      </c>
      <c r="C145" s="288"/>
      <c r="D145" s="63"/>
      <c r="E145" s="62"/>
      <c r="F145" s="47" t="s">
        <v>593</v>
      </c>
      <c r="G145" s="289">
        <v>110</v>
      </c>
      <c r="H145" s="286"/>
      <c r="I145" s="286"/>
      <c r="J145" s="285"/>
      <c r="K145" s="281"/>
      <c r="Z145" s="64"/>
      <c r="AA145" s="64"/>
      <c r="AB145" s="64"/>
      <c r="AC145" s="64"/>
      <c r="AD145" s="64"/>
      <c r="AE145" s="64"/>
      <c r="AF145" s="64"/>
      <c r="AK145" s="64"/>
      <c r="AL145" s="64"/>
      <c r="AM145" s="64"/>
      <c r="AN145" s="64"/>
      <c r="AO145" s="64"/>
      <c r="AP145" s="64"/>
      <c r="AQ145" s="64"/>
    </row>
    <row r="146" spans="1:43" s="87" customFormat="1" ht="15" customHeight="1">
      <c r="A146" s="284" t="s">
        <v>986</v>
      </c>
      <c r="B146" s="3" t="s">
        <v>904</v>
      </c>
      <c r="C146" s="288"/>
      <c r="D146" s="63"/>
      <c r="E146" s="62"/>
      <c r="F146" s="47" t="s">
        <v>7</v>
      </c>
      <c r="G146" s="289">
        <v>2</v>
      </c>
      <c r="H146" s="286"/>
      <c r="I146" s="286"/>
      <c r="J146" s="285"/>
      <c r="K146" s="281"/>
      <c r="Z146" s="64"/>
      <c r="AA146" s="64"/>
      <c r="AB146" s="64"/>
      <c r="AC146" s="64"/>
      <c r="AD146" s="64"/>
      <c r="AE146" s="64"/>
      <c r="AF146" s="64"/>
      <c r="AK146" s="64"/>
      <c r="AL146" s="64"/>
      <c r="AM146" s="64"/>
      <c r="AN146" s="64"/>
      <c r="AO146" s="64"/>
      <c r="AP146" s="64"/>
      <c r="AQ146" s="64"/>
    </row>
    <row r="147" spans="1:43" s="87" customFormat="1" ht="15" customHeight="1">
      <c r="A147" s="284"/>
      <c r="B147" s="3"/>
      <c r="C147" s="288"/>
      <c r="D147" s="63"/>
      <c r="E147" s="62"/>
      <c r="F147" s="47"/>
      <c r="G147" s="289"/>
      <c r="H147" s="286"/>
      <c r="I147" s="286"/>
      <c r="J147" s="285"/>
      <c r="K147" s="281"/>
      <c r="Z147" s="64"/>
      <c r="AA147" s="64"/>
      <c r="AB147" s="64"/>
      <c r="AC147" s="64"/>
      <c r="AD147" s="64"/>
      <c r="AE147" s="64"/>
      <c r="AF147" s="64"/>
      <c r="AK147" s="64"/>
      <c r="AL147" s="64"/>
      <c r="AM147" s="64"/>
      <c r="AN147" s="64"/>
      <c r="AO147" s="64"/>
      <c r="AP147" s="64"/>
      <c r="AQ147" s="64"/>
    </row>
    <row r="148" spans="1:43" s="87" customFormat="1" ht="15" customHeight="1">
      <c r="A148" s="284"/>
      <c r="B148" s="1"/>
      <c r="C148" s="65"/>
      <c r="D148" s="63"/>
      <c r="E148" s="62"/>
      <c r="F148" s="47"/>
      <c r="G148" s="289"/>
      <c r="H148" s="286"/>
      <c r="I148" s="286"/>
      <c r="J148" s="285"/>
      <c r="K148" s="281"/>
      <c r="Z148" s="64"/>
      <c r="AA148" s="64"/>
      <c r="AB148" s="64"/>
      <c r="AC148" s="64"/>
      <c r="AD148" s="64"/>
      <c r="AE148" s="64"/>
      <c r="AF148" s="64"/>
      <c r="AK148" s="64"/>
      <c r="AL148" s="64"/>
      <c r="AM148" s="64"/>
      <c r="AN148" s="64"/>
      <c r="AO148" s="64"/>
      <c r="AP148" s="64"/>
      <c r="AQ148" s="64"/>
    </row>
    <row r="149" spans="1:43" s="87" customFormat="1" ht="15" customHeight="1">
      <c r="A149" s="570" t="s">
        <v>336</v>
      </c>
      <c r="B149" s="571" t="s">
        <v>985</v>
      </c>
      <c r="C149" s="65"/>
      <c r="D149" s="63"/>
      <c r="E149" s="62"/>
      <c r="F149" s="47"/>
      <c r="G149" s="289"/>
      <c r="H149" s="286"/>
      <c r="I149" s="286"/>
      <c r="J149" s="285"/>
      <c r="K149" s="281"/>
      <c r="Z149" s="64"/>
      <c r="AA149" s="64"/>
      <c r="AB149" s="64"/>
      <c r="AC149" s="64"/>
      <c r="AD149" s="64"/>
      <c r="AE149" s="64"/>
      <c r="AF149" s="64"/>
      <c r="AK149" s="64"/>
      <c r="AL149" s="64"/>
      <c r="AM149" s="64"/>
      <c r="AN149" s="64"/>
      <c r="AO149" s="64"/>
      <c r="AP149" s="64"/>
      <c r="AQ149" s="64"/>
    </row>
    <row r="150" spans="1:43" s="87" customFormat="1" ht="15" customHeight="1">
      <c r="A150" s="570"/>
      <c r="B150" s="571"/>
      <c r="C150" s="65"/>
      <c r="D150" s="63"/>
      <c r="E150" s="62"/>
      <c r="F150" s="47"/>
      <c r="G150" s="289"/>
      <c r="H150" s="286"/>
      <c r="I150" s="286"/>
      <c r="J150" s="285"/>
      <c r="K150" s="281"/>
      <c r="Z150" s="64"/>
      <c r="AA150" s="64"/>
      <c r="AB150" s="64"/>
      <c r="AC150" s="64"/>
      <c r="AD150" s="64"/>
      <c r="AE150" s="64"/>
      <c r="AF150" s="64"/>
      <c r="AK150" s="64"/>
      <c r="AL150" s="64"/>
      <c r="AM150" s="64"/>
      <c r="AN150" s="64"/>
      <c r="AO150" s="64"/>
      <c r="AP150" s="64"/>
      <c r="AQ150" s="64"/>
    </row>
    <row r="151" spans="1:43" s="87" customFormat="1" ht="15" customHeight="1">
      <c r="A151" s="570" t="s">
        <v>334</v>
      </c>
      <c r="B151" s="572" t="s">
        <v>984</v>
      </c>
      <c r="C151" s="65"/>
      <c r="D151" s="63"/>
      <c r="E151" s="62"/>
      <c r="F151" s="47"/>
      <c r="G151" s="289"/>
      <c r="H151" s="286"/>
      <c r="I151" s="286"/>
      <c r="J151" s="285"/>
      <c r="K151" s="281"/>
      <c r="Z151" s="64"/>
      <c r="AA151" s="64"/>
      <c r="AB151" s="64"/>
      <c r="AC151" s="64"/>
      <c r="AD151" s="64"/>
      <c r="AE151" s="64"/>
      <c r="AF151" s="64"/>
      <c r="AK151" s="64"/>
      <c r="AL151" s="64"/>
      <c r="AM151" s="64"/>
      <c r="AN151" s="64"/>
      <c r="AO151" s="64"/>
      <c r="AP151" s="64"/>
      <c r="AQ151" s="64"/>
    </row>
    <row r="152" spans="1:43" s="87" customFormat="1" ht="15" customHeight="1">
      <c r="A152" s="284" t="s">
        <v>332</v>
      </c>
      <c r="B152" s="1" t="s">
        <v>645</v>
      </c>
      <c r="C152" s="65"/>
      <c r="D152" s="63"/>
      <c r="E152" s="62"/>
      <c r="F152" s="47"/>
      <c r="G152" s="289"/>
      <c r="H152" s="286"/>
      <c r="I152" s="286"/>
      <c r="J152" s="285"/>
      <c r="K152" s="281"/>
      <c r="Z152" s="64"/>
      <c r="AA152" s="64"/>
      <c r="AB152" s="64"/>
      <c r="AC152" s="64"/>
      <c r="AD152" s="64"/>
      <c r="AE152" s="64"/>
      <c r="AF152" s="64"/>
      <c r="AK152" s="64"/>
      <c r="AL152" s="64"/>
      <c r="AM152" s="64"/>
      <c r="AN152" s="64"/>
      <c r="AO152" s="64"/>
      <c r="AP152" s="64"/>
      <c r="AQ152" s="64"/>
    </row>
    <row r="153" spans="1:43" s="87" customFormat="1" ht="15" customHeight="1">
      <c r="A153" s="284" t="s">
        <v>330</v>
      </c>
      <c r="B153" s="1" t="s">
        <v>827</v>
      </c>
      <c r="C153" s="65"/>
      <c r="D153" s="63"/>
      <c r="E153" s="62"/>
      <c r="F153" s="47"/>
      <c r="G153" s="289"/>
      <c r="H153" s="286"/>
      <c r="I153" s="286"/>
      <c r="J153" s="285"/>
      <c r="K153" s="281"/>
      <c r="Z153" s="64"/>
      <c r="AA153" s="64"/>
      <c r="AB153" s="64"/>
      <c r="AC153" s="64"/>
      <c r="AD153" s="64"/>
      <c r="AE153" s="64"/>
      <c r="AF153" s="64"/>
      <c r="AK153" s="64"/>
      <c r="AL153" s="64"/>
      <c r="AM153" s="64"/>
      <c r="AN153" s="64"/>
      <c r="AO153" s="64"/>
      <c r="AP153" s="64"/>
      <c r="AQ153" s="64"/>
    </row>
    <row r="154" spans="1:43" s="87" customFormat="1" ht="15" customHeight="1">
      <c r="A154" s="284" t="s">
        <v>983</v>
      </c>
      <c r="B154" s="1" t="s">
        <v>982</v>
      </c>
      <c r="C154" s="65"/>
      <c r="D154" s="63"/>
      <c r="E154" s="62"/>
      <c r="F154" s="47"/>
      <c r="G154" s="289"/>
      <c r="H154" s="286"/>
      <c r="I154" s="286"/>
      <c r="J154" s="285"/>
      <c r="K154" s="281"/>
      <c r="Z154" s="64"/>
      <c r="AA154" s="64"/>
      <c r="AB154" s="64"/>
      <c r="AC154" s="64"/>
      <c r="AD154" s="64"/>
      <c r="AE154" s="64"/>
      <c r="AF154" s="64"/>
      <c r="AK154" s="64"/>
      <c r="AL154" s="64"/>
      <c r="AM154" s="64"/>
      <c r="AN154" s="64"/>
      <c r="AO154" s="64"/>
      <c r="AP154" s="64"/>
      <c r="AQ154" s="64"/>
    </row>
    <row r="155" spans="1:43" s="87" customFormat="1" ht="15" customHeight="1">
      <c r="A155" s="284"/>
      <c r="C155" s="288" t="s">
        <v>981</v>
      </c>
      <c r="D155" s="63"/>
      <c r="E155" s="62"/>
      <c r="F155" s="47" t="s">
        <v>606</v>
      </c>
      <c r="G155" s="289">
        <v>1</v>
      </c>
      <c r="H155" s="286"/>
      <c r="I155" s="286"/>
      <c r="J155" s="285"/>
      <c r="K155" s="281"/>
      <c r="Z155" s="64"/>
      <c r="AA155" s="64"/>
      <c r="AB155" s="64"/>
      <c r="AC155" s="64"/>
      <c r="AD155" s="64"/>
      <c r="AE155" s="64"/>
      <c r="AF155" s="64"/>
      <c r="AK155" s="64"/>
      <c r="AL155" s="64"/>
      <c r="AM155" s="64"/>
      <c r="AN155" s="64"/>
      <c r="AO155" s="64"/>
      <c r="AP155" s="64"/>
      <c r="AQ155" s="64"/>
    </row>
    <row r="156" spans="1:43" s="87" customFormat="1" ht="15" customHeight="1">
      <c r="A156" s="284"/>
      <c r="C156" s="288" t="s">
        <v>980</v>
      </c>
      <c r="D156" s="63"/>
      <c r="E156" s="62"/>
      <c r="F156" s="47" t="s">
        <v>7</v>
      </c>
      <c r="G156" s="289">
        <v>2</v>
      </c>
      <c r="H156" s="286"/>
      <c r="I156" s="286"/>
      <c r="J156" s="285"/>
      <c r="K156" s="281"/>
      <c r="Z156" s="64"/>
      <c r="AA156" s="64"/>
      <c r="AB156" s="64"/>
      <c r="AC156" s="64"/>
      <c r="AD156" s="64"/>
      <c r="AE156" s="64"/>
      <c r="AF156" s="64"/>
      <c r="AK156" s="64"/>
      <c r="AL156" s="64"/>
      <c r="AM156" s="64"/>
      <c r="AN156" s="64"/>
      <c r="AO156" s="64"/>
      <c r="AP156" s="64"/>
      <c r="AQ156" s="64"/>
    </row>
    <row r="157" spans="1:43" s="87" customFormat="1" ht="15" customHeight="1">
      <c r="A157" s="284"/>
      <c r="B157" s="1"/>
      <c r="C157" s="65"/>
      <c r="D157" s="63"/>
      <c r="E157" s="62"/>
      <c r="F157" s="47"/>
      <c r="G157" s="289"/>
      <c r="H157" s="286"/>
      <c r="I157" s="286"/>
      <c r="J157" s="285"/>
      <c r="K157" s="281"/>
      <c r="Z157" s="64"/>
      <c r="AA157" s="64"/>
      <c r="AB157" s="64"/>
      <c r="AC157" s="64"/>
      <c r="AD157" s="64"/>
      <c r="AE157" s="64"/>
      <c r="AF157" s="64"/>
      <c r="AK157" s="64"/>
      <c r="AL157" s="64"/>
      <c r="AM157" s="64"/>
      <c r="AN157" s="64"/>
      <c r="AO157" s="64"/>
      <c r="AP157" s="64"/>
      <c r="AQ157" s="64"/>
    </row>
    <row r="158" spans="1:43" s="87" customFormat="1" ht="15" customHeight="1">
      <c r="A158" s="284" t="s">
        <v>979</v>
      </c>
      <c r="B158" s="1" t="s">
        <v>950</v>
      </c>
      <c r="C158" s="65"/>
      <c r="D158" s="63"/>
      <c r="E158" s="62"/>
      <c r="F158" s="47"/>
      <c r="G158" s="289"/>
      <c r="H158" s="286"/>
      <c r="I158" s="286"/>
      <c r="J158" s="285"/>
      <c r="K158" s="281"/>
      <c r="Z158" s="64"/>
      <c r="AA158" s="64"/>
      <c r="AB158" s="64"/>
      <c r="AC158" s="64"/>
      <c r="AD158" s="64"/>
      <c r="AE158" s="64"/>
      <c r="AF158" s="64"/>
      <c r="AK158" s="64"/>
      <c r="AL158" s="64"/>
      <c r="AM158" s="64"/>
      <c r="AN158" s="64"/>
      <c r="AO158" s="64"/>
      <c r="AP158" s="64"/>
      <c r="AQ158" s="64"/>
    </row>
    <row r="159" spans="1:43" s="87" customFormat="1" ht="15" customHeight="1">
      <c r="A159" s="284"/>
      <c r="B159" s="1"/>
      <c r="C159" s="288" t="s">
        <v>978</v>
      </c>
      <c r="D159" s="63"/>
      <c r="E159" s="62"/>
      <c r="F159" s="47" t="s">
        <v>593</v>
      </c>
      <c r="G159" s="289">
        <v>136</v>
      </c>
      <c r="H159" s="286"/>
      <c r="I159" s="286"/>
      <c r="J159" s="285"/>
      <c r="K159" s="281"/>
      <c r="Z159" s="64"/>
      <c r="AA159" s="64"/>
      <c r="AB159" s="64"/>
      <c r="AC159" s="64"/>
      <c r="AD159" s="64"/>
      <c r="AE159" s="64"/>
      <c r="AF159" s="64"/>
      <c r="AK159" s="64"/>
      <c r="AL159" s="64"/>
      <c r="AM159" s="64"/>
      <c r="AN159" s="64"/>
      <c r="AO159" s="64"/>
      <c r="AP159" s="64"/>
      <c r="AQ159" s="64"/>
    </row>
    <row r="160" spans="1:43" s="87" customFormat="1" ht="15" customHeight="1">
      <c r="A160" s="284"/>
      <c r="B160" s="1"/>
      <c r="C160" s="288" t="s">
        <v>594</v>
      </c>
      <c r="D160" s="63"/>
      <c r="E160" s="62"/>
      <c r="F160" s="47" t="s">
        <v>593</v>
      </c>
      <c r="G160" s="289">
        <v>136</v>
      </c>
      <c r="H160" s="286"/>
      <c r="I160" s="286"/>
      <c r="J160" s="285"/>
      <c r="K160" s="281"/>
      <c r="Z160" s="64"/>
      <c r="AA160" s="64"/>
      <c r="AB160" s="64"/>
      <c r="AC160" s="64"/>
      <c r="AD160" s="64"/>
      <c r="AE160" s="64"/>
      <c r="AF160" s="64"/>
      <c r="AK160" s="64"/>
      <c r="AL160" s="64"/>
      <c r="AM160" s="64"/>
      <c r="AN160" s="64"/>
      <c r="AO160" s="64"/>
      <c r="AP160" s="64"/>
      <c r="AQ160" s="64"/>
    </row>
    <row r="161" spans="1:43" s="87" customFormat="1" ht="15" customHeight="1">
      <c r="A161" s="284"/>
      <c r="B161" s="1"/>
      <c r="C161" s="288" t="s">
        <v>823</v>
      </c>
      <c r="D161" s="63"/>
      <c r="E161" s="62"/>
      <c r="F161" s="47" t="s">
        <v>593</v>
      </c>
      <c r="G161" s="289">
        <v>136</v>
      </c>
      <c r="H161" s="286"/>
      <c r="I161" s="286"/>
      <c r="J161" s="285"/>
      <c r="K161" s="281"/>
      <c r="Z161" s="64"/>
      <c r="AA161" s="64"/>
      <c r="AB161" s="64"/>
      <c r="AC161" s="64"/>
      <c r="AD161" s="64"/>
      <c r="AE161" s="64"/>
      <c r="AF161" s="64"/>
      <c r="AK161" s="64"/>
      <c r="AL161" s="64"/>
      <c r="AM161" s="64"/>
      <c r="AN161" s="64"/>
      <c r="AO161" s="64"/>
      <c r="AP161" s="64"/>
      <c r="AQ161" s="64"/>
    </row>
    <row r="162" spans="1:43" s="87" customFormat="1" ht="15" customHeight="1">
      <c r="A162" s="284"/>
      <c r="B162" s="1"/>
      <c r="C162" s="288" t="s">
        <v>772</v>
      </c>
      <c r="D162" s="63"/>
      <c r="E162" s="62"/>
      <c r="F162" s="47" t="s">
        <v>16</v>
      </c>
      <c r="G162" s="289"/>
      <c r="H162" s="286"/>
      <c r="I162" s="286"/>
      <c r="J162" s="285"/>
      <c r="K162" s="281"/>
      <c r="Z162" s="64"/>
      <c r="AA162" s="64"/>
      <c r="AB162" s="64"/>
      <c r="AC162" s="64"/>
      <c r="AD162" s="64"/>
      <c r="AE162" s="64"/>
      <c r="AF162" s="64"/>
      <c r="AK162" s="64"/>
      <c r="AL162" s="64"/>
      <c r="AM162" s="64"/>
      <c r="AN162" s="64"/>
      <c r="AO162" s="64"/>
      <c r="AP162" s="64"/>
      <c r="AQ162" s="64"/>
    </row>
    <row r="163" spans="1:43" s="87" customFormat="1" ht="15" customHeight="1">
      <c r="A163" s="284"/>
      <c r="B163" s="1"/>
      <c r="C163" s="288" t="s">
        <v>771</v>
      </c>
      <c r="D163" s="63"/>
      <c r="E163" s="62"/>
      <c r="F163" s="47" t="s">
        <v>16</v>
      </c>
      <c r="G163" s="289"/>
      <c r="H163" s="286"/>
      <c r="I163" s="286"/>
      <c r="J163" s="285"/>
      <c r="K163" s="281"/>
      <c r="Z163" s="64"/>
      <c r="AA163" s="64"/>
      <c r="AB163" s="64"/>
      <c r="AC163" s="64"/>
      <c r="AD163" s="64"/>
      <c r="AE163" s="64"/>
      <c r="AF163" s="64"/>
      <c r="AK163" s="64"/>
      <c r="AL163" s="64"/>
      <c r="AM163" s="64"/>
      <c r="AN163" s="64"/>
      <c r="AO163" s="64"/>
      <c r="AP163" s="64"/>
      <c r="AQ163" s="64"/>
    </row>
    <row r="164" spans="1:43" s="87" customFormat="1" ht="15" customHeight="1">
      <c r="A164" s="284"/>
      <c r="B164" s="1"/>
      <c r="C164" s="288" t="s">
        <v>947</v>
      </c>
      <c r="D164" s="63"/>
      <c r="E164" s="62"/>
      <c r="F164" s="47" t="s">
        <v>606</v>
      </c>
      <c r="G164" s="289">
        <v>1</v>
      </c>
      <c r="H164" s="286"/>
      <c r="I164" s="286"/>
      <c r="J164" s="285"/>
      <c r="K164" s="281"/>
      <c r="Z164" s="64"/>
      <c r="AA164" s="64"/>
      <c r="AB164" s="64"/>
      <c r="AC164" s="64"/>
      <c r="AD164" s="64"/>
      <c r="AE164" s="64"/>
      <c r="AF164" s="64"/>
      <c r="AK164" s="64"/>
      <c r="AL164" s="64"/>
      <c r="AM164" s="64"/>
      <c r="AN164" s="64"/>
      <c r="AO164" s="64"/>
      <c r="AP164" s="64"/>
      <c r="AQ164" s="64"/>
    </row>
    <row r="165" spans="1:43" s="87" customFormat="1" ht="15" customHeight="1">
      <c r="A165" s="284"/>
      <c r="B165" s="1"/>
      <c r="C165" s="65"/>
      <c r="D165" s="63"/>
      <c r="E165" s="62"/>
      <c r="F165" s="47"/>
      <c r="G165" s="289"/>
      <c r="H165" s="286"/>
      <c r="I165" s="286"/>
      <c r="J165" s="285"/>
      <c r="K165" s="281"/>
      <c r="Z165" s="64"/>
      <c r="AA165" s="64"/>
      <c r="AB165" s="64"/>
      <c r="AC165" s="64"/>
      <c r="AD165" s="64"/>
      <c r="AE165" s="64"/>
      <c r="AF165" s="64"/>
      <c r="AK165" s="64"/>
      <c r="AL165" s="64"/>
      <c r="AM165" s="64"/>
      <c r="AN165" s="64"/>
      <c r="AO165" s="64"/>
      <c r="AP165" s="64"/>
      <c r="AQ165" s="64"/>
    </row>
    <row r="166" spans="1:43" s="87" customFormat="1" ht="15" customHeight="1">
      <c r="A166" s="284" t="s">
        <v>977</v>
      </c>
      <c r="B166" s="1" t="s">
        <v>976</v>
      </c>
      <c r="C166" s="65"/>
      <c r="D166" s="63"/>
      <c r="E166" s="62"/>
      <c r="F166" s="47"/>
      <c r="G166" s="289"/>
      <c r="H166" s="286"/>
      <c r="I166" s="286"/>
      <c r="J166" s="285"/>
      <c r="K166" s="281"/>
      <c r="Z166" s="64"/>
      <c r="AA166" s="64"/>
      <c r="AB166" s="64"/>
      <c r="AC166" s="64"/>
      <c r="AD166" s="64"/>
      <c r="AE166" s="64"/>
      <c r="AF166" s="64"/>
      <c r="AK166" s="64"/>
      <c r="AL166" s="64"/>
      <c r="AM166" s="64"/>
      <c r="AN166" s="64"/>
      <c r="AO166" s="64"/>
      <c r="AP166" s="64"/>
      <c r="AQ166" s="64"/>
    </row>
    <row r="167" spans="1:43" s="87" customFormat="1" ht="15" customHeight="1">
      <c r="A167" s="284"/>
      <c r="B167" s="1"/>
      <c r="C167" s="288" t="s">
        <v>975</v>
      </c>
      <c r="D167" s="63"/>
      <c r="E167" s="62"/>
      <c r="F167" s="47" t="s">
        <v>606</v>
      </c>
      <c r="G167" s="289">
        <v>1</v>
      </c>
      <c r="H167" s="286"/>
      <c r="I167" s="286"/>
      <c r="J167" s="285"/>
      <c r="K167" s="281"/>
      <c r="Z167" s="64"/>
      <c r="AA167" s="64"/>
      <c r="AB167" s="64"/>
      <c r="AC167" s="64"/>
      <c r="AD167" s="64"/>
      <c r="AE167" s="64"/>
      <c r="AF167" s="64"/>
      <c r="AK167" s="64"/>
      <c r="AL167" s="64"/>
      <c r="AM167" s="64"/>
      <c r="AN167" s="64"/>
      <c r="AO167" s="64"/>
      <c r="AP167" s="64"/>
      <c r="AQ167" s="64"/>
    </row>
    <row r="168" spans="1:43" s="87" customFormat="1" ht="15" customHeight="1">
      <c r="A168" s="284"/>
      <c r="B168" s="1"/>
      <c r="C168" s="288" t="s">
        <v>974</v>
      </c>
      <c r="D168" s="63"/>
      <c r="E168" s="62"/>
      <c r="F168" s="47" t="s">
        <v>606</v>
      </c>
      <c r="G168" s="289">
        <v>1</v>
      </c>
      <c r="H168" s="286"/>
      <c r="I168" s="286"/>
      <c r="J168" s="285"/>
      <c r="K168" s="281"/>
      <c r="Z168" s="64"/>
      <c r="AA168" s="64"/>
      <c r="AB168" s="64"/>
      <c r="AC168" s="64"/>
      <c r="AD168" s="64"/>
      <c r="AE168" s="64"/>
      <c r="AF168" s="64"/>
      <c r="AK168" s="64"/>
      <c r="AL168" s="64"/>
      <c r="AM168" s="64"/>
      <c r="AN168" s="64"/>
      <c r="AO168" s="64"/>
      <c r="AP168" s="64"/>
      <c r="AQ168" s="64"/>
    </row>
    <row r="169" spans="1:43" s="87" customFormat="1" ht="15" customHeight="1">
      <c r="A169" s="284"/>
      <c r="B169" s="1"/>
      <c r="C169" s="65"/>
      <c r="D169" s="63"/>
      <c r="E169" s="62"/>
      <c r="F169" s="47"/>
      <c r="G169" s="289"/>
      <c r="H169" s="286"/>
      <c r="I169" s="286"/>
      <c r="J169" s="285"/>
      <c r="K169" s="281"/>
      <c r="Z169" s="64"/>
      <c r="AA169" s="64"/>
      <c r="AB169" s="64"/>
      <c r="AC169" s="64"/>
      <c r="AD169" s="64"/>
      <c r="AE169" s="64"/>
      <c r="AF169" s="64"/>
      <c r="AK169" s="64"/>
      <c r="AL169" s="64"/>
      <c r="AM169" s="64"/>
      <c r="AN169" s="64"/>
      <c r="AO169" s="64"/>
      <c r="AP169" s="64"/>
      <c r="AQ169" s="64"/>
    </row>
    <row r="170" spans="1:43" s="87" customFormat="1" ht="15" customHeight="1">
      <c r="A170" s="284" t="s">
        <v>973</v>
      </c>
      <c r="B170" s="1" t="s">
        <v>972</v>
      </c>
      <c r="C170" s="65"/>
      <c r="D170" s="63"/>
      <c r="E170" s="62"/>
      <c r="F170" s="47"/>
      <c r="G170" s="289"/>
      <c r="H170" s="286"/>
      <c r="I170" s="286"/>
      <c r="J170" s="285"/>
      <c r="K170" s="281"/>
      <c r="Z170" s="64"/>
      <c r="AA170" s="64"/>
      <c r="AB170" s="64"/>
      <c r="AC170" s="64"/>
      <c r="AD170" s="64"/>
      <c r="AE170" s="64"/>
      <c r="AF170" s="64"/>
      <c r="AK170" s="64"/>
      <c r="AL170" s="64"/>
      <c r="AM170" s="64"/>
      <c r="AN170" s="64"/>
      <c r="AO170" s="64"/>
      <c r="AP170" s="64"/>
      <c r="AQ170" s="64"/>
    </row>
    <row r="171" spans="1:43" s="87" customFormat="1" ht="15" customHeight="1">
      <c r="A171" s="284" t="s">
        <v>971</v>
      </c>
      <c r="B171" s="1" t="s">
        <v>970</v>
      </c>
      <c r="C171" s="65"/>
      <c r="D171" s="63"/>
      <c r="E171" s="62"/>
      <c r="F171" s="47"/>
      <c r="G171" s="289"/>
      <c r="H171" s="286"/>
      <c r="I171" s="286"/>
      <c r="J171" s="285"/>
      <c r="K171" s="281"/>
      <c r="Z171" s="64"/>
      <c r="AA171" s="64"/>
      <c r="AB171" s="64"/>
      <c r="AC171" s="64"/>
      <c r="AD171" s="64"/>
      <c r="AE171" s="64"/>
      <c r="AF171" s="64"/>
      <c r="AK171" s="64"/>
      <c r="AL171" s="64"/>
      <c r="AM171" s="64"/>
      <c r="AN171" s="64"/>
      <c r="AO171" s="64"/>
      <c r="AP171" s="64"/>
      <c r="AQ171" s="64"/>
    </row>
    <row r="172" spans="1:43" s="87" customFormat="1" ht="15" customHeight="1">
      <c r="A172" s="284"/>
      <c r="B172" s="1"/>
      <c r="C172" s="288" t="s">
        <v>969</v>
      </c>
      <c r="D172" s="63"/>
      <c r="E172" s="62"/>
      <c r="F172" s="47" t="s">
        <v>7</v>
      </c>
      <c r="G172" s="289">
        <v>1</v>
      </c>
      <c r="H172" s="286"/>
      <c r="I172" s="286"/>
      <c r="J172" s="285"/>
      <c r="K172" s="281"/>
      <c r="Z172" s="64"/>
      <c r="AA172" s="64"/>
      <c r="AB172" s="64"/>
      <c r="AC172" s="64"/>
      <c r="AD172" s="64"/>
      <c r="AE172" s="64"/>
      <c r="AF172" s="64"/>
      <c r="AK172" s="64"/>
      <c r="AL172" s="64"/>
      <c r="AM172" s="64"/>
      <c r="AN172" s="64"/>
      <c r="AO172" s="64"/>
      <c r="AP172" s="64"/>
      <c r="AQ172" s="64"/>
    </row>
    <row r="173" spans="1:43" s="87" customFormat="1" ht="15" customHeight="1">
      <c r="A173" s="284"/>
      <c r="B173" s="1"/>
      <c r="C173" s="288" t="s">
        <v>968</v>
      </c>
      <c r="D173" s="63"/>
      <c r="E173" s="62"/>
      <c r="F173" s="47" t="s">
        <v>7</v>
      </c>
      <c r="G173" s="289">
        <v>1</v>
      </c>
      <c r="H173" s="286"/>
      <c r="I173" s="286"/>
      <c r="J173" s="285"/>
      <c r="K173" s="281"/>
      <c r="Z173" s="64"/>
      <c r="AA173" s="64"/>
      <c r="AB173" s="64"/>
      <c r="AC173" s="64"/>
      <c r="AD173" s="64"/>
      <c r="AE173" s="64"/>
      <c r="AF173" s="64"/>
      <c r="AK173" s="64"/>
      <c r="AL173" s="64"/>
      <c r="AM173" s="64"/>
      <c r="AN173" s="64"/>
      <c r="AO173" s="64"/>
      <c r="AP173" s="64"/>
      <c r="AQ173" s="64"/>
    </row>
    <row r="174" spans="1:43" s="87" customFormat="1" ht="15" customHeight="1">
      <c r="A174" s="284"/>
      <c r="B174" s="1"/>
      <c r="C174" s="65"/>
      <c r="D174" s="63"/>
      <c r="E174" s="62"/>
      <c r="F174" s="47"/>
      <c r="G174" s="289"/>
      <c r="H174" s="286"/>
      <c r="I174" s="286"/>
      <c r="J174" s="285"/>
      <c r="K174" s="281"/>
      <c r="Z174" s="64"/>
      <c r="AA174" s="64"/>
      <c r="AB174" s="64"/>
      <c r="AC174" s="64"/>
      <c r="AD174" s="64"/>
      <c r="AE174" s="64"/>
      <c r="AF174" s="64"/>
      <c r="AK174" s="64"/>
      <c r="AL174" s="64"/>
      <c r="AM174" s="64"/>
      <c r="AN174" s="64"/>
      <c r="AO174" s="64"/>
      <c r="AP174" s="64"/>
      <c r="AQ174" s="64"/>
    </row>
    <row r="175" spans="1:43" s="87" customFormat="1" ht="15" customHeight="1">
      <c r="A175" s="284" t="s">
        <v>967</v>
      </c>
      <c r="B175" s="1" t="s">
        <v>966</v>
      </c>
      <c r="C175" s="65"/>
      <c r="D175" s="63"/>
      <c r="E175" s="62"/>
      <c r="F175" s="47" t="s">
        <v>16</v>
      </c>
      <c r="G175" s="289"/>
      <c r="H175" s="286"/>
      <c r="I175" s="286"/>
      <c r="J175" s="285"/>
      <c r="K175" s="281"/>
      <c r="Z175" s="64"/>
      <c r="AA175" s="64"/>
      <c r="AB175" s="64"/>
      <c r="AC175" s="64"/>
      <c r="AD175" s="64"/>
      <c r="AE175" s="64"/>
      <c r="AF175" s="64"/>
      <c r="AK175" s="64"/>
      <c r="AL175" s="64"/>
      <c r="AM175" s="64"/>
      <c r="AN175" s="64"/>
      <c r="AO175" s="64"/>
      <c r="AP175" s="64"/>
      <c r="AQ175" s="64"/>
    </row>
    <row r="176" spans="1:43" s="87" customFormat="1" ht="15" customHeight="1">
      <c r="A176" s="284"/>
      <c r="B176" s="1"/>
      <c r="C176" s="65"/>
      <c r="D176" s="63"/>
      <c r="E176" s="62"/>
      <c r="F176" s="47"/>
      <c r="G176" s="289"/>
      <c r="H176" s="286"/>
      <c r="I176" s="286"/>
      <c r="J176" s="285"/>
      <c r="K176" s="281"/>
      <c r="Z176" s="64"/>
      <c r="AA176" s="64"/>
      <c r="AB176" s="64"/>
      <c r="AC176" s="64"/>
      <c r="AD176" s="64"/>
      <c r="AE176" s="64"/>
      <c r="AF176" s="64"/>
      <c r="AK176" s="64"/>
      <c r="AL176" s="64"/>
      <c r="AM176" s="64"/>
      <c r="AN176" s="64"/>
      <c r="AO176" s="64"/>
      <c r="AP176" s="64"/>
      <c r="AQ176" s="64"/>
    </row>
    <row r="177" spans="1:43" s="87" customFormat="1" ht="15" customHeight="1">
      <c r="A177" s="284" t="s">
        <v>965</v>
      </c>
      <c r="B177" s="1" t="s">
        <v>964</v>
      </c>
      <c r="C177" s="65"/>
      <c r="D177" s="63"/>
      <c r="E177" s="62"/>
      <c r="F177" s="47"/>
      <c r="G177" s="289"/>
      <c r="H177" s="286"/>
      <c r="I177" s="286"/>
      <c r="J177" s="285"/>
      <c r="K177" s="281"/>
      <c r="Z177" s="64"/>
      <c r="AA177" s="64"/>
      <c r="AB177" s="64"/>
      <c r="AC177" s="64"/>
      <c r="AD177" s="64"/>
      <c r="AE177" s="64"/>
      <c r="AF177" s="64"/>
      <c r="AK177" s="64"/>
      <c r="AL177" s="64"/>
      <c r="AM177" s="64"/>
      <c r="AN177" s="64"/>
      <c r="AO177" s="64"/>
      <c r="AP177" s="64"/>
      <c r="AQ177" s="64"/>
    </row>
    <row r="178" spans="1:43" s="87" customFormat="1" ht="15" customHeight="1">
      <c r="A178" s="575"/>
      <c r="B178" s="69"/>
      <c r="C178" s="288" t="s">
        <v>963</v>
      </c>
      <c r="D178" s="2"/>
      <c r="E178" s="169"/>
      <c r="F178" s="47" t="s">
        <v>7</v>
      </c>
      <c r="G178" s="289">
        <v>2</v>
      </c>
      <c r="H178" s="286"/>
      <c r="I178" s="286"/>
      <c r="J178" s="285"/>
      <c r="K178" s="281"/>
      <c r="Z178" s="64"/>
      <c r="AA178" s="64"/>
      <c r="AB178" s="64"/>
      <c r="AC178" s="64"/>
      <c r="AD178" s="64"/>
      <c r="AE178" s="64"/>
      <c r="AF178" s="64"/>
      <c r="AK178" s="64"/>
      <c r="AL178" s="64"/>
      <c r="AM178" s="64"/>
      <c r="AN178" s="64"/>
      <c r="AO178" s="64"/>
      <c r="AP178" s="64"/>
      <c r="AQ178" s="64"/>
    </row>
    <row r="179" spans="1:43" s="87" customFormat="1" ht="15" customHeight="1">
      <c r="A179" s="575"/>
      <c r="B179" s="69"/>
      <c r="C179" s="288" t="s">
        <v>962</v>
      </c>
      <c r="D179" s="2"/>
      <c r="E179" s="169"/>
      <c r="F179" s="47" t="s">
        <v>7</v>
      </c>
      <c r="G179" s="289">
        <v>2</v>
      </c>
      <c r="H179" s="286"/>
      <c r="I179" s="286"/>
      <c r="J179" s="285"/>
      <c r="K179" s="281"/>
      <c r="Z179" s="64"/>
      <c r="AA179" s="64"/>
      <c r="AB179" s="64"/>
      <c r="AC179" s="64"/>
      <c r="AD179" s="64"/>
      <c r="AE179" s="64"/>
      <c r="AF179" s="64"/>
      <c r="AK179" s="64"/>
      <c r="AL179" s="64"/>
      <c r="AM179" s="64"/>
      <c r="AN179" s="64"/>
      <c r="AO179" s="64"/>
      <c r="AP179" s="64"/>
      <c r="AQ179" s="64"/>
    </row>
    <row r="180" spans="1:43" s="87" customFormat="1" ht="15" customHeight="1">
      <c r="A180" s="284"/>
      <c r="B180" s="1"/>
      <c r="C180" s="65"/>
      <c r="D180" s="63"/>
      <c r="E180" s="62"/>
      <c r="F180" s="47"/>
      <c r="G180" s="289"/>
      <c r="H180" s="286"/>
      <c r="I180" s="286"/>
      <c r="J180" s="285"/>
      <c r="K180" s="281"/>
      <c r="Z180" s="64"/>
      <c r="AA180" s="64"/>
      <c r="AB180" s="64"/>
      <c r="AC180" s="64"/>
      <c r="AD180" s="64"/>
      <c r="AE180" s="64"/>
      <c r="AF180" s="64"/>
      <c r="AK180" s="64"/>
      <c r="AL180" s="64"/>
      <c r="AM180" s="64"/>
      <c r="AN180" s="64"/>
      <c r="AO180" s="64"/>
      <c r="AP180" s="64"/>
      <c r="AQ180" s="64"/>
    </row>
    <row r="181" spans="1:43" s="87" customFormat="1" ht="15" customHeight="1">
      <c r="A181" s="284" t="s">
        <v>961</v>
      </c>
      <c r="B181" s="1" t="s">
        <v>960</v>
      </c>
      <c r="C181" s="65"/>
      <c r="D181" s="63"/>
      <c r="E181" s="62"/>
      <c r="F181" s="47"/>
      <c r="G181" s="289"/>
      <c r="H181" s="286"/>
      <c r="I181" s="286"/>
      <c r="J181" s="285"/>
      <c r="K181" s="281"/>
      <c r="Z181" s="64"/>
      <c r="AA181" s="64"/>
      <c r="AB181" s="64"/>
      <c r="AC181" s="64"/>
      <c r="AD181" s="64"/>
      <c r="AE181" s="64"/>
      <c r="AF181" s="64"/>
      <c r="AK181" s="64"/>
      <c r="AL181" s="64"/>
      <c r="AM181" s="64"/>
      <c r="AN181" s="64"/>
      <c r="AO181" s="64"/>
      <c r="AP181" s="64"/>
      <c r="AQ181" s="64"/>
    </row>
    <row r="182" spans="1:43" s="87" customFormat="1" ht="15" customHeight="1">
      <c r="A182" s="284"/>
      <c r="B182" s="1"/>
      <c r="C182" s="288" t="s">
        <v>959</v>
      </c>
      <c r="D182" s="63"/>
      <c r="E182" s="62"/>
      <c r="F182" s="47" t="s">
        <v>7</v>
      </c>
      <c r="G182" s="289">
        <v>1</v>
      </c>
      <c r="H182" s="286"/>
      <c r="I182" s="286"/>
      <c r="J182" s="285"/>
      <c r="K182" s="281"/>
      <c r="Z182" s="64"/>
      <c r="AA182" s="64"/>
      <c r="AB182" s="64"/>
      <c r="AC182" s="64"/>
      <c r="AD182" s="64"/>
      <c r="AE182" s="64"/>
      <c r="AF182" s="64"/>
      <c r="AK182" s="64"/>
      <c r="AL182" s="64"/>
      <c r="AM182" s="64"/>
      <c r="AN182" s="64"/>
      <c r="AO182" s="64"/>
      <c r="AP182" s="64"/>
      <c r="AQ182" s="64"/>
    </row>
    <row r="183" spans="1:43" s="87" customFormat="1" ht="15" customHeight="1">
      <c r="A183" s="284"/>
      <c r="B183" s="1"/>
      <c r="C183" s="288" t="s">
        <v>958</v>
      </c>
      <c r="D183" s="63"/>
      <c r="E183" s="62"/>
      <c r="F183" s="47" t="s">
        <v>7</v>
      </c>
      <c r="G183" s="289">
        <v>1</v>
      </c>
      <c r="H183" s="286"/>
      <c r="I183" s="286"/>
      <c r="J183" s="285"/>
      <c r="K183" s="281"/>
      <c r="Z183" s="64"/>
      <c r="AA183" s="64"/>
      <c r="AB183" s="64"/>
      <c r="AC183" s="64"/>
      <c r="AD183" s="64"/>
      <c r="AE183" s="64"/>
      <c r="AF183" s="64"/>
      <c r="AK183" s="64"/>
      <c r="AL183" s="64"/>
      <c r="AM183" s="64"/>
      <c r="AN183" s="64"/>
      <c r="AO183" s="64"/>
      <c r="AP183" s="64"/>
      <c r="AQ183" s="64"/>
    </row>
    <row r="184" spans="1:43" s="87" customFormat="1" ht="15" customHeight="1">
      <c r="A184" s="284"/>
      <c r="B184" s="1"/>
      <c r="C184" s="288" t="s">
        <v>957</v>
      </c>
      <c r="D184" s="63"/>
      <c r="E184" s="62"/>
      <c r="F184" s="47" t="s">
        <v>7</v>
      </c>
      <c r="G184" s="289">
        <v>1</v>
      </c>
      <c r="H184" s="286"/>
      <c r="I184" s="286"/>
      <c r="J184" s="285"/>
      <c r="K184" s="281"/>
      <c r="Z184" s="64"/>
      <c r="AA184" s="64"/>
      <c r="AB184" s="64"/>
      <c r="AC184" s="64"/>
      <c r="AD184" s="64"/>
      <c r="AE184" s="64"/>
      <c r="AF184" s="64"/>
      <c r="AK184" s="64"/>
      <c r="AL184" s="64"/>
      <c r="AM184" s="64"/>
      <c r="AN184" s="64"/>
      <c r="AO184" s="64"/>
      <c r="AP184" s="64"/>
      <c r="AQ184" s="64"/>
    </row>
    <row r="185" spans="1:43" s="87" customFormat="1" ht="15" customHeight="1">
      <c r="A185" s="284"/>
      <c r="B185" s="1"/>
      <c r="C185" s="288" t="s">
        <v>956</v>
      </c>
      <c r="D185" s="63"/>
      <c r="E185" s="62"/>
      <c r="F185" s="47" t="s">
        <v>7</v>
      </c>
      <c r="G185" s="289">
        <v>1</v>
      </c>
      <c r="H185" s="286"/>
      <c r="I185" s="286"/>
      <c r="J185" s="285"/>
      <c r="K185" s="281"/>
      <c r="Z185" s="64"/>
      <c r="AA185" s="64"/>
      <c r="AB185" s="64"/>
      <c r="AC185" s="64"/>
      <c r="AD185" s="64"/>
      <c r="AE185" s="64"/>
      <c r="AF185" s="64"/>
      <c r="AK185" s="64"/>
      <c r="AL185" s="64"/>
      <c r="AM185" s="64"/>
      <c r="AN185" s="64"/>
      <c r="AO185" s="64"/>
      <c r="AP185" s="64"/>
      <c r="AQ185" s="64"/>
    </row>
    <row r="186" spans="1:43" s="87" customFormat="1" ht="15" customHeight="1">
      <c r="A186" s="284"/>
      <c r="B186" s="1"/>
      <c r="C186" s="288" t="s">
        <v>955</v>
      </c>
      <c r="D186" s="63"/>
      <c r="E186" s="62"/>
      <c r="F186" s="47" t="s">
        <v>7</v>
      </c>
      <c r="G186" s="289">
        <v>1</v>
      </c>
      <c r="H186" s="286"/>
      <c r="I186" s="286"/>
      <c r="J186" s="285"/>
      <c r="K186" s="281"/>
      <c r="Z186" s="64"/>
      <c r="AA186" s="64"/>
      <c r="AB186" s="64"/>
      <c r="AC186" s="64"/>
      <c r="AD186" s="64"/>
      <c r="AE186" s="64"/>
      <c r="AF186" s="64"/>
      <c r="AK186" s="64"/>
      <c r="AL186" s="64"/>
      <c r="AM186" s="64"/>
      <c r="AN186" s="64"/>
      <c r="AO186" s="64"/>
      <c r="AP186" s="64"/>
      <c r="AQ186" s="64"/>
    </row>
    <row r="187" spans="1:43" s="87" customFormat="1" ht="15" customHeight="1">
      <c r="A187" s="284"/>
      <c r="B187" s="1"/>
      <c r="C187" s="288" t="s">
        <v>954</v>
      </c>
      <c r="D187" s="63"/>
      <c r="E187" s="62"/>
      <c r="F187" s="47" t="s">
        <v>606</v>
      </c>
      <c r="G187" s="289">
        <v>1</v>
      </c>
      <c r="H187" s="286"/>
      <c r="I187" s="286"/>
      <c r="J187" s="285"/>
      <c r="K187" s="281"/>
      <c r="Z187" s="64"/>
      <c r="AA187" s="64"/>
      <c r="AB187" s="64"/>
      <c r="AC187" s="64"/>
      <c r="AD187" s="64"/>
      <c r="AE187" s="64"/>
      <c r="AF187" s="64"/>
      <c r="AK187" s="64"/>
      <c r="AL187" s="64"/>
      <c r="AM187" s="64"/>
      <c r="AN187" s="64"/>
      <c r="AO187" s="64"/>
      <c r="AP187" s="64"/>
      <c r="AQ187" s="64"/>
    </row>
    <row r="188" spans="1:43" s="87" customFormat="1" ht="15" customHeight="1">
      <c r="A188" s="284"/>
      <c r="B188" s="1"/>
      <c r="C188" s="65"/>
      <c r="D188" s="63"/>
      <c r="E188" s="62"/>
      <c r="F188" s="47"/>
      <c r="G188" s="289"/>
      <c r="H188" s="286"/>
      <c r="I188" s="286"/>
      <c r="J188" s="285"/>
      <c r="K188" s="281"/>
      <c r="Z188" s="64"/>
      <c r="AA188" s="64"/>
      <c r="AB188" s="64"/>
      <c r="AC188" s="64"/>
      <c r="AD188" s="64"/>
      <c r="AE188" s="64"/>
      <c r="AF188" s="64"/>
      <c r="AK188" s="64"/>
      <c r="AL188" s="64"/>
      <c r="AM188" s="64"/>
      <c r="AN188" s="64"/>
      <c r="AO188" s="64"/>
      <c r="AP188" s="64"/>
      <c r="AQ188" s="64"/>
    </row>
    <row r="189" spans="1:43" s="87" customFormat="1" ht="15" customHeight="1">
      <c r="A189" s="284" t="s">
        <v>953</v>
      </c>
      <c r="B189" s="1" t="s">
        <v>952</v>
      </c>
      <c r="C189" s="65"/>
      <c r="D189" s="63"/>
      <c r="E189" s="62"/>
      <c r="F189" s="47"/>
      <c r="G189" s="289"/>
      <c r="H189" s="286"/>
      <c r="I189" s="286"/>
      <c r="J189" s="285"/>
      <c r="K189" s="281"/>
      <c r="Z189" s="64"/>
      <c r="AA189" s="64"/>
      <c r="AB189" s="64"/>
      <c r="AC189" s="64"/>
      <c r="AD189" s="64"/>
      <c r="AE189" s="64"/>
      <c r="AF189" s="64"/>
      <c r="AK189" s="64"/>
      <c r="AL189" s="64"/>
      <c r="AM189" s="64"/>
      <c r="AN189" s="64"/>
      <c r="AO189" s="64"/>
      <c r="AP189" s="64"/>
      <c r="AQ189" s="64"/>
    </row>
    <row r="190" spans="1:43" s="87" customFormat="1" ht="15" customHeight="1">
      <c r="A190" s="284" t="s">
        <v>951</v>
      </c>
      <c r="B190" s="1" t="s">
        <v>950</v>
      </c>
      <c r="C190" s="65"/>
      <c r="D190" s="63"/>
      <c r="E190" s="62"/>
      <c r="F190" s="47"/>
      <c r="G190" s="289"/>
      <c r="H190" s="286"/>
      <c r="I190" s="286"/>
      <c r="J190" s="285"/>
      <c r="K190" s="281"/>
      <c r="Z190" s="64"/>
      <c r="AA190" s="64"/>
      <c r="AB190" s="64"/>
      <c r="AC190" s="64"/>
      <c r="AD190" s="64"/>
      <c r="AE190" s="64"/>
      <c r="AF190" s="64"/>
      <c r="AK190" s="64"/>
      <c r="AL190" s="64"/>
      <c r="AM190" s="64"/>
      <c r="AN190" s="64"/>
      <c r="AO190" s="64"/>
      <c r="AP190" s="64"/>
      <c r="AQ190" s="64"/>
    </row>
    <row r="191" spans="1:43" s="87" customFormat="1" ht="15" customHeight="1">
      <c r="A191" s="284"/>
      <c r="B191" s="1"/>
      <c r="C191" s="288" t="s">
        <v>949</v>
      </c>
      <c r="D191" s="63"/>
      <c r="E191" s="62"/>
      <c r="F191" s="47" t="s">
        <v>593</v>
      </c>
      <c r="G191" s="289">
        <v>1080</v>
      </c>
      <c r="H191" s="286"/>
      <c r="I191" s="286"/>
      <c r="J191" s="285"/>
      <c r="K191" s="281"/>
      <c r="Z191" s="64"/>
      <c r="AA191" s="64"/>
      <c r="AB191" s="64"/>
      <c r="AC191" s="64"/>
      <c r="AD191" s="64"/>
      <c r="AE191" s="64"/>
      <c r="AF191" s="64"/>
      <c r="AK191" s="64"/>
      <c r="AL191" s="64"/>
      <c r="AM191" s="64"/>
      <c r="AN191" s="64"/>
      <c r="AO191" s="64"/>
      <c r="AP191" s="64"/>
      <c r="AQ191" s="64"/>
    </row>
    <row r="192" spans="1:43" s="87" customFormat="1" ht="15" customHeight="1">
      <c r="A192" s="284"/>
      <c r="B192" s="1"/>
      <c r="C192" s="288" t="s">
        <v>594</v>
      </c>
      <c r="D192" s="63"/>
      <c r="E192" s="62"/>
      <c r="F192" s="47" t="s">
        <v>593</v>
      </c>
      <c r="G192" s="289">
        <v>1080</v>
      </c>
      <c r="H192" s="286"/>
      <c r="I192" s="286"/>
      <c r="J192" s="285"/>
      <c r="K192" s="281"/>
      <c r="Z192" s="64"/>
      <c r="AA192" s="64"/>
      <c r="AB192" s="64"/>
      <c r="AC192" s="64"/>
      <c r="AD192" s="64"/>
      <c r="AE192" s="64"/>
      <c r="AF192" s="64"/>
      <c r="AK192" s="64"/>
      <c r="AL192" s="64"/>
      <c r="AM192" s="64"/>
      <c r="AN192" s="64"/>
      <c r="AO192" s="64"/>
      <c r="AP192" s="64"/>
      <c r="AQ192" s="64"/>
    </row>
    <row r="193" spans="1:43" s="87" customFormat="1" ht="15" customHeight="1">
      <c r="A193" s="284"/>
      <c r="B193" s="1"/>
      <c r="C193" s="288" t="s">
        <v>948</v>
      </c>
      <c r="D193" s="63"/>
      <c r="E193" s="62"/>
      <c r="F193" s="47" t="s">
        <v>593</v>
      </c>
      <c r="G193" s="289">
        <v>16</v>
      </c>
      <c r="H193" s="286"/>
      <c r="I193" s="286"/>
      <c r="J193" s="285"/>
      <c r="K193" s="281"/>
      <c r="Z193" s="64"/>
      <c r="AA193" s="64"/>
      <c r="AB193" s="64"/>
      <c r="AC193" s="64"/>
      <c r="AD193" s="64"/>
      <c r="AE193" s="64"/>
      <c r="AF193" s="64"/>
      <c r="AK193" s="64"/>
      <c r="AL193" s="64"/>
      <c r="AM193" s="64"/>
      <c r="AN193" s="64"/>
      <c r="AO193" s="64"/>
      <c r="AP193" s="64"/>
      <c r="AQ193" s="64"/>
    </row>
    <row r="194" spans="1:43" s="87" customFormat="1" ht="15" customHeight="1">
      <c r="A194" s="284"/>
      <c r="B194" s="1"/>
      <c r="C194" s="288" t="s">
        <v>947</v>
      </c>
      <c r="D194" s="63"/>
      <c r="E194" s="62"/>
      <c r="F194" s="47" t="s">
        <v>606</v>
      </c>
      <c r="G194" s="289">
        <v>1</v>
      </c>
      <c r="H194" s="286"/>
      <c r="I194" s="286"/>
      <c r="J194" s="285"/>
      <c r="K194" s="281"/>
      <c r="Z194" s="64"/>
      <c r="AA194" s="64"/>
      <c r="AB194" s="64"/>
      <c r="AC194" s="64"/>
      <c r="AD194" s="64"/>
      <c r="AE194" s="64"/>
      <c r="AF194" s="64"/>
      <c r="AK194" s="64"/>
      <c r="AL194" s="64"/>
      <c r="AM194" s="64"/>
      <c r="AN194" s="64"/>
      <c r="AO194" s="64"/>
      <c r="AP194" s="64"/>
      <c r="AQ194" s="64"/>
    </row>
    <row r="195" spans="1:43" s="87" customFormat="1" ht="15" customHeight="1">
      <c r="A195" s="284"/>
      <c r="B195" s="1"/>
      <c r="C195" s="288"/>
      <c r="D195" s="63"/>
      <c r="E195" s="62"/>
      <c r="F195" s="47"/>
      <c r="G195" s="289"/>
      <c r="H195" s="286"/>
      <c r="I195" s="286"/>
      <c r="J195" s="285"/>
      <c r="K195" s="281"/>
      <c r="Z195" s="64"/>
      <c r="AA195" s="64"/>
      <c r="AB195" s="64"/>
      <c r="AC195" s="64"/>
      <c r="AD195" s="64"/>
      <c r="AE195" s="64"/>
      <c r="AF195" s="64"/>
      <c r="AK195" s="64"/>
      <c r="AL195" s="64"/>
      <c r="AM195" s="64"/>
      <c r="AN195" s="64"/>
      <c r="AO195" s="64"/>
      <c r="AP195" s="64"/>
      <c r="AQ195" s="64"/>
    </row>
    <row r="196" spans="1:43" s="87" customFormat="1" ht="15" customHeight="1">
      <c r="A196" s="284" t="s">
        <v>946</v>
      </c>
      <c r="B196" s="1" t="s">
        <v>945</v>
      </c>
      <c r="C196" s="65"/>
      <c r="D196" s="63"/>
      <c r="E196" s="62"/>
      <c r="F196" s="47" t="s">
        <v>606</v>
      </c>
      <c r="G196" s="289">
        <v>1</v>
      </c>
      <c r="H196" s="286"/>
      <c r="I196" s="286"/>
      <c r="J196" s="285"/>
      <c r="K196" s="281"/>
      <c r="Z196" s="64"/>
      <c r="AA196" s="64"/>
      <c r="AB196" s="64"/>
      <c r="AC196" s="64"/>
      <c r="AD196" s="64"/>
      <c r="AE196" s="64"/>
      <c r="AF196" s="64"/>
      <c r="AK196" s="64"/>
      <c r="AL196" s="64"/>
      <c r="AM196" s="64"/>
      <c r="AN196" s="64"/>
      <c r="AO196" s="64"/>
      <c r="AP196" s="64"/>
      <c r="AQ196" s="64"/>
    </row>
    <row r="197" spans="1:43" s="87" customFormat="1" ht="15" customHeight="1">
      <c r="A197" s="284" t="s">
        <v>944</v>
      </c>
      <c r="B197" s="1" t="s">
        <v>943</v>
      </c>
      <c r="C197" s="65"/>
      <c r="D197" s="63"/>
      <c r="E197" s="62"/>
      <c r="F197" s="47" t="s">
        <v>606</v>
      </c>
      <c r="G197" s="289">
        <v>1</v>
      </c>
      <c r="H197" s="286"/>
      <c r="I197" s="286"/>
      <c r="J197" s="285"/>
      <c r="K197" s="281"/>
      <c r="Z197" s="64"/>
      <c r="AA197" s="64"/>
      <c r="AB197" s="64"/>
      <c r="AC197" s="64"/>
      <c r="AD197" s="64"/>
      <c r="AE197" s="64"/>
      <c r="AF197" s="64"/>
      <c r="AK197" s="64"/>
      <c r="AL197" s="64"/>
      <c r="AM197" s="64"/>
      <c r="AN197" s="64"/>
      <c r="AO197" s="64"/>
      <c r="AP197" s="64"/>
      <c r="AQ197" s="64"/>
    </row>
    <row r="198" spans="1:43" s="87" customFormat="1" ht="15" customHeight="1">
      <c r="A198" s="284"/>
      <c r="B198" s="1"/>
      <c r="C198" s="65"/>
      <c r="D198" s="63"/>
      <c r="E198" s="62"/>
      <c r="F198" s="47"/>
      <c r="G198" s="289"/>
      <c r="H198" s="286"/>
      <c r="I198" s="286"/>
      <c r="J198" s="285"/>
      <c r="K198" s="281"/>
      <c r="Z198" s="64"/>
      <c r="AA198" s="64"/>
      <c r="AB198" s="64"/>
      <c r="AC198" s="64"/>
      <c r="AD198" s="64"/>
      <c r="AE198" s="64"/>
      <c r="AF198" s="64"/>
      <c r="AK198" s="64"/>
      <c r="AL198" s="64"/>
      <c r="AM198" s="64"/>
      <c r="AN198" s="64"/>
      <c r="AO198" s="64"/>
      <c r="AP198" s="64"/>
      <c r="AQ198" s="64"/>
    </row>
    <row r="199" spans="1:43" s="87" customFormat="1" ht="15" customHeight="1">
      <c r="A199" s="284" t="s">
        <v>942</v>
      </c>
      <c r="B199" s="1" t="s">
        <v>941</v>
      </c>
      <c r="C199" s="65"/>
      <c r="D199" s="63"/>
      <c r="E199" s="62"/>
      <c r="F199" s="47"/>
      <c r="G199" s="289"/>
      <c r="H199" s="286"/>
      <c r="I199" s="286"/>
      <c r="J199" s="285"/>
      <c r="K199" s="281"/>
      <c r="Z199" s="64"/>
      <c r="AA199" s="64"/>
      <c r="AB199" s="64"/>
      <c r="AC199" s="64"/>
      <c r="AD199" s="64"/>
      <c r="AE199" s="64"/>
      <c r="AF199" s="64"/>
      <c r="AK199" s="64"/>
      <c r="AL199" s="64"/>
      <c r="AM199" s="64"/>
      <c r="AN199" s="64"/>
      <c r="AO199" s="64"/>
      <c r="AP199" s="64"/>
      <c r="AQ199" s="64"/>
    </row>
    <row r="200" spans="1:43" s="87" customFormat="1" ht="15" customHeight="1">
      <c r="A200" s="284"/>
      <c r="B200" s="1"/>
      <c r="C200" s="288" t="s">
        <v>940</v>
      </c>
      <c r="D200" s="63"/>
      <c r="E200" s="62"/>
      <c r="F200" s="47" t="s">
        <v>7</v>
      </c>
      <c r="G200" s="289">
        <v>85</v>
      </c>
      <c r="H200" s="286"/>
      <c r="I200" s="286"/>
      <c r="J200" s="285"/>
      <c r="K200" s="281"/>
      <c r="Z200" s="64"/>
      <c r="AA200" s="64"/>
      <c r="AB200" s="64"/>
      <c r="AC200" s="64"/>
      <c r="AD200" s="64"/>
      <c r="AE200" s="64"/>
      <c r="AF200" s="64"/>
      <c r="AK200" s="64"/>
      <c r="AL200" s="64"/>
      <c r="AM200" s="64"/>
      <c r="AN200" s="64"/>
      <c r="AO200" s="64"/>
      <c r="AP200" s="64"/>
      <c r="AQ200" s="64"/>
    </row>
    <row r="201" spans="1:43" s="87" customFormat="1" ht="15" customHeight="1">
      <c r="A201" s="284"/>
      <c r="B201" s="1"/>
      <c r="C201" s="288" t="s">
        <v>939</v>
      </c>
      <c r="D201" s="63"/>
      <c r="E201" s="62"/>
      <c r="F201" s="47" t="s">
        <v>7</v>
      </c>
      <c r="G201" s="289">
        <v>34</v>
      </c>
      <c r="H201" s="286"/>
      <c r="I201" s="286"/>
      <c r="J201" s="285"/>
      <c r="K201" s="281"/>
      <c r="Z201" s="64"/>
      <c r="AA201" s="64"/>
      <c r="AB201" s="64"/>
      <c r="AC201" s="64"/>
      <c r="AD201" s="64"/>
      <c r="AE201" s="64"/>
      <c r="AF201" s="64"/>
      <c r="AK201" s="64"/>
      <c r="AL201" s="64"/>
      <c r="AM201" s="64"/>
      <c r="AN201" s="64"/>
      <c r="AO201" s="64"/>
      <c r="AP201" s="64"/>
      <c r="AQ201" s="64"/>
    </row>
    <row r="202" spans="1:43" s="87" customFormat="1" ht="15" customHeight="1">
      <c r="A202" s="284"/>
      <c r="B202" s="1"/>
      <c r="C202" s="288" t="s">
        <v>938</v>
      </c>
      <c r="D202" s="63"/>
      <c r="E202" s="62"/>
      <c r="F202" s="47" t="s">
        <v>7</v>
      </c>
      <c r="G202" s="289">
        <v>10</v>
      </c>
      <c r="H202" s="286"/>
      <c r="I202" s="286"/>
      <c r="J202" s="285"/>
      <c r="K202" s="281"/>
      <c r="Z202" s="64"/>
      <c r="AA202" s="64"/>
      <c r="AB202" s="64"/>
      <c r="AC202" s="64"/>
      <c r="AD202" s="64"/>
      <c r="AE202" s="64"/>
      <c r="AF202" s="64"/>
      <c r="AK202" s="64"/>
      <c r="AL202" s="64"/>
      <c r="AM202" s="64"/>
      <c r="AN202" s="64"/>
      <c r="AO202" s="64"/>
      <c r="AP202" s="64"/>
      <c r="AQ202" s="64"/>
    </row>
    <row r="203" spans="1:43" s="87" customFormat="1" ht="15" customHeight="1">
      <c r="A203" s="284"/>
      <c r="B203" s="1"/>
      <c r="C203" s="65" t="s">
        <v>937</v>
      </c>
      <c r="D203" s="63"/>
      <c r="E203" s="62"/>
      <c r="F203" s="47" t="s">
        <v>7</v>
      </c>
      <c r="G203" s="289">
        <v>121</v>
      </c>
      <c r="H203" s="286"/>
      <c r="I203" s="286"/>
      <c r="J203" s="285"/>
      <c r="K203" s="281"/>
      <c r="Z203" s="64"/>
      <c r="AA203" s="64"/>
      <c r="AB203" s="64"/>
      <c r="AC203" s="64"/>
      <c r="AD203" s="64"/>
      <c r="AE203" s="64"/>
      <c r="AF203" s="64"/>
      <c r="AK203" s="64"/>
      <c r="AL203" s="64"/>
      <c r="AM203" s="64"/>
      <c r="AN203" s="64"/>
      <c r="AO203" s="64"/>
      <c r="AP203" s="64"/>
      <c r="AQ203" s="64"/>
    </row>
    <row r="204" spans="1:43" s="87" customFormat="1" ht="15" customHeight="1">
      <c r="A204" s="284"/>
      <c r="B204" s="1"/>
      <c r="C204" s="288" t="s">
        <v>936</v>
      </c>
      <c r="D204" s="63"/>
      <c r="E204" s="62"/>
      <c r="F204" s="47" t="s">
        <v>7</v>
      </c>
      <c r="G204" s="289">
        <v>129</v>
      </c>
      <c r="H204" s="286"/>
      <c r="I204" s="286"/>
      <c r="J204" s="285"/>
      <c r="K204" s="281"/>
      <c r="Z204" s="64"/>
      <c r="AA204" s="64"/>
      <c r="AB204" s="64"/>
      <c r="AC204" s="64"/>
      <c r="AD204" s="64"/>
      <c r="AE204" s="64"/>
      <c r="AF204" s="64"/>
      <c r="AK204" s="64"/>
      <c r="AL204" s="64"/>
      <c r="AM204" s="64"/>
      <c r="AN204" s="64"/>
      <c r="AO204" s="64"/>
      <c r="AP204" s="64"/>
      <c r="AQ204" s="64"/>
    </row>
    <row r="205" spans="1:43" s="87" customFormat="1" ht="15" customHeight="1">
      <c r="A205" s="284"/>
      <c r="B205" s="1"/>
      <c r="C205" s="288" t="s">
        <v>935</v>
      </c>
      <c r="D205" s="63"/>
      <c r="E205" s="62"/>
      <c r="F205" s="47"/>
      <c r="G205" s="289"/>
      <c r="H205" s="286"/>
      <c r="I205" s="286"/>
      <c r="J205" s="285"/>
      <c r="K205" s="281"/>
      <c r="Z205" s="64"/>
      <c r="AA205" s="64"/>
      <c r="AB205" s="64"/>
      <c r="AC205" s="64"/>
      <c r="AD205" s="64"/>
      <c r="AE205" s="64"/>
      <c r="AF205" s="64"/>
      <c r="AK205" s="64"/>
      <c r="AL205" s="64"/>
      <c r="AM205" s="64"/>
      <c r="AN205" s="64"/>
      <c r="AO205" s="64"/>
      <c r="AP205" s="64"/>
      <c r="AQ205" s="64"/>
    </row>
    <row r="206" spans="1:43" s="87" customFormat="1" ht="15" customHeight="1">
      <c r="A206" s="284"/>
      <c r="B206" s="1"/>
      <c r="C206" s="65"/>
      <c r="D206" s="63"/>
      <c r="E206" s="62"/>
      <c r="F206" s="47"/>
      <c r="G206" s="289"/>
      <c r="H206" s="286"/>
      <c r="I206" s="286"/>
      <c r="J206" s="285"/>
      <c r="K206" s="281"/>
      <c r="Z206" s="64"/>
      <c r="AA206" s="64"/>
      <c r="AB206" s="64"/>
      <c r="AC206" s="64"/>
      <c r="AD206" s="64"/>
      <c r="AE206" s="64"/>
      <c r="AF206" s="64"/>
      <c r="AK206" s="64"/>
      <c r="AL206" s="64"/>
      <c r="AM206" s="64"/>
      <c r="AN206" s="64"/>
      <c r="AO206" s="64"/>
      <c r="AP206" s="64"/>
      <c r="AQ206" s="64"/>
    </row>
    <row r="207" spans="1:43" s="87" customFormat="1" ht="15" customHeight="1">
      <c r="A207" s="284" t="s">
        <v>934</v>
      </c>
      <c r="B207" s="1" t="s">
        <v>933</v>
      </c>
      <c r="C207" s="65"/>
      <c r="D207" s="63"/>
      <c r="E207" s="62"/>
      <c r="F207" s="47"/>
      <c r="G207" s="289"/>
      <c r="H207" s="286"/>
      <c r="I207" s="286"/>
      <c r="J207" s="285"/>
      <c r="K207" s="281"/>
      <c r="Z207" s="64"/>
      <c r="AA207" s="64"/>
      <c r="AB207" s="64"/>
      <c r="AC207" s="64"/>
      <c r="AD207" s="64"/>
      <c r="AE207" s="64"/>
      <c r="AF207" s="64"/>
      <c r="AK207" s="64"/>
      <c r="AL207" s="64"/>
      <c r="AM207" s="64"/>
      <c r="AN207" s="64"/>
      <c r="AO207" s="64"/>
      <c r="AP207" s="64"/>
      <c r="AQ207" s="64"/>
    </row>
    <row r="208" spans="1:43" s="87" customFormat="1" ht="15" customHeight="1">
      <c r="A208" s="284"/>
      <c r="B208" s="1"/>
      <c r="C208" s="288" t="s">
        <v>932</v>
      </c>
      <c r="D208" s="63"/>
      <c r="E208" s="62"/>
      <c r="F208" s="47" t="s">
        <v>7</v>
      </c>
      <c r="G208" s="289">
        <v>85</v>
      </c>
      <c r="H208" s="286"/>
      <c r="I208" s="286"/>
      <c r="J208" s="285"/>
      <c r="K208" s="281"/>
      <c r="Z208" s="64"/>
      <c r="AA208" s="64"/>
      <c r="AB208" s="64"/>
      <c r="AC208" s="64"/>
      <c r="AD208" s="64"/>
      <c r="AE208" s="64"/>
      <c r="AF208" s="64"/>
      <c r="AK208" s="64"/>
      <c r="AL208" s="64"/>
      <c r="AM208" s="64"/>
      <c r="AN208" s="64"/>
      <c r="AO208" s="64"/>
      <c r="AP208" s="64"/>
      <c r="AQ208" s="64"/>
    </row>
    <row r="209" spans="1:43" s="87" customFormat="1" ht="15" customHeight="1">
      <c r="A209" s="284"/>
      <c r="B209" s="1"/>
      <c r="C209" s="288" t="s">
        <v>931</v>
      </c>
      <c r="D209" s="63"/>
      <c r="E209" s="62"/>
      <c r="F209" s="47" t="s">
        <v>7</v>
      </c>
      <c r="G209" s="289">
        <v>4</v>
      </c>
      <c r="H209" s="286"/>
      <c r="I209" s="286"/>
      <c r="J209" s="285"/>
      <c r="K209" s="281"/>
      <c r="Z209" s="64"/>
      <c r="AA209" s="64"/>
      <c r="AB209" s="64"/>
      <c r="AC209" s="64"/>
      <c r="AD209" s="64"/>
      <c r="AE209" s="64"/>
      <c r="AF209" s="64"/>
      <c r="AK209" s="64"/>
      <c r="AL209" s="64"/>
      <c r="AM209" s="64"/>
      <c r="AN209" s="64"/>
      <c r="AO209" s="64"/>
      <c r="AP209" s="64"/>
      <c r="AQ209" s="64"/>
    </row>
    <row r="210" spans="1:43" s="87" customFormat="1" ht="15" customHeight="1">
      <c r="A210" s="284"/>
      <c r="B210" s="1"/>
      <c r="C210" s="65"/>
      <c r="D210" s="63"/>
      <c r="E210" s="62"/>
      <c r="F210" s="47"/>
      <c r="G210" s="289"/>
      <c r="H210" s="286"/>
      <c r="I210" s="286"/>
      <c r="J210" s="285"/>
      <c r="K210" s="281"/>
      <c r="Z210" s="64"/>
      <c r="AA210" s="64"/>
      <c r="AB210" s="64"/>
      <c r="AC210" s="64"/>
      <c r="AD210" s="64"/>
      <c r="AE210" s="64"/>
      <c r="AF210" s="64"/>
      <c r="AK210" s="64"/>
      <c r="AL210" s="64"/>
      <c r="AM210" s="64"/>
      <c r="AN210" s="64"/>
      <c r="AO210" s="64"/>
      <c r="AP210" s="64"/>
      <c r="AQ210" s="64"/>
    </row>
    <row r="211" spans="1:43" s="87" customFormat="1" ht="15" customHeight="1">
      <c r="A211" s="570" t="s">
        <v>328</v>
      </c>
      <c r="B211" s="572" t="s">
        <v>930</v>
      </c>
      <c r="C211" s="65"/>
      <c r="D211" s="63"/>
      <c r="E211" s="62"/>
      <c r="F211" s="47"/>
      <c r="G211" s="289"/>
      <c r="H211" s="286"/>
      <c r="I211" s="286"/>
      <c r="J211" s="285"/>
      <c r="K211" s="281"/>
      <c r="Z211" s="64"/>
      <c r="AA211" s="64"/>
      <c r="AB211" s="64"/>
      <c r="AC211" s="64"/>
      <c r="AD211" s="64"/>
      <c r="AE211" s="64"/>
      <c r="AF211" s="64"/>
      <c r="AK211" s="64"/>
      <c r="AL211" s="64"/>
      <c r="AM211" s="64"/>
      <c r="AN211" s="64"/>
      <c r="AO211" s="64"/>
      <c r="AP211" s="64"/>
      <c r="AQ211" s="64"/>
    </row>
    <row r="212" spans="1:43" s="87" customFormat="1" ht="15" customHeight="1">
      <c r="A212" s="284" t="s">
        <v>326</v>
      </c>
      <c r="B212" s="1" t="s">
        <v>929</v>
      </c>
      <c r="C212" s="65"/>
      <c r="D212" s="63"/>
      <c r="E212" s="62"/>
      <c r="F212" s="47"/>
      <c r="G212" s="289"/>
      <c r="H212" s="286"/>
      <c r="I212" s="286"/>
      <c r="J212" s="285"/>
      <c r="K212" s="281"/>
      <c r="Z212" s="64"/>
      <c r="AA212" s="64"/>
      <c r="AB212" s="64"/>
      <c r="AC212" s="64"/>
      <c r="AD212" s="64"/>
      <c r="AE212" s="64"/>
      <c r="AF212" s="64"/>
      <c r="AK212" s="64"/>
      <c r="AL212" s="64"/>
      <c r="AM212" s="64"/>
      <c r="AN212" s="64"/>
      <c r="AO212" s="64"/>
      <c r="AP212" s="64"/>
      <c r="AQ212" s="64"/>
    </row>
    <row r="213" spans="1:43" s="87" customFormat="1" ht="15" customHeight="1">
      <c r="A213" s="284" t="s">
        <v>928</v>
      </c>
      <c r="B213" s="1" t="s">
        <v>927</v>
      </c>
      <c r="C213" s="65"/>
      <c r="D213" s="63"/>
      <c r="E213" s="62"/>
      <c r="F213" s="47"/>
      <c r="G213" s="289"/>
      <c r="H213" s="286"/>
      <c r="I213" s="286"/>
      <c r="J213" s="285"/>
      <c r="K213" s="281"/>
      <c r="Z213" s="64"/>
      <c r="AA213" s="64"/>
      <c r="AB213" s="64"/>
      <c r="AC213" s="64"/>
      <c r="AD213" s="64"/>
      <c r="AE213" s="64"/>
      <c r="AF213" s="64"/>
      <c r="AK213" s="64"/>
      <c r="AL213" s="64"/>
      <c r="AM213" s="64"/>
      <c r="AN213" s="64"/>
      <c r="AO213" s="64"/>
      <c r="AP213" s="64"/>
      <c r="AQ213" s="64"/>
    </row>
    <row r="214" spans="1:43" s="87" customFormat="1" ht="15" customHeight="1">
      <c r="A214" s="284"/>
      <c r="B214" s="1"/>
      <c r="C214" s="288" t="s">
        <v>926</v>
      </c>
      <c r="D214" s="63"/>
      <c r="E214" s="62"/>
      <c r="F214" s="47" t="s">
        <v>7</v>
      </c>
      <c r="G214" s="289">
        <v>1</v>
      </c>
      <c r="H214" s="286"/>
      <c r="I214" s="286"/>
      <c r="J214" s="285"/>
      <c r="K214" s="281"/>
      <c r="Z214" s="64"/>
      <c r="AA214" s="64"/>
      <c r="AB214" s="64"/>
      <c r="AC214" s="64"/>
      <c r="AD214" s="64"/>
      <c r="AE214" s="64"/>
      <c r="AF214" s="64"/>
      <c r="AK214" s="64"/>
      <c r="AL214" s="64"/>
      <c r="AM214" s="64"/>
      <c r="AN214" s="64"/>
      <c r="AO214" s="64"/>
      <c r="AP214" s="64"/>
      <c r="AQ214" s="64"/>
    </row>
    <row r="215" spans="1:43" s="87" customFormat="1" ht="15" customHeight="1">
      <c r="A215" s="284"/>
      <c r="B215" s="1"/>
      <c r="C215" s="288" t="s">
        <v>925</v>
      </c>
      <c r="D215" s="63"/>
      <c r="E215" s="62"/>
      <c r="F215" s="47" t="s">
        <v>7</v>
      </c>
      <c r="G215" s="289">
        <v>1</v>
      </c>
      <c r="H215" s="286"/>
      <c r="I215" s="286"/>
      <c r="J215" s="285"/>
      <c r="K215" s="281"/>
      <c r="Z215" s="64"/>
      <c r="AA215" s="64"/>
      <c r="AB215" s="64"/>
      <c r="AC215" s="64"/>
      <c r="AD215" s="64"/>
      <c r="AE215" s="64"/>
      <c r="AF215" s="64"/>
      <c r="AK215" s="64"/>
      <c r="AL215" s="64"/>
      <c r="AM215" s="64"/>
      <c r="AN215" s="64"/>
      <c r="AO215" s="64"/>
      <c r="AP215" s="64"/>
      <c r="AQ215" s="64"/>
    </row>
    <row r="216" spans="1:43" s="87" customFormat="1" ht="15" customHeight="1">
      <c r="A216" s="284"/>
      <c r="B216" s="1"/>
      <c r="C216" s="288" t="s">
        <v>924</v>
      </c>
      <c r="D216" s="63"/>
      <c r="E216" s="62"/>
      <c r="F216" s="47" t="s">
        <v>7</v>
      </c>
      <c r="G216" s="289">
        <v>1</v>
      </c>
      <c r="H216" s="286"/>
      <c r="I216" s="286"/>
      <c r="J216" s="285"/>
      <c r="K216" s="281"/>
      <c r="Z216" s="64"/>
      <c r="AA216" s="64"/>
      <c r="AB216" s="64"/>
      <c r="AC216" s="64"/>
      <c r="AD216" s="64"/>
      <c r="AE216" s="64"/>
      <c r="AF216" s="64"/>
      <c r="AK216" s="64"/>
      <c r="AL216" s="64"/>
      <c r="AM216" s="64"/>
      <c r="AN216" s="64"/>
      <c r="AO216" s="64"/>
      <c r="AP216" s="64"/>
      <c r="AQ216" s="64"/>
    </row>
    <row r="217" spans="1:43" s="87" customFormat="1" ht="15" customHeight="1">
      <c r="A217" s="284"/>
      <c r="B217" s="1"/>
      <c r="C217" s="288" t="s">
        <v>923</v>
      </c>
      <c r="D217" s="63"/>
      <c r="E217" s="62"/>
      <c r="F217" s="47" t="s">
        <v>7</v>
      </c>
      <c r="G217" s="289">
        <v>1</v>
      </c>
      <c r="H217" s="286"/>
      <c r="I217" s="286"/>
      <c r="J217" s="285"/>
      <c r="K217" s="281"/>
      <c r="Z217" s="64"/>
      <c r="AA217" s="64"/>
      <c r="AB217" s="64"/>
      <c r="AC217" s="64"/>
      <c r="AD217" s="64"/>
      <c r="AE217" s="64"/>
      <c r="AF217" s="64"/>
      <c r="AK217" s="64"/>
      <c r="AL217" s="64"/>
      <c r="AM217" s="64"/>
      <c r="AN217" s="64"/>
      <c r="AO217" s="64"/>
      <c r="AP217" s="64"/>
      <c r="AQ217" s="64"/>
    </row>
    <row r="218" spans="1:43" s="87" customFormat="1" ht="15" customHeight="1">
      <c r="A218" s="284"/>
      <c r="B218" s="1"/>
      <c r="C218" s="288" t="s">
        <v>922</v>
      </c>
      <c r="D218" s="63"/>
      <c r="E218" s="62"/>
      <c r="F218" s="47" t="s">
        <v>7</v>
      </c>
      <c r="G218" s="289">
        <v>1</v>
      </c>
      <c r="H218" s="286"/>
      <c r="I218" s="286"/>
      <c r="J218" s="285"/>
      <c r="K218" s="281"/>
      <c r="Z218" s="64"/>
      <c r="AA218" s="64"/>
      <c r="AB218" s="64"/>
      <c r="AC218" s="64"/>
      <c r="AD218" s="64"/>
      <c r="AE218" s="64"/>
      <c r="AF218" s="64"/>
      <c r="AK218" s="64"/>
      <c r="AL218" s="64"/>
      <c r="AM218" s="64"/>
      <c r="AN218" s="64"/>
      <c r="AO218" s="64"/>
      <c r="AP218" s="64"/>
      <c r="AQ218" s="64"/>
    </row>
    <row r="219" spans="1:43" s="87" customFormat="1" ht="15" customHeight="1">
      <c r="A219" s="284"/>
      <c r="B219" s="1"/>
      <c r="C219" s="288" t="s">
        <v>832</v>
      </c>
      <c r="D219" s="63"/>
      <c r="E219" s="62"/>
      <c r="F219" s="47" t="s">
        <v>606</v>
      </c>
      <c r="G219" s="289">
        <v>1</v>
      </c>
      <c r="H219" s="286"/>
      <c r="I219" s="286"/>
      <c r="J219" s="285"/>
      <c r="K219" s="281"/>
      <c r="Z219" s="64"/>
      <c r="AA219" s="64"/>
      <c r="AB219" s="64"/>
      <c r="AC219" s="64"/>
      <c r="AD219" s="64"/>
      <c r="AE219" s="64"/>
      <c r="AF219" s="64"/>
      <c r="AK219" s="64"/>
      <c r="AL219" s="64"/>
      <c r="AM219" s="64"/>
      <c r="AN219" s="64"/>
      <c r="AO219" s="64"/>
      <c r="AP219" s="64"/>
      <c r="AQ219" s="64"/>
    </row>
    <row r="220" spans="1:43" s="87" customFormat="1" ht="15" customHeight="1">
      <c r="A220" s="284"/>
      <c r="B220" s="1"/>
      <c r="C220" s="65"/>
      <c r="D220" s="63"/>
      <c r="E220" s="62"/>
      <c r="F220" s="47"/>
      <c r="G220" s="289"/>
      <c r="H220" s="286"/>
      <c r="I220" s="286"/>
      <c r="J220" s="285"/>
      <c r="K220" s="281"/>
      <c r="Z220" s="64"/>
      <c r="AA220" s="64"/>
      <c r="AB220" s="64"/>
      <c r="AC220" s="64"/>
      <c r="AD220" s="64"/>
      <c r="AE220" s="64"/>
      <c r="AF220" s="64"/>
      <c r="AK220" s="64"/>
      <c r="AL220" s="64"/>
      <c r="AM220" s="64"/>
      <c r="AN220" s="64"/>
      <c r="AO220" s="64"/>
      <c r="AP220" s="64"/>
      <c r="AQ220" s="64"/>
    </row>
    <row r="221" spans="1:43" s="87" customFormat="1" ht="15" customHeight="1">
      <c r="A221" s="284" t="s">
        <v>921</v>
      </c>
      <c r="B221" s="1" t="s">
        <v>920</v>
      </c>
      <c r="C221" s="65"/>
      <c r="D221" s="63"/>
      <c r="E221" s="62"/>
      <c r="F221" s="47"/>
      <c r="G221" s="289"/>
      <c r="H221" s="286"/>
      <c r="I221" s="286"/>
      <c r="J221" s="285"/>
      <c r="K221" s="281"/>
      <c r="Z221" s="64"/>
      <c r="AA221" s="64"/>
      <c r="AB221" s="64"/>
      <c r="AC221" s="64"/>
      <c r="AD221" s="64"/>
      <c r="AE221" s="64"/>
      <c r="AF221" s="64"/>
      <c r="AK221" s="64"/>
      <c r="AL221" s="64"/>
      <c r="AM221" s="64"/>
      <c r="AN221" s="64"/>
      <c r="AO221" s="64"/>
      <c r="AP221" s="64"/>
      <c r="AQ221" s="64"/>
    </row>
    <row r="222" spans="1:43" s="87" customFormat="1" ht="15" customHeight="1">
      <c r="A222" s="284"/>
      <c r="B222" s="1"/>
      <c r="C222" s="288" t="s">
        <v>919</v>
      </c>
      <c r="D222" s="63"/>
      <c r="E222" s="62"/>
      <c r="F222" s="47" t="s">
        <v>7</v>
      </c>
      <c r="G222" s="289">
        <v>1</v>
      </c>
      <c r="H222" s="286"/>
      <c r="I222" s="286"/>
      <c r="J222" s="285"/>
      <c r="K222" s="281"/>
      <c r="Z222" s="64"/>
      <c r="AA222" s="64"/>
      <c r="AB222" s="64"/>
      <c r="AC222" s="64"/>
      <c r="AD222" s="64"/>
      <c r="AE222" s="64"/>
      <c r="AF222" s="64"/>
      <c r="AK222" s="64"/>
      <c r="AL222" s="64"/>
      <c r="AM222" s="64"/>
      <c r="AN222" s="64"/>
      <c r="AO222" s="64"/>
      <c r="AP222" s="64"/>
      <c r="AQ222" s="64"/>
    </row>
    <row r="223" spans="1:43" s="87" customFormat="1" ht="15" customHeight="1">
      <c r="A223" s="284"/>
      <c r="B223" s="1"/>
      <c r="C223" s="65"/>
      <c r="D223" s="63"/>
      <c r="E223" s="62"/>
      <c r="F223" s="47"/>
      <c r="G223" s="289"/>
      <c r="H223" s="286"/>
      <c r="I223" s="286"/>
      <c r="J223" s="285"/>
      <c r="K223" s="281"/>
      <c r="Z223" s="64"/>
      <c r="AA223" s="64"/>
      <c r="AB223" s="64"/>
      <c r="AC223" s="64"/>
      <c r="AD223" s="64"/>
      <c r="AE223" s="64"/>
      <c r="AF223" s="64"/>
      <c r="AK223" s="64"/>
      <c r="AL223" s="64"/>
      <c r="AM223" s="64"/>
      <c r="AN223" s="64"/>
      <c r="AO223" s="64"/>
      <c r="AP223" s="64"/>
      <c r="AQ223" s="64"/>
    </row>
    <row r="224" spans="1:43" s="87" customFormat="1" ht="15" customHeight="1">
      <c r="A224" s="284" t="s">
        <v>324</v>
      </c>
      <c r="B224" s="1" t="s">
        <v>918</v>
      </c>
      <c r="C224" s="65"/>
      <c r="D224" s="63"/>
      <c r="E224" s="62"/>
      <c r="F224" s="47"/>
      <c r="G224" s="289"/>
      <c r="H224" s="286"/>
      <c r="I224" s="286"/>
      <c r="J224" s="285"/>
      <c r="K224" s="281"/>
      <c r="Z224" s="64"/>
      <c r="AA224" s="64"/>
      <c r="AB224" s="64"/>
      <c r="AC224" s="64"/>
      <c r="AD224" s="64"/>
      <c r="AE224" s="64"/>
      <c r="AF224" s="64"/>
      <c r="AK224" s="64"/>
      <c r="AL224" s="64"/>
      <c r="AM224" s="64"/>
      <c r="AN224" s="64"/>
      <c r="AO224" s="64"/>
      <c r="AP224" s="64"/>
      <c r="AQ224" s="64"/>
    </row>
    <row r="225" spans="1:43" s="87" customFormat="1" ht="15" customHeight="1">
      <c r="A225" s="284" t="s">
        <v>917</v>
      </c>
      <c r="B225" s="1" t="s">
        <v>916</v>
      </c>
      <c r="C225" s="65"/>
      <c r="D225" s="63"/>
      <c r="E225" s="62"/>
      <c r="F225" s="47" t="s">
        <v>7</v>
      </c>
      <c r="G225" s="289">
        <v>7</v>
      </c>
      <c r="H225" s="286"/>
      <c r="I225" s="286"/>
      <c r="J225" s="285"/>
      <c r="K225" s="281"/>
      <c r="Z225" s="64"/>
      <c r="AA225" s="64"/>
      <c r="AB225" s="64"/>
      <c r="AC225" s="64"/>
      <c r="AD225" s="64"/>
      <c r="AE225" s="64"/>
      <c r="AF225" s="64"/>
      <c r="AK225" s="64"/>
      <c r="AL225" s="64"/>
      <c r="AM225" s="64"/>
      <c r="AN225" s="64"/>
      <c r="AO225" s="64"/>
      <c r="AP225" s="64"/>
      <c r="AQ225" s="64"/>
    </row>
    <row r="226" spans="1:43" s="87" customFormat="1" ht="15" customHeight="1">
      <c r="A226" s="284" t="s">
        <v>915</v>
      </c>
      <c r="B226" s="1" t="s">
        <v>914</v>
      </c>
      <c r="C226" s="65"/>
      <c r="D226" s="63"/>
      <c r="E226" s="62"/>
      <c r="F226" s="47" t="s">
        <v>7</v>
      </c>
      <c r="G226" s="289">
        <v>6</v>
      </c>
      <c r="H226" s="286"/>
      <c r="I226" s="286"/>
      <c r="J226" s="285"/>
      <c r="K226" s="281"/>
      <c r="Z226" s="64"/>
      <c r="AA226" s="64"/>
      <c r="AB226" s="64"/>
      <c r="AC226" s="64"/>
      <c r="AD226" s="64"/>
      <c r="AE226" s="64"/>
      <c r="AF226" s="64"/>
      <c r="AK226" s="64"/>
      <c r="AL226" s="64"/>
      <c r="AM226" s="64"/>
      <c r="AN226" s="64"/>
      <c r="AO226" s="64"/>
      <c r="AP226" s="64"/>
      <c r="AQ226" s="64"/>
    </row>
    <row r="227" spans="1:43" s="87" customFormat="1" ht="15" customHeight="1">
      <c r="A227" s="284" t="s">
        <v>913</v>
      </c>
      <c r="B227" s="1" t="s">
        <v>912</v>
      </c>
      <c r="C227" s="65"/>
      <c r="D227" s="63"/>
      <c r="E227" s="62"/>
      <c r="F227" s="47" t="s">
        <v>7</v>
      </c>
      <c r="G227" s="289">
        <v>2</v>
      </c>
      <c r="H227" s="286"/>
      <c r="I227" s="286"/>
      <c r="J227" s="285"/>
      <c r="K227" s="281"/>
      <c r="Z227" s="64"/>
      <c r="AA227" s="64"/>
      <c r="AB227" s="64"/>
      <c r="AC227" s="64"/>
      <c r="AD227" s="64"/>
      <c r="AE227" s="64"/>
      <c r="AF227" s="64"/>
      <c r="AK227" s="64"/>
      <c r="AL227" s="64"/>
      <c r="AM227" s="64"/>
      <c r="AN227" s="64"/>
      <c r="AO227" s="64"/>
      <c r="AP227" s="64"/>
      <c r="AQ227" s="64"/>
    </row>
    <row r="228" spans="1:43" s="87" customFormat="1" ht="15" customHeight="1">
      <c r="A228" s="284" t="s">
        <v>911</v>
      </c>
      <c r="B228" s="1" t="s">
        <v>910</v>
      </c>
      <c r="C228" s="65"/>
      <c r="D228" s="63"/>
      <c r="E228" s="62"/>
      <c r="F228" s="47" t="s">
        <v>16</v>
      </c>
      <c r="G228" s="289"/>
      <c r="H228" s="286"/>
      <c r="I228" s="286"/>
      <c r="J228" s="285"/>
      <c r="K228" s="281"/>
      <c r="Z228" s="64"/>
      <c r="AA228" s="64"/>
      <c r="AB228" s="64"/>
      <c r="AC228" s="64"/>
      <c r="AD228" s="64"/>
      <c r="AE228" s="64"/>
      <c r="AF228" s="64"/>
      <c r="AK228" s="64"/>
      <c r="AL228" s="64"/>
      <c r="AM228" s="64"/>
      <c r="AN228" s="64"/>
      <c r="AO228" s="64"/>
      <c r="AP228" s="64"/>
      <c r="AQ228" s="64"/>
    </row>
    <row r="229" spans="1:43" s="87" customFormat="1" ht="15" customHeight="1">
      <c r="A229" s="284"/>
      <c r="B229" s="1"/>
      <c r="C229" s="65"/>
      <c r="D229" s="63"/>
      <c r="E229" s="62"/>
      <c r="F229" s="47"/>
      <c r="G229" s="289"/>
      <c r="H229" s="286"/>
      <c r="I229" s="286"/>
      <c r="J229" s="285"/>
      <c r="K229" s="281"/>
      <c r="Z229" s="64"/>
      <c r="AA229" s="64"/>
      <c r="AB229" s="64"/>
      <c r="AC229" s="64"/>
      <c r="AD229" s="64"/>
      <c r="AE229" s="64"/>
      <c r="AF229" s="64"/>
      <c r="AK229" s="64"/>
      <c r="AL229" s="64"/>
      <c r="AM229" s="64"/>
      <c r="AN229" s="64"/>
      <c r="AO229" s="64"/>
      <c r="AP229" s="64"/>
      <c r="AQ229" s="64"/>
    </row>
    <row r="230" spans="1:43" s="87" customFormat="1" ht="15" customHeight="1">
      <c r="A230" s="284" t="s">
        <v>322</v>
      </c>
      <c r="B230" s="1" t="s">
        <v>909</v>
      </c>
      <c r="C230" s="65"/>
      <c r="D230" s="63"/>
      <c r="E230" s="62"/>
      <c r="F230" s="47" t="s">
        <v>593</v>
      </c>
      <c r="G230" s="289">
        <v>135</v>
      </c>
      <c r="H230" s="286"/>
      <c r="I230" s="286"/>
      <c r="J230" s="285"/>
      <c r="K230" s="281"/>
      <c r="Z230" s="64"/>
      <c r="AA230" s="64"/>
      <c r="AB230" s="64"/>
      <c r="AC230" s="64"/>
      <c r="AD230" s="64"/>
      <c r="AE230" s="64"/>
      <c r="AF230" s="64"/>
      <c r="AK230" s="64"/>
      <c r="AL230" s="64"/>
      <c r="AM230" s="64"/>
      <c r="AN230" s="64"/>
      <c r="AO230" s="64"/>
      <c r="AP230" s="64"/>
      <c r="AQ230" s="64"/>
    </row>
    <row r="231" spans="1:43" s="87" customFormat="1" ht="15" customHeight="1">
      <c r="A231" s="284" t="s">
        <v>320</v>
      </c>
      <c r="B231" s="1" t="s">
        <v>908</v>
      </c>
      <c r="C231" s="65"/>
      <c r="D231" s="63"/>
      <c r="E231" s="62"/>
      <c r="F231" s="47" t="s">
        <v>16</v>
      </c>
      <c r="G231" s="289"/>
      <c r="H231" s="286"/>
      <c r="I231" s="286"/>
      <c r="J231" s="285"/>
      <c r="K231" s="281"/>
      <c r="Z231" s="64"/>
      <c r="AA231" s="64"/>
      <c r="AB231" s="64"/>
      <c r="AC231" s="64"/>
      <c r="AD231" s="64"/>
      <c r="AE231" s="64"/>
      <c r="AF231" s="64"/>
      <c r="AK231" s="64"/>
      <c r="AL231" s="64"/>
      <c r="AM231" s="64"/>
      <c r="AN231" s="64"/>
      <c r="AO231" s="64"/>
      <c r="AP231" s="64"/>
      <c r="AQ231" s="64"/>
    </row>
    <row r="232" spans="1:43" s="87" customFormat="1" ht="15" customHeight="1">
      <c r="A232" s="284" t="s">
        <v>907</v>
      </c>
      <c r="B232" s="1" t="s">
        <v>906</v>
      </c>
      <c r="C232" s="65"/>
      <c r="D232" s="63"/>
      <c r="E232" s="62"/>
      <c r="F232" s="47" t="s">
        <v>593</v>
      </c>
      <c r="G232" s="289">
        <v>580</v>
      </c>
      <c r="H232" s="286"/>
      <c r="I232" s="286"/>
      <c r="J232" s="285"/>
      <c r="K232" s="297"/>
      <c r="Z232" s="64"/>
      <c r="AA232" s="64"/>
      <c r="AB232" s="64"/>
      <c r="AC232" s="64"/>
      <c r="AD232" s="64"/>
      <c r="AE232" s="64"/>
      <c r="AF232" s="64"/>
      <c r="AK232" s="64"/>
      <c r="AL232" s="64"/>
      <c r="AM232" s="64"/>
      <c r="AN232" s="64"/>
      <c r="AO232" s="64"/>
      <c r="AP232" s="64"/>
      <c r="AQ232" s="64"/>
    </row>
    <row r="233" spans="1:43" s="87" customFormat="1" ht="15" customHeight="1">
      <c r="A233" s="284" t="s">
        <v>905</v>
      </c>
      <c r="B233" s="1" t="s">
        <v>904</v>
      </c>
      <c r="C233" s="65"/>
      <c r="D233" s="63"/>
      <c r="E233" s="62"/>
      <c r="F233" s="47" t="s">
        <v>7</v>
      </c>
      <c r="G233" s="289">
        <v>12</v>
      </c>
      <c r="H233" s="286"/>
      <c r="I233" s="286"/>
      <c r="J233" s="285"/>
      <c r="K233" s="281"/>
      <c r="Z233" s="64"/>
      <c r="AA233" s="64"/>
      <c r="AB233" s="64"/>
      <c r="AC233" s="64"/>
      <c r="AD233" s="64"/>
      <c r="AE233" s="64"/>
      <c r="AF233" s="64"/>
      <c r="AK233" s="64"/>
      <c r="AL233" s="64"/>
      <c r="AM233" s="64"/>
      <c r="AN233" s="64"/>
      <c r="AO233" s="64"/>
      <c r="AP233" s="64"/>
      <c r="AQ233" s="64"/>
    </row>
    <row r="234" spans="1:43" s="87" customFormat="1" ht="15" customHeight="1">
      <c r="A234" s="284"/>
      <c r="B234" s="1"/>
      <c r="C234" s="65"/>
      <c r="D234" s="63"/>
      <c r="E234" s="62"/>
      <c r="F234" s="47"/>
      <c r="G234" s="289"/>
      <c r="H234" s="286"/>
      <c r="I234" s="286"/>
      <c r="J234" s="285"/>
      <c r="K234" s="281"/>
      <c r="Z234" s="64"/>
      <c r="AA234" s="64"/>
      <c r="AB234" s="64"/>
      <c r="AC234" s="64"/>
      <c r="AD234" s="64"/>
      <c r="AE234" s="64"/>
      <c r="AF234" s="64"/>
      <c r="AK234" s="64"/>
      <c r="AL234" s="64"/>
      <c r="AM234" s="64"/>
      <c r="AN234" s="64"/>
      <c r="AO234" s="64"/>
      <c r="AP234" s="64"/>
      <c r="AQ234" s="64"/>
    </row>
    <row r="235" spans="1:43" s="87" customFormat="1" ht="15" customHeight="1">
      <c r="A235" s="570" t="s">
        <v>318</v>
      </c>
      <c r="B235" s="572" t="s">
        <v>903</v>
      </c>
      <c r="C235" s="65"/>
      <c r="D235" s="63"/>
      <c r="E235" s="62"/>
      <c r="F235" s="47"/>
      <c r="G235" s="289"/>
      <c r="H235" s="286"/>
      <c r="I235" s="286"/>
      <c r="J235" s="285"/>
      <c r="K235" s="281"/>
      <c r="Z235" s="64"/>
      <c r="AA235" s="64"/>
      <c r="AB235" s="64"/>
      <c r="AC235" s="64"/>
      <c r="AD235" s="64"/>
      <c r="AE235" s="64"/>
      <c r="AF235" s="64"/>
      <c r="AK235" s="64"/>
      <c r="AL235" s="64"/>
      <c r="AM235" s="64"/>
      <c r="AN235" s="64"/>
      <c r="AO235" s="64"/>
      <c r="AP235" s="64"/>
      <c r="AQ235" s="64"/>
    </row>
    <row r="236" spans="1:43" s="87" customFormat="1" ht="15" customHeight="1">
      <c r="A236" s="284" t="s">
        <v>902</v>
      </c>
      <c r="B236" s="1" t="s">
        <v>901</v>
      </c>
      <c r="C236" s="65"/>
      <c r="D236" s="63"/>
      <c r="E236" s="62"/>
      <c r="F236" s="47" t="s">
        <v>7</v>
      </c>
      <c r="G236" s="289">
        <v>6</v>
      </c>
      <c r="H236" s="286"/>
      <c r="I236" s="286"/>
      <c r="J236" s="285"/>
      <c r="K236" s="281"/>
      <c r="Z236" s="64"/>
      <c r="AA236" s="64"/>
      <c r="AB236" s="64"/>
      <c r="AC236" s="64"/>
      <c r="AD236" s="64"/>
      <c r="AE236" s="64"/>
      <c r="AF236" s="64"/>
      <c r="AK236" s="64"/>
      <c r="AL236" s="64"/>
      <c r="AM236" s="64"/>
      <c r="AN236" s="64"/>
      <c r="AO236" s="64"/>
      <c r="AP236" s="64"/>
      <c r="AQ236" s="64"/>
    </row>
    <row r="237" spans="1:43" s="87" customFormat="1" ht="15" customHeight="1">
      <c r="A237" s="284"/>
      <c r="B237" s="1"/>
      <c r="C237" s="65"/>
      <c r="D237" s="63"/>
      <c r="E237" s="62"/>
      <c r="F237" s="47"/>
      <c r="G237" s="289"/>
      <c r="H237" s="286"/>
      <c r="I237" s="286"/>
      <c r="J237" s="285"/>
      <c r="K237" s="281"/>
      <c r="Z237" s="64"/>
      <c r="AA237" s="64"/>
      <c r="AB237" s="64"/>
      <c r="AC237" s="64"/>
      <c r="AD237" s="64"/>
      <c r="AE237" s="64"/>
      <c r="AF237" s="64"/>
      <c r="AK237" s="64"/>
      <c r="AL237" s="64"/>
      <c r="AM237" s="64"/>
      <c r="AN237" s="64"/>
      <c r="AO237" s="64"/>
      <c r="AP237" s="64"/>
      <c r="AQ237" s="64"/>
    </row>
    <row r="238" spans="1:43" s="87" customFormat="1" ht="15" customHeight="1">
      <c r="A238" s="570" t="s">
        <v>316</v>
      </c>
      <c r="B238" s="572" t="s">
        <v>900</v>
      </c>
      <c r="C238" s="65"/>
      <c r="D238" s="63"/>
      <c r="E238" s="62"/>
      <c r="F238" s="47"/>
      <c r="G238" s="289"/>
      <c r="H238" s="286"/>
      <c r="I238" s="286"/>
      <c r="J238" s="285"/>
      <c r="K238" s="281"/>
      <c r="Z238" s="64"/>
      <c r="AA238" s="64"/>
      <c r="AB238" s="64"/>
      <c r="AC238" s="64"/>
      <c r="AD238" s="64"/>
      <c r="AE238" s="64"/>
      <c r="AF238" s="64"/>
      <c r="AK238" s="64"/>
      <c r="AL238" s="64"/>
      <c r="AM238" s="64"/>
      <c r="AN238" s="64"/>
      <c r="AO238" s="64"/>
      <c r="AP238" s="64"/>
      <c r="AQ238" s="64"/>
    </row>
    <row r="239" spans="1:43" s="87" customFormat="1" ht="15" customHeight="1">
      <c r="A239" s="284" t="s">
        <v>315</v>
      </c>
      <c r="B239" s="1" t="s">
        <v>645</v>
      </c>
      <c r="C239" s="65"/>
      <c r="D239" s="63"/>
      <c r="E239" s="62"/>
      <c r="F239" s="47"/>
      <c r="G239" s="289"/>
      <c r="H239" s="286"/>
      <c r="I239" s="286"/>
      <c r="J239" s="285"/>
      <c r="K239" s="281"/>
      <c r="Z239" s="64"/>
      <c r="AA239" s="64"/>
      <c r="AB239" s="64"/>
      <c r="AC239" s="64"/>
      <c r="AD239" s="64"/>
      <c r="AE239" s="64"/>
      <c r="AF239" s="64"/>
      <c r="AK239" s="64"/>
      <c r="AL239" s="64"/>
      <c r="AM239" s="64"/>
      <c r="AN239" s="64"/>
      <c r="AO239" s="64"/>
      <c r="AP239" s="64"/>
      <c r="AQ239" s="64"/>
    </row>
    <row r="240" spans="1:43" s="87" customFormat="1" ht="15" customHeight="1">
      <c r="A240" s="284" t="s">
        <v>313</v>
      </c>
      <c r="B240" s="1" t="s">
        <v>899</v>
      </c>
      <c r="C240" s="65"/>
      <c r="D240" s="63"/>
      <c r="E240" s="62"/>
      <c r="F240" s="47"/>
      <c r="G240" s="289"/>
      <c r="H240" s="286"/>
      <c r="I240" s="286"/>
      <c r="J240" s="285"/>
      <c r="K240" s="281"/>
      <c r="Z240" s="64"/>
      <c r="AA240" s="64"/>
      <c r="AB240" s="64"/>
      <c r="AC240" s="64"/>
      <c r="AD240" s="64"/>
      <c r="AE240" s="64"/>
      <c r="AF240" s="64"/>
      <c r="AK240" s="64"/>
      <c r="AL240" s="64"/>
      <c r="AM240" s="64"/>
      <c r="AN240" s="64"/>
      <c r="AO240" s="64"/>
      <c r="AP240" s="64"/>
      <c r="AQ240" s="64"/>
    </row>
    <row r="241" spans="1:43" s="87" customFormat="1" ht="15" customHeight="1">
      <c r="A241" s="284" t="s">
        <v>898</v>
      </c>
      <c r="B241" s="1" t="s">
        <v>897</v>
      </c>
      <c r="C241" s="65"/>
      <c r="D241" s="63"/>
      <c r="E241" s="62"/>
      <c r="F241" s="47"/>
      <c r="G241" s="289"/>
      <c r="H241" s="286"/>
      <c r="I241" s="286"/>
      <c r="J241" s="285"/>
      <c r="K241" s="281"/>
      <c r="Z241" s="64"/>
      <c r="AA241" s="64"/>
      <c r="AB241" s="64"/>
      <c r="AC241" s="64"/>
      <c r="AD241" s="64"/>
      <c r="AE241" s="64"/>
      <c r="AF241" s="64"/>
      <c r="AK241" s="64"/>
      <c r="AL241" s="64"/>
      <c r="AM241" s="64"/>
      <c r="AN241" s="64"/>
      <c r="AO241" s="64"/>
      <c r="AP241" s="64"/>
      <c r="AQ241" s="64"/>
    </row>
    <row r="242" spans="1:43" s="87" customFormat="1" ht="15" customHeight="1">
      <c r="A242" s="284"/>
      <c r="B242" s="1"/>
      <c r="C242" s="288" t="s">
        <v>896</v>
      </c>
      <c r="D242" s="63"/>
      <c r="E242" s="62"/>
      <c r="F242" s="47" t="s">
        <v>7</v>
      </c>
      <c r="G242" s="289">
        <v>1</v>
      </c>
      <c r="H242" s="286"/>
      <c r="I242" s="286"/>
      <c r="J242" s="285"/>
      <c r="K242" s="281"/>
      <c r="Z242" s="64"/>
      <c r="AA242" s="64"/>
      <c r="AB242" s="64"/>
      <c r="AC242" s="64"/>
      <c r="AD242" s="64"/>
      <c r="AE242" s="64"/>
      <c r="AF242" s="64"/>
      <c r="AK242" s="64"/>
      <c r="AL242" s="64"/>
      <c r="AM242" s="64"/>
      <c r="AN242" s="64"/>
      <c r="AO242" s="64"/>
      <c r="AP242" s="64"/>
      <c r="AQ242" s="64"/>
    </row>
    <row r="243" spans="1:43" s="87" customFormat="1" ht="15" customHeight="1">
      <c r="A243" s="284"/>
      <c r="B243" s="1"/>
      <c r="C243" s="288" t="s">
        <v>895</v>
      </c>
      <c r="D243" s="63"/>
      <c r="E243" s="62"/>
      <c r="F243" s="47" t="s">
        <v>7</v>
      </c>
      <c r="G243" s="289">
        <v>1</v>
      </c>
      <c r="H243" s="286"/>
      <c r="I243" s="286"/>
      <c r="J243" s="285"/>
      <c r="K243" s="281"/>
      <c r="Z243" s="64"/>
      <c r="AA243" s="64"/>
      <c r="AB243" s="64"/>
      <c r="AC243" s="64"/>
      <c r="AD243" s="64"/>
      <c r="AE243" s="64"/>
      <c r="AF243" s="64"/>
      <c r="AK243" s="64"/>
      <c r="AL243" s="64"/>
      <c r="AM243" s="64"/>
      <c r="AN243" s="64"/>
      <c r="AO243" s="64"/>
      <c r="AP243" s="64"/>
      <c r="AQ243" s="64"/>
    </row>
    <row r="244" spans="1:43" s="87" customFormat="1" ht="15" customHeight="1">
      <c r="A244" s="284"/>
      <c r="B244" s="1"/>
      <c r="C244" s="288" t="s">
        <v>894</v>
      </c>
      <c r="D244" s="63"/>
      <c r="E244" s="62"/>
      <c r="F244" s="47" t="s">
        <v>7</v>
      </c>
      <c r="G244" s="289">
        <v>1</v>
      </c>
      <c r="H244" s="286"/>
      <c r="I244" s="286"/>
      <c r="J244" s="285"/>
      <c r="K244" s="281"/>
      <c r="Z244" s="64"/>
      <c r="AA244" s="64"/>
      <c r="AB244" s="64"/>
      <c r="AC244" s="64"/>
      <c r="AD244" s="64"/>
      <c r="AE244" s="64"/>
      <c r="AF244" s="64"/>
      <c r="AK244" s="64"/>
      <c r="AL244" s="64"/>
      <c r="AM244" s="64"/>
      <c r="AN244" s="64"/>
      <c r="AO244" s="64"/>
      <c r="AP244" s="64"/>
      <c r="AQ244" s="64"/>
    </row>
    <row r="245" spans="1:43" s="87" customFormat="1" ht="15" customHeight="1">
      <c r="A245" s="284"/>
      <c r="B245" s="1"/>
      <c r="C245" s="288" t="s">
        <v>893</v>
      </c>
      <c r="D245" s="63"/>
      <c r="E245" s="62"/>
      <c r="F245" s="47" t="s">
        <v>7</v>
      </c>
      <c r="G245" s="289">
        <v>1</v>
      </c>
      <c r="H245" s="286"/>
      <c r="I245" s="286"/>
      <c r="J245" s="285"/>
      <c r="K245" s="281"/>
      <c r="Z245" s="64"/>
      <c r="AA245" s="64"/>
      <c r="AB245" s="64"/>
      <c r="AC245" s="64"/>
      <c r="AD245" s="64"/>
      <c r="AE245" s="64"/>
      <c r="AF245" s="64"/>
      <c r="AK245" s="64"/>
      <c r="AL245" s="64"/>
      <c r="AM245" s="64"/>
      <c r="AN245" s="64"/>
      <c r="AO245" s="64"/>
      <c r="AP245" s="64"/>
      <c r="AQ245" s="64"/>
    </row>
    <row r="246" spans="1:43" s="87" customFormat="1" ht="15" customHeight="1">
      <c r="A246" s="284"/>
      <c r="B246" s="1"/>
      <c r="C246" s="288" t="s">
        <v>876</v>
      </c>
      <c r="D246" s="63"/>
      <c r="E246" s="62"/>
      <c r="F246" s="47"/>
      <c r="G246" s="289"/>
      <c r="H246" s="286"/>
      <c r="I246" s="286"/>
      <c r="J246" s="285"/>
      <c r="K246" s="281"/>
      <c r="Z246" s="64"/>
      <c r="AA246" s="64"/>
      <c r="AB246" s="64"/>
      <c r="AC246" s="64"/>
      <c r="AD246" s="64"/>
      <c r="AE246" s="64"/>
      <c r="AF246" s="64"/>
      <c r="AK246" s="64"/>
      <c r="AL246" s="64"/>
      <c r="AM246" s="64"/>
      <c r="AN246" s="64"/>
      <c r="AO246" s="64"/>
      <c r="AP246" s="64"/>
      <c r="AQ246" s="64"/>
    </row>
    <row r="247" spans="1:43" s="87" customFormat="1" ht="15" customHeight="1">
      <c r="A247" s="284"/>
      <c r="B247" s="1"/>
      <c r="C247" s="288"/>
      <c r="D247" s="63"/>
      <c r="E247" s="62"/>
      <c r="F247" s="47"/>
      <c r="G247" s="289"/>
      <c r="H247" s="286"/>
      <c r="I247" s="286"/>
      <c r="J247" s="285"/>
      <c r="K247" s="281"/>
      <c r="Z247" s="64"/>
      <c r="AA247" s="64"/>
      <c r="AB247" s="64"/>
      <c r="AC247" s="64"/>
      <c r="AD247" s="64"/>
      <c r="AE247" s="64"/>
      <c r="AF247" s="64"/>
      <c r="AK247" s="64"/>
      <c r="AL247" s="64"/>
      <c r="AM247" s="64"/>
      <c r="AN247" s="64"/>
      <c r="AO247" s="64"/>
      <c r="AP247" s="64"/>
      <c r="AQ247" s="64"/>
    </row>
    <row r="248" spans="1:43" s="87" customFormat="1" ht="15" customHeight="1">
      <c r="A248" s="284" t="s">
        <v>892</v>
      </c>
      <c r="B248" s="1" t="s">
        <v>891</v>
      </c>
      <c r="C248" s="65"/>
      <c r="D248" s="63"/>
      <c r="E248" s="62"/>
      <c r="F248" s="47"/>
      <c r="G248" s="289"/>
      <c r="H248" s="286"/>
      <c r="I248" s="286"/>
      <c r="J248" s="285"/>
      <c r="K248" s="281"/>
      <c r="Z248" s="64"/>
      <c r="AA248" s="64"/>
      <c r="AB248" s="64"/>
      <c r="AC248" s="64"/>
      <c r="AD248" s="64"/>
      <c r="AE248" s="64"/>
      <c r="AF248" s="64"/>
      <c r="AK248" s="64"/>
      <c r="AL248" s="64"/>
      <c r="AM248" s="64"/>
      <c r="AN248" s="64"/>
      <c r="AO248" s="64"/>
      <c r="AP248" s="64"/>
      <c r="AQ248" s="64"/>
    </row>
    <row r="249" spans="1:43" s="87" customFormat="1" ht="15" customHeight="1">
      <c r="A249" s="284"/>
      <c r="B249" s="1"/>
      <c r="C249" s="288" t="s">
        <v>890</v>
      </c>
      <c r="D249" s="63"/>
      <c r="E249" s="62"/>
      <c r="F249" s="47" t="s">
        <v>7</v>
      </c>
      <c r="G249" s="289">
        <v>1</v>
      </c>
      <c r="H249" s="286"/>
      <c r="I249" s="286"/>
      <c r="J249" s="285"/>
      <c r="K249" s="281"/>
      <c r="Z249" s="64"/>
      <c r="AA249" s="64"/>
      <c r="AB249" s="64"/>
      <c r="AC249" s="64"/>
      <c r="AD249" s="64"/>
      <c r="AE249" s="64"/>
      <c r="AF249" s="64"/>
      <c r="AK249" s="64"/>
      <c r="AL249" s="64"/>
      <c r="AM249" s="64"/>
      <c r="AN249" s="64"/>
      <c r="AO249" s="64"/>
      <c r="AP249" s="64"/>
      <c r="AQ249" s="64"/>
    </row>
    <row r="250" spans="1:43" s="87" customFormat="1" ht="15" customHeight="1">
      <c r="A250" s="284"/>
      <c r="B250" s="1"/>
      <c r="C250" s="288" t="s">
        <v>889</v>
      </c>
      <c r="D250" s="63"/>
      <c r="E250" s="62"/>
      <c r="F250" s="47" t="s">
        <v>7</v>
      </c>
      <c r="G250" s="289">
        <v>1</v>
      </c>
      <c r="H250" s="286"/>
      <c r="I250" s="286"/>
      <c r="J250" s="285"/>
      <c r="K250" s="281"/>
      <c r="Z250" s="64"/>
      <c r="AA250" s="64"/>
      <c r="AB250" s="64"/>
      <c r="AC250" s="64"/>
      <c r="AD250" s="64"/>
      <c r="AE250" s="64"/>
      <c r="AF250" s="64"/>
      <c r="AK250" s="64"/>
      <c r="AL250" s="64"/>
      <c r="AM250" s="64"/>
      <c r="AN250" s="64"/>
      <c r="AO250" s="64"/>
      <c r="AP250" s="64"/>
      <c r="AQ250" s="64"/>
    </row>
    <row r="251" spans="1:43" s="87" customFormat="1" ht="15" customHeight="1">
      <c r="A251" s="284"/>
      <c r="B251" s="1"/>
      <c r="C251" s="288" t="s">
        <v>888</v>
      </c>
      <c r="D251" s="63"/>
      <c r="E251" s="62"/>
      <c r="F251" s="47" t="s">
        <v>7</v>
      </c>
      <c r="G251" s="289">
        <v>1</v>
      </c>
      <c r="H251" s="286"/>
      <c r="I251" s="286"/>
      <c r="J251" s="285"/>
      <c r="K251" s="281"/>
      <c r="Z251" s="64"/>
      <c r="AA251" s="64"/>
      <c r="AB251" s="64"/>
      <c r="AC251" s="64"/>
      <c r="AD251" s="64"/>
      <c r="AE251" s="64"/>
      <c r="AF251" s="64"/>
      <c r="AK251" s="64"/>
      <c r="AL251" s="64"/>
      <c r="AM251" s="64"/>
      <c r="AN251" s="64"/>
      <c r="AO251" s="64"/>
      <c r="AP251" s="64"/>
      <c r="AQ251" s="64"/>
    </row>
    <row r="252" spans="1:43" s="87" customFormat="1" ht="15" customHeight="1">
      <c r="A252" s="284"/>
      <c r="B252" s="1"/>
      <c r="C252" s="288" t="s">
        <v>887</v>
      </c>
      <c r="D252" s="63"/>
      <c r="E252" s="62"/>
      <c r="F252" s="47" t="s">
        <v>7</v>
      </c>
      <c r="G252" s="289">
        <v>1</v>
      </c>
      <c r="H252" s="286"/>
      <c r="I252" s="286"/>
      <c r="J252" s="285"/>
      <c r="K252" s="281"/>
      <c r="Z252" s="64"/>
      <c r="AA252" s="64"/>
      <c r="AB252" s="64"/>
      <c r="AC252" s="64"/>
      <c r="AD252" s="64"/>
      <c r="AE252" s="64"/>
      <c r="AF252" s="64"/>
      <c r="AK252" s="64"/>
      <c r="AL252" s="64"/>
      <c r="AM252" s="64"/>
      <c r="AN252" s="64"/>
      <c r="AO252" s="64"/>
      <c r="AP252" s="64"/>
      <c r="AQ252" s="64"/>
    </row>
    <row r="253" spans="1:43" s="87" customFormat="1" ht="15" customHeight="1">
      <c r="A253" s="284"/>
      <c r="B253" s="1"/>
      <c r="C253" s="288" t="s">
        <v>876</v>
      </c>
      <c r="D253" s="63"/>
      <c r="E253" s="62"/>
      <c r="F253" s="47"/>
      <c r="G253" s="289"/>
      <c r="H253" s="286"/>
      <c r="I253" s="286"/>
      <c r="J253" s="285"/>
      <c r="K253" s="281"/>
      <c r="Z253" s="64"/>
      <c r="AA253" s="64"/>
      <c r="AB253" s="64"/>
      <c r="AC253" s="64"/>
      <c r="AD253" s="64"/>
      <c r="AE253" s="64"/>
      <c r="AF253" s="64"/>
      <c r="AK253" s="64"/>
      <c r="AL253" s="64"/>
      <c r="AM253" s="64"/>
      <c r="AN253" s="64"/>
      <c r="AO253" s="64"/>
      <c r="AP253" s="64"/>
      <c r="AQ253" s="64"/>
    </row>
    <row r="254" spans="1:43" s="87" customFormat="1" ht="15" customHeight="1">
      <c r="A254" s="284"/>
      <c r="B254" s="1"/>
      <c r="C254" s="65"/>
      <c r="D254" s="63"/>
      <c r="E254" s="62"/>
      <c r="F254" s="47"/>
      <c r="G254" s="289"/>
      <c r="H254" s="286"/>
      <c r="I254" s="286"/>
      <c r="J254" s="285"/>
      <c r="K254" s="281"/>
      <c r="Z254" s="64"/>
      <c r="AA254" s="64"/>
      <c r="AB254" s="64"/>
      <c r="AC254" s="64"/>
      <c r="AD254" s="64"/>
      <c r="AE254" s="64"/>
      <c r="AF254" s="64"/>
      <c r="AK254" s="64"/>
      <c r="AL254" s="64"/>
      <c r="AM254" s="64"/>
      <c r="AN254" s="64"/>
      <c r="AO254" s="64"/>
      <c r="AP254" s="64"/>
      <c r="AQ254" s="64"/>
    </row>
    <row r="255" spans="1:43" s="87" customFormat="1" ht="15" customHeight="1">
      <c r="A255" s="284" t="s">
        <v>886</v>
      </c>
      <c r="B255" s="1" t="s">
        <v>885</v>
      </c>
      <c r="C255" s="65"/>
      <c r="D255" s="63"/>
      <c r="E255" s="62"/>
      <c r="F255" s="47" t="s">
        <v>16</v>
      </c>
      <c r="G255" s="289"/>
      <c r="H255" s="286"/>
      <c r="I255" s="286"/>
      <c r="J255" s="285"/>
      <c r="K255" s="281"/>
      <c r="Z255" s="64"/>
      <c r="AA255" s="64"/>
      <c r="AB255" s="64"/>
      <c r="AC255" s="64"/>
      <c r="AD255" s="64"/>
      <c r="AE255" s="64"/>
      <c r="AF255" s="64"/>
      <c r="AK255" s="64"/>
      <c r="AL255" s="64"/>
      <c r="AM255" s="64"/>
      <c r="AN255" s="64"/>
      <c r="AO255" s="64"/>
      <c r="AP255" s="64"/>
      <c r="AQ255" s="64"/>
    </row>
    <row r="256" spans="1:43" s="87" customFormat="1" ht="15" customHeight="1">
      <c r="A256" s="284"/>
      <c r="B256" s="1"/>
      <c r="C256" s="65"/>
      <c r="D256" s="63"/>
      <c r="E256" s="62"/>
      <c r="F256" s="47"/>
      <c r="G256" s="289"/>
      <c r="H256" s="286"/>
      <c r="I256" s="286"/>
      <c r="J256" s="285"/>
      <c r="K256" s="281"/>
      <c r="Z256" s="64"/>
      <c r="AA256" s="64"/>
      <c r="AB256" s="64"/>
      <c r="AC256" s="64"/>
      <c r="AD256" s="64"/>
      <c r="AE256" s="64"/>
      <c r="AF256" s="64"/>
      <c r="AK256" s="64"/>
      <c r="AL256" s="64"/>
      <c r="AM256" s="64"/>
      <c r="AN256" s="64"/>
      <c r="AO256" s="64"/>
      <c r="AP256" s="64"/>
      <c r="AQ256" s="64"/>
    </row>
    <row r="257" spans="1:43" s="87" customFormat="1" ht="15" customHeight="1">
      <c r="A257" s="284" t="s">
        <v>884</v>
      </c>
      <c r="B257" s="1" t="s">
        <v>883</v>
      </c>
      <c r="C257" s="65"/>
      <c r="D257" s="63"/>
      <c r="E257" s="62"/>
      <c r="F257" s="47"/>
      <c r="G257" s="289"/>
      <c r="H257" s="286"/>
      <c r="I257" s="286"/>
      <c r="J257" s="285"/>
      <c r="K257" s="281"/>
      <c r="Z257" s="64"/>
      <c r="AA257" s="64"/>
      <c r="AB257" s="64"/>
      <c r="AC257" s="64"/>
      <c r="AD257" s="64"/>
      <c r="AE257" s="64"/>
      <c r="AF257" s="64"/>
      <c r="AK257" s="64"/>
      <c r="AL257" s="64"/>
      <c r="AM257" s="64"/>
      <c r="AN257" s="64"/>
      <c r="AO257" s="64"/>
      <c r="AP257" s="64"/>
      <c r="AQ257" s="64"/>
    </row>
    <row r="258" spans="1:43" s="87" customFormat="1" ht="15" customHeight="1">
      <c r="A258" s="284"/>
      <c r="B258" s="1"/>
      <c r="C258" s="288" t="s">
        <v>882</v>
      </c>
      <c r="D258" s="63"/>
      <c r="E258" s="62"/>
      <c r="F258" s="47" t="s">
        <v>7</v>
      </c>
      <c r="G258" s="289">
        <v>1</v>
      </c>
      <c r="H258" s="286"/>
      <c r="I258" s="286"/>
      <c r="J258" s="285"/>
      <c r="K258" s="281"/>
      <c r="Z258" s="64"/>
      <c r="AA258" s="64"/>
      <c r="AB258" s="64"/>
      <c r="AC258" s="64"/>
      <c r="AD258" s="64"/>
      <c r="AE258" s="64"/>
      <c r="AF258" s="64"/>
      <c r="AK258" s="64"/>
      <c r="AL258" s="64"/>
      <c r="AM258" s="64"/>
      <c r="AN258" s="64"/>
      <c r="AO258" s="64"/>
      <c r="AP258" s="64"/>
      <c r="AQ258" s="64"/>
    </row>
    <row r="259" spans="1:43" s="87" customFormat="1" ht="15" customHeight="1">
      <c r="A259" s="284"/>
      <c r="B259" s="1"/>
      <c r="C259" s="288" t="s">
        <v>881</v>
      </c>
      <c r="D259" s="63"/>
      <c r="E259" s="62"/>
      <c r="F259" s="47"/>
      <c r="G259" s="289"/>
      <c r="H259" s="286"/>
      <c r="I259" s="286"/>
      <c r="J259" s="285"/>
      <c r="K259" s="281"/>
      <c r="Z259" s="64"/>
      <c r="AA259" s="64"/>
      <c r="AB259" s="64"/>
      <c r="AC259" s="64"/>
      <c r="AD259" s="64"/>
      <c r="AE259" s="64"/>
      <c r="AF259" s="64"/>
      <c r="AK259" s="64"/>
      <c r="AL259" s="64"/>
      <c r="AM259" s="64"/>
      <c r="AN259" s="64"/>
      <c r="AO259" s="64"/>
      <c r="AP259" s="64"/>
      <c r="AQ259" s="64"/>
    </row>
    <row r="260" spans="1:43" s="87" customFormat="1" ht="15" customHeight="1">
      <c r="A260" s="284"/>
      <c r="B260" s="1"/>
      <c r="C260" s="288" t="s">
        <v>832</v>
      </c>
      <c r="D260" s="63"/>
      <c r="E260" s="62"/>
      <c r="F260" s="47" t="s">
        <v>606</v>
      </c>
      <c r="G260" s="289">
        <v>1</v>
      </c>
      <c r="H260" s="286"/>
      <c r="I260" s="286"/>
      <c r="J260" s="285"/>
      <c r="K260" s="281"/>
      <c r="Z260" s="64"/>
      <c r="AA260" s="64"/>
      <c r="AB260" s="64"/>
      <c r="AC260" s="64"/>
      <c r="AD260" s="64"/>
      <c r="AE260" s="64"/>
      <c r="AF260" s="64"/>
      <c r="AK260" s="64"/>
      <c r="AL260" s="64"/>
      <c r="AM260" s="64"/>
      <c r="AN260" s="64"/>
      <c r="AO260" s="64"/>
      <c r="AP260" s="64"/>
      <c r="AQ260" s="64"/>
    </row>
    <row r="261" spans="1:43" s="87" customFormat="1" ht="15" customHeight="1">
      <c r="A261" s="284"/>
      <c r="B261" s="1"/>
      <c r="C261" s="65"/>
      <c r="D261" s="63"/>
      <c r="E261" s="62"/>
      <c r="F261" s="47"/>
      <c r="G261" s="289"/>
      <c r="H261" s="286"/>
      <c r="I261" s="286"/>
      <c r="J261" s="285"/>
      <c r="K261" s="281"/>
      <c r="Z261" s="64"/>
      <c r="AA261" s="64"/>
      <c r="AB261" s="64"/>
      <c r="AC261" s="64"/>
      <c r="AD261" s="64"/>
      <c r="AE261" s="64"/>
      <c r="AF261" s="64"/>
      <c r="AK261" s="64"/>
      <c r="AL261" s="64"/>
      <c r="AM261" s="64"/>
      <c r="AN261" s="64"/>
      <c r="AO261" s="64"/>
      <c r="AP261" s="64"/>
      <c r="AQ261" s="64"/>
    </row>
    <row r="262" spans="1:43" s="87" customFormat="1" ht="15" customHeight="1">
      <c r="A262" s="284" t="s">
        <v>880</v>
      </c>
      <c r="B262" s="1" t="s">
        <v>879</v>
      </c>
      <c r="C262" s="65"/>
      <c r="D262" s="63"/>
      <c r="E262" s="62"/>
      <c r="F262" s="47"/>
      <c r="G262" s="289"/>
      <c r="H262" s="286"/>
      <c r="I262" s="286"/>
      <c r="J262" s="285"/>
      <c r="K262" s="281"/>
      <c r="Z262" s="64"/>
      <c r="AA262" s="64"/>
      <c r="AB262" s="64"/>
      <c r="AC262" s="64"/>
      <c r="AD262" s="64"/>
      <c r="AE262" s="64"/>
      <c r="AF262" s="64"/>
      <c r="AK262" s="64"/>
      <c r="AL262" s="64"/>
      <c r="AM262" s="64"/>
      <c r="AN262" s="64"/>
      <c r="AO262" s="64"/>
      <c r="AP262" s="64"/>
      <c r="AQ262" s="64"/>
    </row>
    <row r="263" spans="1:43" s="87" customFormat="1" ht="15" customHeight="1">
      <c r="A263" s="284"/>
      <c r="B263" s="1"/>
      <c r="C263" s="288" t="s">
        <v>878</v>
      </c>
      <c r="D263" s="63"/>
      <c r="E263" s="62"/>
      <c r="F263" s="47" t="s">
        <v>7</v>
      </c>
      <c r="G263" s="289">
        <v>1</v>
      </c>
      <c r="H263" s="286"/>
      <c r="I263" s="286"/>
      <c r="J263" s="285"/>
      <c r="K263" s="281"/>
      <c r="Z263" s="64"/>
      <c r="AA263" s="64"/>
      <c r="AB263" s="64"/>
      <c r="AC263" s="64"/>
      <c r="AD263" s="64"/>
      <c r="AE263" s="64"/>
      <c r="AF263" s="64"/>
      <c r="AK263" s="64"/>
      <c r="AL263" s="64"/>
      <c r="AM263" s="64"/>
      <c r="AN263" s="64"/>
      <c r="AO263" s="64"/>
      <c r="AP263" s="64"/>
      <c r="AQ263" s="64"/>
    </row>
    <row r="264" spans="1:43" s="87" customFormat="1" ht="15" customHeight="1">
      <c r="A264" s="284"/>
      <c r="B264" s="1"/>
      <c r="C264" s="288" t="s">
        <v>877</v>
      </c>
      <c r="D264" s="63"/>
      <c r="E264" s="62"/>
      <c r="F264" s="47" t="s">
        <v>7</v>
      </c>
      <c r="G264" s="289">
        <v>1</v>
      </c>
      <c r="H264" s="286"/>
      <c r="I264" s="286"/>
      <c r="J264" s="285"/>
      <c r="K264" s="281"/>
      <c r="Z264" s="64"/>
      <c r="AA264" s="64"/>
      <c r="AB264" s="64"/>
      <c r="AC264" s="64"/>
      <c r="AD264" s="64"/>
      <c r="AE264" s="64"/>
      <c r="AF264" s="64"/>
      <c r="AK264" s="64"/>
      <c r="AL264" s="64"/>
      <c r="AM264" s="64"/>
      <c r="AN264" s="64"/>
      <c r="AO264" s="64"/>
      <c r="AP264" s="64"/>
      <c r="AQ264" s="64"/>
    </row>
    <row r="265" spans="1:43" s="87" customFormat="1" ht="15" customHeight="1">
      <c r="A265" s="284"/>
      <c r="B265" s="1"/>
      <c r="C265" s="288" t="s">
        <v>876</v>
      </c>
      <c r="D265" s="63"/>
      <c r="E265" s="62"/>
      <c r="F265" s="47"/>
      <c r="G265" s="289"/>
      <c r="H265" s="286"/>
      <c r="I265" s="286"/>
      <c r="J265" s="285"/>
      <c r="K265" s="281"/>
      <c r="Z265" s="64"/>
      <c r="AA265" s="64"/>
      <c r="AB265" s="64"/>
      <c r="AC265" s="64"/>
      <c r="AD265" s="64"/>
      <c r="AE265" s="64"/>
      <c r="AF265" s="64"/>
      <c r="AK265" s="64"/>
      <c r="AL265" s="64"/>
      <c r="AM265" s="64"/>
      <c r="AN265" s="64"/>
      <c r="AO265" s="64"/>
      <c r="AP265" s="64"/>
      <c r="AQ265" s="64"/>
    </row>
    <row r="266" spans="1:43" s="87" customFormat="1" ht="15" customHeight="1">
      <c r="A266" s="284"/>
      <c r="B266" s="1"/>
      <c r="C266" s="65"/>
      <c r="D266" s="63"/>
      <c r="E266" s="62"/>
      <c r="F266" s="47"/>
      <c r="G266" s="289"/>
      <c r="H266" s="286"/>
      <c r="I266" s="286"/>
      <c r="J266" s="285"/>
      <c r="K266" s="281"/>
      <c r="Z266" s="64"/>
      <c r="AA266" s="64"/>
      <c r="AB266" s="64"/>
      <c r="AC266" s="64"/>
      <c r="AD266" s="64"/>
      <c r="AE266" s="64"/>
      <c r="AF266" s="64"/>
      <c r="AK266" s="64"/>
      <c r="AL266" s="64"/>
      <c r="AM266" s="64"/>
      <c r="AN266" s="64"/>
      <c r="AO266" s="64"/>
      <c r="AP266" s="64"/>
      <c r="AQ266" s="64"/>
    </row>
    <row r="267" spans="1:43" s="87" customFormat="1" ht="15" customHeight="1">
      <c r="A267" s="284" t="s">
        <v>311</v>
      </c>
      <c r="B267" s="1" t="s">
        <v>875</v>
      </c>
      <c r="C267" s="65"/>
      <c r="D267" s="63"/>
      <c r="E267" s="62"/>
      <c r="F267" s="47"/>
      <c r="G267" s="289"/>
      <c r="H267" s="286"/>
      <c r="I267" s="286"/>
      <c r="J267" s="285"/>
      <c r="K267" s="281"/>
      <c r="Z267" s="64"/>
      <c r="AA267" s="64"/>
      <c r="AB267" s="64"/>
      <c r="AC267" s="64"/>
      <c r="AD267" s="64"/>
      <c r="AE267" s="64"/>
      <c r="AF267" s="64"/>
      <c r="AK267" s="64"/>
      <c r="AL267" s="64"/>
      <c r="AM267" s="64"/>
      <c r="AN267" s="64"/>
      <c r="AO267" s="64"/>
      <c r="AP267" s="64"/>
      <c r="AQ267" s="64"/>
    </row>
    <row r="268" spans="1:43" s="87" customFormat="1" ht="15" customHeight="1">
      <c r="A268" s="284"/>
      <c r="B268" s="1"/>
      <c r="C268" s="150" t="s">
        <v>874</v>
      </c>
      <c r="D268" s="63"/>
      <c r="E268" s="62"/>
      <c r="F268" s="47"/>
      <c r="G268" s="289"/>
      <c r="H268" s="286"/>
      <c r="I268" s="286"/>
      <c r="J268" s="285"/>
      <c r="K268" s="281"/>
      <c r="Z268" s="64"/>
      <c r="AA268" s="64"/>
      <c r="AB268" s="64"/>
      <c r="AC268" s="64"/>
      <c r="AD268" s="64"/>
      <c r="AE268" s="64"/>
      <c r="AF268" s="64"/>
      <c r="AK268" s="64"/>
      <c r="AL268" s="64"/>
      <c r="AM268" s="64"/>
      <c r="AN268" s="64"/>
      <c r="AO268" s="64"/>
      <c r="AP268" s="64"/>
      <c r="AQ268" s="64"/>
    </row>
    <row r="269" spans="1:43" s="87" customFormat="1" ht="15" customHeight="1">
      <c r="A269" s="284"/>
      <c r="B269" s="1"/>
      <c r="C269" s="288" t="s">
        <v>867</v>
      </c>
      <c r="D269" s="63"/>
      <c r="E269" s="62"/>
      <c r="F269" s="47" t="s">
        <v>593</v>
      </c>
      <c r="G269" s="289">
        <v>18</v>
      </c>
      <c r="H269" s="286"/>
      <c r="I269" s="286"/>
      <c r="J269" s="285"/>
      <c r="K269" s="281"/>
      <c r="Z269" s="64"/>
      <c r="AA269" s="64"/>
      <c r="AB269" s="64"/>
      <c r="AC269" s="64"/>
      <c r="AD269" s="64"/>
      <c r="AE269" s="64"/>
      <c r="AF269" s="64"/>
      <c r="AK269" s="64"/>
      <c r="AL269" s="64"/>
      <c r="AM269" s="64"/>
      <c r="AN269" s="64"/>
      <c r="AO269" s="64"/>
      <c r="AP269" s="64"/>
      <c r="AQ269" s="64"/>
    </row>
    <row r="270" spans="1:43" s="87" customFormat="1" ht="15" customHeight="1">
      <c r="A270" s="284"/>
      <c r="B270" s="1"/>
      <c r="C270" s="288" t="s">
        <v>866</v>
      </c>
      <c r="D270" s="63"/>
      <c r="E270" s="62"/>
      <c r="F270" s="47" t="s">
        <v>593</v>
      </c>
      <c r="G270" s="289">
        <v>35</v>
      </c>
      <c r="H270" s="286"/>
      <c r="I270" s="286"/>
      <c r="J270" s="285"/>
      <c r="K270" s="281"/>
      <c r="Z270" s="64"/>
      <c r="AA270" s="64"/>
      <c r="AB270" s="64"/>
      <c r="AC270" s="64"/>
      <c r="AD270" s="64"/>
      <c r="AE270" s="64"/>
      <c r="AF270" s="64"/>
      <c r="AK270" s="64"/>
      <c r="AL270" s="64"/>
      <c r="AM270" s="64"/>
      <c r="AN270" s="64"/>
      <c r="AO270" s="64"/>
      <c r="AP270" s="64"/>
      <c r="AQ270" s="64"/>
    </row>
    <row r="271" spans="1:43" s="87" customFormat="1" ht="15" customHeight="1">
      <c r="A271" s="284"/>
      <c r="B271" s="1"/>
      <c r="C271" s="288" t="s">
        <v>863</v>
      </c>
      <c r="D271" s="63"/>
      <c r="E271" s="62"/>
      <c r="F271" s="47" t="s">
        <v>593</v>
      </c>
      <c r="G271" s="289">
        <v>60</v>
      </c>
      <c r="H271" s="286"/>
      <c r="I271" s="286"/>
      <c r="J271" s="285"/>
      <c r="K271" s="281"/>
      <c r="Z271" s="64"/>
      <c r="AA271" s="64"/>
      <c r="AB271" s="64"/>
      <c r="AC271" s="64"/>
      <c r="AD271" s="64"/>
      <c r="AE271" s="64"/>
      <c r="AF271" s="64"/>
      <c r="AK271" s="64"/>
      <c r="AL271" s="64"/>
      <c r="AM271" s="64"/>
      <c r="AN271" s="64"/>
      <c r="AO271" s="64"/>
      <c r="AP271" s="64"/>
      <c r="AQ271" s="64"/>
    </row>
    <row r="272" spans="1:43" s="87" customFormat="1" ht="15" customHeight="1">
      <c r="A272" s="284"/>
      <c r="B272" s="1"/>
      <c r="C272" s="288" t="s">
        <v>862</v>
      </c>
      <c r="D272" s="63"/>
      <c r="E272" s="62"/>
      <c r="F272" s="47" t="s">
        <v>593</v>
      </c>
      <c r="G272" s="289">
        <v>190</v>
      </c>
      <c r="H272" s="286"/>
      <c r="I272" s="286"/>
      <c r="J272" s="285"/>
      <c r="K272" s="281"/>
      <c r="Z272" s="64"/>
      <c r="AA272" s="64"/>
      <c r="AB272" s="64"/>
      <c r="AC272" s="64"/>
      <c r="AD272" s="64"/>
      <c r="AE272" s="64"/>
      <c r="AF272" s="64"/>
      <c r="AK272" s="64"/>
      <c r="AL272" s="64"/>
      <c r="AM272" s="64"/>
      <c r="AN272" s="64"/>
      <c r="AO272" s="64"/>
      <c r="AP272" s="64"/>
      <c r="AQ272" s="64"/>
    </row>
    <row r="273" spans="1:43" s="87" customFormat="1" ht="15" customHeight="1">
      <c r="A273" s="284"/>
      <c r="B273" s="1"/>
      <c r="C273" s="288" t="s">
        <v>861</v>
      </c>
      <c r="D273" s="63"/>
      <c r="E273" s="62"/>
      <c r="F273" s="47" t="s">
        <v>593</v>
      </c>
      <c r="G273" s="289">
        <v>170</v>
      </c>
      <c r="H273" s="286"/>
      <c r="I273" s="286"/>
      <c r="J273" s="285"/>
      <c r="K273" s="281"/>
      <c r="Z273" s="64"/>
      <c r="AA273" s="64"/>
      <c r="AB273" s="64"/>
      <c r="AC273" s="64"/>
      <c r="AD273" s="64"/>
      <c r="AE273" s="64"/>
      <c r="AF273" s="64"/>
      <c r="AK273" s="64"/>
      <c r="AL273" s="64"/>
      <c r="AM273" s="64"/>
      <c r="AN273" s="64"/>
      <c r="AO273" s="64"/>
      <c r="AP273" s="64"/>
      <c r="AQ273" s="64"/>
    </row>
    <row r="274" spans="1:43" s="87" customFormat="1" ht="15" customHeight="1">
      <c r="A274" s="284"/>
      <c r="B274" s="1"/>
      <c r="C274" s="65" t="s">
        <v>860</v>
      </c>
      <c r="D274" s="63"/>
      <c r="E274" s="62"/>
      <c r="F274" s="47"/>
      <c r="G274" s="289"/>
      <c r="H274" s="286"/>
      <c r="I274" s="286"/>
      <c r="J274" s="285"/>
      <c r="K274" s="281"/>
      <c r="Z274" s="64"/>
      <c r="AA274" s="64"/>
      <c r="AB274" s="64"/>
      <c r="AC274" s="64"/>
      <c r="AD274" s="64"/>
      <c r="AE274" s="64"/>
      <c r="AF274" s="64"/>
      <c r="AK274" s="64"/>
      <c r="AL274" s="64"/>
      <c r="AM274" s="64"/>
      <c r="AN274" s="64"/>
      <c r="AO274" s="64"/>
      <c r="AP274" s="64"/>
      <c r="AQ274" s="64"/>
    </row>
    <row r="275" spans="1:43" s="87" customFormat="1" ht="15" customHeight="1">
      <c r="A275" s="284"/>
      <c r="B275" s="1"/>
      <c r="C275" s="65"/>
      <c r="D275" s="63"/>
      <c r="E275" s="62"/>
      <c r="F275" s="47"/>
      <c r="G275" s="289"/>
      <c r="H275" s="286"/>
      <c r="I275" s="286"/>
      <c r="J275" s="285"/>
      <c r="K275" s="281"/>
      <c r="Z275" s="64"/>
      <c r="AA275" s="64"/>
      <c r="AB275" s="64"/>
      <c r="AC275" s="64"/>
      <c r="AD275" s="64"/>
      <c r="AE275" s="64"/>
      <c r="AF275" s="64"/>
      <c r="AK275" s="64"/>
      <c r="AL275" s="64"/>
      <c r="AM275" s="64"/>
      <c r="AN275" s="64"/>
      <c r="AO275" s="64"/>
      <c r="AP275" s="64"/>
      <c r="AQ275" s="64"/>
    </row>
    <row r="276" spans="1:43" s="87" customFormat="1" ht="15" customHeight="1">
      <c r="A276" s="284"/>
      <c r="B276" s="1"/>
      <c r="C276" s="150" t="s">
        <v>873</v>
      </c>
      <c r="D276" s="63"/>
      <c r="E276" s="62"/>
      <c r="F276" s="47"/>
      <c r="G276" s="289"/>
      <c r="H276" s="286"/>
      <c r="I276" s="286"/>
      <c r="J276" s="285"/>
      <c r="K276" s="281"/>
      <c r="Z276" s="64"/>
      <c r="AA276" s="64"/>
      <c r="AB276" s="64"/>
      <c r="AC276" s="64"/>
      <c r="AD276" s="64"/>
      <c r="AE276" s="64"/>
      <c r="AF276" s="64"/>
      <c r="AK276" s="64"/>
      <c r="AL276" s="64"/>
      <c r="AM276" s="64"/>
      <c r="AN276" s="64"/>
      <c r="AO276" s="64"/>
      <c r="AP276" s="64"/>
      <c r="AQ276" s="64"/>
    </row>
    <row r="277" spans="1:43" s="87" customFormat="1" ht="15" customHeight="1">
      <c r="A277" s="284"/>
      <c r="B277" s="1"/>
      <c r="C277" s="288" t="s">
        <v>868</v>
      </c>
      <c r="D277" s="63"/>
      <c r="E277" s="62"/>
      <c r="F277" s="47" t="s">
        <v>593</v>
      </c>
      <c r="G277" s="289">
        <v>3</v>
      </c>
      <c r="H277" s="286"/>
      <c r="I277" s="286"/>
      <c r="J277" s="285"/>
      <c r="K277" s="281"/>
      <c r="Z277" s="64"/>
      <c r="AA277" s="64"/>
      <c r="AB277" s="64"/>
      <c r="AC277" s="64"/>
      <c r="AD277" s="64"/>
      <c r="AE277" s="64"/>
      <c r="AF277" s="64"/>
      <c r="AK277" s="64"/>
      <c r="AL277" s="64"/>
      <c r="AM277" s="64"/>
      <c r="AN277" s="64"/>
      <c r="AO277" s="64"/>
      <c r="AP277" s="64"/>
      <c r="AQ277" s="64"/>
    </row>
    <row r="278" spans="1:43" s="87" customFormat="1" ht="15" customHeight="1">
      <c r="A278" s="284"/>
      <c r="B278" s="1"/>
      <c r="C278" s="288" t="s">
        <v>867</v>
      </c>
      <c r="D278" s="63"/>
      <c r="E278" s="62"/>
      <c r="F278" s="47" t="s">
        <v>593</v>
      </c>
      <c r="G278" s="289">
        <v>5</v>
      </c>
      <c r="H278" s="286"/>
      <c r="I278" s="286"/>
      <c r="J278" s="285"/>
      <c r="K278" s="281"/>
      <c r="Z278" s="64"/>
      <c r="AA278" s="64"/>
      <c r="AB278" s="64"/>
      <c r="AC278" s="64"/>
      <c r="AD278" s="64"/>
      <c r="AE278" s="64"/>
      <c r="AF278" s="64"/>
      <c r="AK278" s="64"/>
      <c r="AL278" s="64"/>
      <c r="AM278" s="64"/>
      <c r="AN278" s="64"/>
      <c r="AO278" s="64"/>
      <c r="AP278" s="64"/>
      <c r="AQ278" s="64"/>
    </row>
    <row r="279" spans="1:43" s="87" customFormat="1" ht="15" customHeight="1">
      <c r="A279" s="284"/>
      <c r="B279" s="1"/>
      <c r="C279" s="288" t="s">
        <v>866</v>
      </c>
      <c r="D279" s="63"/>
      <c r="E279" s="62"/>
      <c r="F279" s="47" t="s">
        <v>593</v>
      </c>
      <c r="G279" s="289">
        <v>35</v>
      </c>
      <c r="H279" s="286"/>
      <c r="I279" s="286"/>
      <c r="J279" s="285"/>
      <c r="K279" s="281"/>
      <c r="Z279" s="64"/>
      <c r="AA279" s="64"/>
      <c r="AB279" s="64"/>
      <c r="AC279" s="64"/>
      <c r="AD279" s="64"/>
      <c r="AE279" s="64"/>
      <c r="AF279" s="64"/>
      <c r="AK279" s="64"/>
      <c r="AL279" s="64"/>
      <c r="AM279" s="64"/>
      <c r="AN279" s="64"/>
      <c r="AO279" s="64"/>
      <c r="AP279" s="64"/>
      <c r="AQ279" s="64"/>
    </row>
    <row r="280" spans="1:43" s="87" customFormat="1" ht="15" customHeight="1">
      <c r="A280" s="284"/>
      <c r="B280" s="1"/>
      <c r="C280" s="288" t="s">
        <v>863</v>
      </c>
      <c r="D280" s="63"/>
      <c r="E280" s="62"/>
      <c r="F280" s="47" t="s">
        <v>593</v>
      </c>
      <c r="G280" s="289">
        <v>45</v>
      </c>
      <c r="H280" s="286"/>
      <c r="I280" s="286"/>
      <c r="J280" s="285"/>
      <c r="K280" s="281"/>
      <c r="Z280" s="64"/>
      <c r="AA280" s="64"/>
      <c r="AB280" s="64"/>
      <c r="AC280" s="64"/>
      <c r="AD280" s="64"/>
      <c r="AE280" s="64"/>
      <c r="AF280" s="64"/>
      <c r="AK280" s="64"/>
      <c r="AL280" s="64"/>
      <c r="AM280" s="64"/>
      <c r="AN280" s="64"/>
      <c r="AO280" s="64"/>
      <c r="AP280" s="64"/>
      <c r="AQ280" s="64"/>
    </row>
    <row r="281" spans="1:43" s="87" customFormat="1" ht="15" customHeight="1">
      <c r="A281" s="284"/>
      <c r="B281" s="1"/>
      <c r="C281" s="288" t="s">
        <v>862</v>
      </c>
      <c r="D281" s="63"/>
      <c r="E281" s="62"/>
      <c r="F281" s="47" t="s">
        <v>593</v>
      </c>
      <c r="G281" s="289">
        <v>90</v>
      </c>
      <c r="H281" s="286"/>
      <c r="I281" s="286"/>
      <c r="J281" s="285"/>
      <c r="K281" s="281"/>
      <c r="Z281" s="64"/>
      <c r="AA281" s="64"/>
      <c r="AB281" s="64"/>
      <c r="AC281" s="64"/>
      <c r="AD281" s="64"/>
      <c r="AE281" s="64"/>
      <c r="AF281" s="64"/>
      <c r="AK281" s="64"/>
      <c r="AL281" s="64"/>
      <c r="AM281" s="64"/>
      <c r="AN281" s="64"/>
      <c r="AO281" s="64"/>
      <c r="AP281" s="64"/>
      <c r="AQ281" s="64"/>
    </row>
    <row r="282" spans="1:43" s="87" customFormat="1" ht="15" customHeight="1">
      <c r="A282" s="284"/>
      <c r="B282" s="1"/>
      <c r="C282" s="288" t="s">
        <v>861</v>
      </c>
      <c r="D282" s="63"/>
      <c r="E282" s="62"/>
      <c r="F282" s="47" t="s">
        <v>593</v>
      </c>
      <c r="G282" s="289">
        <v>180</v>
      </c>
      <c r="H282" s="286"/>
      <c r="I282" s="286"/>
      <c r="J282" s="285"/>
      <c r="K282" s="281"/>
      <c r="Z282" s="64"/>
      <c r="AA282" s="64"/>
      <c r="AB282" s="64"/>
      <c r="AC282" s="64"/>
      <c r="AD282" s="64"/>
      <c r="AE282" s="64"/>
      <c r="AF282" s="64"/>
      <c r="AK282" s="64"/>
      <c r="AL282" s="64"/>
      <c r="AM282" s="64"/>
      <c r="AN282" s="64"/>
      <c r="AO282" s="64"/>
      <c r="AP282" s="64"/>
      <c r="AQ282" s="64"/>
    </row>
    <row r="283" spans="1:43" s="87" customFormat="1" ht="15" customHeight="1">
      <c r="A283" s="284"/>
      <c r="B283" s="1"/>
      <c r="C283" s="65" t="s">
        <v>860</v>
      </c>
      <c r="D283" s="63"/>
      <c r="E283" s="62"/>
      <c r="F283" s="47"/>
      <c r="G283" s="289"/>
      <c r="H283" s="286"/>
      <c r="I283" s="286"/>
      <c r="J283" s="285"/>
      <c r="K283" s="281"/>
      <c r="Z283" s="64"/>
      <c r="AA283" s="64"/>
      <c r="AB283" s="64"/>
      <c r="AC283" s="64"/>
      <c r="AD283" s="64"/>
      <c r="AE283" s="64"/>
      <c r="AF283" s="64"/>
      <c r="AK283" s="64"/>
      <c r="AL283" s="64"/>
      <c r="AM283" s="64"/>
      <c r="AN283" s="64"/>
      <c r="AO283" s="64"/>
      <c r="AP283" s="64"/>
      <c r="AQ283" s="64"/>
    </row>
    <row r="284" spans="1:43" s="87" customFormat="1" ht="15" customHeight="1">
      <c r="A284" s="284"/>
      <c r="B284" s="1"/>
      <c r="C284" s="150"/>
      <c r="D284" s="63"/>
      <c r="E284" s="62"/>
      <c r="F284" s="47"/>
      <c r="G284" s="289"/>
      <c r="H284" s="286"/>
      <c r="I284" s="286"/>
      <c r="J284" s="285"/>
      <c r="K284" s="281"/>
      <c r="Z284" s="64"/>
      <c r="AA284" s="64"/>
      <c r="AB284" s="64"/>
      <c r="AC284" s="64"/>
      <c r="AD284" s="64"/>
      <c r="AE284" s="64"/>
      <c r="AF284" s="64"/>
      <c r="AK284" s="64"/>
      <c r="AL284" s="64"/>
      <c r="AM284" s="64"/>
      <c r="AN284" s="64"/>
      <c r="AO284" s="64"/>
      <c r="AP284" s="64"/>
      <c r="AQ284" s="64"/>
    </row>
    <row r="285" spans="1:43" s="87" customFormat="1" ht="15" customHeight="1">
      <c r="A285" s="284"/>
      <c r="B285" s="1"/>
      <c r="C285" s="150" t="s">
        <v>872</v>
      </c>
      <c r="D285" s="63"/>
      <c r="E285" s="62"/>
      <c r="F285" s="47"/>
      <c r="G285" s="289"/>
      <c r="H285" s="286"/>
      <c r="I285" s="286"/>
      <c r="J285" s="285"/>
      <c r="K285" s="281"/>
      <c r="Z285" s="64"/>
      <c r="AA285" s="64"/>
      <c r="AB285" s="64"/>
      <c r="AC285" s="64"/>
      <c r="AD285" s="64"/>
      <c r="AE285" s="64"/>
      <c r="AF285" s="64"/>
      <c r="AK285" s="64"/>
      <c r="AL285" s="64"/>
      <c r="AM285" s="64"/>
      <c r="AN285" s="64"/>
      <c r="AO285" s="64"/>
      <c r="AP285" s="64"/>
      <c r="AQ285" s="64"/>
    </row>
    <row r="286" spans="1:43" s="87" customFormat="1" ht="15" customHeight="1">
      <c r="A286" s="284"/>
      <c r="B286" s="1"/>
      <c r="C286" s="288" t="s">
        <v>871</v>
      </c>
      <c r="D286" s="63"/>
      <c r="E286" s="62"/>
      <c r="F286" s="47" t="s">
        <v>870</v>
      </c>
      <c r="G286" s="289">
        <v>120</v>
      </c>
      <c r="H286" s="286"/>
      <c r="I286" s="286"/>
      <c r="J286" s="285"/>
      <c r="K286" s="281"/>
      <c r="Z286" s="64"/>
      <c r="AA286" s="64"/>
      <c r="AB286" s="64"/>
      <c r="AC286" s="64"/>
      <c r="AD286" s="64"/>
      <c r="AE286" s="64"/>
      <c r="AF286" s="64"/>
      <c r="AK286" s="64"/>
      <c r="AL286" s="64"/>
      <c r="AM286" s="64"/>
      <c r="AN286" s="64"/>
      <c r="AO286" s="64"/>
      <c r="AP286" s="64"/>
      <c r="AQ286" s="64"/>
    </row>
    <row r="287" spans="1:43" s="87" customFormat="1" ht="15" customHeight="1">
      <c r="A287" s="284"/>
      <c r="B287" s="1"/>
      <c r="C287" s="288" t="s">
        <v>869</v>
      </c>
      <c r="D287" s="63"/>
      <c r="E287" s="62"/>
      <c r="F287" s="47" t="s">
        <v>593</v>
      </c>
      <c r="G287" s="289">
        <v>40</v>
      </c>
      <c r="H287" s="286"/>
      <c r="I287" s="286"/>
      <c r="J287" s="285"/>
      <c r="K287" s="281"/>
      <c r="Z287" s="64"/>
      <c r="AA287" s="64"/>
      <c r="AB287" s="64"/>
      <c r="AC287" s="64"/>
      <c r="AD287" s="64"/>
      <c r="AE287" s="64"/>
      <c r="AF287" s="64"/>
      <c r="AK287" s="64"/>
      <c r="AL287" s="64"/>
      <c r="AM287" s="64"/>
      <c r="AN287" s="64"/>
      <c r="AO287" s="64"/>
      <c r="AP287" s="64"/>
      <c r="AQ287" s="64"/>
    </row>
    <row r="288" spans="1:43" s="87" customFormat="1" ht="15" customHeight="1">
      <c r="A288" s="284"/>
      <c r="B288" s="1"/>
      <c r="C288" s="288" t="s">
        <v>868</v>
      </c>
      <c r="D288" s="63"/>
      <c r="E288" s="62"/>
      <c r="F288" s="47" t="s">
        <v>593</v>
      </c>
      <c r="G288" s="289">
        <v>20</v>
      </c>
      <c r="H288" s="286"/>
      <c r="I288" s="286"/>
      <c r="J288" s="285"/>
      <c r="K288" s="281"/>
      <c r="Z288" s="64"/>
      <c r="AA288" s="64"/>
      <c r="AB288" s="64"/>
      <c r="AC288" s="64"/>
      <c r="AD288" s="64"/>
      <c r="AE288" s="64"/>
      <c r="AF288" s="64"/>
      <c r="AK288" s="64"/>
      <c r="AL288" s="64"/>
      <c r="AM288" s="64"/>
      <c r="AN288" s="64"/>
      <c r="AO288" s="64"/>
      <c r="AP288" s="64"/>
      <c r="AQ288" s="64"/>
    </row>
    <row r="289" spans="1:43" s="87" customFormat="1" ht="15" customHeight="1">
      <c r="A289" s="284"/>
      <c r="B289" s="1"/>
      <c r="C289" s="288" t="s">
        <v>867</v>
      </c>
      <c r="D289" s="63"/>
      <c r="E289" s="62"/>
      <c r="F289" s="47" t="s">
        <v>593</v>
      </c>
      <c r="G289" s="289">
        <v>40</v>
      </c>
      <c r="H289" s="286"/>
      <c r="I289" s="286"/>
      <c r="J289" s="285"/>
      <c r="K289" s="281"/>
      <c r="Z289" s="64"/>
      <c r="AA289" s="64"/>
      <c r="AB289" s="64"/>
      <c r="AC289" s="64"/>
      <c r="AD289" s="64"/>
      <c r="AE289" s="64"/>
      <c r="AF289" s="64"/>
      <c r="AK289" s="64"/>
      <c r="AL289" s="64"/>
      <c r="AM289" s="64"/>
      <c r="AN289" s="64"/>
      <c r="AO289" s="64"/>
      <c r="AP289" s="64"/>
      <c r="AQ289" s="64"/>
    </row>
    <row r="290" spans="1:43" s="87" customFormat="1" ht="15" customHeight="1">
      <c r="A290" s="284"/>
      <c r="B290" s="1"/>
      <c r="C290" s="288" t="s">
        <v>866</v>
      </c>
      <c r="D290" s="63"/>
      <c r="E290" s="62"/>
      <c r="F290" s="47" t="s">
        <v>593</v>
      </c>
      <c r="G290" s="289">
        <v>40</v>
      </c>
      <c r="H290" s="286"/>
      <c r="I290" s="286"/>
      <c r="J290" s="285"/>
      <c r="K290" s="281"/>
      <c r="Z290" s="64"/>
      <c r="AA290" s="64"/>
      <c r="AB290" s="64"/>
      <c r="AC290" s="64"/>
      <c r="AD290" s="64"/>
      <c r="AE290" s="64"/>
      <c r="AF290" s="64"/>
      <c r="AK290" s="64"/>
      <c r="AL290" s="64"/>
      <c r="AM290" s="64"/>
      <c r="AN290" s="64"/>
      <c r="AO290" s="64"/>
      <c r="AP290" s="64"/>
      <c r="AQ290" s="64"/>
    </row>
    <row r="291" spans="1:43" s="87" customFormat="1" ht="15" customHeight="1">
      <c r="A291" s="284"/>
      <c r="B291" s="1"/>
      <c r="C291" s="288" t="s">
        <v>863</v>
      </c>
      <c r="D291" s="63"/>
      <c r="E291" s="62"/>
      <c r="F291" s="47" t="s">
        <v>593</v>
      </c>
      <c r="G291" s="289">
        <v>20</v>
      </c>
      <c r="H291" s="286"/>
      <c r="I291" s="286"/>
      <c r="J291" s="285"/>
      <c r="K291" s="281"/>
      <c r="Z291" s="64"/>
      <c r="AA291" s="64"/>
      <c r="AB291" s="64"/>
      <c r="AC291" s="64"/>
      <c r="AD291" s="64"/>
      <c r="AE291" s="64"/>
      <c r="AF291" s="64"/>
      <c r="AK291" s="64"/>
      <c r="AL291" s="64"/>
      <c r="AM291" s="64"/>
      <c r="AN291" s="64"/>
      <c r="AO291" s="64"/>
      <c r="AP291" s="64"/>
      <c r="AQ291" s="64"/>
    </row>
    <row r="292" spans="1:43" s="87" customFormat="1" ht="15" customHeight="1">
      <c r="A292" s="284"/>
      <c r="B292" s="1"/>
      <c r="C292" s="288" t="s">
        <v>862</v>
      </c>
      <c r="D292" s="63"/>
      <c r="E292" s="62"/>
      <c r="F292" s="47" t="s">
        <v>593</v>
      </c>
      <c r="G292" s="289">
        <v>20</v>
      </c>
      <c r="H292" s="286"/>
      <c r="I292" s="286"/>
      <c r="J292" s="285"/>
      <c r="K292" s="281"/>
      <c r="Z292" s="64"/>
      <c r="AA292" s="64"/>
      <c r="AB292" s="64"/>
      <c r="AC292" s="64"/>
      <c r="AD292" s="64"/>
      <c r="AE292" s="64"/>
      <c r="AF292" s="64"/>
      <c r="AK292" s="64"/>
      <c r="AL292" s="64"/>
      <c r="AM292" s="64"/>
      <c r="AN292" s="64"/>
      <c r="AO292" s="64"/>
      <c r="AP292" s="64"/>
      <c r="AQ292" s="64"/>
    </row>
    <row r="293" spans="1:43" s="87" customFormat="1" ht="15" customHeight="1">
      <c r="A293" s="284"/>
      <c r="B293" s="1"/>
      <c r="C293" s="288" t="s">
        <v>861</v>
      </c>
      <c r="D293" s="63"/>
      <c r="E293" s="62"/>
      <c r="F293" s="47" t="s">
        <v>593</v>
      </c>
      <c r="G293" s="289">
        <v>10</v>
      </c>
      <c r="H293" s="286"/>
      <c r="I293" s="286"/>
      <c r="J293" s="285"/>
      <c r="K293" s="281"/>
      <c r="Z293" s="64"/>
      <c r="AA293" s="64"/>
      <c r="AB293" s="64"/>
      <c r="AC293" s="64"/>
      <c r="AD293" s="64"/>
      <c r="AE293" s="64"/>
      <c r="AF293" s="64"/>
      <c r="AK293" s="64"/>
      <c r="AL293" s="64"/>
      <c r="AM293" s="64"/>
      <c r="AN293" s="64"/>
      <c r="AO293" s="64"/>
      <c r="AP293" s="64"/>
      <c r="AQ293" s="64"/>
    </row>
    <row r="294" spans="1:43" s="87" customFormat="1" ht="15" customHeight="1">
      <c r="A294" s="284"/>
      <c r="B294" s="1"/>
      <c r="C294" s="288" t="s">
        <v>865</v>
      </c>
      <c r="D294" s="63"/>
      <c r="E294" s="62"/>
      <c r="F294" s="47" t="s">
        <v>8</v>
      </c>
      <c r="G294" s="289">
        <v>30</v>
      </c>
      <c r="H294" s="286"/>
      <c r="I294" s="286"/>
      <c r="J294" s="285"/>
      <c r="K294" s="281"/>
      <c r="Z294" s="64"/>
      <c r="AA294" s="64"/>
      <c r="AB294" s="64"/>
      <c r="AC294" s="64"/>
      <c r="AD294" s="64"/>
      <c r="AE294" s="64"/>
      <c r="AF294" s="64"/>
      <c r="AK294" s="64"/>
      <c r="AL294" s="64"/>
      <c r="AM294" s="64"/>
      <c r="AN294" s="64"/>
      <c r="AO294" s="64"/>
      <c r="AP294" s="64"/>
      <c r="AQ294" s="64"/>
    </row>
    <row r="295" spans="1:43" s="87" customFormat="1" ht="15" customHeight="1">
      <c r="A295" s="284"/>
      <c r="B295" s="1"/>
      <c r="C295" s="65" t="s">
        <v>860</v>
      </c>
      <c r="D295" s="63"/>
      <c r="E295" s="62"/>
      <c r="F295" s="47"/>
      <c r="G295" s="289"/>
      <c r="H295" s="286"/>
      <c r="I295" s="286"/>
      <c r="J295" s="285"/>
      <c r="K295" s="281"/>
      <c r="Z295" s="64"/>
      <c r="AA295" s="64"/>
      <c r="AB295" s="64"/>
      <c r="AC295" s="64"/>
      <c r="AD295" s="64"/>
      <c r="AE295" s="64"/>
      <c r="AF295" s="64"/>
      <c r="AK295" s="64"/>
      <c r="AL295" s="64"/>
      <c r="AM295" s="64"/>
      <c r="AN295" s="64"/>
      <c r="AO295" s="64"/>
      <c r="AP295" s="64"/>
      <c r="AQ295" s="64"/>
    </row>
    <row r="296" spans="1:43" s="87" customFormat="1" ht="15" customHeight="1">
      <c r="A296" s="284"/>
      <c r="B296" s="1"/>
      <c r="C296" s="150"/>
      <c r="D296" s="63"/>
      <c r="E296" s="62"/>
      <c r="F296" s="47"/>
      <c r="G296" s="289"/>
      <c r="H296" s="286"/>
      <c r="I296" s="286"/>
      <c r="J296" s="285"/>
      <c r="K296" s="281"/>
      <c r="Z296" s="64"/>
      <c r="AA296" s="64"/>
      <c r="AB296" s="64"/>
      <c r="AC296" s="64"/>
      <c r="AD296" s="64"/>
      <c r="AE296" s="64"/>
      <c r="AF296" s="64"/>
      <c r="AK296" s="64"/>
      <c r="AL296" s="64"/>
      <c r="AM296" s="64"/>
      <c r="AN296" s="64"/>
      <c r="AO296" s="64"/>
      <c r="AP296" s="64"/>
      <c r="AQ296" s="64"/>
    </row>
    <row r="297" spans="1:43" s="87" customFormat="1" ht="15" customHeight="1">
      <c r="A297" s="284"/>
      <c r="B297" s="1"/>
      <c r="C297" s="150" t="s">
        <v>864</v>
      </c>
      <c r="D297" s="63"/>
      <c r="E297" s="62"/>
      <c r="F297" s="47"/>
      <c r="G297" s="289"/>
      <c r="H297" s="286"/>
      <c r="I297" s="286"/>
      <c r="J297" s="285"/>
      <c r="K297" s="281"/>
      <c r="Z297" s="64"/>
      <c r="AA297" s="64"/>
      <c r="AB297" s="64"/>
      <c r="AC297" s="64"/>
      <c r="AD297" s="64"/>
      <c r="AE297" s="64"/>
      <c r="AF297" s="64"/>
      <c r="AK297" s="64"/>
      <c r="AL297" s="64"/>
      <c r="AM297" s="64"/>
      <c r="AN297" s="64"/>
      <c r="AO297" s="64"/>
      <c r="AP297" s="64"/>
      <c r="AQ297" s="64"/>
    </row>
    <row r="298" spans="1:43" s="87" customFormat="1" ht="15" customHeight="1">
      <c r="A298" s="284"/>
      <c r="B298" s="1"/>
      <c r="C298" s="288" t="s">
        <v>863</v>
      </c>
      <c r="D298" s="63"/>
      <c r="E298" s="62"/>
      <c r="F298" s="47" t="s">
        <v>593</v>
      </c>
      <c r="G298" s="289">
        <v>35</v>
      </c>
      <c r="H298" s="286"/>
      <c r="I298" s="286"/>
      <c r="J298" s="285"/>
      <c r="K298" s="281"/>
      <c r="Z298" s="64"/>
      <c r="AA298" s="64"/>
      <c r="AB298" s="64"/>
      <c r="AC298" s="64"/>
      <c r="AD298" s="64"/>
      <c r="AE298" s="64"/>
      <c r="AF298" s="64"/>
      <c r="AK298" s="64"/>
      <c r="AL298" s="64"/>
      <c r="AM298" s="64"/>
      <c r="AN298" s="64"/>
      <c r="AO298" s="64"/>
      <c r="AP298" s="64"/>
      <c r="AQ298" s="64"/>
    </row>
    <row r="299" spans="1:43" s="87" customFormat="1" ht="15" customHeight="1">
      <c r="A299" s="284"/>
      <c r="B299" s="1"/>
      <c r="C299" s="288" t="s">
        <v>862</v>
      </c>
      <c r="D299" s="63"/>
      <c r="E299" s="62"/>
      <c r="F299" s="47" t="s">
        <v>593</v>
      </c>
      <c r="G299" s="289">
        <v>20</v>
      </c>
      <c r="H299" s="286"/>
      <c r="I299" s="286"/>
      <c r="J299" s="285"/>
      <c r="K299" s="281"/>
      <c r="Z299" s="64"/>
      <c r="AA299" s="64"/>
      <c r="AB299" s="64"/>
      <c r="AC299" s="64"/>
      <c r="AD299" s="64"/>
      <c r="AE299" s="64"/>
      <c r="AF299" s="64"/>
      <c r="AK299" s="64"/>
      <c r="AL299" s="64"/>
      <c r="AM299" s="64"/>
      <c r="AN299" s="64"/>
      <c r="AO299" s="64"/>
      <c r="AP299" s="64"/>
      <c r="AQ299" s="64"/>
    </row>
    <row r="300" spans="1:43" s="87" customFormat="1" ht="15" customHeight="1">
      <c r="A300" s="284"/>
      <c r="B300" s="1"/>
      <c r="C300" s="288" t="s">
        <v>861</v>
      </c>
      <c r="D300" s="63"/>
      <c r="E300" s="62"/>
      <c r="F300" s="47" t="s">
        <v>593</v>
      </c>
      <c r="G300" s="289">
        <v>4</v>
      </c>
      <c r="H300" s="286"/>
      <c r="I300" s="286"/>
      <c r="J300" s="285"/>
      <c r="K300" s="281"/>
      <c r="Z300" s="64"/>
      <c r="AA300" s="64"/>
      <c r="AB300" s="64"/>
      <c r="AC300" s="64"/>
      <c r="AD300" s="64"/>
      <c r="AE300" s="64"/>
      <c r="AF300" s="64"/>
      <c r="AK300" s="64"/>
      <c r="AL300" s="64"/>
      <c r="AM300" s="64"/>
      <c r="AN300" s="64"/>
      <c r="AO300" s="64"/>
      <c r="AP300" s="64"/>
      <c r="AQ300" s="64"/>
    </row>
    <row r="301" spans="1:43" s="87" customFormat="1" ht="15" customHeight="1">
      <c r="A301" s="284"/>
      <c r="B301" s="1"/>
      <c r="C301" s="65" t="s">
        <v>860</v>
      </c>
      <c r="D301" s="63"/>
      <c r="E301" s="62"/>
      <c r="F301" s="47"/>
      <c r="G301" s="289"/>
      <c r="H301" s="286"/>
      <c r="I301" s="286"/>
      <c r="J301" s="285"/>
      <c r="K301" s="281"/>
      <c r="Z301" s="64"/>
      <c r="AA301" s="64"/>
      <c r="AB301" s="64"/>
      <c r="AC301" s="64"/>
      <c r="AD301" s="64"/>
      <c r="AE301" s="64"/>
      <c r="AF301" s="64"/>
      <c r="AK301" s="64"/>
      <c r="AL301" s="64"/>
      <c r="AM301" s="64"/>
      <c r="AN301" s="64"/>
      <c r="AO301" s="64"/>
      <c r="AP301" s="64"/>
      <c r="AQ301" s="64"/>
    </row>
    <row r="302" spans="1:43" s="87" customFormat="1" ht="15" customHeight="1">
      <c r="A302" s="284"/>
      <c r="B302" s="1"/>
      <c r="C302" s="65"/>
      <c r="D302" s="63"/>
      <c r="E302" s="62"/>
      <c r="F302" s="47"/>
      <c r="G302" s="289"/>
      <c r="H302" s="286"/>
      <c r="I302" s="286"/>
      <c r="J302" s="285"/>
      <c r="K302" s="281"/>
      <c r="Z302" s="64"/>
      <c r="AA302" s="64"/>
      <c r="AB302" s="64"/>
      <c r="AC302" s="64"/>
      <c r="AD302" s="64"/>
      <c r="AE302" s="64"/>
      <c r="AF302" s="64"/>
      <c r="AK302" s="64"/>
      <c r="AL302" s="64"/>
      <c r="AM302" s="64"/>
      <c r="AN302" s="64"/>
      <c r="AO302" s="64"/>
      <c r="AP302" s="64"/>
      <c r="AQ302" s="64"/>
    </row>
    <row r="303" spans="1:43" s="87" customFormat="1" ht="15" customHeight="1">
      <c r="A303" s="284" t="s">
        <v>309</v>
      </c>
      <c r="B303" s="1" t="s">
        <v>859</v>
      </c>
      <c r="C303" s="65"/>
      <c r="D303" s="63"/>
      <c r="E303" s="62"/>
      <c r="F303" s="47"/>
      <c r="G303" s="289"/>
      <c r="H303" s="286"/>
      <c r="I303" s="286"/>
      <c r="J303" s="285"/>
      <c r="K303" s="281"/>
      <c r="Z303" s="64"/>
      <c r="AA303" s="64"/>
      <c r="AB303" s="64"/>
      <c r="AC303" s="64"/>
      <c r="AD303" s="64"/>
      <c r="AE303" s="64"/>
      <c r="AF303" s="64"/>
      <c r="AK303" s="64"/>
      <c r="AL303" s="64"/>
      <c r="AM303" s="64"/>
      <c r="AN303" s="64"/>
      <c r="AO303" s="64"/>
      <c r="AP303" s="64"/>
      <c r="AQ303" s="64"/>
    </row>
    <row r="304" spans="1:43" s="87" customFormat="1" ht="15" customHeight="1">
      <c r="A304" s="284" t="s">
        <v>858</v>
      </c>
      <c r="B304" s="1" t="s">
        <v>857</v>
      </c>
      <c r="C304" s="65"/>
      <c r="D304" s="63"/>
      <c r="E304" s="62"/>
      <c r="F304" s="47" t="s">
        <v>7</v>
      </c>
      <c r="G304" s="289">
        <v>24</v>
      </c>
      <c r="H304" s="286"/>
      <c r="I304" s="286"/>
      <c r="J304" s="285"/>
      <c r="K304" s="281"/>
      <c r="Z304" s="64"/>
      <c r="AA304" s="64"/>
      <c r="AB304" s="64"/>
      <c r="AC304" s="64"/>
      <c r="AD304" s="64"/>
      <c r="AE304" s="64"/>
      <c r="AF304" s="64"/>
      <c r="AK304" s="64"/>
      <c r="AL304" s="64"/>
      <c r="AM304" s="64"/>
      <c r="AN304" s="64"/>
      <c r="AO304" s="64"/>
      <c r="AP304" s="64"/>
      <c r="AQ304" s="64"/>
    </row>
    <row r="305" spans="1:43" s="87" customFormat="1" ht="15" customHeight="1">
      <c r="A305" s="284" t="s">
        <v>856</v>
      </c>
      <c r="B305" s="1" t="s">
        <v>855</v>
      </c>
      <c r="C305" s="65"/>
      <c r="D305" s="63"/>
      <c r="E305" s="62"/>
      <c r="F305" s="47" t="s">
        <v>7</v>
      </c>
      <c r="G305" s="289">
        <v>26</v>
      </c>
      <c r="H305" s="286"/>
      <c r="I305" s="286"/>
      <c r="J305" s="285"/>
      <c r="K305" s="281"/>
      <c r="Z305" s="64"/>
      <c r="AA305" s="64"/>
      <c r="AB305" s="64"/>
      <c r="AC305" s="64"/>
      <c r="AD305" s="64"/>
      <c r="AE305" s="64"/>
      <c r="AF305" s="64"/>
      <c r="AK305" s="64"/>
      <c r="AL305" s="64"/>
      <c r="AM305" s="64"/>
      <c r="AN305" s="64"/>
      <c r="AO305" s="64"/>
      <c r="AP305" s="64"/>
      <c r="AQ305" s="64"/>
    </row>
    <row r="306" spans="1:43" s="87" customFormat="1" ht="15" customHeight="1">
      <c r="A306" s="284" t="s">
        <v>854</v>
      </c>
      <c r="B306" s="1" t="s">
        <v>853</v>
      </c>
      <c r="C306" s="65"/>
      <c r="D306" s="63"/>
      <c r="E306" s="62"/>
      <c r="F306" s="47" t="s">
        <v>7</v>
      </c>
      <c r="G306" s="289">
        <v>131</v>
      </c>
      <c r="H306" s="286"/>
      <c r="I306" s="286"/>
      <c r="J306" s="285"/>
      <c r="K306" s="281"/>
      <c r="Z306" s="64"/>
      <c r="AA306" s="64"/>
      <c r="AB306" s="64"/>
      <c r="AC306" s="64"/>
      <c r="AD306" s="64"/>
      <c r="AE306" s="64"/>
      <c r="AF306" s="64"/>
      <c r="AK306" s="64"/>
      <c r="AL306" s="64"/>
      <c r="AM306" s="64"/>
      <c r="AN306" s="64"/>
      <c r="AO306" s="64"/>
      <c r="AP306" s="64"/>
      <c r="AQ306" s="64"/>
    </row>
    <row r="307" spans="1:43" s="87" customFormat="1" ht="15" customHeight="1">
      <c r="A307" s="284" t="s">
        <v>852</v>
      </c>
      <c r="B307" s="1" t="s">
        <v>851</v>
      </c>
      <c r="C307" s="65"/>
      <c r="D307" s="63"/>
      <c r="E307" s="62"/>
      <c r="F307" s="47" t="s">
        <v>16</v>
      </c>
      <c r="G307" s="289"/>
      <c r="H307" s="286"/>
      <c r="I307" s="286"/>
      <c r="J307" s="285"/>
      <c r="K307" s="281"/>
      <c r="Z307" s="64"/>
      <c r="AA307" s="64"/>
      <c r="AB307" s="64"/>
      <c r="AC307" s="64"/>
      <c r="AD307" s="64"/>
      <c r="AE307" s="64"/>
      <c r="AF307" s="64"/>
      <c r="AK307" s="64"/>
      <c r="AL307" s="64"/>
      <c r="AM307" s="64"/>
      <c r="AN307" s="64"/>
      <c r="AO307" s="64"/>
      <c r="AP307" s="64"/>
      <c r="AQ307" s="64"/>
    </row>
    <row r="308" spans="1:43" s="87" customFormat="1" ht="15" customHeight="1">
      <c r="A308" s="284"/>
      <c r="B308" s="1"/>
      <c r="C308" s="65"/>
      <c r="D308" s="63"/>
      <c r="E308" s="62"/>
      <c r="F308" s="47"/>
      <c r="G308" s="289"/>
      <c r="H308" s="286"/>
      <c r="I308" s="286"/>
      <c r="J308" s="285"/>
      <c r="K308" s="281"/>
      <c r="Z308" s="64"/>
      <c r="AA308" s="64"/>
      <c r="AB308" s="64"/>
      <c r="AC308" s="64"/>
      <c r="AD308" s="64"/>
      <c r="AE308" s="64"/>
      <c r="AF308" s="64"/>
      <c r="AK308" s="64"/>
      <c r="AL308" s="64"/>
      <c r="AM308" s="64"/>
      <c r="AN308" s="64"/>
      <c r="AO308" s="64"/>
      <c r="AP308" s="64"/>
      <c r="AQ308" s="64"/>
    </row>
    <row r="309" spans="1:43" s="87" customFormat="1" ht="15" customHeight="1">
      <c r="A309" s="284" t="s">
        <v>850</v>
      </c>
      <c r="B309" s="1" t="s">
        <v>849</v>
      </c>
      <c r="C309" s="65"/>
      <c r="D309" s="63"/>
      <c r="E309" s="62"/>
      <c r="F309" s="47" t="s">
        <v>7</v>
      </c>
      <c r="G309" s="289">
        <v>125</v>
      </c>
      <c r="H309" s="286"/>
      <c r="I309" s="286"/>
      <c r="J309" s="285"/>
      <c r="K309" s="281"/>
      <c r="Z309" s="64"/>
      <c r="AA309" s="64"/>
      <c r="AB309" s="64"/>
      <c r="AC309" s="64"/>
      <c r="AD309" s="64"/>
      <c r="AE309" s="64"/>
      <c r="AF309" s="64"/>
      <c r="AK309" s="64"/>
      <c r="AL309" s="64"/>
      <c r="AM309" s="64"/>
      <c r="AN309" s="64"/>
      <c r="AO309" s="64"/>
      <c r="AP309" s="64"/>
      <c r="AQ309" s="64"/>
    </row>
    <row r="310" spans="1:43" s="87" customFormat="1" ht="15" customHeight="1">
      <c r="A310" s="284" t="s">
        <v>848</v>
      </c>
      <c r="B310" s="1" t="s">
        <v>847</v>
      </c>
      <c r="C310" s="65"/>
      <c r="D310" s="63"/>
      <c r="E310" s="62"/>
      <c r="F310" s="47" t="s">
        <v>7</v>
      </c>
      <c r="G310" s="289">
        <v>8</v>
      </c>
      <c r="H310" s="286"/>
      <c r="I310" s="286"/>
      <c r="J310" s="285"/>
      <c r="K310" s="281"/>
      <c r="Z310" s="64"/>
      <c r="AA310" s="64"/>
      <c r="AB310" s="64"/>
      <c r="AC310" s="64"/>
      <c r="AD310" s="64"/>
      <c r="AE310" s="64"/>
      <c r="AF310" s="64"/>
      <c r="AK310" s="64"/>
      <c r="AL310" s="64"/>
      <c r="AM310" s="64"/>
      <c r="AN310" s="64"/>
      <c r="AO310" s="64"/>
      <c r="AP310" s="64"/>
      <c r="AQ310" s="64"/>
    </row>
    <row r="311" spans="1:43" s="87" customFormat="1" ht="15" customHeight="1">
      <c r="A311" s="284" t="s">
        <v>846</v>
      </c>
      <c r="B311" s="1" t="s">
        <v>845</v>
      </c>
      <c r="C311" s="65"/>
      <c r="D311" s="63"/>
      <c r="E311" s="62"/>
      <c r="F311" s="47" t="s">
        <v>7</v>
      </c>
      <c r="G311" s="289">
        <v>8</v>
      </c>
      <c r="H311" s="286"/>
      <c r="I311" s="286"/>
      <c r="J311" s="285"/>
      <c r="K311" s="281"/>
      <c r="Z311" s="64"/>
      <c r="AA311" s="64"/>
      <c r="AB311" s="64"/>
      <c r="AC311" s="64"/>
      <c r="AD311" s="64"/>
      <c r="AE311" s="64"/>
      <c r="AF311" s="64"/>
      <c r="AK311" s="64"/>
      <c r="AL311" s="64"/>
      <c r="AM311" s="64"/>
      <c r="AN311" s="64"/>
      <c r="AO311" s="64"/>
      <c r="AP311" s="64"/>
      <c r="AQ311" s="64"/>
    </row>
    <row r="312" spans="1:43" s="87" customFormat="1" ht="15" customHeight="1">
      <c r="A312" s="284" t="s">
        <v>844</v>
      </c>
      <c r="B312" s="1" t="s">
        <v>843</v>
      </c>
      <c r="C312" s="65"/>
      <c r="D312" s="63"/>
      <c r="E312" s="62"/>
      <c r="F312" s="47" t="s">
        <v>7</v>
      </c>
      <c r="G312" s="289">
        <v>20</v>
      </c>
      <c r="H312" s="286"/>
      <c r="I312" s="286"/>
      <c r="J312" s="285"/>
      <c r="K312" s="281"/>
      <c r="Z312" s="64"/>
      <c r="AA312" s="64"/>
      <c r="AB312" s="64"/>
      <c r="AC312" s="64"/>
      <c r="AD312" s="64"/>
      <c r="AE312" s="64"/>
      <c r="AF312" s="64"/>
      <c r="AK312" s="64"/>
      <c r="AL312" s="64"/>
      <c r="AM312" s="64"/>
      <c r="AN312" s="64"/>
      <c r="AO312" s="64"/>
      <c r="AP312" s="64"/>
      <c r="AQ312" s="64"/>
    </row>
    <row r="313" spans="1:43" s="87" customFormat="1" ht="15" customHeight="1">
      <c r="A313" s="284"/>
      <c r="B313" s="1"/>
      <c r="C313" s="65"/>
      <c r="D313" s="63"/>
      <c r="E313" s="62"/>
      <c r="F313" s="47"/>
      <c r="G313" s="289"/>
      <c r="H313" s="286"/>
      <c r="I313" s="286"/>
      <c r="J313" s="285"/>
      <c r="K313" s="281"/>
      <c r="Z313" s="64"/>
      <c r="AA313" s="64"/>
      <c r="AB313" s="64"/>
      <c r="AC313" s="64"/>
      <c r="AD313" s="64"/>
      <c r="AE313" s="64"/>
      <c r="AF313" s="64"/>
      <c r="AK313" s="64"/>
      <c r="AL313" s="64"/>
      <c r="AM313" s="64"/>
      <c r="AN313" s="64"/>
      <c r="AO313" s="64"/>
      <c r="AP313" s="64"/>
      <c r="AQ313" s="64"/>
    </row>
    <row r="314" spans="1:43" s="513" customFormat="1" ht="15" customHeight="1">
      <c r="A314" s="284" t="s">
        <v>842</v>
      </c>
      <c r="B314" s="1" t="s">
        <v>841</v>
      </c>
      <c r="C314" s="65"/>
      <c r="D314" s="63"/>
      <c r="E314" s="62"/>
      <c r="F314" s="47"/>
      <c r="G314" s="289"/>
      <c r="H314" s="286"/>
      <c r="I314" s="286"/>
      <c r="J314" s="285"/>
      <c r="K314" s="520"/>
      <c r="Z314" s="519"/>
      <c r="AA314" s="519"/>
      <c r="AB314" s="519"/>
      <c r="AC314" s="519"/>
      <c r="AD314" s="519"/>
      <c r="AE314" s="519"/>
      <c r="AF314" s="519"/>
      <c r="AK314" s="519"/>
      <c r="AL314" s="519"/>
      <c r="AM314" s="519"/>
      <c r="AN314" s="519"/>
      <c r="AO314" s="519"/>
      <c r="AP314" s="519"/>
      <c r="AQ314" s="519"/>
    </row>
    <row r="315" spans="1:43" s="87" customFormat="1" ht="15" customHeight="1">
      <c r="A315" s="284"/>
      <c r="B315" s="1"/>
      <c r="C315" s="288" t="s">
        <v>840</v>
      </c>
      <c r="D315" s="63"/>
      <c r="E315" s="62"/>
      <c r="F315" s="47" t="s">
        <v>7</v>
      </c>
      <c r="G315" s="289">
        <v>19</v>
      </c>
      <c r="H315" s="286"/>
      <c r="I315" s="286"/>
      <c r="J315" s="285"/>
      <c r="K315" s="281"/>
      <c r="Z315" s="64"/>
      <c r="AA315" s="64"/>
      <c r="AB315" s="64"/>
      <c r="AC315" s="64"/>
      <c r="AD315" s="64"/>
      <c r="AE315" s="64"/>
      <c r="AF315" s="64"/>
      <c r="AK315" s="64"/>
      <c r="AL315" s="64"/>
      <c r="AM315" s="64"/>
      <c r="AN315" s="64"/>
      <c r="AO315" s="64"/>
      <c r="AP315" s="64"/>
      <c r="AQ315" s="64"/>
    </row>
    <row r="316" spans="1:43" s="87" customFormat="1" ht="15" customHeight="1">
      <c r="A316" s="284"/>
      <c r="B316" s="1"/>
      <c r="C316" s="288" t="s">
        <v>839</v>
      </c>
      <c r="D316" s="63"/>
      <c r="E316" s="62"/>
      <c r="F316" s="47" t="s">
        <v>16</v>
      </c>
      <c r="G316" s="289"/>
      <c r="H316" s="286"/>
      <c r="I316" s="286"/>
      <c r="J316" s="285"/>
      <c r="K316" s="281"/>
      <c r="Z316" s="64"/>
      <c r="AA316" s="64"/>
      <c r="AB316" s="64"/>
      <c r="AC316" s="64"/>
      <c r="AD316" s="64"/>
      <c r="AE316" s="64"/>
      <c r="AF316" s="64"/>
      <c r="AK316" s="64"/>
      <c r="AL316" s="64"/>
      <c r="AM316" s="64"/>
      <c r="AN316" s="64"/>
      <c r="AO316" s="64"/>
      <c r="AP316" s="64"/>
      <c r="AQ316" s="64"/>
    </row>
    <row r="317" spans="1:43" s="87" customFormat="1" ht="15" customHeight="1">
      <c r="A317" s="284"/>
      <c r="B317" s="1"/>
      <c r="C317" s="288" t="s">
        <v>838</v>
      </c>
      <c r="D317" s="63"/>
      <c r="E317" s="62"/>
      <c r="F317" s="47" t="s">
        <v>7</v>
      </c>
      <c r="G317" s="289">
        <v>18</v>
      </c>
      <c r="H317" s="286"/>
      <c r="I317" s="286"/>
      <c r="J317" s="285"/>
      <c r="K317" s="281"/>
      <c r="Z317" s="64"/>
      <c r="AA317" s="64"/>
      <c r="AB317" s="64"/>
      <c r="AC317" s="64"/>
      <c r="AD317" s="64"/>
      <c r="AE317" s="64"/>
      <c r="AF317" s="64"/>
      <c r="AK317" s="64"/>
      <c r="AL317" s="64"/>
      <c r="AM317" s="64"/>
      <c r="AN317" s="64"/>
      <c r="AO317" s="64"/>
      <c r="AP317" s="64"/>
      <c r="AQ317" s="64"/>
    </row>
    <row r="318" spans="1:43" s="87" customFormat="1" ht="15" customHeight="1">
      <c r="A318" s="284"/>
      <c r="B318" s="1"/>
      <c r="C318" s="65"/>
      <c r="D318" s="63"/>
      <c r="E318" s="62"/>
      <c r="F318" s="47"/>
      <c r="G318" s="289"/>
      <c r="H318" s="286"/>
      <c r="I318" s="286"/>
      <c r="J318" s="285"/>
      <c r="K318" s="281"/>
      <c r="Z318" s="64"/>
      <c r="AA318" s="64"/>
      <c r="AB318" s="64"/>
      <c r="AC318" s="64"/>
      <c r="AD318" s="64"/>
      <c r="AE318" s="64"/>
      <c r="AF318" s="64"/>
      <c r="AK318" s="64"/>
      <c r="AL318" s="64"/>
      <c r="AM318" s="64"/>
      <c r="AN318" s="64"/>
      <c r="AO318" s="64"/>
      <c r="AP318" s="64"/>
      <c r="AQ318" s="64"/>
    </row>
    <row r="319" spans="1:43" s="87" customFormat="1" ht="15" customHeight="1">
      <c r="A319" s="284" t="s">
        <v>837</v>
      </c>
      <c r="B319" s="1" t="s">
        <v>836</v>
      </c>
      <c r="C319" s="65"/>
      <c r="D319" s="63"/>
      <c r="E319" s="62"/>
      <c r="F319" s="47" t="s">
        <v>7</v>
      </c>
      <c r="G319" s="289">
        <v>2</v>
      </c>
      <c r="H319" s="286"/>
      <c r="I319" s="286"/>
      <c r="J319" s="285"/>
      <c r="K319" s="281"/>
      <c r="Z319" s="64"/>
      <c r="AA319" s="64"/>
      <c r="AB319" s="64"/>
      <c r="AC319" s="64"/>
      <c r="AD319" s="64"/>
      <c r="AE319" s="64"/>
      <c r="AF319" s="64"/>
      <c r="AK319" s="64"/>
      <c r="AL319" s="64"/>
      <c r="AM319" s="64"/>
      <c r="AN319" s="64"/>
      <c r="AO319" s="64"/>
      <c r="AP319" s="64"/>
      <c r="AQ319" s="64"/>
    </row>
    <row r="320" spans="1:43" s="87" customFormat="1" ht="15" customHeight="1">
      <c r="A320" s="284" t="s">
        <v>835</v>
      </c>
      <c r="B320" s="1" t="s">
        <v>834</v>
      </c>
      <c r="C320" s="65"/>
      <c r="D320" s="63"/>
      <c r="E320" s="62"/>
      <c r="F320" s="47" t="s">
        <v>16</v>
      </c>
      <c r="G320" s="289"/>
      <c r="H320" s="286"/>
      <c r="I320" s="286"/>
      <c r="J320" s="285"/>
      <c r="K320" s="281"/>
      <c r="Z320" s="64"/>
      <c r="AA320" s="64"/>
      <c r="AB320" s="64"/>
      <c r="AC320" s="64"/>
      <c r="AD320" s="64"/>
      <c r="AE320" s="64"/>
      <c r="AF320" s="64"/>
      <c r="AK320" s="64"/>
      <c r="AL320" s="64"/>
      <c r="AM320" s="64"/>
      <c r="AN320" s="64"/>
      <c r="AO320" s="64"/>
      <c r="AP320" s="64"/>
      <c r="AQ320" s="64"/>
    </row>
    <row r="321" spans="1:43" s="87" customFormat="1" ht="15" customHeight="1">
      <c r="A321" s="284" t="s">
        <v>833</v>
      </c>
      <c r="B321" s="1" t="s">
        <v>832</v>
      </c>
      <c r="C321" s="65"/>
      <c r="D321" s="63"/>
      <c r="E321" s="62"/>
      <c r="F321" s="47" t="s">
        <v>606</v>
      </c>
      <c r="G321" s="289">
        <v>1</v>
      </c>
      <c r="H321" s="286"/>
      <c r="I321" s="286"/>
      <c r="J321" s="285"/>
      <c r="K321" s="281"/>
      <c r="Z321" s="64"/>
      <c r="AA321" s="64"/>
      <c r="AB321" s="64"/>
      <c r="AC321" s="64"/>
      <c r="AD321" s="64"/>
      <c r="AE321" s="64"/>
      <c r="AF321" s="64"/>
      <c r="AK321" s="64"/>
      <c r="AL321" s="64"/>
      <c r="AM321" s="64"/>
      <c r="AN321" s="64"/>
      <c r="AO321" s="64"/>
      <c r="AP321" s="64"/>
      <c r="AQ321" s="64"/>
    </row>
    <row r="322" spans="1:43" s="87" customFormat="1" ht="15" customHeight="1">
      <c r="A322" s="284"/>
      <c r="B322" s="1"/>
      <c r="C322" s="65"/>
      <c r="D322" s="63"/>
      <c r="E322" s="62"/>
      <c r="F322" s="47"/>
      <c r="G322" s="289"/>
      <c r="H322" s="286"/>
      <c r="I322" s="286"/>
      <c r="J322" s="285"/>
      <c r="K322" s="281"/>
      <c r="Z322" s="64"/>
      <c r="AA322" s="64"/>
      <c r="AB322" s="64"/>
      <c r="AC322" s="64"/>
      <c r="AD322" s="64"/>
      <c r="AE322" s="64"/>
      <c r="AF322" s="64"/>
      <c r="AK322" s="64"/>
      <c r="AL322" s="64"/>
      <c r="AM322" s="64"/>
      <c r="AN322" s="64"/>
      <c r="AO322" s="64"/>
      <c r="AP322" s="64"/>
      <c r="AQ322" s="64"/>
    </row>
    <row r="323" spans="1:43" s="307" customFormat="1" ht="15" customHeight="1">
      <c r="A323" s="570" t="s">
        <v>831</v>
      </c>
      <c r="B323" s="572" t="s">
        <v>830</v>
      </c>
      <c r="C323" s="264"/>
      <c r="D323" s="576"/>
      <c r="E323" s="577"/>
      <c r="F323" s="167"/>
      <c r="G323" s="578"/>
      <c r="H323" s="286"/>
      <c r="I323" s="579"/>
      <c r="J323" s="580"/>
      <c r="K323" s="281"/>
      <c r="Z323" s="53"/>
      <c r="AA323" s="53"/>
      <c r="AB323" s="53"/>
      <c r="AC323" s="53"/>
      <c r="AD323" s="53"/>
      <c r="AE323" s="53"/>
      <c r="AF323" s="53"/>
      <c r="AK323" s="53"/>
      <c r="AL323" s="53"/>
      <c r="AM323" s="53"/>
      <c r="AN323" s="53"/>
      <c r="AO323" s="53"/>
      <c r="AP323" s="53"/>
      <c r="AQ323" s="53"/>
    </row>
    <row r="324" spans="1:43" s="87" customFormat="1" ht="15" customHeight="1">
      <c r="A324" s="284" t="s">
        <v>829</v>
      </c>
      <c r="B324" s="1" t="s">
        <v>645</v>
      </c>
      <c r="C324" s="65"/>
      <c r="D324" s="63"/>
      <c r="E324" s="62"/>
      <c r="F324" s="47"/>
      <c r="G324" s="289"/>
      <c r="H324" s="286"/>
      <c r="I324" s="286"/>
      <c r="J324" s="285"/>
      <c r="K324" s="281"/>
      <c r="Z324" s="64"/>
      <c r="AA324" s="64"/>
      <c r="AB324" s="64"/>
      <c r="AC324" s="64"/>
      <c r="AD324" s="64"/>
      <c r="AE324" s="64"/>
      <c r="AF324" s="64"/>
      <c r="AK324" s="64"/>
      <c r="AL324" s="64"/>
      <c r="AM324" s="64"/>
      <c r="AN324" s="64"/>
      <c r="AO324" s="64"/>
      <c r="AP324" s="64"/>
      <c r="AQ324" s="64"/>
    </row>
    <row r="325" spans="1:43" s="87" customFormat="1" ht="15" customHeight="1">
      <c r="A325" s="284" t="s">
        <v>828</v>
      </c>
      <c r="B325" s="1" t="s">
        <v>827</v>
      </c>
      <c r="C325" s="65"/>
      <c r="D325" s="63"/>
      <c r="E325" s="62"/>
      <c r="F325" s="47"/>
      <c r="G325" s="289"/>
      <c r="H325" s="286"/>
      <c r="I325" s="286"/>
      <c r="J325" s="285"/>
      <c r="K325" s="281"/>
      <c r="Z325" s="64"/>
      <c r="AA325" s="64"/>
      <c r="AB325" s="64"/>
      <c r="AC325" s="64"/>
      <c r="AD325" s="64"/>
      <c r="AE325" s="64"/>
      <c r="AF325" s="64"/>
      <c r="AK325" s="64"/>
      <c r="AL325" s="64"/>
      <c r="AM325" s="64"/>
      <c r="AN325" s="64"/>
      <c r="AO325" s="64"/>
      <c r="AP325" s="64"/>
      <c r="AQ325" s="64"/>
    </row>
    <row r="326" spans="1:43" s="87" customFormat="1" ht="15" customHeight="1">
      <c r="A326" s="284" t="s">
        <v>826</v>
      </c>
      <c r="B326" s="1" t="s">
        <v>825</v>
      </c>
      <c r="C326" s="65"/>
      <c r="D326" s="63"/>
      <c r="E326" s="62"/>
      <c r="F326" s="47"/>
      <c r="G326" s="289"/>
      <c r="H326" s="286"/>
      <c r="I326" s="286"/>
      <c r="J326" s="285"/>
      <c r="K326" s="281"/>
      <c r="Z326" s="64"/>
      <c r="AA326" s="64"/>
      <c r="AB326" s="64"/>
      <c r="AC326" s="64"/>
      <c r="AD326" s="64"/>
      <c r="AE326" s="64"/>
      <c r="AF326" s="64"/>
      <c r="AK326" s="64"/>
      <c r="AL326" s="64"/>
      <c r="AM326" s="64"/>
      <c r="AN326" s="64"/>
      <c r="AO326" s="64"/>
      <c r="AP326" s="64"/>
      <c r="AQ326" s="64"/>
    </row>
    <row r="327" spans="1:43" s="87" customFormat="1" ht="15" customHeight="1">
      <c r="A327" s="284"/>
      <c r="B327" s="1"/>
      <c r="C327" s="288" t="s">
        <v>824</v>
      </c>
      <c r="D327" s="63"/>
      <c r="E327" s="62"/>
      <c r="F327" s="47" t="s">
        <v>593</v>
      </c>
      <c r="G327" s="289">
        <v>65</v>
      </c>
      <c r="H327" s="286"/>
      <c r="I327" s="286"/>
      <c r="J327" s="285"/>
      <c r="K327" s="281"/>
      <c r="Z327" s="64"/>
      <c r="AA327" s="64"/>
      <c r="AB327" s="64"/>
      <c r="AC327" s="64"/>
      <c r="AD327" s="64"/>
      <c r="AE327" s="64"/>
      <c r="AF327" s="64"/>
      <c r="AK327" s="64"/>
      <c r="AL327" s="64"/>
      <c r="AM327" s="64"/>
      <c r="AN327" s="64"/>
      <c r="AO327" s="64"/>
      <c r="AP327" s="64"/>
      <c r="AQ327" s="64"/>
    </row>
    <row r="328" spans="1:43" s="87" customFormat="1" ht="15" customHeight="1">
      <c r="A328" s="284"/>
      <c r="B328" s="1"/>
      <c r="C328" s="288" t="s">
        <v>808</v>
      </c>
      <c r="D328" s="63"/>
      <c r="E328" s="62"/>
      <c r="F328" s="47" t="s">
        <v>593</v>
      </c>
      <c r="G328" s="289">
        <v>65</v>
      </c>
      <c r="H328" s="286"/>
      <c r="I328" s="286"/>
      <c r="J328" s="285"/>
      <c r="K328" s="281"/>
      <c r="Z328" s="64"/>
      <c r="AA328" s="64"/>
      <c r="AB328" s="64"/>
      <c r="AC328" s="64"/>
      <c r="AD328" s="64"/>
      <c r="AE328" s="64"/>
      <c r="AF328" s="64"/>
      <c r="AK328" s="64"/>
      <c r="AL328" s="64"/>
      <c r="AM328" s="64"/>
      <c r="AN328" s="64"/>
      <c r="AO328" s="64"/>
      <c r="AP328" s="64"/>
      <c r="AQ328" s="64"/>
    </row>
    <row r="329" spans="1:43" s="87" customFormat="1" ht="15" customHeight="1">
      <c r="A329" s="284"/>
      <c r="B329" s="1"/>
      <c r="C329" s="288" t="s">
        <v>823</v>
      </c>
      <c r="D329" s="63"/>
      <c r="E329" s="62"/>
      <c r="F329" s="47" t="s">
        <v>593</v>
      </c>
      <c r="G329" s="289">
        <v>65</v>
      </c>
      <c r="H329" s="286"/>
      <c r="I329" s="286"/>
      <c r="J329" s="285"/>
      <c r="K329" s="281"/>
      <c r="Z329" s="64"/>
      <c r="AA329" s="64"/>
      <c r="AB329" s="64"/>
      <c r="AC329" s="64"/>
      <c r="AD329" s="64"/>
      <c r="AE329" s="64"/>
      <c r="AF329" s="64"/>
      <c r="AK329" s="64"/>
      <c r="AL329" s="64"/>
      <c r="AM329" s="64"/>
      <c r="AN329" s="64"/>
      <c r="AO329" s="64"/>
      <c r="AP329" s="64"/>
      <c r="AQ329" s="64"/>
    </row>
    <row r="330" spans="1:43" s="87" customFormat="1" ht="15" customHeight="1">
      <c r="A330" s="284"/>
      <c r="B330" s="1"/>
      <c r="C330" s="288" t="s">
        <v>822</v>
      </c>
      <c r="D330" s="63"/>
      <c r="E330" s="62"/>
      <c r="F330" s="47" t="s">
        <v>7</v>
      </c>
      <c r="G330" s="289">
        <v>1</v>
      </c>
      <c r="H330" s="286"/>
      <c r="I330" s="286"/>
      <c r="J330" s="285"/>
      <c r="K330" s="281"/>
      <c r="Z330" s="64"/>
      <c r="AA330" s="64"/>
      <c r="AB330" s="64"/>
      <c r="AC330" s="64"/>
      <c r="AD330" s="64"/>
      <c r="AE330" s="64"/>
      <c r="AF330" s="64"/>
      <c r="AK330" s="64"/>
      <c r="AL330" s="64"/>
      <c r="AM330" s="64"/>
      <c r="AN330" s="64"/>
      <c r="AO330" s="64"/>
      <c r="AP330" s="64"/>
      <c r="AQ330" s="64"/>
    </row>
    <row r="331" spans="1:43" s="87" customFormat="1" ht="15" customHeight="1">
      <c r="A331" s="284"/>
      <c r="B331" s="1"/>
      <c r="C331" s="288" t="s">
        <v>772</v>
      </c>
      <c r="D331" s="63"/>
      <c r="E331" s="62"/>
      <c r="F331" s="47" t="s">
        <v>16</v>
      </c>
      <c r="G331" s="289"/>
      <c r="H331" s="286"/>
      <c r="I331" s="286"/>
      <c r="J331" s="285"/>
      <c r="K331" s="281"/>
      <c r="Z331" s="64"/>
      <c r="AA331" s="64"/>
      <c r="AB331" s="64"/>
      <c r="AC331" s="64"/>
      <c r="AD331" s="64"/>
      <c r="AE331" s="64"/>
      <c r="AF331" s="64"/>
      <c r="AK331" s="64"/>
      <c r="AL331" s="64"/>
      <c r="AM331" s="64"/>
      <c r="AN331" s="64"/>
      <c r="AO331" s="64"/>
      <c r="AP331" s="64"/>
      <c r="AQ331" s="64"/>
    </row>
    <row r="332" spans="1:43" s="87" customFormat="1" ht="15" customHeight="1">
      <c r="A332" s="284"/>
      <c r="B332" s="1"/>
      <c r="C332" s="288" t="s">
        <v>771</v>
      </c>
      <c r="D332" s="63"/>
      <c r="E332" s="62"/>
      <c r="F332" s="47" t="s">
        <v>16</v>
      </c>
      <c r="G332" s="289"/>
      <c r="H332" s="286"/>
      <c r="I332" s="286"/>
      <c r="J332" s="285"/>
      <c r="K332" s="281"/>
      <c r="Z332" s="64"/>
      <c r="AA332" s="64"/>
      <c r="AB332" s="64"/>
      <c r="AC332" s="64"/>
      <c r="AD332" s="64"/>
      <c r="AE332" s="64"/>
      <c r="AF332" s="64"/>
      <c r="AK332" s="64"/>
      <c r="AL332" s="64"/>
      <c r="AM332" s="64"/>
      <c r="AN332" s="64"/>
      <c r="AO332" s="64"/>
      <c r="AP332" s="64"/>
      <c r="AQ332" s="64"/>
    </row>
    <row r="333" spans="1:43" s="87" customFormat="1" ht="15" customHeight="1">
      <c r="A333" s="284"/>
      <c r="B333" s="1"/>
      <c r="C333" s="65"/>
      <c r="D333" s="63"/>
      <c r="E333" s="62"/>
      <c r="F333" s="47"/>
      <c r="G333" s="289"/>
      <c r="H333" s="286"/>
      <c r="I333" s="286"/>
      <c r="J333" s="285"/>
      <c r="K333" s="281"/>
      <c r="Z333" s="64"/>
      <c r="AA333" s="64"/>
      <c r="AB333" s="64"/>
      <c r="AC333" s="64"/>
      <c r="AD333" s="64"/>
      <c r="AE333" s="64"/>
      <c r="AF333" s="64"/>
      <c r="AK333" s="64"/>
      <c r="AL333" s="64"/>
      <c r="AM333" s="64"/>
      <c r="AN333" s="64"/>
      <c r="AO333" s="64"/>
      <c r="AP333" s="64"/>
      <c r="AQ333" s="64"/>
    </row>
    <row r="334" spans="1:43" s="87" customFormat="1" ht="15" customHeight="1">
      <c r="A334" s="284" t="s">
        <v>821</v>
      </c>
      <c r="B334" s="1" t="s">
        <v>820</v>
      </c>
      <c r="C334" s="65"/>
      <c r="D334" s="63"/>
      <c r="E334" s="62"/>
      <c r="F334" s="47"/>
      <c r="G334" s="289"/>
      <c r="H334" s="286"/>
      <c r="I334" s="286"/>
      <c r="J334" s="285"/>
      <c r="K334" s="281"/>
      <c r="Z334" s="64"/>
      <c r="AA334" s="64"/>
      <c r="AB334" s="64"/>
      <c r="AC334" s="64"/>
      <c r="AD334" s="64"/>
      <c r="AE334" s="64"/>
      <c r="AF334" s="64"/>
      <c r="AK334" s="64"/>
      <c r="AL334" s="64"/>
      <c r="AM334" s="64"/>
      <c r="AN334" s="64"/>
      <c r="AO334" s="64"/>
      <c r="AP334" s="64"/>
      <c r="AQ334" s="64"/>
    </row>
    <row r="335" spans="1:43" s="87" customFormat="1" ht="15" customHeight="1">
      <c r="A335" s="284"/>
      <c r="B335" s="1"/>
      <c r="C335" s="288" t="s">
        <v>819</v>
      </c>
      <c r="D335" s="63"/>
      <c r="E335" s="62"/>
      <c r="F335" s="47" t="s">
        <v>593</v>
      </c>
      <c r="G335" s="289">
        <v>10</v>
      </c>
      <c r="H335" s="286"/>
      <c r="I335" s="286"/>
      <c r="J335" s="285"/>
      <c r="K335" s="281"/>
      <c r="Z335" s="64"/>
      <c r="AA335" s="64"/>
      <c r="AB335" s="64"/>
      <c r="AC335" s="64"/>
      <c r="AD335" s="64"/>
      <c r="AE335" s="64"/>
      <c r="AF335" s="64"/>
      <c r="AK335" s="64"/>
      <c r="AL335" s="64"/>
      <c r="AM335" s="64"/>
      <c r="AN335" s="64"/>
      <c r="AO335" s="64"/>
      <c r="AP335" s="64"/>
      <c r="AQ335" s="64"/>
    </row>
    <row r="336" spans="1:43" s="87" customFormat="1" ht="15" customHeight="1">
      <c r="A336" s="284"/>
      <c r="B336" s="1"/>
      <c r="C336" s="288" t="s">
        <v>772</v>
      </c>
      <c r="D336" s="63"/>
      <c r="E336" s="62"/>
      <c r="F336" s="47" t="s">
        <v>16</v>
      </c>
      <c r="G336" s="289"/>
      <c r="H336" s="286"/>
      <c r="I336" s="286"/>
      <c r="J336" s="285"/>
      <c r="K336" s="281"/>
      <c r="Z336" s="64"/>
      <c r="AA336" s="64"/>
      <c r="AB336" s="64"/>
      <c r="AC336" s="64"/>
      <c r="AD336" s="64"/>
      <c r="AE336" s="64"/>
      <c r="AF336" s="64"/>
      <c r="AK336" s="64"/>
      <c r="AL336" s="64"/>
      <c r="AM336" s="64"/>
      <c r="AN336" s="64"/>
      <c r="AO336" s="64"/>
      <c r="AP336" s="64"/>
      <c r="AQ336" s="64"/>
    </row>
    <row r="337" spans="1:43" s="87" customFormat="1" ht="15" customHeight="1">
      <c r="A337" s="284"/>
      <c r="B337" s="1"/>
      <c r="C337" s="288" t="s">
        <v>771</v>
      </c>
      <c r="D337" s="63"/>
      <c r="E337" s="62"/>
      <c r="F337" s="47" t="s">
        <v>16</v>
      </c>
      <c r="G337" s="289"/>
      <c r="H337" s="286"/>
      <c r="I337" s="286"/>
      <c r="J337" s="285"/>
      <c r="K337" s="281"/>
      <c r="Z337" s="64"/>
      <c r="AA337" s="64"/>
      <c r="AB337" s="64"/>
      <c r="AC337" s="64"/>
      <c r="AD337" s="64"/>
      <c r="AE337" s="64"/>
      <c r="AF337" s="64"/>
      <c r="AK337" s="64"/>
      <c r="AL337" s="64"/>
      <c r="AM337" s="64"/>
      <c r="AN337" s="64"/>
      <c r="AO337" s="64"/>
      <c r="AP337" s="64"/>
      <c r="AQ337" s="64"/>
    </row>
    <row r="338" spans="1:43" s="87" customFormat="1" ht="15" customHeight="1">
      <c r="A338" s="284"/>
      <c r="B338" s="1"/>
      <c r="C338" s="288"/>
      <c r="D338" s="63"/>
      <c r="E338" s="62"/>
      <c r="F338" s="47"/>
      <c r="G338" s="289"/>
      <c r="H338" s="286"/>
      <c r="I338" s="286"/>
      <c r="J338" s="285"/>
      <c r="K338" s="281"/>
      <c r="Z338" s="64"/>
      <c r="AA338" s="64"/>
      <c r="AB338" s="64"/>
      <c r="AC338" s="64"/>
      <c r="AD338" s="64"/>
      <c r="AE338" s="64"/>
      <c r="AF338" s="64"/>
      <c r="AK338" s="64"/>
      <c r="AL338" s="64"/>
      <c r="AM338" s="64"/>
      <c r="AN338" s="64"/>
      <c r="AO338" s="64"/>
      <c r="AP338" s="64"/>
      <c r="AQ338" s="64"/>
    </row>
    <row r="339" spans="1:43" s="87" customFormat="1" ht="15" customHeight="1">
      <c r="A339" s="284" t="s">
        <v>818</v>
      </c>
      <c r="B339" s="1" t="s">
        <v>817</v>
      </c>
      <c r="C339" s="65"/>
      <c r="D339" s="63"/>
      <c r="E339" s="62"/>
      <c r="F339" s="47"/>
      <c r="G339" s="289"/>
      <c r="H339" s="286"/>
      <c r="I339" s="286"/>
      <c r="J339" s="285"/>
      <c r="K339" s="281"/>
      <c r="Z339" s="64"/>
      <c r="AA339" s="64"/>
      <c r="AB339" s="64"/>
      <c r="AC339" s="64"/>
      <c r="AD339" s="64"/>
      <c r="AE339" s="64"/>
      <c r="AF339" s="64"/>
      <c r="AK339" s="64"/>
      <c r="AL339" s="64"/>
      <c r="AM339" s="64"/>
      <c r="AN339" s="64"/>
      <c r="AO339" s="64"/>
      <c r="AP339" s="64"/>
      <c r="AQ339" s="64"/>
    </row>
    <row r="340" spans="1:43" s="87" customFormat="1" ht="15" customHeight="1">
      <c r="A340" s="284"/>
      <c r="B340" s="1"/>
      <c r="C340" s="288" t="s">
        <v>816</v>
      </c>
      <c r="D340" s="63"/>
      <c r="E340" s="62"/>
      <c r="F340" s="47" t="s">
        <v>606</v>
      </c>
      <c r="G340" s="289">
        <v>1</v>
      </c>
      <c r="H340" s="286"/>
      <c r="I340" s="286"/>
      <c r="J340" s="285"/>
      <c r="K340" s="281"/>
      <c r="Z340" s="64"/>
      <c r="AA340" s="64"/>
      <c r="AB340" s="64"/>
      <c r="AC340" s="64"/>
      <c r="AD340" s="64"/>
      <c r="AE340" s="64"/>
      <c r="AF340" s="64"/>
      <c r="AK340" s="64"/>
      <c r="AL340" s="64"/>
      <c r="AM340" s="64"/>
      <c r="AN340" s="64"/>
      <c r="AO340" s="64"/>
      <c r="AP340" s="64"/>
      <c r="AQ340" s="64"/>
    </row>
    <row r="341" spans="1:43" s="87" customFormat="1" ht="15" customHeight="1">
      <c r="A341" s="284"/>
      <c r="B341" s="1"/>
      <c r="C341" s="288" t="s">
        <v>815</v>
      </c>
      <c r="D341" s="63"/>
      <c r="E341" s="62"/>
      <c r="F341" s="47" t="s">
        <v>606</v>
      </c>
      <c r="G341" s="289">
        <v>1</v>
      </c>
      <c r="H341" s="286"/>
      <c r="I341" s="286"/>
      <c r="J341" s="285"/>
      <c r="K341" s="281"/>
      <c r="Z341" s="64"/>
      <c r="AA341" s="64"/>
      <c r="AB341" s="64"/>
      <c r="AC341" s="64"/>
      <c r="AD341" s="64"/>
      <c r="AE341" s="64"/>
      <c r="AF341" s="64"/>
      <c r="AK341" s="64"/>
      <c r="AL341" s="64"/>
      <c r="AM341" s="64"/>
      <c r="AN341" s="64"/>
      <c r="AO341" s="64"/>
      <c r="AP341" s="64"/>
      <c r="AQ341" s="64"/>
    </row>
    <row r="342" spans="1:43" s="87" customFormat="1" ht="15" customHeight="1">
      <c r="A342" s="284"/>
      <c r="B342" s="1"/>
      <c r="C342" s="65"/>
      <c r="D342" s="63"/>
      <c r="E342" s="62"/>
      <c r="F342" s="47"/>
      <c r="G342" s="289"/>
      <c r="H342" s="286"/>
      <c r="I342" s="286"/>
      <c r="J342" s="285"/>
      <c r="K342" s="281"/>
      <c r="Z342" s="64"/>
      <c r="AA342" s="64"/>
      <c r="AB342" s="64"/>
      <c r="AC342" s="64"/>
      <c r="AD342" s="64"/>
      <c r="AE342" s="64"/>
      <c r="AF342" s="64"/>
      <c r="AK342" s="64"/>
      <c r="AL342" s="64"/>
      <c r="AM342" s="64"/>
      <c r="AN342" s="64"/>
      <c r="AO342" s="64"/>
      <c r="AP342" s="64"/>
      <c r="AQ342" s="64"/>
    </row>
    <row r="343" spans="1:43" s="87" customFormat="1" ht="15" customHeight="1">
      <c r="A343" s="284" t="s">
        <v>814</v>
      </c>
      <c r="B343" s="1" t="s">
        <v>813</v>
      </c>
      <c r="C343" s="65"/>
      <c r="D343" s="63"/>
      <c r="E343" s="62"/>
      <c r="F343" s="47"/>
      <c r="G343" s="289"/>
      <c r="H343" s="286"/>
      <c r="I343" s="286"/>
      <c r="J343" s="285"/>
      <c r="K343" s="281"/>
      <c r="Z343" s="64"/>
      <c r="AA343" s="64"/>
      <c r="AB343" s="64"/>
      <c r="AC343" s="64"/>
      <c r="AD343" s="64"/>
      <c r="AE343" s="64"/>
      <c r="AF343" s="64"/>
      <c r="AK343" s="64"/>
      <c r="AL343" s="64"/>
      <c r="AM343" s="64"/>
      <c r="AN343" s="64"/>
      <c r="AO343" s="64"/>
      <c r="AP343" s="64"/>
      <c r="AQ343" s="64"/>
    </row>
    <row r="344" spans="1:43" s="87" customFormat="1" ht="15" customHeight="1">
      <c r="A344" s="284" t="s">
        <v>812</v>
      </c>
      <c r="B344" s="1" t="s">
        <v>811</v>
      </c>
      <c r="C344" s="65"/>
      <c r="D344" s="63"/>
      <c r="E344" s="62"/>
      <c r="F344" s="47"/>
      <c r="G344" s="289"/>
      <c r="H344" s="286"/>
      <c r="I344" s="286"/>
      <c r="J344" s="285"/>
      <c r="K344" s="281"/>
      <c r="Z344" s="64"/>
      <c r="AA344" s="64"/>
      <c r="AB344" s="64"/>
      <c r="AC344" s="64"/>
      <c r="AD344" s="64"/>
      <c r="AE344" s="64"/>
      <c r="AF344" s="64"/>
      <c r="AK344" s="64"/>
      <c r="AL344" s="64"/>
      <c r="AM344" s="64"/>
      <c r="AN344" s="64"/>
      <c r="AO344" s="64"/>
      <c r="AP344" s="64"/>
      <c r="AQ344" s="64"/>
    </row>
    <row r="345" spans="1:43" s="87" customFormat="1" ht="15" customHeight="1">
      <c r="A345" s="284"/>
      <c r="B345" s="1"/>
      <c r="C345" s="288" t="s">
        <v>810</v>
      </c>
      <c r="D345" s="63"/>
      <c r="E345" s="62"/>
      <c r="F345" s="47" t="s">
        <v>606</v>
      </c>
      <c r="G345" s="289">
        <v>1</v>
      </c>
      <c r="H345" s="286"/>
      <c r="I345" s="286"/>
      <c r="J345" s="285"/>
      <c r="K345" s="281"/>
      <c r="Z345" s="64"/>
      <c r="AA345" s="64"/>
      <c r="AB345" s="64"/>
      <c r="AC345" s="64"/>
      <c r="AD345" s="64"/>
      <c r="AE345" s="64"/>
      <c r="AF345" s="64"/>
      <c r="AK345" s="64"/>
      <c r="AL345" s="64"/>
      <c r="AM345" s="64"/>
      <c r="AN345" s="64"/>
      <c r="AO345" s="64"/>
      <c r="AP345" s="64"/>
      <c r="AQ345" s="64"/>
    </row>
    <row r="346" spans="1:43" s="87" customFormat="1" ht="15" customHeight="1">
      <c r="A346" s="284"/>
      <c r="B346" s="1"/>
      <c r="C346" s="288" t="s">
        <v>809</v>
      </c>
      <c r="D346" s="63"/>
      <c r="E346" s="62"/>
      <c r="F346" s="47" t="s">
        <v>606</v>
      </c>
      <c r="G346" s="289">
        <v>1</v>
      </c>
      <c r="H346" s="286"/>
      <c r="I346" s="286"/>
      <c r="J346" s="285"/>
      <c r="K346" s="281"/>
      <c r="Z346" s="64"/>
      <c r="AA346" s="64"/>
      <c r="AB346" s="64"/>
      <c r="AC346" s="64"/>
      <c r="AD346" s="64"/>
      <c r="AE346" s="64"/>
      <c r="AF346" s="64"/>
      <c r="AK346" s="64"/>
      <c r="AL346" s="64"/>
      <c r="AM346" s="64"/>
      <c r="AN346" s="64"/>
      <c r="AO346" s="64"/>
      <c r="AP346" s="64"/>
      <c r="AQ346" s="64"/>
    </row>
    <row r="347" spans="1:43" s="87" customFormat="1" ht="15" customHeight="1">
      <c r="A347" s="284"/>
      <c r="B347" s="1"/>
      <c r="C347" s="288" t="s">
        <v>782</v>
      </c>
      <c r="D347" s="63"/>
      <c r="E347" s="62"/>
      <c r="F347" s="47" t="s">
        <v>593</v>
      </c>
      <c r="G347" s="289">
        <v>610</v>
      </c>
      <c r="H347" s="286"/>
      <c r="I347" s="286"/>
      <c r="J347" s="285"/>
      <c r="K347" s="281"/>
      <c r="Z347" s="64"/>
      <c r="AA347" s="64"/>
      <c r="AB347" s="64"/>
      <c r="AC347" s="64"/>
      <c r="AD347" s="64"/>
      <c r="AE347" s="64"/>
      <c r="AF347" s="64"/>
      <c r="AK347" s="64"/>
      <c r="AL347" s="64"/>
      <c r="AM347" s="64"/>
      <c r="AN347" s="64"/>
      <c r="AO347" s="64"/>
      <c r="AP347" s="64"/>
      <c r="AQ347" s="64"/>
    </row>
    <row r="348" spans="1:43" s="87" customFormat="1" ht="15" customHeight="1">
      <c r="A348" s="284"/>
      <c r="B348" s="1"/>
      <c r="C348" s="288" t="s">
        <v>808</v>
      </c>
      <c r="D348" s="63"/>
      <c r="E348" s="62"/>
      <c r="F348" s="47" t="s">
        <v>593</v>
      </c>
      <c r="G348" s="289">
        <v>610</v>
      </c>
      <c r="H348" s="286"/>
      <c r="I348" s="286"/>
      <c r="J348" s="285"/>
      <c r="K348" s="281"/>
      <c r="Z348" s="64"/>
      <c r="AA348" s="64"/>
      <c r="AB348" s="64"/>
      <c r="AC348" s="64"/>
      <c r="AD348" s="64"/>
      <c r="AE348" s="64"/>
      <c r="AF348" s="64"/>
      <c r="AK348" s="64"/>
      <c r="AL348" s="64"/>
      <c r="AM348" s="64"/>
      <c r="AN348" s="64"/>
      <c r="AO348" s="64"/>
      <c r="AP348" s="64"/>
      <c r="AQ348" s="64"/>
    </row>
    <row r="349" spans="1:43" s="87" customFormat="1" ht="15" customHeight="1">
      <c r="A349" s="284"/>
      <c r="B349" s="1"/>
      <c r="C349" s="288" t="s">
        <v>807</v>
      </c>
      <c r="D349" s="63"/>
      <c r="E349" s="62"/>
      <c r="F349" s="47" t="s">
        <v>593</v>
      </c>
      <c r="G349" s="289">
        <v>10</v>
      </c>
      <c r="H349" s="286"/>
      <c r="I349" s="286"/>
      <c r="J349" s="285"/>
      <c r="K349" s="281"/>
      <c r="Z349" s="64"/>
      <c r="AA349" s="64"/>
      <c r="AB349" s="64"/>
      <c r="AC349" s="64"/>
      <c r="AD349" s="64"/>
      <c r="AE349" s="64"/>
      <c r="AF349" s="64"/>
      <c r="AK349" s="64"/>
      <c r="AL349" s="64"/>
      <c r="AM349" s="64"/>
      <c r="AN349" s="64"/>
      <c r="AO349" s="64"/>
      <c r="AP349" s="64"/>
      <c r="AQ349" s="64"/>
    </row>
    <row r="350" spans="1:43" s="87" customFormat="1" ht="15" customHeight="1">
      <c r="A350" s="284"/>
      <c r="B350" s="1"/>
      <c r="C350" s="65"/>
      <c r="D350" s="63"/>
      <c r="E350" s="62"/>
      <c r="F350" s="47"/>
      <c r="G350" s="289"/>
      <c r="H350" s="286"/>
      <c r="I350" s="286"/>
      <c r="J350" s="285"/>
      <c r="K350" s="281"/>
      <c r="Z350" s="64"/>
      <c r="AA350" s="64"/>
      <c r="AB350" s="64"/>
      <c r="AC350" s="64"/>
      <c r="AD350" s="64"/>
      <c r="AE350" s="64"/>
      <c r="AF350" s="64"/>
      <c r="AK350" s="64"/>
      <c r="AL350" s="64"/>
      <c r="AM350" s="64"/>
      <c r="AN350" s="64"/>
      <c r="AO350" s="64"/>
      <c r="AP350" s="64"/>
      <c r="AQ350" s="64"/>
    </row>
    <row r="351" spans="1:43" s="87" customFormat="1" ht="15" customHeight="1">
      <c r="A351" s="284" t="s">
        <v>806</v>
      </c>
      <c r="B351" s="1" t="s">
        <v>805</v>
      </c>
      <c r="C351" s="65"/>
      <c r="D351" s="63"/>
      <c r="E351" s="62"/>
      <c r="F351" s="47"/>
      <c r="G351" s="289"/>
      <c r="H351" s="286"/>
      <c r="I351" s="286"/>
      <c r="J351" s="285"/>
      <c r="K351" s="281"/>
      <c r="Z351" s="64"/>
      <c r="AA351" s="64"/>
      <c r="AB351" s="64"/>
      <c r="AC351" s="64"/>
      <c r="AD351" s="64"/>
      <c r="AE351" s="64"/>
      <c r="AF351" s="64"/>
      <c r="AK351" s="64"/>
      <c r="AL351" s="64"/>
      <c r="AM351" s="64"/>
      <c r="AN351" s="64"/>
      <c r="AO351" s="64"/>
      <c r="AP351" s="64"/>
      <c r="AQ351" s="64"/>
    </row>
    <row r="352" spans="1:43" s="87" customFormat="1" ht="15" customHeight="1">
      <c r="A352" s="284"/>
      <c r="B352" s="1"/>
      <c r="C352" s="288" t="s">
        <v>804</v>
      </c>
      <c r="D352" s="63"/>
      <c r="E352" s="62"/>
      <c r="F352" s="47" t="s">
        <v>593</v>
      </c>
      <c r="G352" s="289">
        <v>860</v>
      </c>
      <c r="H352" s="286"/>
      <c r="I352" s="286"/>
      <c r="J352" s="285"/>
      <c r="K352" s="281"/>
      <c r="Z352" s="64"/>
      <c r="AA352" s="64"/>
      <c r="AB352" s="64"/>
      <c r="AC352" s="64"/>
      <c r="AD352" s="64"/>
      <c r="AE352" s="64"/>
      <c r="AF352" s="64"/>
      <c r="AK352" s="64"/>
      <c r="AL352" s="64"/>
      <c r="AM352" s="64"/>
      <c r="AN352" s="64"/>
      <c r="AO352" s="64"/>
      <c r="AP352" s="64"/>
      <c r="AQ352" s="64"/>
    </row>
    <row r="353" spans="1:43" s="87" customFormat="1" ht="15" customHeight="1">
      <c r="A353" s="284"/>
      <c r="B353" s="1"/>
      <c r="C353" s="65"/>
      <c r="D353" s="63"/>
      <c r="E353" s="62"/>
      <c r="F353" s="47"/>
      <c r="G353" s="289"/>
      <c r="H353" s="286"/>
      <c r="I353" s="286"/>
      <c r="J353" s="285"/>
      <c r="K353" s="281"/>
      <c r="Z353" s="64"/>
      <c r="AA353" s="64"/>
      <c r="AB353" s="64"/>
      <c r="AC353" s="64"/>
      <c r="AD353" s="64"/>
      <c r="AE353" s="64"/>
      <c r="AF353" s="64"/>
      <c r="AK353" s="64"/>
      <c r="AL353" s="64"/>
      <c r="AM353" s="64"/>
      <c r="AN353" s="64"/>
      <c r="AO353" s="64"/>
      <c r="AP353" s="64"/>
      <c r="AQ353" s="64"/>
    </row>
    <row r="354" spans="1:43" s="87" customFormat="1" ht="15" customHeight="1">
      <c r="A354" s="284" t="s">
        <v>803</v>
      </c>
      <c r="B354" s="1" t="s">
        <v>802</v>
      </c>
      <c r="C354" s="65"/>
      <c r="D354" s="63"/>
      <c r="E354" s="62"/>
      <c r="F354" s="47" t="s">
        <v>606</v>
      </c>
      <c r="G354" s="289">
        <v>1</v>
      </c>
      <c r="H354" s="286"/>
      <c r="I354" s="286"/>
      <c r="J354" s="285"/>
      <c r="K354" s="281"/>
      <c r="Z354" s="64"/>
      <c r="AA354" s="64"/>
      <c r="AB354" s="64"/>
      <c r="AC354" s="64"/>
      <c r="AD354" s="64"/>
      <c r="AE354" s="64"/>
      <c r="AF354" s="64"/>
      <c r="AK354" s="64"/>
      <c r="AL354" s="64"/>
      <c r="AM354" s="64"/>
      <c r="AN354" s="64"/>
      <c r="AO354" s="64"/>
      <c r="AP354" s="64"/>
      <c r="AQ354" s="64"/>
    </row>
    <row r="355" spans="1:43" s="87" customFormat="1" ht="15" customHeight="1">
      <c r="A355" s="284"/>
      <c r="B355" s="1"/>
      <c r="C355" s="65"/>
      <c r="D355" s="63"/>
      <c r="E355" s="62"/>
      <c r="F355" s="47"/>
      <c r="G355" s="289"/>
      <c r="H355" s="286"/>
      <c r="I355" s="286"/>
      <c r="J355" s="285"/>
      <c r="K355" s="281"/>
      <c r="Z355" s="64"/>
      <c r="AA355" s="64"/>
      <c r="AB355" s="64"/>
      <c r="AC355" s="64"/>
      <c r="AD355" s="64"/>
      <c r="AE355" s="64"/>
      <c r="AF355" s="64"/>
      <c r="AK355" s="64"/>
      <c r="AL355" s="64"/>
      <c r="AM355" s="64"/>
      <c r="AN355" s="64"/>
      <c r="AO355" s="64"/>
      <c r="AP355" s="64"/>
      <c r="AQ355" s="64"/>
    </row>
    <row r="356" spans="1:43" s="87" customFormat="1" ht="15" customHeight="1">
      <c r="A356" s="284" t="s">
        <v>801</v>
      </c>
      <c r="B356" s="1" t="s">
        <v>800</v>
      </c>
      <c r="C356" s="65"/>
      <c r="D356" s="63"/>
      <c r="E356" s="62"/>
      <c r="F356" s="47"/>
      <c r="G356" s="289"/>
      <c r="H356" s="286"/>
      <c r="I356" s="286"/>
      <c r="J356" s="285"/>
      <c r="K356" s="281"/>
      <c r="Z356" s="64"/>
      <c r="AA356" s="64"/>
      <c r="AB356" s="64"/>
      <c r="AC356" s="64"/>
      <c r="AD356" s="64"/>
      <c r="AE356" s="64"/>
      <c r="AF356" s="64"/>
      <c r="AK356" s="64"/>
      <c r="AL356" s="64"/>
      <c r="AM356" s="64"/>
      <c r="AN356" s="64"/>
      <c r="AO356" s="64"/>
      <c r="AP356" s="64"/>
      <c r="AQ356" s="64"/>
    </row>
    <row r="357" spans="1:43" s="87" customFormat="1" ht="15" customHeight="1">
      <c r="A357" s="284" t="s">
        <v>799</v>
      </c>
      <c r="B357" s="1" t="s">
        <v>798</v>
      </c>
      <c r="C357" s="65"/>
      <c r="D357" s="63"/>
      <c r="E357" s="62"/>
      <c r="F357" s="47" t="s">
        <v>7</v>
      </c>
      <c r="G357" s="289">
        <v>1</v>
      </c>
      <c r="H357" s="286"/>
      <c r="I357" s="286"/>
      <c r="J357" s="285"/>
      <c r="K357" s="281"/>
      <c r="Z357" s="64"/>
      <c r="AA357" s="64"/>
      <c r="AB357" s="64"/>
      <c r="AC357" s="64"/>
      <c r="AD357" s="64"/>
      <c r="AE357" s="64"/>
      <c r="AF357" s="64"/>
      <c r="AK357" s="64"/>
      <c r="AL357" s="64"/>
      <c r="AM357" s="64"/>
      <c r="AN357" s="64"/>
      <c r="AO357" s="64"/>
      <c r="AP357" s="64"/>
      <c r="AQ357" s="64"/>
    </row>
    <row r="358" spans="1:43" s="87" customFormat="1" ht="15" customHeight="1">
      <c r="A358" s="284" t="s">
        <v>797</v>
      </c>
      <c r="B358" s="1" t="s">
        <v>796</v>
      </c>
      <c r="C358" s="65"/>
      <c r="D358" s="63"/>
      <c r="E358" s="62"/>
      <c r="F358" s="47" t="s">
        <v>7</v>
      </c>
      <c r="G358" s="289">
        <v>1</v>
      </c>
      <c r="H358" s="286"/>
      <c r="I358" s="286"/>
      <c r="J358" s="285"/>
      <c r="K358" s="281"/>
      <c r="Z358" s="64"/>
      <c r="AA358" s="64"/>
      <c r="AB358" s="64"/>
      <c r="AC358" s="64"/>
      <c r="AD358" s="64"/>
      <c r="AE358" s="64"/>
      <c r="AF358" s="64"/>
      <c r="AK358" s="64"/>
      <c r="AL358" s="64"/>
      <c r="AM358" s="64"/>
      <c r="AN358" s="64"/>
      <c r="AO358" s="64"/>
      <c r="AP358" s="64"/>
      <c r="AQ358" s="64"/>
    </row>
    <row r="359" spans="1:43" s="87" customFormat="1" ht="15" customHeight="1">
      <c r="A359" s="284" t="s">
        <v>795</v>
      </c>
      <c r="B359" s="1" t="s">
        <v>794</v>
      </c>
      <c r="C359" s="65"/>
      <c r="D359" s="63"/>
      <c r="E359" s="62"/>
      <c r="F359" s="47" t="s">
        <v>7</v>
      </c>
      <c r="G359" s="289">
        <v>1</v>
      </c>
      <c r="H359" s="286"/>
      <c r="I359" s="286"/>
      <c r="J359" s="285"/>
      <c r="K359" s="281"/>
      <c r="Z359" s="64"/>
      <c r="AA359" s="64"/>
      <c r="AB359" s="64"/>
      <c r="AC359" s="64"/>
      <c r="AD359" s="64"/>
      <c r="AE359" s="64"/>
      <c r="AF359" s="64"/>
      <c r="AK359" s="64"/>
      <c r="AL359" s="64"/>
      <c r="AM359" s="64"/>
      <c r="AN359" s="64"/>
      <c r="AO359" s="64"/>
      <c r="AP359" s="64"/>
      <c r="AQ359" s="64"/>
    </row>
    <row r="360" spans="1:43" s="87" customFormat="1" ht="15" customHeight="1">
      <c r="A360" s="284" t="s">
        <v>793</v>
      </c>
      <c r="B360" s="1" t="s">
        <v>792</v>
      </c>
      <c r="C360" s="65"/>
      <c r="D360" s="63"/>
      <c r="E360" s="62"/>
      <c r="F360" s="47" t="s">
        <v>7</v>
      </c>
      <c r="G360" s="289">
        <v>1</v>
      </c>
      <c r="H360" s="286"/>
      <c r="I360" s="286"/>
      <c r="J360" s="285"/>
      <c r="K360" s="281"/>
      <c r="Z360" s="64"/>
      <c r="AA360" s="64"/>
      <c r="AB360" s="64"/>
      <c r="AC360" s="64"/>
      <c r="AD360" s="64"/>
      <c r="AE360" s="64"/>
      <c r="AF360" s="64"/>
      <c r="AK360" s="64"/>
      <c r="AL360" s="64"/>
      <c r="AM360" s="64"/>
      <c r="AN360" s="64"/>
      <c r="AO360" s="64"/>
      <c r="AP360" s="64"/>
      <c r="AQ360" s="64"/>
    </row>
    <row r="361" spans="1:43" s="87" customFormat="1" ht="15" customHeight="1">
      <c r="A361" s="284"/>
      <c r="B361" s="1"/>
      <c r="C361" s="65"/>
      <c r="D361" s="63"/>
      <c r="E361" s="62"/>
      <c r="F361" s="47"/>
      <c r="G361" s="289"/>
      <c r="H361" s="286"/>
      <c r="I361" s="286"/>
      <c r="J361" s="285"/>
      <c r="K361" s="281"/>
      <c r="Z361" s="64"/>
      <c r="AA361" s="64"/>
      <c r="AB361" s="64"/>
      <c r="AC361" s="64"/>
      <c r="AD361" s="64"/>
      <c r="AE361" s="64"/>
      <c r="AF361" s="64"/>
      <c r="AK361" s="64"/>
      <c r="AL361" s="64"/>
      <c r="AM361" s="64"/>
      <c r="AN361" s="64"/>
      <c r="AO361" s="64"/>
      <c r="AP361" s="64"/>
      <c r="AQ361" s="64"/>
    </row>
    <row r="362" spans="1:43" s="87" customFormat="1" ht="15" customHeight="1">
      <c r="A362" s="284" t="s">
        <v>791</v>
      </c>
      <c r="B362" s="1" t="s">
        <v>596</v>
      </c>
      <c r="C362" s="65"/>
      <c r="D362" s="63"/>
      <c r="E362" s="62"/>
      <c r="F362" s="47"/>
      <c r="G362" s="289"/>
      <c r="H362" s="286"/>
      <c r="I362" s="286"/>
      <c r="J362" s="285"/>
      <c r="K362" s="281"/>
      <c r="Z362" s="64"/>
      <c r="AA362" s="64"/>
      <c r="AB362" s="64"/>
      <c r="AC362" s="64"/>
      <c r="AD362" s="64"/>
      <c r="AE362" s="64"/>
      <c r="AF362" s="64"/>
      <c r="AK362" s="64"/>
      <c r="AL362" s="64"/>
      <c r="AM362" s="64"/>
      <c r="AN362" s="64"/>
      <c r="AO362" s="64"/>
      <c r="AP362" s="64"/>
      <c r="AQ362" s="64"/>
    </row>
    <row r="363" spans="1:43" s="87" customFormat="1" ht="15" customHeight="1">
      <c r="A363" s="284" t="s">
        <v>790</v>
      </c>
      <c r="B363" s="1" t="s">
        <v>789</v>
      </c>
      <c r="C363" s="65"/>
      <c r="D363" s="63"/>
      <c r="E363" s="62"/>
      <c r="F363" s="47" t="s">
        <v>7</v>
      </c>
      <c r="G363" s="289">
        <v>1</v>
      </c>
      <c r="H363" s="286"/>
      <c r="I363" s="286"/>
      <c r="J363" s="285"/>
      <c r="K363" s="281"/>
      <c r="Z363" s="64"/>
      <c r="AA363" s="64"/>
      <c r="AB363" s="64"/>
      <c r="AC363" s="64"/>
      <c r="AD363" s="64"/>
      <c r="AE363" s="64"/>
      <c r="AF363" s="64"/>
      <c r="AK363" s="64"/>
      <c r="AL363" s="64"/>
      <c r="AM363" s="64"/>
      <c r="AN363" s="64"/>
      <c r="AO363" s="64"/>
      <c r="AP363" s="64"/>
      <c r="AQ363" s="64"/>
    </row>
    <row r="364" spans="1:43" s="87" customFormat="1" ht="15" customHeight="1">
      <c r="A364" s="284" t="s">
        <v>788</v>
      </c>
      <c r="B364" s="1" t="s">
        <v>787</v>
      </c>
      <c r="C364" s="65"/>
      <c r="D364" s="63"/>
      <c r="E364" s="62"/>
      <c r="F364" s="47" t="s">
        <v>7</v>
      </c>
      <c r="G364" s="289">
        <v>1</v>
      </c>
      <c r="H364" s="286"/>
      <c r="I364" s="286"/>
      <c r="J364" s="285"/>
      <c r="K364" s="281"/>
      <c r="Z364" s="64"/>
      <c r="AA364" s="64"/>
      <c r="AB364" s="64"/>
      <c r="AC364" s="64"/>
      <c r="AD364" s="64"/>
      <c r="AE364" s="64"/>
      <c r="AF364" s="64"/>
      <c r="AK364" s="64"/>
      <c r="AL364" s="64"/>
      <c r="AM364" s="64"/>
      <c r="AN364" s="64"/>
      <c r="AO364" s="64"/>
      <c r="AP364" s="64"/>
      <c r="AQ364" s="64"/>
    </row>
    <row r="365" spans="1:43" s="87" customFormat="1" ht="15" customHeight="1">
      <c r="A365" s="284" t="s">
        <v>786</v>
      </c>
      <c r="B365" s="1" t="s">
        <v>785</v>
      </c>
      <c r="C365" s="65"/>
      <c r="D365" s="63"/>
      <c r="E365" s="62"/>
      <c r="F365" s="47" t="s">
        <v>606</v>
      </c>
      <c r="G365" s="289">
        <v>1</v>
      </c>
      <c r="H365" s="286"/>
      <c r="I365" s="286"/>
      <c r="J365" s="285"/>
      <c r="K365" s="299"/>
      <c r="Z365" s="64"/>
      <c r="AA365" s="64"/>
      <c r="AB365" s="64"/>
      <c r="AC365" s="64"/>
      <c r="AD365" s="64"/>
      <c r="AE365" s="64"/>
      <c r="AF365" s="64"/>
      <c r="AK365" s="64"/>
      <c r="AL365" s="64"/>
      <c r="AM365" s="64"/>
      <c r="AN365" s="64"/>
      <c r="AO365" s="64"/>
      <c r="AP365" s="64"/>
      <c r="AQ365" s="64"/>
    </row>
    <row r="366" spans="1:43" s="87" customFormat="1" ht="15" customHeight="1">
      <c r="A366" s="284" t="s">
        <v>784</v>
      </c>
      <c r="B366" s="1" t="s">
        <v>783</v>
      </c>
      <c r="C366" s="65"/>
      <c r="D366" s="63"/>
      <c r="E366" s="62"/>
      <c r="F366" s="47"/>
      <c r="G366" s="289"/>
      <c r="H366" s="286"/>
      <c r="I366" s="286"/>
      <c r="J366" s="285"/>
      <c r="K366" s="281"/>
      <c r="Z366" s="64"/>
      <c r="AA366" s="64"/>
      <c r="AB366" s="64"/>
      <c r="AC366" s="64"/>
      <c r="AD366" s="64"/>
      <c r="AE366" s="64"/>
      <c r="AF366" s="64"/>
      <c r="AK366" s="64"/>
      <c r="AL366" s="64"/>
      <c r="AM366" s="64"/>
      <c r="AN366" s="64"/>
      <c r="AO366" s="64"/>
      <c r="AP366" s="64"/>
      <c r="AQ366" s="64"/>
    </row>
    <row r="367" spans="1:43" s="87" customFormat="1" ht="15" customHeight="1">
      <c r="A367" s="284"/>
      <c r="B367" s="1"/>
      <c r="C367" s="288" t="s">
        <v>782</v>
      </c>
      <c r="D367" s="63"/>
      <c r="E367" s="62"/>
      <c r="F367" s="47" t="s">
        <v>593</v>
      </c>
      <c r="G367" s="289">
        <v>1050</v>
      </c>
      <c r="H367" s="286"/>
      <c r="I367" s="286"/>
      <c r="J367" s="285"/>
      <c r="K367" s="281"/>
      <c r="Z367" s="64"/>
      <c r="AA367" s="64"/>
      <c r="AB367" s="64"/>
      <c r="AC367" s="64"/>
      <c r="AD367" s="64"/>
      <c r="AE367" s="64"/>
      <c r="AF367" s="64"/>
      <c r="AK367" s="64"/>
      <c r="AL367" s="64"/>
      <c r="AM367" s="64"/>
      <c r="AN367" s="64"/>
      <c r="AO367" s="64"/>
      <c r="AP367" s="64"/>
      <c r="AQ367" s="64"/>
    </row>
    <row r="368" spans="1:43" s="87" customFormat="1" ht="15" customHeight="1">
      <c r="A368" s="284"/>
      <c r="B368" s="1"/>
      <c r="C368" s="288" t="s">
        <v>594</v>
      </c>
      <c r="D368" s="63"/>
      <c r="E368" s="62"/>
      <c r="F368" s="47" t="s">
        <v>593</v>
      </c>
      <c r="G368" s="289">
        <v>1050</v>
      </c>
      <c r="H368" s="286"/>
      <c r="I368" s="286"/>
      <c r="J368" s="285"/>
      <c r="K368" s="281"/>
      <c r="Z368" s="64"/>
      <c r="AA368" s="64"/>
      <c r="AB368" s="64"/>
      <c r="AC368" s="64"/>
      <c r="AD368" s="64"/>
      <c r="AE368" s="64"/>
      <c r="AF368" s="64"/>
      <c r="AK368" s="64"/>
      <c r="AL368" s="64"/>
      <c r="AM368" s="64"/>
      <c r="AN368" s="64"/>
      <c r="AO368" s="64"/>
      <c r="AP368" s="64"/>
      <c r="AQ368" s="64"/>
    </row>
    <row r="369" spans="1:43" s="87" customFormat="1" ht="15" customHeight="1">
      <c r="A369" s="284"/>
      <c r="B369" s="1"/>
      <c r="C369" s="65"/>
      <c r="D369" s="63"/>
      <c r="E369" s="62"/>
      <c r="F369" s="47"/>
      <c r="G369" s="289"/>
      <c r="H369" s="286"/>
      <c r="I369" s="286"/>
      <c r="J369" s="285"/>
      <c r="K369" s="281"/>
      <c r="Z369" s="64"/>
      <c r="AA369" s="64"/>
      <c r="AB369" s="64"/>
      <c r="AC369" s="64"/>
      <c r="AD369" s="64"/>
      <c r="AE369" s="64"/>
      <c r="AF369" s="64"/>
      <c r="AK369" s="64"/>
      <c r="AL369" s="64"/>
      <c r="AM369" s="64"/>
      <c r="AN369" s="64"/>
      <c r="AO369" s="64"/>
      <c r="AP369" s="64"/>
      <c r="AQ369" s="64"/>
    </row>
    <row r="370" spans="1:43" s="87" customFormat="1" ht="15" customHeight="1">
      <c r="A370" s="284" t="s">
        <v>781</v>
      </c>
      <c r="B370" s="1" t="s">
        <v>780</v>
      </c>
      <c r="C370" s="65"/>
      <c r="D370" s="63"/>
      <c r="E370" s="62"/>
      <c r="F370" s="47"/>
      <c r="G370" s="289"/>
      <c r="H370" s="286"/>
      <c r="I370" s="286"/>
      <c r="J370" s="285"/>
      <c r="K370" s="281"/>
      <c r="Z370" s="64"/>
      <c r="AA370" s="64"/>
      <c r="AB370" s="64"/>
      <c r="AC370" s="64"/>
      <c r="AD370" s="64"/>
      <c r="AE370" s="64"/>
      <c r="AF370" s="64"/>
      <c r="AK370" s="64"/>
      <c r="AL370" s="64"/>
      <c r="AM370" s="64"/>
      <c r="AN370" s="64"/>
      <c r="AO370" s="64"/>
      <c r="AP370" s="64"/>
      <c r="AQ370" s="64"/>
    </row>
    <row r="371" spans="1:43" s="87" customFormat="1" ht="15" customHeight="1">
      <c r="A371" s="284"/>
      <c r="B371" s="1"/>
      <c r="C371" s="288" t="s">
        <v>779</v>
      </c>
      <c r="D371" s="63"/>
      <c r="E371" s="62"/>
      <c r="F371" s="47" t="s">
        <v>593</v>
      </c>
      <c r="G371" s="289">
        <v>620</v>
      </c>
      <c r="H371" s="286"/>
      <c r="I371" s="286"/>
      <c r="J371" s="285"/>
      <c r="K371" s="299"/>
      <c r="Z371" s="64"/>
      <c r="AA371" s="64"/>
      <c r="AB371" s="64"/>
      <c r="AC371" s="64"/>
      <c r="AD371" s="64"/>
      <c r="AE371" s="64"/>
      <c r="AF371" s="64"/>
      <c r="AK371" s="64"/>
      <c r="AL371" s="64"/>
      <c r="AM371" s="64"/>
      <c r="AN371" s="64"/>
      <c r="AO371" s="64"/>
      <c r="AP371" s="64"/>
      <c r="AQ371" s="64"/>
    </row>
    <row r="372" spans="1:43" s="87" customFormat="1" ht="15" customHeight="1">
      <c r="A372" s="284"/>
      <c r="B372" s="1"/>
      <c r="C372" s="65"/>
      <c r="D372" s="63"/>
      <c r="E372" s="62"/>
      <c r="F372" s="47"/>
      <c r="G372" s="289"/>
      <c r="H372" s="286"/>
      <c r="I372" s="286"/>
      <c r="J372" s="285"/>
      <c r="K372" s="281"/>
      <c r="Z372" s="64"/>
      <c r="AA372" s="64"/>
      <c r="AB372" s="64"/>
      <c r="AC372" s="64"/>
      <c r="AD372" s="64"/>
      <c r="AE372" s="64"/>
      <c r="AF372" s="64"/>
      <c r="AK372" s="64"/>
      <c r="AL372" s="64"/>
      <c r="AM372" s="64"/>
      <c r="AN372" s="64"/>
      <c r="AO372" s="64"/>
      <c r="AP372" s="64"/>
      <c r="AQ372" s="64"/>
    </row>
    <row r="373" spans="1:43" s="87" customFormat="1" ht="15" customHeight="1">
      <c r="A373" s="284" t="s">
        <v>778</v>
      </c>
      <c r="B373" s="1" t="s">
        <v>777</v>
      </c>
      <c r="C373" s="65"/>
      <c r="D373" s="63"/>
      <c r="E373" s="62"/>
      <c r="F373" s="47"/>
      <c r="G373" s="289"/>
      <c r="H373" s="286"/>
      <c r="I373" s="286"/>
      <c r="J373" s="285"/>
      <c r="K373" s="281"/>
      <c r="Z373" s="64"/>
      <c r="AA373" s="64"/>
      <c r="AB373" s="64"/>
      <c r="AC373" s="64"/>
      <c r="AD373" s="64"/>
      <c r="AE373" s="64"/>
      <c r="AF373" s="64"/>
      <c r="AK373" s="64"/>
      <c r="AL373" s="64"/>
      <c r="AM373" s="64"/>
      <c r="AN373" s="64"/>
      <c r="AO373" s="64"/>
      <c r="AP373" s="64"/>
      <c r="AQ373" s="64"/>
    </row>
    <row r="374" spans="1:43" s="87" customFormat="1" ht="15" customHeight="1">
      <c r="A374" s="284"/>
      <c r="B374" s="1"/>
      <c r="C374" s="288" t="s">
        <v>773</v>
      </c>
      <c r="D374" s="63"/>
      <c r="E374" s="62"/>
      <c r="F374" s="47" t="s">
        <v>593</v>
      </c>
      <c r="G374" s="289">
        <v>190</v>
      </c>
      <c r="H374" s="286"/>
      <c r="I374" s="286"/>
      <c r="J374" s="285"/>
      <c r="K374" s="281"/>
      <c r="Z374" s="64"/>
      <c r="AA374" s="64"/>
      <c r="AB374" s="64"/>
      <c r="AC374" s="64"/>
      <c r="AD374" s="64"/>
      <c r="AE374" s="64"/>
      <c r="AF374" s="64"/>
      <c r="AK374" s="64"/>
      <c r="AL374" s="64"/>
      <c r="AM374" s="64"/>
      <c r="AN374" s="64"/>
      <c r="AO374" s="64"/>
      <c r="AP374" s="64"/>
      <c r="AQ374" s="64"/>
    </row>
    <row r="375" spans="1:43" s="87" customFormat="1" ht="15" customHeight="1">
      <c r="A375" s="284"/>
      <c r="B375" s="1"/>
      <c r="C375" s="288" t="s">
        <v>772</v>
      </c>
      <c r="D375" s="63"/>
      <c r="E375" s="62"/>
      <c r="F375" s="47" t="s">
        <v>16</v>
      </c>
      <c r="G375" s="289"/>
      <c r="H375" s="286"/>
      <c r="I375" s="286"/>
      <c r="J375" s="285"/>
      <c r="K375" s="281"/>
      <c r="Z375" s="64"/>
      <c r="AA375" s="64"/>
      <c r="AB375" s="64"/>
      <c r="AC375" s="64"/>
      <c r="AD375" s="64"/>
      <c r="AE375" s="64"/>
      <c r="AF375" s="64"/>
      <c r="AK375" s="64"/>
      <c r="AL375" s="64"/>
      <c r="AM375" s="64"/>
      <c r="AN375" s="64"/>
      <c r="AO375" s="64"/>
      <c r="AP375" s="64"/>
      <c r="AQ375" s="64"/>
    </row>
    <row r="376" spans="1:43" s="87" customFormat="1" ht="15" customHeight="1">
      <c r="A376" s="284"/>
      <c r="B376" s="1"/>
      <c r="C376" s="288" t="s">
        <v>771</v>
      </c>
      <c r="D376" s="63"/>
      <c r="E376" s="62"/>
      <c r="F376" s="47" t="s">
        <v>16</v>
      </c>
      <c r="G376" s="289"/>
      <c r="H376" s="286"/>
      <c r="I376" s="286"/>
      <c r="J376" s="285"/>
      <c r="K376" s="281"/>
      <c r="Z376" s="64"/>
      <c r="AA376" s="64"/>
      <c r="AB376" s="64"/>
      <c r="AC376" s="64"/>
      <c r="AD376" s="64"/>
      <c r="AE376" s="64"/>
      <c r="AF376" s="64"/>
      <c r="AK376" s="64"/>
      <c r="AL376" s="64"/>
      <c r="AM376" s="64"/>
      <c r="AN376" s="64"/>
      <c r="AO376" s="64"/>
      <c r="AP376" s="64"/>
      <c r="AQ376" s="64"/>
    </row>
    <row r="377" spans="1:43" s="87" customFormat="1" ht="15" customHeight="1">
      <c r="A377" s="284"/>
      <c r="B377" s="1"/>
      <c r="C377" s="288" t="s">
        <v>776</v>
      </c>
      <c r="D377" s="63"/>
      <c r="E377" s="62"/>
      <c r="F377" s="47" t="s">
        <v>593</v>
      </c>
      <c r="G377" s="289">
        <v>3</v>
      </c>
      <c r="H377" s="286"/>
      <c r="I377" s="286"/>
      <c r="J377" s="285"/>
      <c r="K377" s="281"/>
      <c r="Z377" s="64"/>
      <c r="AA377" s="64"/>
      <c r="AB377" s="64"/>
      <c r="AC377" s="64"/>
      <c r="AD377" s="64"/>
      <c r="AE377" s="64"/>
      <c r="AF377" s="64"/>
      <c r="AK377" s="64"/>
      <c r="AL377" s="64"/>
      <c r="AM377" s="64"/>
      <c r="AN377" s="64"/>
      <c r="AO377" s="64"/>
      <c r="AP377" s="64"/>
      <c r="AQ377" s="64"/>
    </row>
    <row r="378" spans="1:43" s="87" customFormat="1" ht="15" customHeight="1">
      <c r="A378" s="284"/>
      <c r="B378" s="1"/>
      <c r="C378" s="65"/>
      <c r="D378" s="63"/>
      <c r="E378" s="62"/>
      <c r="F378" s="47"/>
      <c r="G378" s="289"/>
      <c r="H378" s="286"/>
      <c r="I378" s="286"/>
      <c r="J378" s="285"/>
      <c r="K378" s="281"/>
      <c r="Z378" s="64"/>
      <c r="AA378" s="64"/>
      <c r="AB378" s="64"/>
      <c r="AC378" s="64"/>
      <c r="AD378" s="64"/>
      <c r="AE378" s="64"/>
      <c r="AF378" s="64"/>
      <c r="AK378" s="64"/>
      <c r="AL378" s="64"/>
      <c r="AM378" s="64"/>
      <c r="AN378" s="64"/>
      <c r="AO378" s="64"/>
      <c r="AP378" s="64"/>
      <c r="AQ378" s="64"/>
    </row>
    <row r="379" spans="1:43" s="87" customFormat="1" ht="15" customHeight="1">
      <c r="A379" s="284" t="s">
        <v>775</v>
      </c>
      <c r="B379" s="1" t="s">
        <v>774</v>
      </c>
      <c r="C379" s="65"/>
      <c r="D379" s="63"/>
      <c r="E379" s="62"/>
      <c r="F379" s="47"/>
      <c r="G379" s="289"/>
      <c r="H379" s="286"/>
      <c r="I379" s="286"/>
      <c r="J379" s="285"/>
      <c r="K379" s="281"/>
      <c r="Z379" s="64"/>
      <c r="AA379" s="64"/>
      <c r="AB379" s="64"/>
      <c r="AC379" s="64"/>
      <c r="AD379" s="64"/>
      <c r="AE379" s="64"/>
      <c r="AF379" s="64"/>
      <c r="AK379" s="64"/>
      <c r="AL379" s="64"/>
      <c r="AM379" s="64"/>
      <c r="AN379" s="64"/>
      <c r="AO379" s="64"/>
      <c r="AP379" s="64"/>
      <c r="AQ379" s="64"/>
    </row>
    <row r="380" spans="1:43" s="87" customFormat="1" ht="15" customHeight="1">
      <c r="A380" s="284"/>
      <c r="B380" s="1"/>
      <c r="C380" s="288" t="s">
        <v>773</v>
      </c>
      <c r="D380" s="63"/>
      <c r="E380" s="62"/>
      <c r="F380" s="47" t="s">
        <v>593</v>
      </c>
      <c r="G380" s="289">
        <v>120</v>
      </c>
      <c r="H380" s="286"/>
      <c r="I380" s="286"/>
      <c r="J380" s="285"/>
      <c r="K380" s="281"/>
      <c r="Z380" s="64"/>
      <c r="AA380" s="64"/>
      <c r="AB380" s="64"/>
      <c r="AC380" s="64"/>
      <c r="AD380" s="64"/>
      <c r="AE380" s="64"/>
      <c r="AF380" s="64"/>
      <c r="AK380" s="64"/>
      <c r="AL380" s="64"/>
      <c r="AM380" s="64"/>
      <c r="AN380" s="64"/>
      <c r="AO380" s="64"/>
      <c r="AP380" s="64"/>
      <c r="AQ380" s="64"/>
    </row>
    <row r="381" spans="1:43" s="87" customFormat="1" ht="15" customHeight="1">
      <c r="A381" s="284"/>
      <c r="B381" s="1"/>
      <c r="C381" s="288" t="s">
        <v>772</v>
      </c>
      <c r="D381" s="63"/>
      <c r="E381" s="62"/>
      <c r="F381" s="47" t="s">
        <v>16</v>
      </c>
      <c r="G381" s="289"/>
      <c r="H381" s="286"/>
      <c r="I381" s="286"/>
      <c r="J381" s="285"/>
      <c r="K381" s="281"/>
      <c r="Z381" s="64"/>
      <c r="AA381" s="64"/>
      <c r="AB381" s="64"/>
      <c r="AC381" s="64"/>
      <c r="AD381" s="64"/>
      <c r="AE381" s="64"/>
      <c r="AF381" s="64"/>
      <c r="AK381" s="64"/>
      <c r="AL381" s="64"/>
      <c r="AM381" s="64"/>
      <c r="AN381" s="64"/>
      <c r="AO381" s="64"/>
      <c r="AP381" s="64"/>
      <c r="AQ381" s="64"/>
    </row>
    <row r="382" spans="1:43" s="87" customFormat="1" ht="15" customHeight="1">
      <c r="A382" s="284"/>
      <c r="B382" s="1"/>
      <c r="C382" s="288" t="s">
        <v>771</v>
      </c>
      <c r="D382" s="63"/>
      <c r="E382" s="62"/>
      <c r="F382" s="47" t="s">
        <v>16</v>
      </c>
      <c r="G382" s="289"/>
      <c r="H382" s="286"/>
      <c r="I382" s="286"/>
      <c r="J382" s="285"/>
      <c r="K382" s="281"/>
      <c r="Z382" s="64"/>
      <c r="AA382" s="64"/>
      <c r="AB382" s="64"/>
      <c r="AC382" s="64"/>
      <c r="AD382" s="64"/>
      <c r="AE382" s="64"/>
      <c r="AF382" s="64"/>
      <c r="AK382" s="64"/>
      <c r="AL382" s="64"/>
      <c r="AM382" s="64"/>
      <c r="AN382" s="64"/>
      <c r="AO382" s="64"/>
      <c r="AP382" s="64"/>
      <c r="AQ382" s="64"/>
    </row>
    <row r="383" spans="1:43" s="87" customFormat="1" ht="15" customHeight="1">
      <c r="A383" s="284"/>
      <c r="B383" s="1"/>
      <c r="C383" s="65"/>
      <c r="D383" s="63"/>
      <c r="E383" s="62"/>
      <c r="F383" s="47"/>
      <c r="G383" s="289"/>
      <c r="H383" s="286"/>
      <c r="I383" s="286"/>
      <c r="J383" s="285"/>
      <c r="K383" s="281"/>
      <c r="Z383" s="64"/>
      <c r="AA383" s="64"/>
      <c r="AB383" s="64"/>
      <c r="AC383" s="64"/>
      <c r="AD383" s="64"/>
      <c r="AE383" s="64"/>
      <c r="AF383" s="64"/>
      <c r="AK383" s="64"/>
      <c r="AL383" s="64"/>
      <c r="AM383" s="64"/>
      <c r="AN383" s="64"/>
      <c r="AO383" s="64"/>
      <c r="AP383" s="64"/>
      <c r="AQ383" s="64"/>
    </row>
    <row r="384" spans="1:43" s="87" customFormat="1" ht="15" customHeight="1">
      <c r="A384" s="284" t="s">
        <v>770</v>
      </c>
      <c r="B384" s="1" t="s">
        <v>769</v>
      </c>
      <c r="C384" s="65"/>
      <c r="D384" s="63"/>
      <c r="E384" s="62"/>
      <c r="F384" s="47"/>
      <c r="G384" s="289"/>
      <c r="H384" s="286"/>
      <c r="I384" s="286"/>
      <c r="J384" s="285"/>
      <c r="K384" s="281"/>
      <c r="Z384" s="64"/>
      <c r="AA384" s="64"/>
      <c r="AB384" s="64"/>
      <c r="AC384" s="64"/>
      <c r="AD384" s="64"/>
      <c r="AE384" s="64"/>
      <c r="AF384" s="64"/>
      <c r="AK384" s="64"/>
      <c r="AL384" s="64"/>
      <c r="AM384" s="64"/>
      <c r="AN384" s="64"/>
      <c r="AO384" s="64"/>
      <c r="AP384" s="64"/>
      <c r="AQ384" s="64"/>
    </row>
    <row r="385" spans="1:43" s="87" customFormat="1" ht="15" customHeight="1">
      <c r="A385" s="284" t="s">
        <v>768</v>
      </c>
      <c r="B385" s="1" t="s">
        <v>767</v>
      </c>
      <c r="C385" s="65"/>
      <c r="D385" s="63"/>
      <c r="E385" s="62"/>
      <c r="F385" s="47"/>
      <c r="G385" s="289"/>
      <c r="H385" s="286"/>
      <c r="I385" s="286"/>
      <c r="J385" s="285"/>
      <c r="K385" s="281"/>
      <c r="Z385" s="64"/>
      <c r="AA385" s="64"/>
      <c r="AB385" s="64"/>
      <c r="AC385" s="64"/>
      <c r="AD385" s="64"/>
      <c r="AE385" s="64"/>
      <c r="AF385" s="64"/>
      <c r="AK385" s="64"/>
      <c r="AL385" s="64"/>
      <c r="AM385" s="64"/>
      <c r="AN385" s="64"/>
      <c r="AO385" s="64"/>
      <c r="AP385" s="64"/>
      <c r="AQ385" s="64"/>
    </row>
    <row r="386" spans="1:43" s="87" customFormat="1" ht="15" customHeight="1">
      <c r="A386" s="284"/>
      <c r="B386" s="1"/>
      <c r="C386" s="288" t="s">
        <v>766</v>
      </c>
      <c r="D386" s="63"/>
      <c r="E386" s="62"/>
      <c r="F386" s="47" t="s">
        <v>7</v>
      </c>
      <c r="G386" s="289">
        <v>97</v>
      </c>
      <c r="H386" s="286"/>
      <c r="I386" s="286"/>
      <c r="J386" s="285"/>
      <c r="K386" s="281"/>
      <c r="Z386" s="64"/>
      <c r="AA386" s="64"/>
      <c r="AB386" s="64"/>
      <c r="AC386" s="64"/>
      <c r="AD386" s="64"/>
      <c r="AE386" s="64"/>
      <c r="AF386" s="64"/>
      <c r="AK386" s="64"/>
      <c r="AL386" s="64"/>
      <c r="AM386" s="64"/>
      <c r="AN386" s="64"/>
      <c r="AO386" s="64"/>
      <c r="AP386" s="64"/>
      <c r="AQ386" s="64"/>
    </row>
    <row r="387" spans="1:43" s="87" customFormat="1" ht="15" customHeight="1">
      <c r="A387" s="284"/>
      <c r="B387" s="1"/>
      <c r="C387" s="288" t="s">
        <v>765</v>
      </c>
      <c r="D387" s="63"/>
      <c r="E387" s="62"/>
      <c r="F387" s="47" t="s">
        <v>7</v>
      </c>
      <c r="G387" s="289">
        <v>97</v>
      </c>
      <c r="H387" s="286"/>
      <c r="I387" s="286"/>
      <c r="J387" s="285"/>
      <c r="K387" s="281"/>
      <c r="Z387" s="64"/>
      <c r="AA387" s="64"/>
      <c r="AB387" s="64"/>
      <c r="AC387" s="64"/>
      <c r="AD387" s="64"/>
      <c r="AE387" s="64"/>
      <c r="AF387" s="64"/>
      <c r="AK387" s="64"/>
      <c r="AL387" s="64"/>
      <c r="AM387" s="64"/>
      <c r="AN387" s="64"/>
      <c r="AO387" s="64"/>
      <c r="AP387" s="64"/>
      <c r="AQ387" s="64"/>
    </row>
    <row r="388" spans="1:43" s="87" customFormat="1" ht="15" customHeight="1">
      <c r="A388" s="284"/>
      <c r="B388" s="1"/>
      <c r="C388" s="288" t="s">
        <v>764</v>
      </c>
      <c r="D388" s="63"/>
      <c r="E388" s="62"/>
      <c r="F388" s="47" t="s">
        <v>7</v>
      </c>
      <c r="G388" s="289">
        <v>97</v>
      </c>
      <c r="H388" s="286"/>
      <c r="I388" s="286"/>
      <c r="J388" s="285"/>
      <c r="K388" s="281"/>
      <c r="Z388" s="64"/>
      <c r="AA388" s="64"/>
      <c r="AB388" s="64"/>
      <c r="AC388" s="64"/>
      <c r="AD388" s="64"/>
      <c r="AE388" s="64"/>
      <c r="AF388" s="64"/>
      <c r="AK388" s="64"/>
      <c r="AL388" s="64"/>
      <c r="AM388" s="64"/>
      <c r="AN388" s="64"/>
      <c r="AO388" s="64"/>
      <c r="AP388" s="64"/>
      <c r="AQ388" s="64"/>
    </row>
    <row r="389" spans="1:43" s="87" customFormat="1" ht="15" customHeight="1">
      <c r="A389" s="284"/>
      <c r="B389" s="1"/>
      <c r="C389" s="65"/>
      <c r="D389" s="63"/>
      <c r="E389" s="62"/>
      <c r="F389" s="47"/>
      <c r="G389" s="289"/>
      <c r="H389" s="286"/>
      <c r="I389" s="286"/>
      <c r="J389" s="285"/>
      <c r="K389" s="281"/>
      <c r="Z389" s="64"/>
      <c r="AA389" s="64"/>
      <c r="AB389" s="64"/>
      <c r="AC389" s="64"/>
      <c r="AD389" s="64"/>
      <c r="AE389" s="64"/>
      <c r="AF389" s="64"/>
      <c r="AK389" s="64"/>
      <c r="AL389" s="64"/>
      <c r="AM389" s="64"/>
      <c r="AN389" s="64"/>
      <c r="AO389" s="64"/>
      <c r="AP389" s="64"/>
      <c r="AQ389" s="64"/>
    </row>
    <row r="390" spans="1:43" s="87" customFormat="1" ht="15" customHeight="1">
      <c r="A390" s="284" t="s">
        <v>763</v>
      </c>
      <c r="B390" s="1" t="s">
        <v>762</v>
      </c>
      <c r="C390" s="65"/>
      <c r="D390" s="63"/>
      <c r="E390" s="62"/>
      <c r="F390" s="47"/>
      <c r="G390" s="289"/>
      <c r="H390" s="286"/>
      <c r="I390" s="286"/>
      <c r="J390" s="285"/>
      <c r="K390" s="281"/>
      <c r="Z390" s="64"/>
      <c r="AA390" s="64"/>
      <c r="AB390" s="64"/>
      <c r="AC390" s="64"/>
      <c r="AD390" s="64"/>
      <c r="AE390" s="64"/>
      <c r="AF390" s="64"/>
      <c r="AK390" s="64"/>
      <c r="AL390" s="64"/>
      <c r="AM390" s="64"/>
      <c r="AN390" s="64"/>
      <c r="AO390" s="64"/>
      <c r="AP390" s="64"/>
      <c r="AQ390" s="64"/>
    </row>
    <row r="391" spans="1:43" s="302" customFormat="1" ht="15" customHeight="1">
      <c r="A391" s="284"/>
      <c r="B391" s="1"/>
      <c r="C391" s="288" t="s">
        <v>761</v>
      </c>
      <c r="D391" s="63"/>
      <c r="E391" s="62"/>
      <c r="F391" s="47" t="s">
        <v>7</v>
      </c>
      <c r="G391" s="289">
        <v>91</v>
      </c>
      <c r="H391" s="286"/>
      <c r="I391" s="286"/>
      <c r="J391" s="285"/>
      <c r="K391" s="304"/>
      <c r="Z391" s="303"/>
      <c r="AA391" s="303"/>
      <c r="AB391" s="303"/>
      <c r="AC391" s="303"/>
      <c r="AD391" s="303"/>
      <c r="AE391" s="303"/>
      <c r="AF391" s="303"/>
      <c r="AK391" s="303"/>
      <c r="AL391" s="303"/>
      <c r="AM391" s="303"/>
      <c r="AN391" s="303"/>
      <c r="AO391" s="303"/>
      <c r="AP391" s="303"/>
      <c r="AQ391" s="303"/>
    </row>
    <row r="392" spans="1:43" s="87" customFormat="1" ht="15" customHeight="1">
      <c r="A392" s="284"/>
      <c r="B392" s="1"/>
      <c r="C392" s="288" t="s">
        <v>705</v>
      </c>
      <c r="D392" s="63"/>
      <c r="E392" s="62"/>
      <c r="F392" s="47" t="s">
        <v>7</v>
      </c>
      <c r="G392" s="289">
        <v>91</v>
      </c>
      <c r="H392" s="286"/>
      <c r="I392" s="286"/>
      <c r="J392" s="285"/>
      <c r="K392" s="301"/>
      <c r="Z392" s="64"/>
      <c r="AA392" s="64"/>
      <c r="AB392" s="64"/>
      <c r="AC392" s="64"/>
      <c r="AD392" s="64"/>
      <c r="AE392" s="64"/>
      <c r="AF392" s="64"/>
      <c r="AK392" s="64"/>
      <c r="AL392" s="64"/>
      <c r="AM392" s="64"/>
      <c r="AN392" s="64"/>
      <c r="AO392" s="64"/>
      <c r="AP392" s="64"/>
      <c r="AQ392" s="64"/>
    </row>
    <row r="393" spans="1:43" s="87" customFormat="1" ht="15" customHeight="1">
      <c r="A393" s="284"/>
      <c r="B393" s="1"/>
      <c r="C393" s="65"/>
      <c r="D393" s="63"/>
      <c r="E393" s="62"/>
      <c r="F393" s="47"/>
      <c r="G393" s="289"/>
      <c r="H393" s="286"/>
      <c r="I393" s="286"/>
      <c r="J393" s="285"/>
      <c r="K393" s="281"/>
      <c r="Z393" s="64"/>
      <c r="AA393" s="64"/>
      <c r="AB393" s="64"/>
      <c r="AC393" s="64"/>
      <c r="AD393" s="64"/>
      <c r="AE393" s="64"/>
      <c r="AF393" s="64"/>
      <c r="AK393" s="64"/>
      <c r="AL393" s="64"/>
      <c r="AM393" s="64"/>
      <c r="AN393" s="64"/>
      <c r="AO393" s="64"/>
      <c r="AP393" s="64"/>
      <c r="AQ393" s="64"/>
    </row>
    <row r="394" spans="1:43" s="87" customFormat="1" ht="15" customHeight="1">
      <c r="A394" s="284" t="s">
        <v>760</v>
      </c>
      <c r="B394" s="1" t="s">
        <v>759</v>
      </c>
      <c r="C394" s="65"/>
      <c r="D394" s="63"/>
      <c r="E394" s="62"/>
      <c r="F394" s="47"/>
      <c r="G394" s="289"/>
      <c r="H394" s="286"/>
      <c r="I394" s="286"/>
      <c r="J394" s="285"/>
      <c r="K394" s="281"/>
      <c r="Z394" s="64"/>
      <c r="AA394" s="64"/>
      <c r="AB394" s="64"/>
      <c r="AC394" s="64"/>
      <c r="AD394" s="64"/>
      <c r="AE394" s="64"/>
      <c r="AF394" s="64"/>
      <c r="AK394" s="64"/>
      <c r="AL394" s="64"/>
      <c r="AM394" s="64"/>
      <c r="AN394" s="64"/>
      <c r="AO394" s="64"/>
      <c r="AP394" s="64"/>
      <c r="AQ394" s="64"/>
    </row>
    <row r="395" spans="1:43" s="87" customFormat="1" ht="15" customHeight="1">
      <c r="A395" s="284"/>
      <c r="B395" s="1"/>
      <c r="C395" s="288" t="s">
        <v>758</v>
      </c>
      <c r="D395" s="63"/>
      <c r="E395" s="62"/>
      <c r="F395" s="47"/>
      <c r="G395" s="289"/>
      <c r="H395" s="286"/>
      <c r="I395" s="286"/>
      <c r="J395" s="285"/>
      <c r="K395" s="281"/>
      <c r="Z395" s="64"/>
      <c r="AA395" s="64"/>
      <c r="AB395" s="64"/>
      <c r="AC395" s="64"/>
      <c r="AD395" s="64"/>
      <c r="AE395" s="64"/>
      <c r="AF395" s="64"/>
      <c r="AK395" s="64"/>
      <c r="AL395" s="64"/>
      <c r="AM395" s="64"/>
      <c r="AN395" s="64"/>
      <c r="AO395" s="64"/>
      <c r="AP395" s="64"/>
      <c r="AQ395" s="64"/>
    </row>
    <row r="396" spans="1:43" s="87" customFormat="1" ht="15" customHeight="1">
      <c r="A396" s="284"/>
      <c r="B396" s="1"/>
      <c r="C396" s="65"/>
      <c r="D396" s="63"/>
      <c r="E396" s="62"/>
      <c r="F396" s="47"/>
      <c r="G396" s="289"/>
      <c r="H396" s="286"/>
      <c r="I396" s="286"/>
      <c r="J396" s="285"/>
      <c r="K396" s="281"/>
      <c r="Z396" s="64"/>
      <c r="AA396" s="64"/>
      <c r="AB396" s="64"/>
      <c r="AC396" s="64"/>
      <c r="AD396" s="64"/>
      <c r="AE396" s="64"/>
      <c r="AF396" s="64"/>
      <c r="AK396" s="64"/>
      <c r="AL396" s="64"/>
      <c r="AM396" s="64"/>
      <c r="AN396" s="64"/>
      <c r="AO396" s="64"/>
      <c r="AP396" s="64"/>
      <c r="AQ396" s="64"/>
    </row>
    <row r="397" spans="1:43" s="87" customFormat="1" ht="15" customHeight="1">
      <c r="A397" s="284" t="s">
        <v>757</v>
      </c>
      <c r="B397" s="1" t="s">
        <v>756</v>
      </c>
      <c r="C397" s="65"/>
      <c r="D397" s="63"/>
      <c r="E397" s="62"/>
      <c r="F397" s="47"/>
      <c r="G397" s="289"/>
      <c r="H397" s="286"/>
      <c r="I397" s="286"/>
      <c r="J397" s="285"/>
      <c r="K397" s="281"/>
      <c r="Z397" s="64"/>
      <c r="AA397" s="64"/>
      <c r="AB397" s="64"/>
      <c r="AC397" s="64"/>
      <c r="AD397" s="64"/>
      <c r="AE397" s="64"/>
      <c r="AF397" s="64"/>
      <c r="AK397" s="64"/>
      <c r="AL397" s="64"/>
      <c r="AM397" s="64"/>
      <c r="AN397" s="64"/>
      <c r="AO397" s="64"/>
      <c r="AP397" s="64"/>
      <c r="AQ397" s="64"/>
    </row>
    <row r="398" spans="1:43" s="87" customFormat="1" ht="15" customHeight="1">
      <c r="A398" s="284"/>
      <c r="B398" s="1"/>
      <c r="C398" s="288" t="s">
        <v>755</v>
      </c>
      <c r="D398" s="63"/>
      <c r="E398" s="62"/>
      <c r="F398" s="47" t="s">
        <v>16</v>
      </c>
      <c r="G398" s="289"/>
      <c r="H398" s="286"/>
      <c r="I398" s="286"/>
      <c r="J398" s="285"/>
      <c r="K398" s="281"/>
      <c r="Z398" s="64"/>
      <c r="AA398" s="64"/>
      <c r="AB398" s="64"/>
      <c r="AC398" s="64"/>
      <c r="AD398" s="64"/>
      <c r="AE398" s="64"/>
      <c r="AF398" s="64"/>
      <c r="AK398" s="64"/>
      <c r="AL398" s="64"/>
      <c r="AM398" s="64"/>
      <c r="AN398" s="64"/>
      <c r="AO398" s="64"/>
      <c r="AP398" s="64"/>
      <c r="AQ398" s="64"/>
    </row>
    <row r="399" spans="1:43" s="87" customFormat="1" ht="15" customHeight="1">
      <c r="A399" s="284"/>
      <c r="B399" s="1"/>
      <c r="C399" s="288" t="s">
        <v>754</v>
      </c>
      <c r="D399" s="63"/>
      <c r="E399" s="62"/>
      <c r="F399" s="47" t="s">
        <v>7</v>
      </c>
      <c r="G399" s="289">
        <v>87</v>
      </c>
      <c r="H399" s="286"/>
      <c r="I399" s="286"/>
      <c r="J399" s="285"/>
      <c r="K399" s="281"/>
      <c r="Z399" s="64"/>
      <c r="AA399" s="64"/>
      <c r="AB399" s="64"/>
      <c r="AC399" s="64"/>
      <c r="AD399" s="64"/>
      <c r="AE399" s="64"/>
      <c r="AF399" s="64"/>
      <c r="AK399" s="64"/>
      <c r="AL399" s="64"/>
      <c r="AM399" s="64"/>
      <c r="AN399" s="64"/>
      <c r="AO399" s="64"/>
      <c r="AP399" s="64"/>
      <c r="AQ399" s="64"/>
    </row>
    <row r="400" spans="1:43" s="87" customFormat="1" ht="15" customHeight="1">
      <c r="A400" s="284"/>
      <c r="B400" s="1"/>
      <c r="C400" s="288" t="s">
        <v>753</v>
      </c>
      <c r="D400" s="63"/>
      <c r="E400" s="62"/>
      <c r="F400" s="47" t="s">
        <v>7</v>
      </c>
      <c r="G400" s="289">
        <v>87</v>
      </c>
      <c r="H400" s="286"/>
      <c r="I400" s="286"/>
      <c r="J400" s="285"/>
      <c r="K400" s="281"/>
      <c r="Z400" s="64"/>
      <c r="AA400" s="64"/>
      <c r="AB400" s="64"/>
      <c r="AC400" s="64"/>
      <c r="AD400" s="64"/>
      <c r="AE400" s="64"/>
      <c r="AF400" s="64"/>
      <c r="AK400" s="64"/>
      <c r="AL400" s="64"/>
      <c r="AM400" s="64"/>
      <c r="AN400" s="64"/>
      <c r="AO400" s="64"/>
      <c r="AP400" s="64"/>
      <c r="AQ400" s="64"/>
    </row>
    <row r="401" spans="1:43" s="87" customFormat="1" ht="15" customHeight="1">
      <c r="A401" s="284"/>
      <c r="B401" s="1"/>
      <c r="C401" s="65"/>
      <c r="D401" s="63"/>
      <c r="E401" s="62"/>
      <c r="F401" s="47"/>
      <c r="G401" s="289"/>
      <c r="H401" s="286"/>
      <c r="I401" s="286"/>
      <c r="J401" s="285"/>
      <c r="K401" s="281"/>
      <c r="Z401" s="64"/>
      <c r="AA401" s="64"/>
      <c r="AB401" s="64"/>
      <c r="AC401" s="64"/>
      <c r="AD401" s="64"/>
      <c r="AE401" s="64"/>
      <c r="AF401" s="64"/>
      <c r="AK401" s="64"/>
      <c r="AL401" s="64"/>
      <c r="AM401" s="64"/>
      <c r="AN401" s="64"/>
      <c r="AO401" s="64"/>
      <c r="AP401" s="64"/>
      <c r="AQ401" s="64"/>
    </row>
    <row r="402" spans="1:43" s="87" customFormat="1" ht="15" customHeight="1">
      <c r="A402" s="284" t="s">
        <v>752</v>
      </c>
      <c r="B402" s="1" t="s">
        <v>751</v>
      </c>
      <c r="C402" s="65"/>
      <c r="D402" s="63"/>
      <c r="E402" s="62"/>
      <c r="F402" s="47"/>
      <c r="G402" s="289"/>
      <c r="H402" s="286"/>
      <c r="I402" s="286"/>
      <c r="J402" s="285"/>
      <c r="K402" s="281"/>
      <c r="Z402" s="64"/>
      <c r="AA402" s="64"/>
      <c r="AB402" s="64"/>
      <c r="AC402" s="64"/>
      <c r="AD402" s="64"/>
      <c r="AE402" s="64"/>
      <c r="AF402" s="64"/>
      <c r="AK402" s="64"/>
      <c r="AL402" s="64"/>
      <c r="AM402" s="64"/>
      <c r="AN402" s="64"/>
      <c r="AO402" s="64"/>
      <c r="AP402" s="64"/>
      <c r="AQ402" s="64"/>
    </row>
    <row r="403" spans="1:43" s="87" customFormat="1" ht="15" customHeight="1">
      <c r="A403" s="284"/>
      <c r="C403" s="288" t="s">
        <v>750</v>
      </c>
      <c r="D403" s="63"/>
      <c r="E403" s="62"/>
      <c r="F403" s="47" t="s">
        <v>7</v>
      </c>
      <c r="G403" s="289">
        <v>5</v>
      </c>
      <c r="H403" s="286"/>
      <c r="I403" s="286"/>
      <c r="J403" s="285"/>
      <c r="K403" s="299"/>
      <c r="Z403" s="64"/>
      <c r="AA403" s="64"/>
      <c r="AB403" s="64"/>
      <c r="AC403" s="64"/>
      <c r="AD403" s="64"/>
      <c r="AE403" s="64"/>
      <c r="AF403" s="64"/>
      <c r="AK403" s="64"/>
      <c r="AL403" s="64"/>
      <c r="AM403" s="64"/>
      <c r="AN403" s="64"/>
      <c r="AO403" s="64"/>
      <c r="AP403" s="64"/>
      <c r="AQ403" s="64"/>
    </row>
    <row r="404" spans="1:43" s="87" customFormat="1" ht="15" customHeight="1">
      <c r="A404" s="284"/>
      <c r="C404" s="288" t="s">
        <v>705</v>
      </c>
      <c r="D404" s="63"/>
      <c r="E404" s="62"/>
      <c r="F404" s="47" t="s">
        <v>7</v>
      </c>
      <c r="G404" s="289">
        <v>5</v>
      </c>
      <c r="H404" s="286"/>
      <c r="I404" s="286"/>
      <c r="J404" s="285"/>
      <c r="K404" s="297"/>
      <c r="Z404" s="64"/>
      <c r="AA404" s="64"/>
      <c r="AB404" s="64"/>
      <c r="AC404" s="64"/>
      <c r="AD404" s="64"/>
      <c r="AE404" s="64"/>
      <c r="AF404" s="64"/>
      <c r="AK404" s="64"/>
      <c r="AL404" s="64"/>
      <c r="AM404" s="64"/>
      <c r="AN404" s="64"/>
      <c r="AO404" s="64"/>
      <c r="AP404" s="64"/>
      <c r="AQ404" s="64"/>
    </row>
    <row r="405" spans="1:43" s="87" customFormat="1" ht="15" customHeight="1">
      <c r="A405" s="284"/>
      <c r="B405" s="1"/>
      <c r="C405" s="65"/>
      <c r="D405" s="63"/>
      <c r="E405" s="62"/>
      <c r="F405" s="47"/>
      <c r="G405" s="289"/>
      <c r="H405" s="286"/>
      <c r="I405" s="286"/>
      <c r="J405" s="285"/>
      <c r="K405" s="281"/>
      <c r="Z405" s="64"/>
      <c r="AA405" s="64"/>
      <c r="AB405" s="64"/>
      <c r="AC405" s="64"/>
      <c r="AD405" s="64"/>
      <c r="AE405" s="64"/>
      <c r="AF405" s="64"/>
      <c r="AK405" s="64"/>
      <c r="AL405" s="64"/>
      <c r="AM405" s="64"/>
      <c r="AN405" s="64"/>
      <c r="AO405" s="64"/>
      <c r="AP405" s="64"/>
      <c r="AQ405" s="64"/>
    </row>
    <row r="406" spans="1:43" s="87" customFormat="1" ht="15" customHeight="1">
      <c r="A406" s="284" t="s">
        <v>749</v>
      </c>
      <c r="B406" s="1" t="s">
        <v>748</v>
      </c>
      <c r="C406" s="65"/>
      <c r="D406" s="63"/>
      <c r="E406" s="62"/>
      <c r="F406" s="47"/>
      <c r="G406" s="289"/>
      <c r="H406" s="286"/>
      <c r="I406" s="286"/>
      <c r="J406" s="285"/>
      <c r="K406" s="281"/>
      <c r="Z406" s="64"/>
      <c r="AA406" s="64"/>
      <c r="AB406" s="64"/>
      <c r="AC406" s="64"/>
      <c r="AD406" s="64"/>
      <c r="AE406" s="64"/>
      <c r="AF406" s="64"/>
      <c r="AK406" s="64"/>
      <c r="AL406" s="64"/>
      <c r="AM406" s="64"/>
      <c r="AN406" s="64"/>
      <c r="AO406" s="64"/>
      <c r="AP406" s="64"/>
      <c r="AQ406" s="64"/>
    </row>
    <row r="407" spans="1:43" s="87" customFormat="1" ht="15" customHeight="1">
      <c r="A407" s="284"/>
      <c r="C407" s="288" t="s">
        <v>747</v>
      </c>
      <c r="D407" s="63"/>
      <c r="E407" s="62"/>
      <c r="F407" s="47" t="s">
        <v>7</v>
      </c>
      <c r="G407" s="289">
        <v>15</v>
      </c>
      <c r="H407" s="286"/>
      <c r="I407" s="286"/>
      <c r="J407" s="285"/>
      <c r="K407" s="281"/>
      <c r="Z407" s="64"/>
      <c r="AA407" s="64"/>
      <c r="AB407" s="64"/>
      <c r="AC407" s="64"/>
      <c r="AD407" s="64"/>
      <c r="AE407" s="64"/>
      <c r="AF407" s="64"/>
      <c r="AK407" s="64"/>
      <c r="AL407" s="64"/>
      <c r="AM407" s="64"/>
      <c r="AN407" s="64"/>
      <c r="AO407" s="64"/>
      <c r="AP407" s="64"/>
      <c r="AQ407" s="64"/>
    </row>
    <row r="408" spans="1:43" s="87" customFormat="1" ht="15" customHeight="1">
      <c r="A408" s="284"/>
      <c r="C408" s="288" t="s">
        <v>705</v>
      </c>
      <c r="D408" s="63"/>
      <c r="E408" s="62"/>
      <c r="F408" s="47" t="s">
        <v>7</v>
      </c>
      <c r="G408" s="289">
        <v>15</v>
      </c>
      <c r="H408" s="286"/>
      <c r="I408" s="286"/>
      <c r="J408" s="285"/>
      <c r="K408" s="281"/>
      <c r="Z408" s="64"/>
      <c r="AA408" s="64"/>
      <c r="AB408" s="64"/>
      <c r="AC408" s="64"/>
      <c r="AD408" s="64"/>
      <c r="AE408" s="64"/>
      <c r="AF408" s="64"/>
      <c r="AK408" s="64"/>
      <c r="AL408" s="64"/>
      <c r="AM408" s="64"/>
      <c r="AN408" s="64"/>
      <c r="AO408" s="64"/>
      <c r="AP408" s="64"/>
      <c r="AQ408" s="64"/>
    </row>
    <row r="409" spans="1:43" s="87" customFormat="1" ht="15" customHeight="1">
      <c r="A409" s="284"/>
      <c r="B409" s="1"/>
      <c r="C409" s="65"/>
      <c r="D409" s="63"/>
      <c r="E409" s="62"/>
      <c r="F409" s="47"/>
      <c r="G409" s="289"/>
      <c r="H409" s="286"/>
      <c r="I409" s="286"/>
      <c r="J409" s="285"/>
      <c r="K409" s="281"/>
      <c r="Z409" s="64"/>
      <c r="AA409" s="64"/>
      <c r="AB409" s="64"/>
      <c r="AC409" s="64"/>
      <c r="AD409" s="64"/>
      <c r="AE409" s="64"/>
      <c r="AF409" s="64"/>
      <c r="AK409" s="64"/>
      <c r="AL409" s="64"/>
      <c r="AM409" s="64"/>
      <c r="AN409" s="64"/>
      <c r="AO409" s="64"/>
      <c r="AP409" s="64"/>
      <c r="AQ409" s="64"/>
    </row>
    <row r="410" spans="1:43" s="87" customFormat="1" ht="15" customHeight="1">
      <c r="A410" s="284" t="s">
        <v>746</v>
      </c>
      <c r="B410" s="1" t="s">
        <v>745</v>
      </c>
      <c r="C410" s="65"/>
      <c r="D410" s="63"/>
      <c r="E410" s="62"/>
      <c r="F410" s="47"/>
      <c r="G410" s="289"/>
      <c r="H410" s="286"/>
      <c r="I410" s="286"/>
      <c r="J410" s="285"/>
      <c r="K410" s="281"/>
      <c r="Z410" s="64"/>
      <c r="AA410" s="64"/>
      <c r="AB410" s="64"/>
      <c r="AC410" s="64"/>
      <c r="AD410" s="64"/>
      <c r="AE410" s="64"/>
      <c r="AF410" s="64"/>
      <c r="AK410" s="64"/>
      <c r="AL410" s="64"/>
      <c r="AM410" s="64"/>
      <c r="AN410" s="64"/>
      <c r="AO410" s="64"/>
      <c r="AP410" s="64"/>
      <c r="AQ410" s="64"/>
    </row>
    <row r="411" spans="1:43" s="87" customFormat="1" ht="15" customHeight="1">
      <c r="A411" s="284"/>
      <c r="C411" s="288" t="s">
        <v>744</v>
      </c>
      <c r="D411" s="63"/>
      <c r="E411" s="62"/>
      <c r="F411" s="581"/>
      <c r="G411" s="582"/>
      <c r="H411" s="286"/>
      <c r="I411" s="583"/>
      <c r="J411" s="285"/>
      <c r="K411" s="281"/>
      <c r="Z411" s="64"/>
      <c r="AA411" s="64"/>
      <c r="AB411" s="64"/>
      <c r="AC411" s="64"/>
      <c r="AD411" s="64"/>
      <c r="AE411" s="64"/>
      <c r="AF411" s="64"/>
      <c r="AK411" s="64"/>
      <c r="AL411" s="64"/>
      <c r="AM411" s="64"/>
      <c r="AN411" s="64"/>
      <c r="AO411" s="64"/>
      <c r="AP411" s="64"/>
      <c r="AQ411" s="64"/>
    </row>
    <row r="412" spans="1:43" s="87" customFormat="1" ht="15" customHeight="1">
      <c r="A412" s="284"/>
      <c r="B412" s="1"/>
      <c r="C412" s="65"/>
      <c r="D412" s="63"/>
      <c r="E412" s="62"/>
      <c r="F412" s="47"/>
      <c r="G412" s="289"/>
      <c r="H412" s="286"/>
      <c r="I412" s="286"/>
      <c r="J412" s="285"/>
      <c r="K412" s="281"/>
      <c r="Z412" s="64"/>
      <c r="AA412" s="64"/>
      <c r="AB412" s="64"/>
      <c r="AC412" s="64"/>
      <c r="AD412" s="64"/>
      <c r="AE412" s="64"/>
      <c r="AF412" s="64"/>
      <c r="AK412" s="64"/>
      <c r="AL412" s="64"/>
      <c r="AM412" s="64"/>
      <c r="AN412" s="64"/>
      <c r="AO412" s="64"/>
      <c r="AP412" s="64"/>
      <c r="AQ412" s="64"/>
    </row>
    <row r="413" spans="1:43" s="87" customFormat="1" ht="15" customHeight="1">
      <c r="A413" s="284" t="s">
        <v>743</v>
      </c>
      <c r="B413" s="1" t="s">
        <v>742</v>
      </c>
      <c r="C413" s="65"/>
      <c r="D413" s="63"/>
      <c r="E413" s="62"/>
      <c r="F413" s="47"/>
      <c r="G413" s="289"/>
      <c r="H413" s="286"/>
      <c r="I413" s="286"/>
      <c r="J413" s="285"/>
      <c r="K413" s="281"/>
      <c r="Z413" s="64"/>
      <c r="AA413" s="64"/>
      <c r="AB413" s="64"/>
      <c r="AC413" s="64"/>
      <c r="AD413" s="64"/>
      <c r="AE413" s="64"/>
      <c r="AF413" s="64"/>
      <c r="AK413" s="64"/>
      <c r="AL413" s="64"/>
      <c r="AM413" s="64"/>
      <c r="AN413" s="64"/>
      <c r="AO413" s="64"/>
      <c r="AP413" s="64"/>
      <c r="AQ413" s="64"/>
    </row>
    <row r="414" spans="1:43" s="87" customFormat="1" ht="15" customHeight="1">
      <c r="A414" s="284"/>
      <c r="C414" s="288" t="s">
        <v>741</v>
      </c>
      <c r="D414" s="63"/>
      <c r="E414" s="62"/>
      <c r="F414" s="47" t="s">
        <v>7</v>
      </c>
      <c r="G414" s="289">
        <v>3</v>
      </c>
      <c r="H414" s="286"/>
      <c r="I414" s="286"/>
      <c r="J414" s="285"/>
      <c r="K414" s="299"/>
      <c r="Z414" s="64"/>
      <c r="AA414" s="64"/>
      <c r="AB414" s="64"/>
      <c r="AC414" s="64"/>
      <c r="AD414" s="64"/>
      <c r="AE414" s="64"/>
      <c r="AF414" s="64"/>
      <c r="AK414" s="64"/>
      <c r="AL414" s="64"/>
      <c r="AM414" s="64"/>
      <c r="AN414" s="64"/>
      <c r="AO414" s="64"/>
      <c r="AP414" s="64"/>
      <c r="AQ414" s="64"/>
    </row>
    <row r="415" spans="1:43" s="87" customFormat="1" ht="15" customHeight="1">
      <c r="A415" s="284"/>
      <c r="C415" s="288" t="s">
        <v>705</v>
      </c>
      <c r="D415" s="63"/>
      <c r="E415" s="62"/>
      <c r="F415" s="47" t="s">
        <v>7</v>
      </c>
      <c r="G415" s="289">
        <v>3</v>
      </c>
      <c r="H415" s="286"/>
      <c r="I415" s="286"/>
      <c r="J415" s="285"/>
      <c r="K415" s="281"/>
      <c r="Z415" s="64"/>
      <c r="AA415" s="64"/>
      <c r="AB415" s="64"/>
      <c r="AC415" s="64"/>
      <c r="AD415" s="64"/>
      <c r="AE415" s="64"/>
      <c r="AF415" s="64"/>
      <c r="AK415" s="64"/>
      <c r="AL415" s="64"/>
      <c r="AM415" s="64"/>
      <c r="AN415" s="64"/>
      <c r="AO415" s="64"/>
      <c r="AP415" s="64"/>
      <c r="AQ415" s="64"/>
    </row>
    <row r="416" spans="1:43" s="87" customFormat="1" ht="15" customHeight="1">
      <c r="A416" s="284"/>
      <c r="B416" s="1"/>
      <c r="C416" s="65"/>
      <c r="D416" s="63"/>
      <c r="E416" s="62"/>
      <c r="F416" s="47"/>
      <c r="G416" s="289"/>
      <c r="H416" s="286"/>
      <c r="I416" s="286"/>
      <c r="J416" s="285"/>
      <c r="K416" s="281"/>
      <c r="Z416" s="64"/>
      <c r="AA416" s="64"/>
      <c r="AB416" s="64"/>
      <c r="AC416" s="64"/>
      <c r="AD416" s="64"/>
      <c r="AE416" s="64"/>
      <c r="AF416" s="64"/>
      <c r="AK416" s="64"/>
      <c r="AL416" s="64"/>
      <c r="AM416" s="64"/>
      <c r="AN416" s="64"/>
      <c r="AO416" s="64"/>
      <c r="AP416" s="64"/>
      <c r="AQ416" s="64"/>
    </row>
    <row r="417" spans="1:43" s="87" customFormat="1" ht="15" customHeight="1">
      <c r="A417" s="284" t="s">
        <v>740</v>
      </c>
      <c r="B417" s="1" t="s">
        <v>739</v>
      </c>
      <c r="C417" s="65"/>
      <c r="D417" s="63"/>
      <c r="E417" s="62"/>
      <c r="F417" s="47"/>
      <c r="G417" s="289"/>
      <c r="H417" s="286"/>
      <c r="I417" s="286"/>
      <c r="J417" s="285"/>
      <c r="K417" s="297"/>
      <c r="Z417" s="64"/>
      <c r="AA417" s="64"/>
      <c r="AB417" s="64"/>
      <c r="AC417" s="64"/>
      <c r="AD417" s="64"/>
      <c r="AE417" s="64"/>
      <c r="AF417" s="64"/>
      <c r="AK417" s="64"/>
      <c r="AL417" s="64"/>
      <c r="AM417" s="64"/>
      <c r="AN417" s="64"/>
      <c r="AO417" s="64"/>
      <c r="AP417" s="64"/>
      <c r="AQ417" s="64"/>
    </row>
    <row r="418" spans="1:43" s="87" customFormat="1" ht="15" customHeight="1">
      <c r="A418" s="284"/>
      <c r="B418" s="1"/>
      <c r="C418" s="288" t="s">
        <v>738</v>
      </c>
      <c r="D418" s="63"/>
      <c r="E418" s="62"/>
      <c r="F418" s="47" t="s">
        <v>7</v>
      </c>
      <c r="G418" s="289">
        <v>10</v>
      </c>
      <c r="H418" s="286"/>
      <c r="I418" s="286"/>
      <c r="J418" s="285"/>
      <c r="K418" s="281"/>
      <c r="Z418" s="64"/>
      <c r="AA418" s="64"/>
      <c r="AB418" s="64"/>
      <c r="AC418" s="64"/>
      <c r="AD418" s="64"/>
      <c r="AE418" s="64"/>
      <c r="AF418" s="64"/>
      <c r="AK418" s="64"/>
      <c r="AL418" s="64"/>
      <c r="AM418" s="64"/>
      <c r="AN418" s="64"/>
      <c r="AO418" s="64"/>
      <c r="AP418" s="64"/>
      <c r="AQ418" s="64"/>
    </row>
    <row r="419" spans="1:43" s="87" customFormat="1" ht="15" customHeight="1">
      <c r="A419" s="284"/>
      <c r="B419" s="1"/>
      <c r="C419" s="288" t="s">
        <v>705</v>
      </c>
      <c r="D419" s="63"/>
      <c r="E419" s="62"/>
      <c r="F419" s="47" t="s">
        <v>7</v>
      </c>
      <c r="G419" s="289">
        <v>10</v>
      </c>
      <c r="H419" s="286"/>
      <c r="I419" s="286"/>
      <c r="J419" s="285"/>
      <c r="K419" s="281"/>
      <c r="Z419" s="64"/>
      <c r="AA419" s="64"/>
      <c r="AB419" s="64"/>
      <c r="AC419" s="64"/>
      <c r="AD419" s="64"/>
      <c r="AE419" s="64"/>
      <c r="AF419" s="64"/>
      <c r="AK419" s="64"/>
      <c r="AL419" s="64"/>
      <c r="AM419" s="64"/>
      <c r="AN419" s="64"/>
      <c r="AO419" s="64"/>
      <c r="AP419" s="64"/>
      <c r="AQ419" s="64"/>
    </row>
    <row r="420" spans="1:43" s="87" customFormat="1" ht="15" customHeight="1">
      <c r="A420" s="284"/>
      <c r="B420" s="1"/>
      <c r="C420" s="65"/>
      <c r="D420" s="63"/>
      <c r="E420" s="62"/>
      <c r="F420" s="47"/>
      <c r="G420" s="289"/>
      <c r="H420" s="286"/>
      <c r="I420" s="286"/>
      <c r="J420" s="285"/>
      <c r="K420" s="281"/>
      <c r="Z420" s="64"/>
      <c r="AA420" s="64"/>
      <c r="AB420" s="64"/>
      <c r="AC420" s="64"/>
      <c r="AD420" s="64"/>
      <c r="AE420" s="64"/>
      <c r="AF420" s="64"/>
      <c r="AK420" s="64"/>
      <c r="AL420" s="64"/>
      <c r="AM420" s="64"/>
      <c r="AN420" s="64"/>
      <c r="AO420" s="64"/>
      <c r="AP420" s="64"/>
      <c r="AQ420" s="64"/>
    </row>
    <row r="421" spans="1:43" s="87" customFormat="1" ht="15" customHeight="1">
      <c r="A421" s="284" t="s">
        <v>737</v>
      </c>
      <c r="B421" s="1" t="s">
        <v>736</v>
      </c>
      <c r="C421" s="65"/>
      <c r="D421" s="63"/>
      <c r="E421" s="62"/>
      <c r="F421" s="47"/>
      <c r="G421" s="289"/>
      <c r="H421" s="286"/>
      <c r="I421" s="286"/>
      <c r="J421" s="285"/>
      <c r="K421" s="281"/>
      <c r="Z421" s="64"/>
      <c r="AA421" s="64"/>
      <c r="AB421" s="64"/>
      <c r="AC421" s="64"/>
      <c r="AD421" s="64"/>
      <c r="AE421" s="64"/>
      <c r="AF421" s="64"/>
      <c r="AK421" s="64"/>
      <c r="AL421" s="64"/>
      <c r="AM421" s="64"/>
      <c r="AN421" s="64"/>
      <c r="AO421" s="64"/>
      <c r="AP421" s="64"/>
      <c r="AQ421" s="64"/>
    </row>
    <row r="422" spans="1:43" s="87" customFormat="1" ht="15" customHeight="1">
      <c r="A422" s="284"/>
      <c r="B422" s="1"/>
      <c r="C422" s="288" t="s">
        <v>735</v>
      </c>
      <c r="D422" s="63"/>
      <c r="E422" s="62"/>
      <c r="F422" s="47" t="s">
        <v>7</v>
      </c>
      <c r="G422" s="289">
        <v>3</v>
      </c>
      <c r="H422" s="286"/>
      <c r="I422" s="286"/>
      <c r="J422" s="285"/>
      <c r="K422" s="281"/>
      <c r="Z422" s="64"/>
      <c r="AA422" s="64"/>
      <c r="AB422" s="64"/>
      <c r="AC422" s="64"/>
      <c r="AD422" s="64"/>
      <c r="AE422" s="64"/>
      <c r="AF422" s="64"/>
      <c r="AK422" s="64"/>
      <c r="AL422" s="64"/>
      <c r="AM422" s="64"/>
      <c r="AN422" s="64"/>
      <c r="AO422" s="64"/>
      <c r="AP422" s="64"/>
      <c r="AQ422" s="64"/>
    </row>
    <row r="423" spans="1:43" s="87" customFormat="1" ht="15" customHeight="1">
      <c r="A423" s="284"/>
      <c r="B423" s="1"/>
      <c r="C423" s="288" t="s">
        <v>734</v>
      </c>
      <c r="D423" s="63"/>
      <c r="E423" s="62"/>
      <c r="F423" s="47" t="s">
        <v>7</v>
      </c>
      <c r="G423" s="289">
        <v>3</v>
      </c>
      <c r="H423" s="286"/>
      <c r="I423" s="286"/>
      <c r="J423" s="285"/>
      <c r="K423" s="281"/>
      <c r="Z423" s="64"/>
      <c r="AA423" s="64"/>
      <c r="AB423" s="64"/>
      <c r="AC423" s="64"/>
      <c r="AD423" s="64"/>
      <c r="AE423" s="64"/>
      <c r="AF423" s="64"/>
      <c r="AK423" s="64"/>
      <c r="AL423" s="64"/>
      <c r="AM423" s="64"/>
      <c r="AN423" s="64"/>
      <c r="AO423" s="64"/>
      <c r="AP423" s="64"/>
      <c r="AQ423" s="64"/>
    </row>
    <row r="424" spans="1:43" s="87" customFormat="1" ht="15" customHeight="1">
      <c r="A424" s="284"/>
      <c r="B424" s="1"/>
      <c r="C424" s="65"/>
      <c r="D424" s="63"/>
      <c r="E424" s="62"/>
      <c r="F424" s="47"/>
      <c r="G424" s="289"/>
      <c r="H424" s="286"/>
      <c r="I424" s="286"/>
      <c r="J424" s="285"/>
      <c r="K424" s="281"/>
      <c r="Z424" s="64"/>
      <c r="AA424" s="64"/>
      <c r="AB424" s="64"/>
      <c r="AC424" s="64"/>
      <c r="AD424" s="64"/>
      <c r="AE424" s="64"/>
      <c r="AF424" s="64"/>
      <c r="AK424" s="64"/>
      <c r="AL424" s="64"/>
      <c r="AM424" s="64"/>
      <c r="AN424" s="64"/>
      <c r="AO424" s="64"/>
      <c r="AP424" s="64"/>
      <c r="AQ424" s="64"/>
    </row>
    <row r="425" spans="1:43" s="87" customFormat="1" ht="15" customHeight="1">
      <c r="A425" s="284" t="s">
        <v>733</v>
      </c>
      <c r="B425" s="1" t="s">
        <v>732</v>
      </c>
      <c r="C425" s="65"/>
      <c r="D425" s="63"/>
      <c r="E425" s="62"/>
      <c r="F425" s="47"/>
      <c r="G425" s="289"/>
      <c r="H425" s="286"/>
      <c r="I425" s="286"/>
      <c r="J425" s="285"/>
      <c r="K425" s="281"/>
      <c r="Z425" s="64"/>
      <c r="AA425" s="64"/>
      <c r="AB425" s="64"/>
      <c r="AC425" s="64"/>
      <c r="AD425" s="64"/>
      <c r="AE425" s="64"/>
      <c r="AF425" s="64"/>
      <c r="AK425" s="64"/>
      <c r="AL425" s="64"/>
      <c r="AM425" s="64"/>
      <c r="AN425" s="64"/>
      <c r="AO425" s="64"/>
      <c r="AP425" s="64"/>
      <c r="AQ425" s="64"/>
    </row>
    <row r="426" spans="1:43" s="87" customFormat="1" ht="15" customHeight="1">
      <c r="A426" s="284"/>
      <c r="B426" s="1"/>
      <c r="C426" s="288" t="s">
        <v>731</v>
      </c>
      <c r="D426" s="63"/>
      <c r="E426" s="62"/>
      <c r="F426" s="47" t="s">
        <v>606</v>
      </c>
      <c r="G426" s="289">
        <v>1</v>
      </c>
      <c r="H426" s="286"/>
      <c r="I426" s="286"/>
      <c r="J426" s="285"/>
      <c r="K426" s="281"/>
      <c r="Z426" s="64"/>
      <c r="AA426" s="64"/>
      <c r="AB426" s="64"/>
      <c r="AC426" s="64"/>
      <c r="AD426" s="64"/>
      <c r="AE426" s="64"/>
      <c r="AF426" s="64"/>
      <c r="AK426" s="64"/>
      <c r="AL426" s="64"/>
      <c r="AM426" s="64"/>
      <c r="AN426" s="64"/>
      <c r="AO426" s="64"/>
      <c r="AP426" s="64"/>
      <c r="AQ426" s="64"/>
    </row>
    <row r="427" spans="1:43" s="87" customFormat="1" ht="15" customHeight="1">
      <c r="A427" s="284"/>
      <c r="B427" s="1"/>
      <c r="C427" s="65"/>
      <c r="D427" s="63"/>
      <c r="E427" s="62"/>
      <c r="F427" s="47"/>
      <c r="G427" s="289"/>
      <c r="H427" s="286"/>
      <c r="I427" s="286"/>
      <c r="J427" s="285"/>
      <c r="K427" s="281"/>
      <c r="Z427" s="64"/>
      <c r="AA427" s="64"/>
      <c r="AB427" s="64"/>
      <c r="AC427" s="64"/>
      <c r="AD427" s="64"/>
      <c r="AE427" s="64"/>
      <c r="AF427" s="64"/>
      <c r="AK427" s="64"/>
      <c r="AL427" s="64"/>
      <c r="AM427" s="64"/>
      <c r="AN427" s="64"/>
      <c r="AO427" s="64"/>
      <c r="AP427" s="64"/>
      <c r="AQ427" s="64"/>
    </row>
    <row r="428" spans="1:43" s="87" customFormat="1" ht="15" customHeight="1">
      <c r="A428" s="284" t="s">
        <v>730</v>
      </c>
      <c r="B428" s="1" t="s">
        <v>729</v>
      </c>
      <c r="C428" s="65"/>
      <c r="D428" s="63"/>
      <c r="E428" s="62"/>
      <c r="F428" s="47"/>
      <c r="G428" s="289"/>
      <c r="H428" s="286"/>
      <c r="I428" s="286"/>
      <c r="J428" s="285"/>
      <c r="K428" s="281"/>
      <c r="Z428" s="64"/>
      <c r="AA428" s="64"/>
      <c r="AB428" s="64"/>
      <c r="AC428" s="64"/>
      <c r="AD428" s="64"/>
      <c r="AE428" s="64"/>
      <c r="AF428" s="64"/>
      <c r="AK428" s="64"/>
      <c r="AL428" s="64"/>
      <c r="AM428" s="64"/>
      <c r="AN428" s="64"/>
      <c r="AO428" s="64"/>
      <c r="AP428" s="64"/>
      <c r="AQ428" s="64"/>
    </row>
    <row r="429" spans="1:43" s="87" customFormat="1" ht="15" customHeight="1">
      <c r="A429" s="284"/>
      <c r="B429" s="1"/>
      <c r="C429" s="288" t="s">
        <v>728</v>
      </c>
      <c r="D429" s="63"/>
      <c r="E429" s="62"/>
      <c r="F429" s="47" t="s">
        <v>7</v>
      </c>
      <c r="G429" s="584"/>
      <c r="H429" s="286"/>
      <c r="I429" s="286"/>
      <c r="J429" s="285"/>
      <c r="K429" s="299"/>
      <c r="Z429" s="64"/>
      <c r="AA429" s="64"/>
      <c r="AB429" s="64"/>
      <c r="AC429" s="64"/>
      <c r="AD429" s="64"/>
      <c r="AE429" s="64"/>
      <c r="AF429" s="64"/>
      <c r="AK429" s="64"/>
      <c r="AL429" s="64"/>
      <c r="AM429" s="64"/>
      <c r="AN429" s="64"/>
      <c r="AO429" s="64"/>
      <c r="AP429" s="64"/>
      <c r="AQ429" s="64"/>
    </row>
    <row r="430" spans="1:43" s="87" customFormat="1" ht="15" customHeight="1">
      <c r="A430" s="284"/>
      <c r="B430" s="1"/>
      <c r="C430" s="288" t="s">
        <v>721</v>
      </c>
      <c r="D430" s="63"/>
      <c r="E430" s="62"/>
      <c r="F430" s="47" t="s">
        <v>7</v>
      </c>
      <c r="G430" s="584"/>
      <c r="H430" s="286"/>
      <c r="I430" s="585"/>
      <c r="J430" s="285"/>
      <c r="K430" s="299"/>
      <c r="Z430" s="64"/>
      <c r="AA430" s="64"/>
      <c r="AB430" s="64"/>
      <c r="AC430" s="64"/>
      <c r="AD430" s="64"/>
      <c r="AE430" s="64"/>
      <c r="AF430" s="64"/>
      <c r="AK430" s="64"/>
      <c r="AL430" s="64"/>
      <c r="AM430" s="64"/>
      <c r="AN430" s="64"/>
      <c r="AO430" s="64"/>
      <c r="AP430" s="64"/>
      <c r="AQ430" s="64"/>
    </row>
    <row r="431" spans="1:43" s="87" customFormat="1" ht="15" customHeight="1">
      <c r="A431" s="284"/>
      <c r="B431" s="1"/>
      <c r="C431" s="65"/>
      <c r="D431" s="63"/>
      <c r="E431" s="62"/>
      <c r="F431" s="47"/>
      <c r="G431" s="289"/>
      <c r="H431" s="286"/>
      <c r="I431" s="286"/>
      <c r="J431" s="285"/>
      <c r="K431" s="281"/>
      <c r="Z431" s="64"/>
      <c r="AA431" s="64"/>
      <c r="AB431" s="64"/>
      <c r="AC431" s="64"/>
      <c r="AD431" s="64"/>
      <c r="AE431" s="64"/>
      <c r="AF431" s="64"/>
      <c r="AK431" s="64"/>
      <c r="AL431" s="64"/>
      <c r="AM431" s="64"/>
      <c r="AN431" s="64"/>
      <c r="AO431" s="64"/>
      <c r="AP431" s="64"/>
      <c r="AQ431" s="64"/>
    </row>
    <row r="432" spans="1:43" s="87" customFormat="1" ht="15" customHeight="1">
      <c r="A432" s="284" t="s">
        <v>727</v>
      </c>
      <c r="B432" s="1" t="s">
        <v>726</v>
      </c>
      <c r="C432" s="65"/>
      <c r="D432" s="63"/>
      <c r="E432" s="62"/>
      <c r="F432" s="47"/>
      <c r="G432" s="289"/>
      <c r="H432" s="286"/>
      <c r="I432" s="286"/>
      <c r="J432" s="285"/>
      <c r="K432" s="281"/>
      <c r="Z432" s="64"/>
      <c r="AA432" s="64"/>
      <c r="AB432" s="64"/>
      <c r="AC432" s="64"/>
      <c r="AD432" s="64"/>
      <c r="AE432" s="64"/>
      <c r="AF432" s="64"/>
      <c r="AK432" s="64"/>
      <c r="AL432" s="64"/>
      <c r="AM432" s="64"/>
      <c r="AN432" s="64"/>
      <c r="AO432" s="64"/>
      <c r="AP432" s="64"/>
      <c r="AQ432" s="64"/>
    </row>
    <row r="433" spans="1:43" s="87" customFormat="1" ht="15" customHeight="1">
      <c r="A433" s="284"/>
      <c r="B433" s="1"/>
      <c r="C433" s="288" t="s">
        <v>725</v>
      </c>
      <c r="D433" s="63"/>
      <c r="E433" s="62"/>
      <c r="F433" s="47" t="s">
        <v>7</v>
      </c>
      <c r="G433" s="289">
        <v>7</v>
      </c>
      <c r="H433" s="286"/>
      <c r="I433" s="286"/>
      <c r="J433" s="285"/>
      <c r="K433" s="299"/>
      <c r="Z433" s="64"/>
      <c r="AA433" s="64"/>
      <c r="AB433" s="64"/>
      <c r="AC433" s="64"/>
      <c r="AD433" s="64"/>
      <c r="AE433" s="64"/>
      <c r="AF433" s="64"/>
      <c r="AK433" s="64"/>
      <c r="AL433" s="64"/>
      <c r="AM433" s="64"/>
      <c r="AN433" s="64"/>
      <c r="AO433" s="64"/>
      <c r="AP433" s="64"/>
      <c r="AQ433" s="64"/>
    </row>
    <row r="434" spans="1:43" s="87" customFormat="1" ht="15" customHeight="1">
      <c r="A434" s="284"/>
      <c r="B434" s="1"/>
      <c r="C434" s="288" t="s">
        <v>721</v>
      </c>
      <c r="D434" s="63"/>
      <c r="E434" s="62"/>
      <c r="F434" s="47" t="s">
        <v>7</v>
      </c>
      <c r="G434" s="289">
        <v>7</v>
      </c>
      <c r="H434" s="286"/>
      <c r="I434" s="286"/>
      <c r="J434" s="285"/>
      <c r="K434" s="299"/>
      <c r="Z434" s="64"/>
      <c r="AA434" s="64"/>
      <c r="AB434" s="64"/>
      <c r="AC434" s="64"/>
      <c r="AD434" s="64"/>
      <c r="AE434" s="64"/>
      <c r="AF434" s="64"/>
      <c r="AK434" s="64"/>
      <c r="AL434" s="64"/>
      <c r="AM434" s="64"/>
      <c r="AN434" s="64"/>
      <c r="AO434" s="64"/>
      <c r="AP434" s="64"/>
      <c r="AQ434" s="64"/>
    </row>
    <row r="435" spans="1:43" s="87" customFormat="1" ht="15" customHeight="1">
      <c r="A435" s="284"/>
      <c r="B435" s="1"/>
      <c r="C435" s="65"/>
      <c r="D435" s="63"/>
      <c r="E435" s="62"/>
      <c r="F435" s="47"/>
      <c r="G435" s="289"/>
      <c r="H435" s="286"/>
      <c r="I435" s="286"/>
      <c r="J435" s="285"/>
      <c r="K435" s="281"/>
      <c r="Z435" s="64"/>
      <c r="AA435" s="64"/>
      <c r="AB435" s="64"/>
      <c r="AC435" s="64"/>
      <c r="AD435" s="64"/>
      <c r="AE435" s="64"/>
      <c r="AF435" s="64"/>
      <c r="AK435" s="64"/>
      <c r="AL435" s="64"/>
      <c r="AM435" s="64"/>
      <c r="AN435" s="64"/>
      <c r="AO435" s="64"/>
      <c r="AP435" s="64"/>
      <c r="AQ435" s="64"/>
    </row>
    <row r="436" spans="1:43" s="87" customFormat="1" ht="15" customHeight="1">
      <c r="A436" s="284" t="s">
        <v>724</v>
      </c>
      <c r="B436" s="1" t="s">
        <v>723</v>
      </c>
      <c r="C436" s="65"/>
      <c r="D436" s="63"/>
      <c r="E436" s="62"/>
      <c r="F436" s="47"/>
      <c r="G436" s="289"/>
      <c r="H436" s="286"/>
      <c r="I436" s="286"/>
      <c r="J436" s="285"/>
      <c r="K436" s="281"/>
      <c r="Z436" s="64"/>
      <c r="AA436" s="64"/>
      <c r="AB436" s="64"/>
      <c r="AC436" s="64"/>
      <c r="AD436" s="64"/>
      <c r="AE436" s="64"/>
      <c r="AF436" s="64"/>
      <c r="AK436" s="64"/>
      <c r="AL436" s="64"/>
      <c r="AM436" s="64"/>
      <c r="AN436" s="64"/>
      <c r="AO436" s="64"/>
      <c r="AP436" s="64"/>
      <c r="AQ436" s="64"/>
    </row>
    <row r="437" spans="1:43" s="87" customFormat="1" ht="15" customHeight="1">
      <c r="A437" s="284"/>
      <c r="B437" s="1"/>
      <c r="C437" s="288" t="s">
        <v>722</v>
      </c>
      <c r="D437" s="63"/>
      <c r="E437" s="62"/>
      <c r="F437" s="47" t="s">
        <v>7</v>
      </c>
      <c r="G437" s="289">
        <v>7</v>
      </c>
      <c r="H437" s="286"/>
      <c r="I437" s="286"/>
      <c r="J437" s="285"/>
      <c r="K437" s="281"/>
      <c r="Z437" s="64"/>
      <c r="AA437" s="64"/>
      <c r="AB437" s="64"/>
      <c r="AC437" s="64"/>
      <c r="AD437" s="64"/>
      <c r="AE437" s="64"/>
      <c r="AF437" s="64"/>
      <c r="AK437" s="64"/>
      <c r="AL437" s="64"/>
      <c r="AM437" s="64"/>
      <c r="AN437" s="64"/>
      <c r="AO437" s="64"/>
      <c r="AP437" s="64"/>
      <c r="AQ437" s="64"/>
    </row>
    <row r="438" spans="1:43" s="87" customFormat="1" ht="15" customHeight="1">
      <c r="A438" s="284"/>
      <c r="B438" s="1"/>
      <c r="C438" s="288" t="s">
        <v>721</v>
      </c>
      <c r="D438" s="63"/>
      <c r="E438" s="62"/>
      <c r="F438" s="47" t="s">
        <v>7</v>
      </c>
      <c r="G438" s="289">
        <v>7</v>
      </c>
      <c r="H438" s="286"/>
      <c r="I438" s="286"/>
      <c r="J438" s="285"/>
      <c r="K438" s="299"/>
      <c r="Z438" s="64"/>
      <c r="AA438" s="64"/>
      <c r="AB438" s="64"/>
      <c r="AC438" s="64"/>
      <c r="AD438" s="64"/>
      <c r="AE438" s="64"/>
      <c r="AF438" s="64"/>
      <c r="AK438" s="64"/>
      <c r="AL438" s="64"/>
      <c r="AM438" s="64"/>
      <c r="AN438" s="64"/>
      <c r="AO438" s="64"/>
      <c r="AP438" s="64"/>
      <c r="AQ438" s="64"/>
    </row>
    <row r="439" spans="1:43" s="87" customFormat="1" ht="15" customHeight="1">
      <c r="A439" s="284"/>
      <c r="B439" s="1"/>
      <c r="C439" s="65"/>
      <c r="D439" s="63"/>
      <c r="E439" s="62"/>
      <c r="F439" s="47"/>
      <c r="G439" s="289"/>
      <c r="H439" s="286"/>
      <c r="I439" s="286"/>
      <c r="J439" s="285"/>
      <c r="K439" s="281"/>
      <c r="Z439" s="64"/>
      <c r="AA439" s="64"/>
      <c r="AB439" s="64"/>
      <c r="AC439" s="64"/>
      <c r="AD439" s="64"/>
      <c r="AE439" s="64"/>
      <c r="AF439" s="64"/>
      <c r="AK439" s="64"/>
      <c r="AL439" s="64"/>
      <c r="AM439" s="64"/>
      <c r="AN439" s="64"/>
      <c r="AO439" s="64"/>
      <c r="AP439" s="64"/>
      <c r="AQ439" s="64"/>
    </row>
    <row r="440" spans="1:43" s="87" customFormat="1" ht="15" customHeight="1">
      <c r="A440" s="284" t="s">
        <v>720</v>
      </c>
      <c r="B440" s="1" t="s">
        <v>719</v>
      </c>
      <c r="C440" s="65"/>
      <c r="D440" s="63"/>
      <c r="E440" s="62"/>
      <c r="F440" s="47"/>
      <c r="G440" s="289"/>
      <c r="H440" s="286"/>
      <c r="I440" s="286"/>
      <c r="J440" s="285"/>
      <c r="K440" s="281"/>
      <c r="Z440" s="64"/>
      <c r="AA440" s="64"/>
      <c r="AB440" s="64"/>
      <c r="AC440" s="64"/>
      <c r="AD440" s="64"/>
      <c r="AE440" s="64"/>
      <c r="AF440" s="64"/>
      <c r="AK440" s="64"/>
      <c r="AL440" s="64"/>
      <c r="AM440" s="64"/>
      <c r="AN440" s="64"/>
      <c r="AO440" s="64"/>
      <c r="AP440" s="64"/>
      <c r="AQ440" s="64"/>
    </row>
    <row r="441" spans="1:43" s="87" customFormat="1" ht="15" customHeight="1">
      <c r="A441" s="284"/>
      <c r="B441" s="1"/>
      <c r="C441" s="288" t="s">
        <v>718</v>
      </c>
      <c r="D441" s="63"/>
      <c r="E441" s="62"/>
      <c r="F441" s="47" t="s">
        <v>7</v>
      </c>
      <c r="G441" s="289">
        <v>2</v>
      </c>
      <c r="H441" s="286"/>
      <c r="I441" s="286"/>
      <c r="J441" s="285"/>
      <c r="K441" s="281"/>
      <c r="Z441" s="64"/>
      <c r="AA441" s="64"/>
      <c r="AB441" s="64"/>
      <c r="AC441" s="64"/>
      <c r="AD441" s="64"/>
      <c r="AE441" s="64"/>
      <c r="AF441" s="64"/>
      <c r="AK441" s="64"/>
      <c r="AL441" s="64"/>
      <c r="AM441" s="64"/>
      <c r="AN441" s="64"/>
      <c r="AO441" s="64"/>
      <c r="AP441" s="64"/>
      <c r="AQ441" s="64"/>
    </row>
    <row r="442" spans="1:43" s="87" customFormat="1" ht="15" customHeight="1">
      <c r="A442" s="284"/>
      <c r="B442" s="1"/>
      <c r="C442" s="288" t="s">
        <v>705</v>
      </c>
      <c r="D442" s="63"/>
      <c r="E442" s="62"/>
      <c r="F442" s="47" t="s">
        <v>7</v>
      </c>
      <c r="G442" s="289">
        <v>2</v>
      </c>
      <c r="H442" s="286"/>
      <c r="I442" s="286"/>
      <c r="J442" s="285"/>
      <c r="K442" s="281"/>
      <c r="Z442" s="64"/>
      <c r="AA442" s="64"/>
      <c r="AB442" s="64"/>
      <c r="AC442" s="64"/>
      <c r="AD442" s="64"/>
      <c r="AE442" s="64"/>
      <c r="AF442" s="64"/>
      <c r="AK442" s="64"/>
      <c r="AL442" s="64"/>
      <c r="AM442" s="64"/>
      <c r="AN442" s="64"/>
      <c r="AO442" s="64"/>
      <c r="AP442" s="64"/>
      <c r="AQ442" s="64"/>
    </row>
    <row r="443" spans="1:43" s="87" customFormat="1" ht="15" customHeight="1">
      <c r="A443" s="284"/>
      <c r="B443" s="1"/>
      <c r="C443" s="65"/>
      <c r="D443" s="63"/>
      <c r="E443" s="62"/>
      <c r="F443" s="47"/>
      <c r="G443" s="289"/>
      <c r="H443" s="286"/>
      <c r="I443" s="286"/>
      <c r="J443" s="285"/>
      <c r="K443" s="281"/>
      <c r="Z443" s="64"/>
      <c r="AA443" s="64"/>
      <c r="AB443" s="64"/>
      <c r="AC443" s="64"/>
      <c r="AD443" s="64"/>
      <c r="AE443" s="64"/>
      <c r="AF443" s="64"/>
      <c r="AK443" s="64"/>
      <c r="AL443" s="64"/>
      <c r="AM443" s="64"/>
      <c r="AN443" s="64"/>
      <c r="AO443" s="64"/>
      <c r="AP443" s="64"/>
      <c r="AQ443" s="64"/>
    </row>
    <row r="444" spans="1:43" s="87" customFormat="1" ht="15" customHeight="1">
      <c r="A444" s="284" t="s">
        <v>717</v>
      </c>
      <c r="B444" s="1" t="s">
        <v>716</v>
      </c>
      <c r="C444" s="65"/>
      <c r="D444" s="63"/>
      <c r="E444" s="62"/>
      <c r="F444" s="47"/>
      <c r="G444" s="289"/>
      <c r="H444" s="286"/>
      <c r="I444" s="286"/>
      <c r="J444" s="285"/>
      <c r="K444" s="281"/>
      <c r="Z444" s="64"/>
      <c r="AA444" s="64"/>
      <c r="AB444" s="64"/>
      <c r="AC444" s="64"/>
      <c r="AD444" s="64"/>
      <c r="AE444" s="64"/>
      <c r="AF444" s="64"/>
      <c r="AK444" s="64"/>
      <c r="AL444" s="64"/>
      <c r="AM444" s="64"/>
      <c r="AN444" s="64"/>
      <c r="AO444" s="64"/>
      <c r="AP444" s="64"/>
      <c r="AQ444" s="64"/>
    </row>
    <row r="445" spans="1:43" s="87" customFormat="1" ht="15" customHeight="1">
      <c r="A445" s="284"/>
      <c r="B445" s="1"/>
      <c r="C445" s="288" t="s">
        <v>715</v>
      </c>
      <c r="D445" s="63"/>
      <c r="E445" s="62"/>
      <c r="F445" s="47" t="s">
        <v>16</v>
      </c>
      <c r="G445" s="289"/>
      <c r="H445" s="286"/>
      <c r="I445" s="286"/>
      <c r="J445" s="285"/>
      <c r="K445" s="281"/>
      <c r="Z445" s="64"/>
      <c r="AA445" s="64"/>
      <c r="AB445" s="64"/>
      <c r="AC445" s="64"/>
      <c r="AD445" s="64"/>
      <c r="AE445" s="64"/>
      <c r="AF445" s="64"/>
      <c r="AK445" s="64"/>
      <c r="AL445" s="64"/>
      <c r="AM445" s="64"/>
      <c r="AN445" s="64"/>
      <c r="AO445" s="64"/>
      <c r="AP445" s="64"/>
      <c r="AQ445" s="64"/>
    </row>
    <row r="446" spans="1:43" s="87" customFormat="1" ht="15" customHeight="1">
      <c r="A446" s="284"/>
      <c r="B446" s="1"/>
      <c r="C446" s="65"/>
      <c r="D446" s="63"/>
      <c r="E446" s="62"/>
      <c r="F446" s="47"/>
      <c r="G446" s="289"/>
      <c r="H446" s="286"/>
      <c r="I446" s="286"/>
      <c r="J446" s="285"/>
      <c r="K446" s="281"/>
      <c r="Z446" s="64"/>
      <c r="AA446" s="64"/>
      <c r="AB446" s="64"/>
      <c r="AC446" s="64"/>
      <c r="AD446" s="64"/>
      <c r="AE446" s="64"/>
      <c r="AF446" s="64"/>
      <c r="AK446" s="64"/>
      <c r="AL446" s="64"/>
      <c r="AM446" s="64"/>
      <c r="AN446" s="64"/>
      <c r="AO446" s="64"/>
      <c r="AP446" s="64"/>
      <c r="AQ446" s="64"/>
    </row>
    <row r="447" spans="1:43" s="87" customFormat="1" ht="15" customHeight="1">
      <c r="A447" s="284" t="s">
        <v>714</v>
      </c>
      <c r="B447" s="1" t="s">
        <v>713</v>
      </c>
      <c r="C447" s="65"/>
      <c r="D447" s="63"/>
      <c r="E447" s="62"/>
      <c r="F447" s="47"/>
      <c r="G447" s="289"/>
      <c r="H447" s="286"/>
      <c r="I447" s="286"/>
      <c r="J447" s="285"/>
      <c r="K447" s="281"/>
      <c r="Z447" s="64"/>
      <c r="AA447" s="64"/>
      <c r="AB447" s="64"/>
      <c r="AC447" s="64"/>
      <c r="AD447" s="64"/>
      <c r="AE447" s="64"/>
      <c r="AF447" s="64"/>
      <c r="AK447" s="64"/>
      <c r="AL447" s="64"/>
      <c r="AM447" s="64"/>
      <c r="AN447" s="64"/>
      <c r="AO447" s="64"/>
      <c r="AP447" s="64"/>
      <c r="AQ447" s="64"/>
    </row>
    <row r="448" spans="1:43" s="87" customFormat="1" ht="15" customHeight="1">
      <c r="A448" s="284"/>
      <c r="B448" s="1"/>
      <c r="C448" s="288" t="s">
        <v>712</v>
      </c>
      <c r="D448" s="63"/>
      <c r="E448" s="62"/>
      <c r="F448" s="47" t="s">
        <v>7</v>
      </c>
      <c r="G448" s="289">
        <v>1</v>
      </c>
      <c r="H448" s="286"/>
      <c r="I448" s="286"/>
      <c r="J448" s="285"/>
      <c r="K448" s="281"/>
      <c r="Z448" s="64"/>
      <c r="AA448" s="64"/>
      <c r="AB448" s="64"/>
      <c r="AC448" s="64"/>
      <c r="AD448" s="64"/>
      <c r="AE448" s="64"/>
      <c r="AF448" s="64"/>
      <c r="AK448" s="64"/>
      <c r="AL448" s="64"/>
      <c r="AM448" s="64"/>
      <c r="AN448" s="64"/>
      <c r="AO448" s="64"/>
      <c r="AP448" s="64"/>
      <c r="AQ448" s="64"/>
    </row>
    <row r="449" spans="1:43" s="87" customFormat="1" ht="15" customHeight="1">
      <c r="A449" s="284"/>
      <c r="B449" s="1"/>
      <c r="C449" s="65"/>
      <c r="D449" s="63"/>
      <c r="E449" s="62"/>
      <c r="F449" s="47"/>
      <c r="G449" s="289"/>
      <c r="H449" s="286"/>
      <c r="I449" s="286"/>
      <c r="J449" s="285"/>
      <c r="K449" s="281"/>
      <c r="Z449" s="64"/>
      <c r="AA449" s="64"/>
      <c r="AB449" s="64"/>
      <c r="AC449" s="64"/>
      <c r="AD449" s="64"/>
      <c r="AE449" s="64"/>
      <c r="AF449" s="64"/>
      <c r="AK449" s="64"/>
      <c r="AL449" s="64"/>
      <c r="AM449" s="64"/>
      <c r="AN449" s="64"/>
      <c r="AO449" s="64"/>
      <c r="AP449" s="64"/>
      <c r="AQ449" s="64"/>
    </row>
    <row r="450" spans="1:43" s="87" customFormat="1" ht="15" customHeight="1">
      <c r="A450" s="284" t="s">
        <v>711</v>
      </c>
      <c r="B450" s="1" t="s">
        <v>710</v>
      </c>
      <c r="C450" s="65"/>
      <c r="D450" s="63"/>
      <c r="E450" s="62"/>
      <c r="F450" s="47"/>
      <c r="G450" s="289"/>
      <c r="H450" s="286"/>
      <c r="I450" s="286"/>
      <c r="J450" s="285"/>
      <c r="K450" s="281"/>
      <c r="Z450" s="64"/>
      <c r="AA450" s="64"/>
      <c r="AB450" s="64"/>
      <c r="AC450" s="64"/>
      <c r="AD450" s="64"/>
      <c r="AE450" s="64"/>
      <c r="AF450" s="64"/>
      <c r="AK450" s="64"/>
      <c r="AL450" s="64"/>
      <c r="AM450" s="64"/>
      <c r="AN450" s="64"/>
      <c r="AO450" s="64"/>
      <c r="AP450" s="64"/>
      <c r="AQ450" s="64"/>
    </row>
    <row r="451" spans="1:43" s="87" customFormat="1" ht="15" customHeight="1">
      <c r="A451" s="284"/>
      <c r="B451" s="1"/>
      <c r="C451" s="288" t="s">
        <v>709</v>
      </c>
      <c r="D451" s="63"/>
      <c r="E451" s="62"/>
      <c r="F451" s="47" t="s">
        <v>7</v>
      </c>
      <c r="G451" s="289">
        <v>1</v>
      </c>
      <c r="H451" s="286"/>
      <c r="I451" s="286"/>
      <c r="J451" s="285"/>
      <c r="Z451" s="64"/>
      <c r="AA451" s="64"/>
      <c r="AB451" s="64"/>
      <c r="AC451" s="64"/>
      <c r="AD451" s="64"/>
      <c r="AE451" s="64"/>
      <c r="AF451" s="64"/>
      <c r="AK451" s="64"/>
      <c r="AL451" s="64"/>
      <c r="AM451" s="64"/>
      <c r="AN451" s="64"/>
      <c r="AO451" s="64"/>
      <c r="AP451" s="64"/>
      <c r="AQ451" s="64"/>
    </row>
    <row r="452" spans="1:43" s="87" customFormat="1" ht="15" customHeight="1">
      <c r="A452" s="284"/>
      <c r="B452" s="1"/>
      <c r="C452" s="288" t="s">
        <v>705</v>
      </c>
      <c r="D452" s="63"/>
      <c r="E452" s="62"/>
      <c r="F452" s="47" t="s">
        <v>7</v>
      </c>
      <c r="G452" s="289">
        <v>1</v>
      </c>
      <c r="H452" s="286"/>
      <c r="I452" s="286"/>
      <c r="J452" s="285"/>
      <c r="K452" s="299"/>
      <c r="Z452" s="64"/>
      <c r="AA452" s="64"/>
      <c r="AB452" s="64"/>
      <c r="AC452" s="64"/>
      <c r="AD452" s="64"/>
      <c r="AE452" s="64"/>
      <c r="AF452" s="64"/>
      <c r="AK452" s="64"/>
      <c r="AL452" s="64"/>
      <c r="AM452" s="64"/>
      <c r="AN452" s="64"/>
      <c r="AO452" s="64"/>
      <c r="AP452" s="64"/>
      <c r="AQ452" s="64"/>
    </row>
    <row r="453" spans="1:43" s="87" customFormat="1" ht="15" customHeight="1">
      <c r="A453" s="284"/>
      <c r="B453" s="1"/>
      <c r="C453" s="65"/>
      <c r="D453" s="63"/>
      <c r="E453" s="62"/>
      <c r="F453" s="47"/>
      <c r="G453" s="289"/>
      <c r="H453" s="286"/>
      <c r="I453" s="286"/>
      <c r="J453" s="285"/>
      <c r="K453" s="281"/>
      <c r="Z453" s="64"/>
      <c r="AA453" s="64"/>
      <c r="AB453" s="64"/>
      <c r="AC453" s="64"/>
      <c r="AD453" s="64"/>
      <c r="AE453" s="64"/>
      <c r="AF453" s="64"/>
      <c r="AK453" s="64"/>
      <c r="AL453" s="64"/>
      <c r="AM453" s="64"/>
      <c r="AN453" s="64"/>
      <c r="AO453" s="64"/>
      <c r="AP453" s="64"/>
      <c r="AQ453" s="64"/>
    </row>
    <row r="454" spans="1:43" s="87" customFormat="1" ht="15" customHeight="1">
      <c r="A454" s="284" t="s">
        <v>708</v>
      </c>
      <c r="B454" s="1" t="s">
        <v>707</v>
      </c>
      <c r="C454" s="65"/>
      <c r="D454" s="63"/>
      <c r="E454" s="62"/>
      <c r="F454" s="47"/>
      <c r="G454" s="289"/>
      <c r="H454" s="286"/>
      <c r="I454" s="286"/>
      <c r="J454" s="285"/>
      <c r="K454" s="281"/>
      <c r="Z454" s="64"/>
      <c r="AA454" s="64"/>
      <c r="AB454" s="64"/>
      <c r="AC454" s="64"/>
      <c r="AD454" s="64"/>
      <c r="AE454" s="64"/>
      <c r="AF454" s="64"/>
      <c r="AK454" s="64"/>
      <c r="AL454" s="64"/>
      <c r="AM454" s="64"/>
      <c r="AN454" s="64"/>
      <c r="AO454" s="64"/>
      <c r="AP454" s="64"/>
      <c r="AQ454" s="64"/>
    </row>
    <row r="455" spans="1:43" s="87" customFormat="1" ht="15" customHeight="1">
      <c r="A455" s="284"/>
      <c r="B455" s="1"/>
      <c r="C455" s="288" t="s">
        <v>706</v>
      </c>
      <c r="D455" s="63"/>
      <c r="E455" s="62"/>
      <c r="F455" s="47" t="s">
        <v>7</v>
      </c>
      <c r="G455" s="289">
        <v>3</v>
      </c>
      <c r="H455" s="286"/>
      <c r="I455" s="286"/>
      <c r="J455" s="285"/>
      <c r="K455" s="281"/>
      <c r="Z455" s="64"/>
      <c r="AA455" s="64"/>
      <c r="AB455" s="64"/>
      <c r="AC455" s="64"/>
      <c r="AD455" s="64"/>
      <c r="AE455" s="64"/>
      <c r="AF455" s="64"/>
      <c r="AK455" s="64"/>
      <c r="AL455" s="64"/>
      <c r="AM455" s="64"/>
      <c r="AN455" s="64"/>
      <c r="AO455" s="64"/>
      <c r="AP455" s="64"/>
      <c r="AQ455" s="64"/>
    </row>
    <row r="456" spans="1:43" s="87" customFormat="1" ht="15" customHeight="1">
      <c r="A456" s="284"/>
      <c r="B456" s="1"/>
      <c r="C456" s="288" t="s">
        <v>705</v>
      </c>
      <c r="D456" s="63"/>
      <c r="E456" s="62"/>
      <c r="F456" s="47" t="s">
        <v>7</v>
      </c>
      <c r="G456" s="289">
        <v>3</v>
      </c>
      <c r="H456" s="286"/>
      <c r="I456" s="286"/>
      <c r="J456" s="285"/>
      <c r="K456" s="299"/>
      <c r="Z456" s="64"/>
      <c r="AA456" s="64"/>
      <c r="AB456" s="64"/>
      <c r="AC456" s="64"/>
      <c r="AD456" s="64"/>
      <c r="AE456" s="64"/>
      <c r="AF456" s="64"/>
      <c r="AK456" s="64"/>
      <c r="AL456" s="64"/>
      <c r="AM456" s="64"/>
      <c r="AN456" s="64"/>
      <c r="AO456" s="64"/>
      <c r="AP456" s="64"/>
      <c r="AQ456" s="64"/>
    </row>
    <row r="457" spans="1:43" s="87" customFormat="1" ht="15" customHeight="1">
      <c r="A457" s="284"/>
      <c r="B457" s="1"/>
      <c r="C457" s="65"/>
      <c r="D457" s="63"/>
      <c r="E457" s="62"/>
      <c r="F457" s="47"/>
      <c r="G457" s="289"/>
      <c r="H457" s="286"/>
      <c r="I457" s="286"/>
      <c r="J457" s="285"/>
      <c r="K457" s="281"/>
      <c r="Z457" s="64"/>
      <c r="AA457" s="64"/>
      <c r="AB457" s="64"/>
      <c r="AC457" s="64"/>
      <c r="AD457" s="64"/>
      <c r="AE457" s="64"/>
      <c r="AF457" s="64"/>
      <c r="AK457" s="64"/>
      <c r="AL457" s="64"/>
      <c r="AM457" s="64"/>
      <c r="AN457" s="64"/>
      <c r="AO457" s="64"/>
      <c r="AP457" s="64"/>
      <c r="AQ457" s="64"/>
    </row>
    <row r="458" spans="1:43" s="87" customFormat="1" ht="15" customHeight="1">
      <c r="A458" s="284" t="s">
        <v>704</v>
      </c>
      <c r="B458" s="1" t="s">
        <v>703</v>
      </c>
      <c r="C458" s="65"/>
      <c r="D458" s="63"/>
      <c r="E458" s="62"/>
      <c r="F458" s="47"/>
      <c r="G458" s="289"/>
      <c r="H458" s="286"/>
      <c r="I458" s="286"/>
      <c r="J458" s="285"/>
      <c r="K458" s="281"/>
      <c r="Z458" s="64"/>
      <c r="AA458" s="64"/>
      <c r="AB458" s="64"/>
      <c r="AC458" s="64"/>
      <c r="AD458" s="64"/>
      <c r="AE458" s="64"/>
      <c r="AF458" s="64"/>
      <c r="AK458" s="64"/>
      <c r="AL458" s="64"/>
      <c r="AM458" s="64"/>
      <c r="AN458" s="64"/>
      <c r="AO458" s="64"/>
      <c r="AP458" s="64"/>
      <c r="AQ458" s="64"/>
    </row>
    <row r="459" spans="1:43" s="87" customFormat="1" ht="15" customHeight="1">
      <c r="A459" s="284"/>
      <c r="B459" s="1"/>
      <c r="C459" s="288" t="s">
        <v>702</v>
      </c>
      <c r="D459" s="63"/>
      <c r="E459" s="62"/>
      <c r="F459" s="47" t="s">
        <v>7</v>
      </c>
      <c r="G459" s="289">
        <v>4</v>
      </c>
      <c r="H459" s="286"/>
      <c r="I459" s="286"/>
      <c r="J459" s="285"/>
      <c r="K459" s="281"/>
      <c r="Z459" s="64"/>
      <c r="AA459" s="64"/>
      <c r="AB459" s="64"/>
      <c r="AC459" s="64"/>
      <c r="AD459" s="64"/>
      <c r="AE459" s="64"/>
      <c r="AF459" s="64"/>
      <c r="AK459" s="64"/>
      <c r="AL459" s="64"/>
      <c r="AM459" s="64"/>
      <c r="AN459" s="64"/>
      <c r="AO459" s="64"/>
      <c r="AP459" s="64"/>
      <c r="AQ459" s="64"/>
    </row>
    <row r="460" spans="1:43" s="87" customFormat="1" ht="15" customHeight="1">
      <c r="A460" s="284"/>
      <c r="B460" s="1"/>
      <c r="C460" s="65"/>
      <c r="D460" s="63"/>
      <c r="E460" s="62"/>
      <c r="F460" s="47"/>
      <c r="G460" s="289"/>
      <c r="H460" s="286"/>
      <c r="I460" s="286"/>
      <c r="J460" s="285"/>
      <c r="K460" s="281"/>
      <c r="Z460" s="64"/>
      <c r="AA460" s="64"/>
      <c r="AB460" s="64"/>
      <c r="AC460" s="64"/>
      <c r="AD460" s="64"/>
      <c r="AE460" s="64"/>
      <c r="AF460" s="64"/>
      <c r="AK460" s="64"/>
      <c r="AL460" s="64"/>
      <c r="AM460" s="64"/>
      <c r="AN460" s="64"/>
      <c r="AO460" s="64"/>
      <c r="AP460" s="64"/>
      <c r="AQ460" s="64"/>
    </row>
    <row r="461" spans="1:43" s="87" customFormat="1" ht="15" customHeight="1">
      <c r="A461" s="284" t="s">
        <v>701</v>
      </c>
      <c r="B461" s="1" t="s">
        <v>700</v>
      </c>
      <c r="C461" s="65"/>
      <c r="D461" s="63"/>
      <c r="E461" s="62"/>
      <c r="F461" s="47"/>
      <c r="G461" s="289"/>
      <c r="H461" s="286"/>
      <c r="I461" s="286"/>
      <c r="J461" s="285"/>
      <c r="K461" s="281"/>
      <c r="Z461" s="64"/>
      <c r="AA461" s="64"/>
      <c r="AB461" s="64"/>
      <c r="AC461" s="64"/>
      <c r="AD461" s="64"/>
      <c r="AE461" s="64"/>
      <c r="AF461" s="64"/>
      <c r="AK461" s="64"/>
      <c r="AL461" s="64"/>
      <c r="AM461" s="64"/>
      <c r="AN461" s="64"/>
      <c r="AO461" s="64"/>
      <c r="AP461" s="64"/>
      <c r="AQ461" s="64"/>
    </row>
    <row r="462" spans="1:43" s="87" customFormat="1" ht="15" customHeight="1">
      <c r="A462" s="284"/>
      <c r="B462" s="1"/>
      <c r="C462" s="288" t="s">
        <v>699</v>
      </c>
      <c r="D462" s="63"/>
      <c r="E462" s="62"/>
      <c r="F462" s="47" t="s">
        <v>606</v>
      </c>
      <c r="G462" s="289">
        <v>9</v>
      </c>
      <c r="H462" s="286"/>
      <c r="I462" s="286"/>
      <c r="J462" s="285"/>
      <c r="K462" s="299"/>
      <c r="Z462" s="64"/>
      <c r="AA462" s="64"/>
      <c r="AB462" s="64"/>
      <c r="AC462" s="64"/>
      <c r="AD462" s="64"/>
      <c r="AE462" s="64"/>
      <c r="AF462" s="64"/>
      <c r="AK462" s="64"/>
      <c r="AL462" s="64"/>
      <c r="AM462" s="64"/>
      <c r="AN462" s="64"/>
      <c r="AO462" s="64"/>
      <c r="AP462" s="64"/>
      <c r="AQ462" s="64"/>
    </row>
    <row r="463" spans="1:43" s="87" customFormat="1" ht="15" customHeight="1">
      <c r="A463" s="284"/>
      <c r="B463" s="1"/>
      <c r="C463" s="288" t="s">
        <v>698</v>
      </c>
      <c r="D463" s="63"/>
      <c r="E463" s="62"/>
      <c r="F463" s="47" t="s">
        <v>606</v>
      </c>
      <c r="G463" s="289">
        <v>2</v>
      </c>
      <c r="H463" s="286"/>
      <c r="I463" s="286"/>
      <c r="J463" s="285"/>
      <c r="K463" s="281"/>
      <c r="Z463" s="64"/>
      <c r="AA463" s="64"/>
      <c r="AB463" s="64"/>
      <c r="AC463" s="64"/>
      <c r="AD463" s="64"/>
      <c r="AE463" s="64"/>
      <c r="AF463" s="64"/>
      <c r="AK463" s="64"/>
      <c r="AL463" s="64"/>
      <c r="AM463" s="64"/>
      <c r="AN463" s="64"/>
      <c r="AO463" s="64"/>
      <c r="AP463" s="64"/>
      <c r="AQ463" s="64"/>
    </row>
    <row r="464" spans="1:43" s="87" customFormat="1" ht="15" customHeight="1">
      <c r="A464" s="284"/>
      <c r="B464" s="1"/>
      <c r="C464" s="288" t="s">
        <v>697</v>
      </c>
      <c r="D464" s="63"/>
      <c r="E464" s="62"/>
      <c r="F464" s="47" t="s">
        <v>606</v>
      </c>
      <c r="G464" s="289">
        <v>2</v>
      </c>
      <c r="H464" s="286"/>
      <c r="I464" s="286"/>
      <c r="J464" s="285"/>
      <c r="K464" s="281"/>
      <c r="Z464" s="64"/>
      <c r="AA464" s="64"/>
      <c r="AB464" s="64"/>
      <c r="AC464" s="64"/>
      <c r="AD464" s="64"/>
      <c r="AE464" s="64"/>
      <c r="AF464" s="64"/>
      <c r="AK464" s="64"/>
      <c r="AL464" s="64"/>
      <c r="AM464" s="64"/>
      <c r="AN464" s="64"/>
      <c r="AO464" s="64"/>
      <c r="AP464" s="64"/>
      <c r="AQ464" s="64"/>
    </row>
    <row r="465" spans="1:43" s="87" customFormat="1" ht="15" customHeight="1">
      <c r="A465" s="284"/>
      <c r="B465" s="1"/>
      <c r="C465" s="288" t="s">
        <v>696</v>
      </c>
      <c r="D465" s="63"/>
      <c r="E465" s="62"/>
      <c r="F465" s="47" t="s">
        <v>7</v>
      </c>
      <c r="G465" s="289">
        <v>9</v>
      </c>
      <c r="H465" s="286"/>
      <c r="I465" s="286"/>
      <c r="J465" s="285"/>
      <c r="K465" s="297"/>
      <c r="Z465" s="64"/>
      <c r="AA465" s="64"/>
      <c r="AB465" s="64"/>
      <c r="AC465" s="64"/>
      <c r="AD465" s="64"/>
      <c r="AE465" s="64"/>
      <c r="AF465" s="64"/>
      <c r="AK465" s="64"/>
      <c r="AL465" s="64"/>
      <c r="AM465" s="64"/>
      <c r="AN465" s="64"/>
      <c r="AO465" s="64"/>
      <c r="AP465" s="64"/>
      <c r="AQ465" s="64"/>
    </row>
    <row r="466" spans="1:43" s="87" customFormat="1" ht="15" customHeight="1">
      <c r="A466" s="284"/>
      <c r="B466" s="1"/>
      <c r="C466" s="65"/>
      <c r="D466" s="63"/>
      <c r="E466" s="62"/>
      <c r="F466" s="47"/>
      <c r="G466" s="289"/>
      <c r="H466" s="286"/>
      <c r="I466" s="286"/>
      <c r="J466" s="285"/>
      <c r="K466" s="281"/>
      <c r="Z466" s="64"/>
      <c r="AA466" s="64"/>
      <c r="AB466" s="64"/>
      <c r="AC466" s="64"/>
      <c r="AD466" s="64"/>
      <c r="AE466" s="64"/>
      <c r="AF466" s="64"/>
      <c r="AK466" s="64"/>
      <c r="AL466" s="64"/>
      <c r="AM466" s="64"/>
      <c r="AN466" s="64"/>
      <c r="AO466" s="64"/>
      <c r="AP466" s="64"/>
      <c r="AQ466" s="64"/>
    </row>
    <row r="467" spans="1:43" s="87" customFormat="1" ht="15" customHeight="1">
      <c r="A467" s="284" t="s">
        <v>695</v>
      </c>
      <c r="B467" s="1" t="s">
        <v>694</v>
      </c>
      <c r="C467" s="65"/>
      <c r="D467" s="63"/>
      <c r="E467" s="62"/>
      <c r="F467" s="47"/>
      <c r="G467" s="289"/>
      <c r="H467" s="286"/>
      <c r="I467" s="286"/>
      <c r="J467" s="285"/>
      <c r="K467" s="281"/>
      <c r="Z467" s="64"/>
      <c r="AA467" s="64"/>
      <c r="AB467" s="64"/>
      <c r="AC467" s="64"/>
      <c r="AD467" s="64"/>
      <c r="AE467" s="64"/>
      <c r="AF467" s="64"/>
      <c r="AK467" s="64"/>
      <c r="AL467" s="64"/>
      <c r="AM467" s="64"/>
      <c r="AN467" s="64"/>
      <c r="AO467" s="64"/>
      <c r="AP467" s="64"/>
      <c r="AQ467" s="64"/>
    </row>
    <row r="468" spans="1:43" s="87" customFormat="1" ht="15" customHeight="1">
      <c r="A468" s="284"/>
      <c r="B468" s="1"/>
      <c r="C468" s="288" t="s">
        <v>693</v>
      </c>
      <c r="D468" s="63"/>
      <c r="E468" s="62"/>
      <c r="F468" s="47" t="s">
        <v>7</v>
      </c>
      <c r="G468" s="289">
        <v>4</v>
      </c>
      <c r="H468" s="286"/>
      <c r="I468" s="286"/>
      <c r="J468" s="285"/>
      <c r="K468" s="299"/>
      <c r="Z468" s="64"/>
      <c r="AA468" s="64"/>
      <c r="AB468" s="64"/>
      <c r="AC468" s="64"/>
      <c r="AD468" s="64"/>
      <c r="AE468" s="64"/>
      <c r="AF468" s="64"/>
      <c r="AK468" s="64"/>
      <c r="AL468" s="64"/>
      <c r="AM468" s="64"/>
      <c r="AN468" s="64"/>
      <c r="AO468" s="64"/>
      <c r="AP468" s="64"/>
      <c r="AQ468" s="64"/>
    </row>
    <row r="469" spans="1:43" s="87" customFormat="1" ht="15" customHeight="1">
      <c r="A469" s="284"/>
      <c r="B469" s="1"/>
      <c r="C469" s="65"/>
      <c r="D469" s="63"/>
      <c r="E469" s="62"/>
      <c r="F469" s="47"/>
      <c r="G469" s="289"/>
      <c r="H469" s="286"/>
      <c r="I469" s="286"/>
      <c r="J469" s="285"/>
      <c r="K469" s="281"/>
      <c r="Z469" s="64"/>
      <c r="AA469" s="64"/>
      <c r="AB469" s="64"/>
      <c r="AC469" s="64"/>
      <c r="AD469" s="64"/>
      <c r="AE469" s="64"/>
      <c r="AF469" s="64"/>
      <c r="AK469" s="64"/>
      <c r="AL469" s="64"/>
      <c r="AM469" s="64"/>
      <c r="AN469" s="64"/>
      <c r="AO469" s="64"/>
      <c r="AP469" s="64"/>
      <c r="AQ469" s="64"/>
    </row>
    <row r="470" spans="1:43" s="87" customFormat="1" ht="15" customHeight="1">
      <c r="A470" s="284" t="s">
        <v>692</v>
      </c>
      <c r="B470" s="1" t="s">
        <v>691</v>
      </c>
      <c r="C470" s="65"/>
      <c r="D470" s="63"/>
      <c r="E470" s="62"/>
      <c r="F470" s="47"/>
      <c r="G470" s="289"/>
      <c r="H470" s="286"/>
      <c r="I470" s="286"/>
      <c r="J470" s="285"/>
      <c r="K470" s="281"/>
      <c r="Z470" s="64"/>
      <c r="AA470" s="64"/>
      <c r="AB470" s="64"/>
      <c r="AC470" s="64"/>
      <c r="AD470" s="64"/>
      <c r="AE470" s="64"/>
      <c r="AF470" s="64"/>
      <c r="AK470" s="64"/>
      <c r="AL470" s="64"/>
      <c r="AM470" s="64"/>
      <c r="AN470" s="64"/>
      <c r="AO470" s="64"/>
      <c r="AP470" s="64"/>
      <c r="AQ470" s="64"/>
    </row>
    <row r="471" spans="1:43" s="87" customFormat="1" ht="15" customHeight="1">
      <c r="A471" s="284" t="s">
        <v>690</v>
      </c>
      <c r="B471" s="1" t="s">
        <v>689</v>
      </c>
      <c r="C471" s="65"/>
      <c r="D471" s="63"/>
      <c r="E471" s="62"/>
      <c r="F471" s="47" t="s">
        <v>7</v>
      </c>
      <c r="G471" s="289">
        <v>97</v>
      </c>
      <c r="H471" s="286"/>
      <c r="I471" s="286"/>
      <c r="J471" s="285"/>
      <c r="K471" s="281"/>
      <c r="Z471" s="64"/>
      <c r="AA471" s="64"/>
      <c r="AB471" s="64"/>
      <c r="AC471" s="64"/>
      <c r="AD471" s="64"/>
      <c r="AE471" s="64"/>
      <c r="AF471" s="64"/>
      <c r="AK471" s="64"/>
      <c r="AL471" s="64"/>
      <c r="AM471" s="64"/>
      <c r="AN471" s="64"/>
      <c r="AO471" s="64"/>
      <c r="AP471" s="64"/>
      <c r="AQ471" s="64"/>
    </row>
    <row r="472" spans="1:43" s="87" customFormat="1" ht="15" customHeight="1">
      <c r="A472" s="284" t="s">
        <v>688</v>
      </c>
      <c r="B472" s="1" t="s">
        <v>687</v>
      </c>
      <c r="C472" s="65"/>
      <c r="D472" s="63"/>
      <c r="E472" s="62"/>
      <c r="F472" s="47" t="s">
        <v>16</v>
      </c>
      <c r="G472" s="289"/>
      <c r="H472" s="286"/>
      <c r="I472" s="286"/>
      <c r="J472" s="285"/>
      <c r="K472" s="281"/>
      <c r="Z472" s="64"/>
      <c r="AA472" s="64"/>
      <c r="AB472" s="64"/>
      <c r="AC472" s="64"/>
      <c r="AD472" s="64"/>
      <c r="AE472" s="64"/>
      <c r="AF472" s="64"/>
      <c r="AK472" s="64"/>
      <c r="AL472" s="64"/>
      <c r="AM472" s="64"/>
      <c r="AN472" s="64"/>
      <c r="AO472" s="64"/>
      <c r="AP472" s="64"/>
      <c r="AQ472" s="64"/>
    </row>
    <row r="473" spans="1:43" s="87" customFormat="1" ht="15" customHeight="1">
      <c r="A473" s="284" t="s">
        <v>686</v>
      </c>
      <c r="B473" s="1" t="s">
        <v>685</v>
      </c>
      <c r="C473" s="65"/>
      <c r="D473" s="63"/>
      <c r="E473" s="62"/>
      <c r="F473" s="47" t="s">
        <v>7</v>
      </c>
      <c r="G473" s="289">
        <v>87</v>
      </c>
      <c r="H473" s="286"/>
      <c r="I473" s="286"/>
      <c r="J473" s="285"/>
      <c r="K473" s="281"/>
      <c r="Z473" s="64"/>
      <c r="AA473" s="64"/>
      <c r="AB473" s="64"/>
      <c r="AC473" s="64"/>
      <c r="AD473" s="64"/>
      <c r="AE473" s="64"/>
      <c r="AF473" s="64"/>
      <c r="AK473" s="64"/>
      <c r="AL473" s="64"/>
      <c r="AM473" s="64"/>
      <c r="AN473" s="64"/>
      <c r="AO473" s="64"/>
      <c r="AP473" s="64"/>
      <c r="AQ473" s="64"/>
    </row>
    <row r="474" spans="1:43" s="87" customFormat="1" ht="15" customHeight="1">
      <c r="A474" s="284" t="s">
        <v>684</v>
      </c>
      <c r="B474" s="1" t="s">
        <v>683</v>
      </c>
      <c r="C474" s="65"/>
      <c r="D474" s="63"/>
      <c r="E474" s="62"/>
      <c r="F474" s="47" t="s">
        <v>7</v>
      </c>
      <c r="G474" s="289">
        <v>97</v>
      </c>
      <c r="H474" s="286"/>
      <c r="I474" s="286"/>
      <c r="J474" s="285"/>
      <c r="K474" s="281"/>
      <c r="Z474" s="64"/>
      <c r="AA474" s="64"/>
      <c r="AB474" s="64"/>
      <c r="AC474" s="64"/>
      <c r="AD474" s="64"/>
      <c r="AE474" s="64"/>
      <c r="AF474" s="64"/>
      <c r="AK474" s="64"/>
      <c r="AL474" s="64"/>
      <c r="AM474" s="64"/>
      <c r="AN474" s="64"/>
      <c r="AO474" s="64"/>
      <c r="AP474" s="64"/>
      <c r="AQ474" s="64"/>
    </row>
    <row r="475" spans="1:43" s="87" customFormat="1" ht="15" customHeight="1">
      <c r="A475" s="284" t="s">
        <v>682</v>
      </c>
      <c r="B475" s="1" t="s">
        <v>681</v>
      </c>
      <c r="C475" s="65"/>
      <c r="D475" s="63"/>
      <c r="E475" s="62"/>
      <c r="F475" s="47" t="s">
        <v>7</v>
      </c>
      <c r="G475" s="289">
        <v>88</v>
      </c>
      <c r="H475" s="286"/>
      <c r="I475" s="286"/>
      <c r="J475" s="285"/>
      <c r="K475" s="281"/>
      <c r="Z475" s="64"/>
      <c r="AA475" s="64"/>
      <c r="AB475" s="64"/>
      <c r="AC475" s="64"/>
      <c r="AD475" s="64"/>
      <c r="AE475" s="64"/>
      <c r="AF475" s="64"/>
      <c r="AK475" s="64"/>
      <c r="AL475" s="64"/>
      <c r="AM475" s="64"/>
      <c r="AN475" s="64"/>
      <c r="AO475" s="64"/>
      <c r="AP475" s="64"/>
      <c r="AQ475" s="64"/>
    </row>
    <row r="476" spans="1:43" s="87" customFormat="1" ht="15" customHeight="1">
      <c r="A476" s="284" t="s">
        <v>680</v>
      </c>
      <c r="B476" s="1" t="s">
        <v>679</v>
      </c>
      <c r="C476" s="65"/>
      <c r="D476" s="63"/>
      <c r="E476" s="62"/>
      <c r="F476" s="47"/>
      <c r="G476" s="289"/>
      <c r="H476" s="286"/>
      <c r="I476" s="286"/>
      <c r="J476" s="285"/>
      <c r="K476" s="281"/>
      <c r="Z476" s="64"/>
      <c r="AA476" s="64"/>
      <c r="AB476" s="64"/>
      <c r="AC476" s="64"/>
      <c r="AD476" s="64"/>
      <c r="AE476" s="64"/>
      <c r="AF476" s="64"/>
      <c r="AK476" s="64"/>
      <c r="AL476" s="64"/>
      <c r="AM476" s="64"/>
      <c r="AN476" s="64"/>
      <c r="AO476" s="64"/>
      <c r="AP476" s="64"/>
      <c r="AQ476" s="64"/>
    </row>
    <row r="477" spans="1:43" s="87" customFormat="1" ht="15" customHeight="1">
      <c r="A477" s="284"/>
      <c r="B477" s="1"/>
      <c r="C477" s="288" t="s">
        <v>674</v>
      </c>
      <c r="D477" s="63"/>
      <c r="E477" s="62"/>
      <c r="F477" s="47" t="s">
        <v>16</v>
      </c>
      <c r="G477" s="289"/>
      <c r="H477" s="286"/>
      <c r="I477" s="286"/>
      <c r="J477" s="285"/>
      <c r="K477" s="281"/>
      <c r="Z477" s="64"/>
      <c r="AA477" s="64"/>
      <c r="AB477" s="64"/>
      <c r="AC477" s="64"/>
      <c r="AD477" s="64"/>
      <c r="AE477" s="64"/>
      <c r="AF477" s="64"/>
      <c r="AK477" s="64"/>
      <c r="AL477" s="64"/>
      <c r="AM477" s="64"/>
      <c r="AN477" s="64"/>
      <c r="AO477" s="64"/>
      <c r="AP477" s="64"/>
      <c r="AQ477" s="64"/>
    </row>
    <row r="478" spans="1:43" s="87" customFormat="1" ht="15" customHeight="1">
      <c r="A478" s="284"/>
      <c r="B478" s="1"/>
      <c r="C478" s="65"/>
      <c r="D478" s="63"/>
      <c r="E478" s="62"/>
      <c r="F478" s="47"/>
      <c r="G478" s="289"/>
      <c r="H478" s="286"/>
      <c r="I478" s="286"/>
      <c r="J478" s="285"/>
      <c r="K478" s="281"/>
      <c r="Z478" s="64"/>
      <c r="AA478" s="64"/>
      <c r="AB478" s="64"/>
      <c r="AC478" s="64"/>
      <c r="AD478" s="64"/>
      <c r="AE478" s="64"/>
      <c r="AF478" s="64"/>
      <c r="AK478" s="64"/>
      <c r="AL478" s="64"/>
      <c r="AM478" s="64"/>
      <c r="AN478" s="64"/>
      <c r="AO478" s="64"/>
      <c r="AP478" s="64"/>
      <c r="AQ478" s="64"/>
    </row>
    <row r="479" spans="1:43" s="87" customFormat="1" ht="15" customHeight="1">
      <c r="A479" s="284" t="s">
        <v>678</v>
      </c>
      <c r="B479" s="1" t="s">
        <v>677</v>
      </c>
      <c r="C479" s="65"/>
      <c r="D479" s="63"/>
      <c r="E479" s="62"/>
      <c r="F479" s="47"/>
      <c r="G479" s="289"/>
      <c r="H479" s="286"/>
      <c r="I479" s="286"/>
      <c r="J479" s="285"/>
      <c r="K479" s="281"/>
      <c r="Z479" s="64"/>
      <c r="AA479" s="64"/>
      <c r="AB479" s="64"/>
      <c r="AC479" s="64"/>
      <c r="AD479" s="64"/>
      <c r="AE479" s="64"/>
      <c r="AF479" s="64"/>
      <c r="AK479" s="64"/>
      <c r="AL479" s="64"/>
      <c r="AM479" s="64"/>
      <c r="AN479" s="64"/>
      <c r="AO479" s="64"/>
      <c r="AP479" s="64"/>
      <c r="AQ479" s="64"/>
    </row>
    <row r="480" spans="1:43" s="87" customFormat="1" ht="15" customHeight="1">
      <c r="A480" s="284" t="s">
        <v>676</v>
      </c>
      <c r="B480" s="1" t="s">
        <v>675</v>
      </c>
      <c r="C480" s="65"/>
      <c r="D480" s="63"/>
      <c r="E480" s="62"/>
      <c r="F480" s="47"/>
      <c r="G480" s="289"/>
      <c r="H480" s="286"/>
      <c r="I480" s="286"/>
      <c r="J480" s="285"/>
      <c r="K480" s="281"/>
      <c r="Z480" s="64"/>
      <c r="AA480" s="64"/>
      <c r="AB480" s="64"/>
      <c r="AC480" s="64"/>
      <c r="AD480" s="64"/>
      <c r="AE480" s="64"/>
      <c r="AF480" s="64"/>
      <c r="AK480" s="64"/>
      <c r="AL480" s="64"/>
      <c r="AM480" s="64"/>
      <c r="AN480" s="64"/>
      <c r="AO480" s="64"/>
      <c r="AP480" s="64"/>
      <c r="AQ480" s="64"/>
    </row>
    <row r="481" spans="1:43" s="87" customFormat="1" ht="15" customHeight="1">
      <c r="A481" s="284"/>
      <c r="B481" s="1"/>
      <c r="C481" s="288" t="s">
        <v>674</v>
      </c>
      <c r="D481" s="63"/>
      <c r="E481" s="62"/>
      <c r="F481" s="47" t="s">
        <v>16</v>
      </c>
      <c r="G481" s="289"/>
      <c r="H481" s="286"/>
      <c r="I481" s="286"/>
      <c r="J481" s="285"/>
      <c r="K481" s="281"/>
      <c r="Z481" s="64"/>
      <c r="AA481" s="64"/>
      <c r="AB481" s="64"/>
      <c r="AC481" s="64"/>
      <c r="AD481" s="64"/>
      <c r="AE481" s="64"/>
      <c r="AF481" s="64"/>
      <c r="AK481" s="64"/>
      <c r="AL481" s="64"/>
      <c r="AM481" s="64"/>
      <c r="AN481" s="64"/>
      <c r="AO481" s="64"/>
      <c r="AP481" s="64"/>
      <c r="AQ481" s="64"/>
    </row>
    <row r="482" spans="1:43" s="87" customFormat="1" ht="15" customHeight="1">
      <c r="A482" s="284"/>
      <c r="B482" s="1"/>
      <c r="C482" s="65"/>
      <c r="D482" s="63"/>
      <c r="E482" s="62"/>
      <c r="F482" s="47"/>
      <c r="G482" s="289"/>
      <c r="H482" s="286"/>
      <c r="I482" s="286"/>
      <c r="J482" s="285"/>
      <c r="K482" s="281"/>
      <c r="Z482" s="64"/>
      <c r="AA482" s="64"/>
      <c r="AB482" s="64"/>
      <c r="AC482" s="64"/>
      <c r="AD482" s="64"/>
      <c r="AE482" s="64"/>
      <c r="AF482" s="64"/>
      <c r="AK482" s="64"/>
      <c r="AL482" s="64"/>
      <c r="AM482" s="64"/>
      <c r="AN482" s="64"/>
      <c r="AO482" s="64"/>
      <c r="AP482" s="64"/>
      <c r="AQ482" s="64"/>
    </row>
    <row r="483" spans="1:43" s="87" customFormat="1" ht="15" customHeight="1">
      <c r="A483" s="284" t="s">
        <v>673</v>
      </c>
      <c r="B483" s="1" t="s">
        <v>672</v>
      </c>
      <c r="C483" s="65"/>
      <c r="D483" s="63"/>
      <c r="E483" s="62"/>
      <c r="F483" s="47"/>
      <c r="G483" s="289"/>
      <c r="H483" s="286"/>
      <c r="I483" s="286"/>
      <c r="J483" s="285"/>
      <c r="K483" s="281"/>
      <c r="Z483" s="64"/>
      <c r="AA483" s="64"/>
      <c r="AB483" s="64"/>
      <c r="AC483" s="64"/>
      <c r="AD483" s="64"/>
      <c r="AE483" s="64"/>
      <c r="AF483" s="64"/>
      <c r="AK483" s="64"/>
      <c r="AL483" s="64"/>
      <c r="AM483" s="64"/>
      <c r="AN483" s="64"/>
      <c r="AO483" s="64"/>
      <c r="AP483" s="64"/>
      <c r="AQ483" s="64"/>
    </row>
    <row r="484" spans="1:43" s="87" customFormat="1" ht="15" customHeight="1">
      <c r="A484" s="284"/>
      <c r="B484" s="1"/>
      <c r="C484" s="288" t="s">
        <v>671</v>
      </c>
      <c r="D484" s="63"/>
      <c r="E484" s="62"/>
      <c r="F484" s="47" t="s">
        <v>606</v>
      </c>
      <c r="G484" s="289">
        <v>1</v>
      </c>
      <c r="H484" s="286"/>
      <c r="I484" s="286"/>
      <c r="J484" s="285"/>
      <c r="K484" s="281"/>
      <c r="Z484" s="64"/>
      <c r="AA484" s="64"/>
      <c r="AB484" s="64"/>
      <c r="AC484" s="64"/>
      <c r="AD484" s="64"/>
      <c r="AE484" s="64"/>
      <c r="AF484" s="64"/>
      <c r="AK484" s="64"/>
      <c r="AL484" s="64"/>
      <c r="AM484" s="64"/>
      <c r="AN484" s="64"/>
      <c r="AO484" s="64"/>
      <c r="AP484" s="64"/>
      <c r="AQ484" s="64"/>
    </row>
    <row r="485" spans="1:43" s="87" customFormat="1" ht="15" customHeight="1">
      <c r="A485" s="284"/>
      <c r="B485" s="1"/>
      <c r="C485" s="65"/>
      <c r="D485" s="63"/>
      <c r="E485" s="62"/>
      <c r="F485" s="47"/>
      <c r="G485" s="289"/>
      <c r="H485" s="286"/>
      <c r="I485" s="286"/>
      <c r="J485" s="285"/>
      <c r="K485" s="281"/>
      <c r="Z485" s="64"/>
      <c r="AA485" s="64"/>
      <c r="AB485" s="64"/>
      <c r="AC485" s="64"/>
      <c r="AD485" s="64"/>
      <c r="AE485" s="64"/>
      <c r="AF485" s="64"/>
      <c r="AK485" s="64"/>
      <c r="AL485" s="64"/>
      <c r="AM485" s="64"/>
      <c r="AN485" s="64"/>
      <c r="AO485" s="64"/>
      <c r="AP485" s="64"/>
      <c r="AQ485" s="64"/>
    </row>
    <row r="486" spans="1:43" s="87" customFormat="1" ht="15" customHeight="1">
      <c r="A486" s="570" t="s">
        <v>670</v>
      </c>
      <c r="B486" s="572" t="s">
        <v>669</v>
      </c>
      <c r="C486" s="65"/>
      <c r="D486" s="63"/>
      <c r="E486" s="62"/>
      <c r="F486" s="47"/>
      <c r="G486" s="289"/>
      <c r="H486" s="286"/>
      <c r="I486" s="286"/>
      <c r="J486" s="285"/>
      <c r="K486" s="281"/>
      <c r="Z486" s="64"/>
      <c r="AA486" s="64"/>
      <c r="AB486" s="64"/>
      <c r="AC486" s="64"/>
      <c r="AD486" s="64"/>
      <c r="AE486" s="64"/>
      <c r="AF486" s="64"/>
      <c r="AK486" s="64"/>
      <c r="AL486" s="64"/>
      <c r="AM486" s="64"/>
      <c r="AN486" s="64"/>
      <c r="AO486" s="64"/>
      <c r="AP486" s="64"/>
      <c r="AQ486" s="64"/>
    </row>
    <row r="487" spans="1:43" s="87" customFormat="1" ht="15" customHeight="1">
      <c r="A487" s="284" t="s">
        <v>668</v>
      </c>
      <c r="B487" s="1" t="s">
        <v>645</v>
      </c>
      <c r="C487" s="65"/>
      <c r="D487" s="63"/>
      <c r="E487" s="62"/>
      <c r="F487" s="47"/>
      <c r="G487" s="289"/>
      <c r="H487" s="286"/>
      <c r="I487" s="286"/>
      <c r="J487" s="285"/>
      <c r="K487" s="281"/>
      <c r="Z487" s="64"/>
      <c r="AA487" s="64"/>
      <c r="AB487" s="64"/>
      <c r="AC487" s="64"/>
      <c r="AD487" s="64"/>
      <c r="AE487" s="64"/>
      <c r="AF487" s="64"/>
      <c r="AK487" s="64"/>
      <c r="AL487" s="64"/>
      <c r="AM487" s="64"/>
      <c r="AN487" s="64"/>
      <c r="AO487" s="64"/>
      <c r="AP487" s="64"/>
      <c r="AQ487" s="64"/>
    </row>
    <row r="488" spans="1:43" s="87" customFormat="1" ht="15" customHeight="1">
      <c r="A488" s="284" t="s">
        <v>667</v>
      </c>
      <c r="B488" s="1" t="s">
        <v>666</v>
      </c>
      <c r="C488" s="65"/>
      <c r="D488" s="63"/>
      <c r="E488" s="62"/>
      <c r="F488" s="47" t="s">
        <v>16</v>
      </c>
      <c r="G488" s="289"/>
      <c r="H488" s="286"/>
      <c r="I488" s="286"/>
      <c r="J488" s="285"/>
      <c r="K488" s="281"/>
      <c r="Z488" s="64"/>
      <c r="AA488" s="64"/>
      <c r="AB488" s="64"/>
      <c r="AC488" s="64"/>
      <c r="AD488" s="64"/>
      <c r="AE488" s="64"/>
      <c r="AF488" s="64"/>
      <c r="AK488" s="64"/>
      <c r="AL488" s="64"/>
      <c r="AM488" s="64"/>
      <c r="AN488" s="64"/>
      <c r="AO488" s="64"/>
      <c r="AP488" s="64"/>
      <c r="AQ488" s="64"/>
    </row>
    <row r="489" spans="1:43" s="87" customFormat="1" ht="15" customHeight="1">
      <c r="A489" s="284" t="s">
        <v>665</v>
      </c>
      <c r="B489" s="1" t="s">
        <v>664</v>
      </c>
      <c r="C489" s="65"/>
      <c r="D489" s="63"/>
      <c r="E489" s="62"/>
      <c r="F489" s="47"/>
      <c r="G489" s="289"/>
      <c r="H489" s="286"/>
      <c r="I489" s="286"/>
      <c r="J489" s="285"/>
      <c r="K489" s="297"/>
      <c r="Z489" s="64"/>
      <c r="AA489" s="64"/>
      <c r="AB489" s="64"/>
      <c r="AC489" s="64"/>
      <c r="AD489" s="64"/>
      <c r="AE489" s="64"/>
      <c r="AF489" s="64"/>
      <c r="AK489" s="64"/>
      <c r="AL489" s="64"/>
      <c r="AM489" s="64"/>
      <c r="AN489" s="64"/>
      <c r="AO489" s="64"/>
      <c r="AP489" s="64"/>
      <c r="AQ489" s="64"/>
    </row>
    <row r="490" spans="1:43" s="87" customFormat="1" ht="15" customHeight="1">
      <c r="A490" s="284"/>
      <c r="B490" s="1"/>
      <c r="C490" s="288" t="s">
        <v>663</v>
      </c>
      <c r="D490" s="63"/>
      <c r="E490" s="62"/>
      <c r="F490" s="47" t="s">
        <v>7</v>
      </c>
      <c r="G490" s="289">
        <v>1</v>
      </c>
      <c r="H490" s="286"/>
      <c r="I490" s="286"/>
      <c r="J490" s="285"/>
      <c r="K490" s="281"/>
      <c r="Z490" s="64"/>
      <c r="AA490" s="64"/>
      <c r="AB490" s="64"/>
      <c r="AC490" s="64"/>
      <c r="AD490" s="64"/>
      <c r="AE490" s="64"/>
      <c r="AF490" s="64"/>
      <c r="AK490" s="64"/>
      <c r="AL490" s="64"/>
      <c r="AM490" s="64"/>
      <c r="AN490" s="64"/>
      <c r="AO490" s="64"/>
      <c r="AP490" s="64"/>
      <c r="AQ490" s="64"/>
    </row>
    <row r="491" spans="1:43" s="87" customFormat="1" ht="15" customHeight="1">
      <c r="A491" s="284"/>
      <c r="B491" s="1"/>
      <c r="C491" s="288" t="s">
        <v>662</v>
      </c>
      <c r="D491" s="63"/>
      <c r="E491" s="62"/>
      <c r="F491" s="47" t="s">
        <v>7</v>
      </c>
      <c r="G491" s="289">
        <v>20</v>
      </c>
      <c r="H491" s="286"/>
      <c r="I491" s="286"/>
      <c r="J491" s="285"/>
      <c r="K491" s="281"/>
      <c r="Z491" s="64"/>
      <c r="AA491" s="64"/>
      <c r="AB491" s="64"/>
      <c r="AC491" s="64"/>
      <c r="AD491" s="64"/>
      <c r="AE491" s="64"/>
      <c r="AF491" s="64"/>
      <c r="AK491" s="64"/>
      <c r="AL491" s="64"/>
      <c r="AM491" s="64"/>
      <c r="AN491" s="64"/>
      <c r="AO491" s="64"/>
      <c r="AP491" s="64"/>
      <c r="AQ491" s="64"/>
    </row>
    <row r="492" spans="1:43" s="87" customFormat="1" ht="15" customHeight="1">
      <c r="A492" s="284"/>
      <c r="B492" s="1"/>
      <c r="C492" s="288" t="s">
        <v>661</v>
      </c>
      <c r="D492" s="63"/>
      <c r="E492" s="62"/>
      <c r="F492" s="47" t="s">
        <v>7</v>
      </c>
      <c r="G492" s="289">
        <v>5</v>
      </c>
      <c r="H492" s="286"/>
      <c r="I492" s="286"/>
      <c r="J492" s="285"/>
      <c r="K492" s="281"/>
      <c r="Z492" s="64"/>
      <c r="AA492" s="64"/>
      <c r="AB492" s="64"/>
      <c r="AC492" s="64"/>
      <c r="AD492" s="64"/>
      <c r="AE492" s="64"/>
      <c r="AF492" s="64"/>
      <c r="AK492" s="64"/>
      <c r="AL492" s="64"/>
      <c r="AM492" s="64"/>
      <c r="AN492" s="64"/>
      <c r="AO492" s="64"/>
      <c r="AP492" s="64"/>
      <c r="AQ492" s="64"/>
    </row>
    <row r="493" spans="1:43" s="87" customFormat="1" ht="15" customHeight="1">
      <c r="A493" s="284"/>
      <c r="B493" s="1"/>
      <c r="C493" s="288" t="s">
        <v>660</v>
      </c>
      <c r="D493" s="63"/>
      <c r="E493" s="62"/>
      <c r="F493" s="47" t="s">
        <v>7</v>
      </c>
      <c r="G493" s="289"/>
      <c r="H493" s="286"/>
      <c r="I493" s="286"/>
      <c r="J493" s="285"/>
      <c r="K493" s="281"/>
      <c r="Z493" s="64"/>
      <c r="AA493" s="64"/>
      <c r="AB493" s="64"/>
      <c r="AC493" s="64"/>
      <c r="AD493" s="64"/>
      <c r="AE493" s="64"/>
      <c r="AF493" s="64"/>
      <c r="AK493" s="64"/>
      <c r="AL493" s="64"/>
      <c r="AM493" s="64"/>
      <c r="AN493" s="64"/>
      <c r="AO493" s="64"/>
      <c r="AP493" s="64"/>
      <c r="AQ493" s="64"/>
    </row>
    <row r="494" spans="1:43" s="87" customFormat="1" ht="15" customHeight="1">
      <c r="A494" s="284"/>
      <c r="B494" s="1"/>
      <c r="C494" s="288" t="s">
        <v>659</v>
      </c>
      <c r="D494" s="63"/>
      <c r="E494" s="62"/>
      <c r="F494" s="47" t="s">
        <v>7</v>
      </c>
      <c r="G494" s="289"/>
      <c r="H494" s="286"/>
      <c r="I494" s="286"/>
      <c r="J494" s="285"/>
      <c r="K494" s="281"/>
      <c r="Z494" s="64"/>
      <c r="AA494" s="64"/>
      <c r="AB494" s="64"/>
      <c r="AC494" s="64"/>
      <c r="AD494" s="64"/>
      <c r="AE494" s="64"/>
      <c r="AF494" s="64"/>
      <c r="AK494" s="64"/>
      <c r="AL494" s="64"/>
      <c r="AM494" s="64"/>
      <c r="AN494" s="64"/>
      <c r="AO494" s="64"/>
      <c r="AP494" s="64"/>
      <c r="AQ494" s="64"/>
    </row>
    <row r="495" spans="1:43" s="87" customFormat="1" ht="15" customHeight="1">
      <c r="A495" s="284"/>
      <c r="B495" s="1"/>
      <c r="C495" s="288" t="s">
        <v>658</v>
      </c>
      <c r="D495" s="63"/>
      <c r="E495" s="62"/>
      <c r="F495" s="47" t="s">
        <v>7</v>
      </c>
      <c r="G495" s="289">
        <v>17</v>
      </c>
      <c r="H495" s="286"/>
      <c r="I495" s="286"/>
      <c r="J495" s="285"/>
      <c r="K495" s="281"/>
      <c r="Z495" s="64"/>
      <c r="AA495" s="64"/>
      <c r="AB495" s="64"/>
      <c r="AC495" s="64"/>
      <c r="AD495" s="64"/>
      <c r="AE495" s="64"/>
      <c r="AF495" s="64"/>
      <c r="AK495" s="64"/>
      <c r="AL495" s="64"/>
      <c r="AM495" s="64"/>
      <c r="AN495" s="64"/>
      <c r="AO495" s="64"/>
      <c r="AP495" s="64"/>
      <c r="AQ495" s="64"/>
    </row>
    <row r="496" spans="1:43" s="87" customFormat="1" ht="15" customHeight="1">
      <c r="A496" s="284"/>
      <c r="B496" s="1"/>
      <c r="C496" s="288" t="s">
        <v>657</v>
      </c>
      <c r="D496" s="63"/>
      <c r="E496" s="62"/>
      <c r="F496" s="47" t="s">
        <v>7</v>
      </c>
      <c r="G496" s="289">
        <v>8</v>
      </c>
      <c r="H496" s="286"/>
      <c r="I496" s="286"/>
      <c r="J496" s="285"/>
      <c r="K496" s="281"/>
      <c r="Z496" s="64"/>
      <c r="AA496" s="64"/>
      <c r="AB496" s="64"/>
      <c r="AC496" s="64"/>
      <c r="AD496" s="64"/>
      <c r="AE496" s="64"/>
      <c r="AF496" s="64"/>
      <c r="AK496" s="64"/>
      <c r="AL496" s="64"/>
      <c r="AM496" s="64"/>
      <c r="AN496" s="64"/>
      <c r="AO496" s="64"/>
      <c r="AP496" s="64"/>
      <c r="AQ496" s="64"/>
    </row>
    <row r="497" spans="1:43" s="87" customFormat="1" ht="15" customHeight="1">
      <c r="A497" s="284"/>
      <c r="B497" s="1"/>
      <c r="C497" s="288" t="s">
        <v>656</v>
      </c>
      <c r="D497" s="63"/>
      <c r="E497" s="62"/>
      <c r="F497" s="47" t="s">
        <v>7</v>
      </c>
      <c r="G497" s="289">
        <v>2</v>
      </c>
      <c r="H497" s="286"/>
      <c r="I497" s="286"/>
      <c r="J497" s="285"/>
      <c r="K497" s="281"/>
      <c r="Z497" s="64"/>
      <c r="AA497" s="64"/>
      <c r="AB497" s="64"/>
      <c r="AC497" s="64"/>
      <c r="AD497" s="64"/>
      <c r="AE497" s="64"/>
      <c r="AF497" s="64"/>
      <c r="AK497" s="64"/>
      <c r="AL497" s="64"/>
      <c r="AM497" s="64"/>
      <c r="AN497" s="64"/>
      <c r="AO497" s="64"/>
      <c r="AP497" s="64"/>
      <c r="AQ497" s="64"/>
    </row>
    <row r="498" spans="1:43" s="87" customFormat="1" ht="15" customHeight="1">
      <c r="A498" s="284"/>
      <c r="B498" s="1"/>
      <c r="C498" s="288" t="s">
        <v>655</v>
      </c>
      <c r="D498" s="63"/>
      <c r="E498" s="62"/>
      <c r="F498" s="47" t="s">
        <v>7</v>
      </c>
      <c r="G498" s="289">
        <v>1</v>
      </c>
      <c r="H498" s="286"/>
      <c r="I498" s="286"/>
      <c r="J498" s="285"/>
      <c r="K498" s="281"/>
      <c r="Z498" s="64"/>
      <c r="AA498" s="64"/>
      <c r="AB498" s="64"/>
      <c r="AC498" s="64"/>
      <c r="AD498" s="64"/>
      <c r="AE498" s="64"/>
      <c r="AF498" s="64"/>
      <c r="AK498" s="64"/>
      <c r="AL498" s="64"/>
      <c r="AM498" s="64"/>
      <c r="AN498" s="64"/>
      <c r="AO498" s="64"/>
      <c r="AP498" s="64"/>
      <c r="AQ498" s="64"/>
    </row>
    <row r="499" spans="1:43" s="87" customFormat="1" ht="15" customHeight="1">
      <c r="A499" s="284"/>
      <c r="B499" s="1"/>
      <c r="C499" s="65"/>
      <c r="D499" s="63"/>
      <c r="E499" s="62"/>
      <c r="F499" s="47"/>
      <c r="G499" s="289"/>
      <c r="H499" s="286"/>
      <c r="I499" s="286"/>
      <c r="J499" s="285"/>
      <c r="K499" s="281"/>
      <c r="Z499" s="64"/>
      <c r="AA499" s="64"/>
      <c r="AB499" s="64"/>
      <c r="AC499" s="64"/>
      <c r="AD499" s="64"/>
      <c r="AE499" s="64"/>
      <c r="AF499" s="64"/>
      <c r="AK499" s="64"/>
      <c r="AL499" s="64"/>
      <c r="AM499" s="64"/>
      <c r="AN499" s="64"/>
      <c r="AO499" s="64"/>
      <c r="AP499" s="64"/>
      <c r="AQ499" s="64"/>
    </row>
    <row r="500" spans="1:43" s="87" customFormat="1" ht="15" customHeight="1">
      <c r="A500" s="284" t="s">
        <v>654</v>
      </c>
      <c r="B500" s="1" t="s">
        <v>653</v>
      </c>
      <c r="C500" s="65"/>
      <c r="D500" s="63"/>
      <c r="E500" s="62"/>
      <c r="F500" s="47" t="s">
        <v>16</v>
      </c>
      <c r="G500" s="289"/>
      <c r="H500" s="286"/>
      <c r="I500" s="286"/>
      <c r="J500" s="285"/>
      <c r="K500" s="281"/>
      <c r="Z500" s="64"/>
      <c r="AA500" s="64"/>
      <c r="AB500" s="64"/>
      <c r="AC500" s="64"/>
      <c r="AD500" s="64"/>
      <c r="AE500" s="64"/>
      <c r="AF500" s="64"/>
      <c r="AK500" s="64"/>
      <c r="AL500" s="64"/>
      <c r="AM500" s="64"/>
      <c r="AN500" s="64"/>
      <c r="AO500" s="64"/>
      <c r="AP500" s="64"/>
      <c r="AQ500" s="64"/>
    </row>
    <row r="501" spans="1:43" s="87" customFormat="1" ht="15" customHeight="1">
      <c r="A501" s="284" t="s">
        <v>652</v>
      </c>
      <c r="B501" s="1" t="s">
        <v>651</v>
      </c>
      <c r="C501" s="65"/>
      <c r="D501" s="63"/>
      <c r="E501" s="62"/>
      <c r="F501" s="47" t="s">
        <v>16</v>
      </c>
      <c r="G501" s="289"/>
      <c r="H501" s="286"/>
      <c r="I501" s="286"/>
      <c r="J501" s="285"/>
      <c r="K501" s="281"/>
      <c r="Z501" s="64"/>
      <c r="AA501" s="64"/>
      <c r="AB501" s="64"/>
      <c r="AC501" s="64"/>
      <c r="AD501" s="64"/>
      <c r="AE501" s="64"/>
      <c r="AF501" s="64"/>
      <c r="AK501" s="64"/>
      <c r="AL501" s="64"/>
      <c r="AM501" s="64"/>
      <c r="AN501" s="64"/>
      <c r="AO501" s="64"/>
      <c r="AP501" s="64"/>
      <c r="AQ501" s="64"/>
    </row>
    <row r="502" spans="1:43" s="87" customFormat="1" ht="15" customHeight="1">
      <c r="A502" s="284" t="s">
        <v>650</v>
      </c>
      <c r="B502" s="1" t="s">
        <v>649</v>
      </c>
      <c r="C502" s="65"/>
      <c r="D502" s="63"/>
      <c r="E502" s="62"/>
      <c r="F502" s="47" t="s">
        <v>16</v>
      </c>
      <c r="G502" s="289"/>
      <c r="H502" s="286"/>
      <c r="I502" s="286"/>
      <c r="J502" s="285"/>
      <c r="K502" s="281"/>
      <c r="Z502" s="64"/>
      <c r="AA502" s="64"/>
      <c r="AB502" s="64"/>
      <c r="AC502" s="64"/>
      <c r="AD502" s="64"/>
      <c r="AE502" s="64"/>
      <c r="AF502" s="64"/>
      <c r="AK502" s="64"/>
      <c r="AL502" s="64"/>
      <c r="AM502" s="64"/>
      <c r="AN502" s="64"/>
      <c r="AO502" s="64"/>
      <c r="AP502" s="64"/>
      <c r="AQ502" s="64"/>
    </row>
    <row r="503" spans="1:43" s="87" customFormat="1" ht="15" customHeight="1">
      <c r="A503" s="284"/>
      <c r="B503" s="1"/>
      <c r="C503" s="65"/>
      <c r="D503" s="63"/>
      <c r="E503" s="62"/>
      <c r="F503" s="47"/>
      <c r="G503" s="289"/>
      <c r="H503" s="286"/>
      <c r="I503" s="286"/>
      <c r="J503" s="285"/>
      <c r="K503" s="281"/>
      <c r="Z503" s="64"/>
      <c r="AA503" s="64"/>
      <c r="AB503" s="64"/>
      <c r="AC503" s="64"/>
      <c r="AD503" s="64"/>
      <c r="AE503" s="64"/>
      <c r="AF503" s="64"/>
      <c r="AK503" s="64"/>
      <c r="AL503" s="64"/>
      <c r="AM503" s="64"/>
      <c r="AN503" s="64"/>
      <c r="AO503" s="64"/>
      <c r="AP503" s="64"/>
      <c r="AQ503" s="64"/>
    </row>
    <row r="504" spans="1:43" s="87" customFormat="1" ht="15" customHeight="1">
      <c r="A504" s="570" t="s">
        <v>648</v>
      </c>
      <c r="B504" s="572" t="s">
        <v>647</v>
      </c>
      <c r="C504" s="65"/>
      <c r="D504" s="63"/>
      <c r="E504" s="62"/>
      <c r="F504" s="47"/>
      <c r="G504" s="289"/>
      <c r="H504" s="286"/>
      <c r="I504" s="286"/>
      <c r="J504" s="285"/>
      <c r="K504" s="281"/>
      <c r="Z504" s="64"/>
      <c r="AA504" s="64"/>
      <c r="AB504" s="64"/>
      <c r="AC504" s="64"/>
      <c r="AD504" s="64"/>
      <c r="AE504" s="64"/>
      <c r="AF504" s="64"/>
      <c r="AK504" s="64"/>
      <c r="AL504" s="64"/>
      <c r="AM504" s="64"/>
      <c r="AN504" s="64"/>
      <c r="AO504" s="64"/>
      <c r="AP504" s="64"/>
      <c r="AQ504" s="64"/>
    </row>
    <row r="505" spans="1:43" s="87" customFormat="1" ht="15" customHeight="1">
      <c r="A505" s="284" t="s">
        <v>646</v>
      </c>
      <c r="B505" s="1" t="s">
        <v>645</v>
      </c>
      <c r="C505" s="65"/>
      <c r="D505" s="63"/>
      <c r="E505" s="62"/>
      <c r="F505" s="47"/>
      <c r="G505" s="289"/>
      <c r="H505" s="286"/>
      <c r="I505" s="286"/>
      <c r="J505" s="285"/>
      <c r="K505" s="281"/>
      <c r="Z505" s="64"/>
      <c r="AA505" s="64"/>
      <c r="AB505" s="64"/>
      <c r="AC505" s="64"/>
      <c r="AD505" s="64"/>
      <c r="AE505" s="64"/>
      <c r="AF505" s="64"/>
      <c r="AK505" s="64"/>
      <c r="AL505" s="64"/>
      <c r="AM505" s="64"/>
      <c r="AN505" s="64"/>
      <c r="AO505" s="64"/>
      <c r="AP505" s="64"/>
      <c r="AQ505" s="64"/>
    </row>
    <row r="506" spans="1:43" s="87" customFormat="1" ht="15" customHeight="1">
      <c r="A506" s="284" t="s">
        <v>644</v>
      </c>
      <c r="B506" s="1" t="s">
        <v>177</v>
      </c>
      <c r="C506" s="65"/>
      <c r="D506" s="63"/>
      <c r="E506" s="62"/>
      <c r="F506" s="47"/>
      <c r="G506" s="289"/>
      <c r="H506" s="286"/>
      <c r="I506" s="286"/>
      <c r="J506" s="285"/>
      <c r="K506" s="281"/>
      <c r="Z506" s="64"/>
      <c r="AA506" s="64"/>
      <c r="AB506" s="64"/>
      <c r="AC506" s="64"/>
      <c r="AD506" s="64"/>
      <c r="AE506" s="64"/>
      <c r="AF506" s="64"/>
      <c r="AK506" s="64"/>
      <c r="AL506" s="64"/>
      <c r="AM506" s="64"/>
      <c r="AN506" s="64"/>
      <c r="AO506" s="64"/>
      <c r="AP506" s="64"/>
      <c r="AQ506" s="64"/>
    </row>
    <row r="507" spans="1:43" s="87" customFormat="1" ht="15" customHeight="1">
      <c r="A507" s="284" t="s">
        <v>643</v>
      </c>
      <c r="B507" s="1" t="s">
        <v>642</v>
      </c>
      <c r="C507" s="65"/>
      <c r="D507" s="63"/>
      <c r="E507" s="62"/>
      <c r="F507" s="47" t="s">
        <v>16</v>
      </c>
      <c r="G507" s="289"/>
      <c r="H507" s="286"/>
      <c r="I507" s="286"/>
      <c r="J507" s="285"/>
      <c r="K507" s="281"/>
      <c r="Z507" s="64"/>
      <c r="AA507" s="64"/>
      <c r="AB507" s="64"/>
      <c r="AC507" s="64"/>
      <c r="AD507" s="64"/>
      <c r="AE507" s="64"/>
      <c r="AF507" s="64"/>
      <c r="AK507" s="64"/>
      <c r="AL507" s="64"/>
      <c r="AM507" s="64"/>
      <c r="AN507" s="64"/>
      <c r="AO507" s="64"/>
      <c r="AP507" s="64"/>
      <c r="AQ507" s="64"/>
    </row>
    <row r="508" spans="1:43" s="87" customFormat="1" ht="15" customHeight="1">
      <c r="A508" s="284" t="s">
        <v>641</v>
      </c>
      <c r="B508" s="1" t="s">
        <v>640</v>
      </c>
      <c r="C508" s="65"/>
      <c r="D508" s="63"/>
      <c r="E508" s="62"/>
      <c r="F508" s="47" t="s">
        <v>16</v>
      </c>
      <c r="G508" s="289"/>
      <c r="H508" s="286"/>
      <c r="I508" s="286"/>
      <c r="J508" s="285"/>
      <c r="K508" s="281"/>
      <c r="Z508" s="64"/>
      <c r="AA508" s="64"/>
      <c r="AB508" s="64"/>
      <c r="AC508" s="64"/>
      <c r="AD508" s="64"/>
      <c r="AE508" s="64"/>
      <c r="AF508" s="64"/>
      <c r="AK508" s="64"/>
      <c r="AL508" s="64"/>
      <c r="AM508" s="64"/>
      <c r="AN508" s="64"/>
      <c r="AO508" s="64"/>
      <c r="AP508" s="64"/>
      <c r="AQ508" s="64"/>
    </row>
    <row r="509" spans="1:43" s="87" customFormat="1" ht="15" customHeight="1">
      <c r="A509" s="284" t="s">
        <v>639</v>
      </c>
      <c r="B509" s="1" t="s">
        <v>638</v>
      </c>
      <c r="C509" s="65"/>
      <c r="D509" s="63"/>
      <c r="E509" s="62"/>
      <c r="F509" s="47" t="s">
        <v>7</v>
      </c>
      <c r="G509" s="289">
        <v>86</v>
      </c>
      <c r="H509" s="286"/>
      <c r="I509" s="286"/>
      <c r="J509" s="285"/>
      <c r="K509" s="297"/>
      <c r="Z509" s="64"/>
      <c r="AA509" s="64"/>
      <c r="AB509" s="64"/>
      <c r="AC509" s="64"/>
      <c r="AD509" s="64"/>
      <c r="AE509" s="64"/>
      <c r="AF509" s="64"/>
      <c r="AK509" s="64"/>
      <c r="AL509" s="64"/>
      <c r="AM509" s="64"/>
      <c r="AN509" s="64"/>
      <c r="AO509" s="64"/>
      <c r="AP509" s="64"/>
      <c r="AQ509" s="64"/>
    </row>
    <row r="510" spans="1:43" s="87" customFormat="1" ht="15" customHeight="1">
      <c r="A510" s="284" t="s">
        <v>637</v>
      </c>
      <c r="B510" s="1" t="s">
        <v>636</v>
      </c>
      <c r="C510" s="65"/>
      <c r="D510" s="63"/>
      <c r="E510" s="62"/>
      <c r="F510" s="47" t="s">
        <v>606</v>
      </c>
      <c r="G510" s="289">
        <v>1</v>
      </c>
      <c r="H510" s="286"/>
      <c r="I510" s="286"/>
      <c r="J510" s="285"/>
      <c r="K510" s="281"/>
      <c r="Z510" s="64"/>
      <c r="AA510" s="64"/>
      <c r="AB510" s="64"/>
      <c r="AC510" s="64"/>
      <c r="AD510" s="64"/>
      <c r="AE510" s="64"/>
      <c r="AF510" s="64"/>
      <c r="AK510" s="64"/>
      <c r="AL510" s="64"/>
      <c r="AM510" s="64"/>
      <c r="AN510" s="64"/>
      <c r="AO510" s="64"/>
      <c r="AP510" s="64"/>
      <c r="AQ510" s="64"/>
    </row>
    <row r="511" spans="1:43" s="87" customFormat="1" ht="15" customHeight="1">
      <c r="A511" s="284" t="s">
        <v>635</v>
      </c>
      <c r="B511" s="1" t="s">
        <v>634</v>
      </c>
      <c r="C511" s="65"/>
      <c r="D511" s="63"/>
      <c r="E511" s="62"/>
      <c r="F511" s="47" t="s">
        <v>606</v>
      </c>
      <c r="G511" s="289">
        <v>1</v>
      </c>
      <c r="H511" s="286"/>
      <c r="I511" s="286"/>
      <c r="J511" s="285"/>
      <c r="K511" s="281"/>
      <c r="Z511" s="64"/>
      <c r="AA511" s="64"/>
      <c r="AB511" s="64"/>
      <c r="AC511" s="64"/>
      <c r="AD511" s="64"/>
      <c r="AE511" s="64"/>
      <c r="AF511" s="64"/>
      <c r="AK511" s="64"/>
      <c r="AL511" s="64"/>
      <c r="AM511" s="64"/>
      <c r="AN511" s="64"/>
      <c r="AO511" s="64"/>
      <c r="AP511" s="64"/>
      <c r="AQ511" s="64"/>
    </row>
    <row r="512" spans="1:43" s="87" customFormat="1" ht="15" customHeight="1">
      <c r="A512" s="284"/>
      <c r="B512" s="1"/>
      <c r="C512" s="65"/>
      <c r="D512" s="63"/>
      <c r="E512" s="62"/>
      <c r="F512" s="47"/>
      <c r="G512" s="289"/>
      <c r="H512" s="286"/>
      <c r="I512" s="286"/>
      <c r="J512" s="285"/>
      <c r="K512" s="281"/>
      <c r="Z512" s="64"/>
      <c r="AA512" s="64"/>
      <c r="AB512" s="64"/>
      <c r="AC512" s="64"/>
      <c r="AD512" s="64"/>
      <c r="AE512" s="64"/>
      <c r="AF512" s="64"/>
      <c r="AK512" s="64"/>
      <c r="AL512" s="64"/>
      <c r="AM512" s="64"/>
      <c r="AN512" s="64"/>
      <c r="AO512" s="64"/>
      <c r="AP512" s="64"/>
      <c r="AQ512" s="64"/>
    </row>
    <row r="513" spans="1:43" s="87" customFormat="1" ht="15" customHeight="1">
      <c r="A513" s="570" t="s">
        <v>633</v>
      </c>
      <c r="B513" s="572" t="s">
        <v>632</v>
      </c>
      <c r="C513" s="65"/>
      <c r="D513" s="63"/>
      <c r="E513" s="62"/>
      <c r="F513" s="47"/>
      <c r="G513" s="289"/>
      <c r="H513" s="286"/>
      <c r="I513" s="286"/>
      <c r="J513" s="285"/>
      <c r="K513" s="281"/>
      <c r="Z513" s="64"/>
      <c r="AA513" s="64"/>
      <c r="AB513" s="64"/>
      <c r="AC513" s="64"/>
      <c r="AD513" s="64"/>
      <c r="AE513" s="64"/>
      <c r="AF513" s="64"/>
      <c r="AK513" s="64"/>
      <c r="AL513" s="64"/>
      <c r="AM513" s="64"/>
      <c r="AN513" s="64"/>
      <c r="AO513" s="64"/>
      <c r="AP513" s="64"/>
      <c r="AQ513" s="64"/>
    </row>
    <row r="514" spans="1:43" s="87" customFormat="1" ht="15" customHeight="1">
      <c r="A514" s="284" t="s">
        <v>631</v>
      </c>
      <c r="B514" s="1" t="s">
        <v>177</v>
      </c>
      <c r="C514" s="65"/>
      <c r="D514" s="63"/>
      <c r="E514" s="62"/>
      <c r="F514" s="47"/>
      <c r="G514" s="289"/>
      <c r="H514" s="286"/>
      <c r="I514" s="286"/>
      <c r="J514" s="285"/>
      <c r="K514" s="281"/>
      <c r="Z514" s="64"/>
      <c r="AA514" s="64"/>
      <c r="AB514" s="64"/>
      <c r="AC514" s="64"/>
      <c r="AD514" s="64"/>
      <c r="AE514" s="64"/>
      <c r="AF514" s="64"/>
      <c r="AK514" s="64"/>
      <c r="AL514" s="64"/>
      <c r="AM514" s="64"/>
      <c r="AN514" s="64"/>
      <c r="AO514" s="64"/>
      <c r="AP514" s="64"/>
      <c r="AQ514" s="64"/>
    </row>
    <row r="515" spans="1:43" s="87" customFormat="1" ht="15" customHeight="1">
      <c r="A515" s="284" t="s">
        <v>630</v>
      </c>
      <c r="B515" s="1" t="s">
        <v>629</v>
      </c>
      <c r="C515" s="65"/>
      <c r="D515" s="63"/>
      <c r="E515" s="62"/>
      <c r="F515" s="47" t="s">
        <v>7</v>
      </c>
      <c r="G515" s="289">
        <v>1</v>
      </c>
      <c r="H515" s="286"/>
      <c r="I515" s="286"/>
      <c r="J515" s="285"/>
      <c r="K515" s="281"/>
      <c r="Z515" s="64"/>
      <c r="AA515" s="64"/>
      <c r="AB515" s="64"/>
      <c r="AC515" s="64"/>
      <c r="AD515" s="64"/>
      <c r="AE515" s="64"/>
      <c r="AF515" s="64"/>
      <c r="AK515" s="64"/>
      <c r="AL515" s="64"/>
      <c r="AM515" s="64"/>
      <c r="AN515" s="64"/>
      <c r="AO515" s="64"/>
      <c r="AP515" s="64"/>
      <c r="AQ515" s="64"/>
    </row>
    <row r="516" spans="1:43" s="87" customFormat="1" ht="15" customHeight="1">
      <c r="A516" s="284" t="s">
        <v>628</v>
      </c>
      <c r="B516" s="1" t="s">
        <v>627</v>
      </c>
      <c r="C516" s="65"/>
      <c r="D516" s="63"/>
      <c r="E516" s="62"/>
      <c r="F516" s="47" t="s">
        <v>606</v>
      </c>
      <c r="G516" s="289">
        <v>1</v>
      </c>
      <c r="H516" s="286"/>
      <c r="I516" s="286"/>
      <c r="J516" s="285"/>
      <c r="K516" s="281"/>
      <c r="Z516" s="64"/>
      <c r="AA516" s="64"/>
      <c r="AB516" s="64"/>
      <c r="AC516" s="64"/>
      <c r="AD516" s="64"/>
      <c r="AE516" s="64"/>
      <c r="AF516" s="64"/>
      <c r="AK516" s="64"/>
      <c r="AL516" s="64"/>
      <c r="AM516" s="64"/>
      <c r="AN516" s="64"/>
      <c r="AO516" s="64"/>
      <c r="AP516" s="64"/>
      <c r="AQ516" s="64"/>
    </row>
    <row r="517" spans="1:43" s="87" customFormat="1" ht="15" customHeight="1">
      <c r="A517" s="284" t="s">
        <v>626</v>
      </c>
      <c r="B517" s="1" t="s">
        <v>625</v>
      </c>
      <c r="C517" s="65"/>
      <c r="D517" s="63"/>
      <c r="E517" s="62"/>
      <c r="F517" s="47" t="s">
        <v>16</v>
      </c>
      <c r="G517" s="289"/>
      <c r="H517" s="286"/>
      <c r="I517" s="286"/>
      <c r="J517" s="285"/>
      <c r="K517" s="281"/>
      <c r="Z517" s="64"/>
      <c r="AA517" s="64"/>
      <c r="AB517" s="64"/>
      <c r="AC517" s="64"/>
      <c r="AD517" s="64"/>
      <c r="AE517" s="64"/>
      <c r="AF517" s="64"/>
      <c r="AK517" s="64"/>
      <c r="AL517" s="64"/>
      <c r="AM517" s="64"/>
      <c r="AN517" s="64"/>
      <c r="AO517" s="64"/>
      <c r="AP517" s="64"/>
      <c r="AQ517" s="64"/>
    </row>
    <row r="518" spans="1:43" s="87" customFormat="1" ht="15" customHeight="1">
      <c r="A518" s="284" t="s">
        <v>624</v>
      </c>
      <c r="B518" s="1" t="s">
        <v>105</v>
      </c>
      <c r="C518" s="65"/>
      <c r="D518" s="63"/>
      <c r="E518" s="62"/>
      <c r="F518" s="47" t="s">
        <v>16</v>
      </c>
      <c r="G518" s="289"/>
      <c r="H518" s="286"/>
      <c r="I518" s="286"/>
      <c r="J518" s="285"/>
      <c r="K518" s="281"/>
      <c r="Z518" s="64"/>
      <c r="AA518" s="64"/>
      <c r="AB518" s="64"/>
      <c r="AC518" s="64"/>
      <c r="AD518" s="64"/>
      <c r="AE518" s="64"/>
      <c r="AF518" s="64"/>
      <c r="AK518" s="64"/>
      <c r="AL518" s="64"/>
      <c r="AM518" s="64"/>
      <c r="AN518" s="64"/>
      <c r="AO518" s="64"/>
      <c r="AP518" s="64"/>
      <c r="AQ518" s="64"/>
    </row>
    <row r="519" spans="1:43" s="87" customFormat="1" ht="15" customHeight="1">
      <c r="A519" s="284" t="s">
        <v>623</v>
      </c>
      <c r="B519" s="1" t="s">
        <v>622</v>
      </c>
      <c r="C519" s="65"/>
      <c r="D519" s="63"/>
      <c r="E519" s="62"/>
      <c r="F519" s="47" t="s">
        <v>16</v>
      </c>
      <c r="G519" s="289"/>
      <c r="H519" s="286"/>
      <c r="I519" s="286"/>
      <c r="J519" s="285"/>
      <c r="K519" s="281"/>
      <c r="Z519" s="64"/>
      <c r="AA519" s="64"/>
      <c r="AB519" s="64"/>
      <c r="AC519" s="64"/>
      <c r="AD519" s="64"/>
      <c r="AE519" s="64"/>
      <c r="AF519" s="64"/>
      <c r="AK519" s="64"/>
      <c r="AL519" s="64"/>
      <c r="AM519" s="64"/>
      <c r="AN519" s="64"/>
      <c r="AO519" s="64"/>
      <c r="AP519" s="64"/>
      <c r="AQ519" s="64"/>
    </row>
    <row r="520" spans="1:43" s="87" customFormat="1" ht="15" customHeight="1">
      <c r="A520" s="284"/>
      <c r="B520" s="1"/>
      <c r="C520" s="65"/>
      <c r="D520" s="63"/>
      <c r="E520" s="62"/>
      <c r="F520" s="47"/>
      <c r="G520" s="289"/>
      <c r="H520" s="286"/>
      <c r="I520" s="286"/>
      <c r="J520" s="285"/>
      <c r="K520" s="281"/>
      <c r="Z520" s="64"/>
      <c r="AA520" s="64"/>
      <c r="AB520" s="64"/>
      <c r="AC520" s="64"/>
      <c r="AD520" s="64"/>
      <c r="AE520" s="64"/>
      <c r="AF520" s="64"/>
      <c r="AK520" s="64"/>
      <c r="AL520" s="64"/>
      <c r="AM520" s="64"/>
      <c r="AN520" s="64"/>
      <c r="AO520" s="64"/>
      <c r="AP520" s="64"/>
      <c r="AQ520" s="64"/>
    </row>
    <row r="521" spans="1:43" s="87" customFormat="1" ht="15" customHeight="1">
      <c r="A521" s="570" t="s">
        <v>621</v>
      </c>
      <c r="B521" s="572" t="s">
        <v>620</v>
      </c>
      <c r="C521" s="65"/>
      <c r="D521" s="63"/>
      <c r="E521" s="62"/>
      <c r="F521" s="47"/>
      <c r="G521" s="289"/>
      <c r="H521" s="286"/>
      <c r="I521" s="286"/>
      <c r="J521" s="285"/>
      <c r="K521" s="281"/>
      <c r="Z521" s="64"/>
      <c r="AA521" s="64"/>
      <c r="AB521" s="64"/>
      <c r="AC521" s="64"/>
      <c r="AD521" s="64"/>
      <c r="AE521" s="64"/>
      <c r="AF521" s="64"/>
      <c r="AK521" s="64"/>
      <c r="AL521" s="64"/>
      <c r="AM521" s="64"/>
      <c r="AN521" s="64"/>
      <c r="AO521" s="64"/>
      <c r="AP521" s="64"/>
      <c r="AQ521" s="64"/>
    </row>
    <row r="522" spans="1:43" s="87" customFormat="1" ht="15" customHeight="1">
      <c r="A522" s="284" t="s">
        <v>619</v>
      </c>
      <c r="B522" s="1" t="s">
        <v>177</v>
      </c>
      <c r="C522" s="65"/>
      <c r="D522" s="63"/>
      <c r="E522" s="62"/>
      <c r="F522" s="47"/>
      <c r="G522" s="289"/>
      <c r="H522" s="286"/>
      <c r="I522" s="286"/>
      <c r="J522" s="285"/>
      <c r="K522" s="281"/>
      <c r="Z522" s="64"/>
      <c r="AA522" s="64"/>
      <c r="AB522" s="64"/>
      <c r="AC522" s="64"/>
      <c r="AD522" s="64"/>
      <c r="AE522" s="64"/>
      <c r="AF522" s="64"/>
      <c r="AK522" s="64"/>
      <c r="AL522" s="64"/>
      <c r="AM522" s="64"/>
      <c r="AN522" s="64"/>
      <c r="AO522" s="64"/>
      <c r="AP522" s="64"/>
      <c r="AQ522" s="64"/>
    </row>
    <row r="523" spans="1:43" s="87" customFormat="1" ht="15" customHeight="1">
      <c r="A523" s="284" t="s">
        <v>618</v>
      </c>
      <c r="B523" s="1" t="s">
        <v>617</v>
      </c>
      <c r="C523" s="65"/>
      <c r="D523" s="63"/>
      <c r="E523" s="62"/>
      <c r="F523" s="47" t="s">
        <v>16</v>
      </c>
      <c r="G523" s="289"/>
      <c r="H523" s="286"/>
      <c r="I523" s="286"/>
      <c r="J523" s="285"/>
      <c r="K523" s="281"/>
      <c r="Z523" s="64"/>
      <c r="AA523" s="64"/>
      <c r="AB523" s="64"/>
      <c r="AC523" s="64"/>
      <c r="AD523" s="64"/>
      <c r="AE523" s="64"/>
      <c r="AF523" s="64"/>
      <c r="AK523" s="64"/>
      <c r="AL523" s="64"/>
      <c r="AM523" s="64"/>
      <c r="AN523" s="64"/>
      <c r="AO523" s="64"/>
      <c r="AP523" s="64"/>
      <c r="AQ523" s="64"/>
    </row>
    <row r="524" spans="1:43" s="87" customFormat="1" ht="15" customHeight="1">
      <c r="A524" s="284" t="s">
        <v>616</v>
      </c>
      <c r="B524" s="1" t="s">
        <v>615</v>
      </c>
      <c r="C524" s="65"/>
      <c r="D524" s="63"/>
      <c r="E524" s="62"/>
      <c r="F524" s="47" t="s">
        <v>16</v>
      </c>
      <c r="G524" s="289"/>
      <c r="H524" s="286"/>
      <c r="I524" s="286"/>
      <c r="J524" s="285"/>
      <c r="K524" s="281"/>
      <c r="Z524" s="64"/>
      <c r="AA524" s="64"/>
      <c r="AB524" s="64"/>
      <c r="AC524" s="64"/>
      <c r="AD524" s="64"/>
      <c r="AE524" s="64"/>
      <c r="AF524" s="64"/>
      <c r="AK524" s="64"/>
      <c r="AL524" s="64"/>
      <c r="AM524" s="64"/>
      <c r="AN524" s="64"/>
      <c r="AO524" s="64"/>
      <c r="AP524" s="64"/>
      <c r="AQ524" s="64"/>
    </row>
    <row r="525" spans="1:43" s="87" customFormat="1" ht="15" customHeight="1">
      <c r="A525" s="284" t="s">
        <v>614</v>
      </c>
      <c r="B525" s="1" t="s">
        <v>613</v>
      </c>
      <c r="C525" s="65"/>
      <c r="D525" s="63"/>
      <c r="E525" s="62"/>
      <c r="F525" s="47" t="s">
        <v>16</v>
      </c>
      <c r="G525" s="289"/>
      <c r="H525" s="286"/>
      <c r="I525" s="286"/>
      <c r="J525" s="285"/>
      <c r="K525" s="281"/>
      <c r="Z525" s="64"/>
      <c r="AA525" s="64"/>
      <c r="AB525" s="64"/>
      <c r="AC525" s="64"/>
      <c r="AD525" s="64"/>
      <c r="AE525" s="64"/>
      <c r="AF525" s="64"/>
      <c r="AK525" s="64"/>
      <c r="AL525" s="64"/>
      <c r="AM525" s="64"/>
      <c r="AN525" s="64"/>
      <c r="AO525" s="64"/>
      <c r="AP525" s="64"/>
      <c r="AQ525" s="64"/>
    </row>
    <row r="526" spans="1:43" s="87" customFormat="1" ht="15" customHeight="1">
      <c r="A526" s="284" t="s">
        <v>612</v>
      </c>
      <c r="B526" s="1" t="s">
        <v>611</v>
      </c>
      <c r="C526" s="65"/>
      <c r="D526" s="63"/>
      <c r="E526" s="62"/>
      <c r="F526" s="47" t="s">
        <v>606</v>
      </c>
      <c r="G526" s="289">
        <v>1</v>
      </c>
      <c r="H526" s="286"/>
      <c r="I526" s="286"/>
      <c r="J526" s="285"/>
      <c r="K526" s="281"/>
      <c r="Z526" s="64"/>
      <c r="AA526" s="64"/>
      <c r="AB526" s="64"/>
      <c r="AC526" s="64"/>
      <c r="AD526" s="64"/>
      <c r="AE526" s="64"/>
      <c r="AF526" s="64"/>
      <c r="AK526" s="64"/>
      <c r="AL526" s="64"/>
      <c r="AM526" s="64"/>
      <c r="AN526" s="64"/>
      <c r="AO526" s="64"/>
      <c r="AP526" s="64"/>
      <c r="AQ526" s="64"/>
    </row>
    <row r="527" spans="1:43" s="87" customFormat="1" ht="15" customHeight="1">
      <c r="A527" s="284" t="s">
        <v>610</v>
      </c>
      <c r="B527" s="1" t="s">
        <v>609</v>
      </c>
      <c r="C527" s="65"/>
      <c r="D527" s="63"/>
      <c r="E527" s="62"/>
      <c r="F527" s="47" t="s">
        <v>16</v>
      </c>
      <c r="G527" s="289"/>
      <c r="H527" s="286"/>
      <c r="I527" s="286"/>
      <c r="J527" s="285"/>
      <c r="K527" s="281"/>
      <c r="Z527" s="64"/>
      <c r="AA527" s="64"/>
      <c r="AB527" s="64"/>
      <c r="AC527" s="64"/>
      <c r="AD527" s="64"/>
      <c r="AE527" s="64"/>
      <c r="AF527" s="64"/>
      <c r="AK527" s="64"/>
      <c r="AL527" s="64"/>
      <c r="AM527" s="64"/>
      <c r="AN527" s="64"/>
      <c r="AO527" s="64"/>
      <c r="AP527" s="64"/>
      <c r="AQ527" s="64"/>
    </row>
    <row r="528" spans="1:43" s="87" customFormat="1" ht="15" customHeight="1">
      <c r="A528" s="284" t="s">
        <v>608</v>
      </c>
      <c r="B528" s="1" t="s">
        <v>607</v>
      </c>
      <c r="C528" s="65"/>
      <c r="D528" s="63"/>
      <c r="E528" s="62"/>
      <c r="F528" s="47" t="s">
        <v>606</v>
      </c>
      <c r="G528" s="289">
        <v>1</v>
      </c>
      <c r="H528" s="286"/>
      <c r="I528" s="286"/>
      <c r="J528" s="285"/>
      <c r="K528" s="281"/>
      <c r="Z528" s="64"/>
      <c r="AA528" s="64"/>
      <c r="AB528" s="64"/>
      <c r="AC528" s="64"/>
      <c r="AD528" s="64"/>
      <c r="AE528" s="64"/>
      <c r="AF528" s="64"/>
      <c r="AK528" s="64"/>
      <c r="AL528" s="64"/>
      <c r="AM528" s="64"/>
      <c r="AN528" s="64"/>
      <c r="AO528" s="64"/>
      <c r="AP528" s="64"/>
      <c r="AQ528" s="64"/>
    </row>
    <row r="529" spans="1:43" s="87" customFormat="1" ht="15" customHeight="1">
      <c r="A529" s="284"/>
      <c r="B529" s="1"/>
      <c r="C529" s="65"/>
      <c r="D529" s="63"/>
      <c r="E529" s="62"/>
      <c r="F529" s="47"/>
      <c r="G529" s="289"/>
      <c r="H529" s="286"/>
      <c r="I529" s="286"/>
      <c r="J529" s="285"/>
      <c r="K529" s="281"/>
      <c r="Z529" s="64"/>
      <c r="AA529" s="64"/>
      <c r="AB529" s="64"/>
      <c r="AC529" s="64"/>
      <c r="AD529" s="64"/>
      <c r="AE529" s="64"/>
      <c r="AF529" s="64"/>
      <c r="AK529" s="64"/>
      <c r="AL529" s="64"/>
      <c r="AM529" s="64"/>
      <c r="AN529" s="64"/>
      <c r="AO529" s="64"/>
      <c r="AP529" s="64"/>
      <c r="AQ529" s="64"/>
    </row>
    <row r="530" spans="1:43" s="87" customFormat="1" ht="15" customHeight="1">
      <c r="A530" s="284"/>
      <c r="B530" s="1"/>
      <c r="C530" s="65"/>
      <c r="D530" s="63"/>
      <c r="E530" s="62"/>
      <c r="F530" s="43"/>
      <c r="G530" s="287"/>
      <c r="H530" s="286"/>
      <c r="I530" s="286"/>
      <c r="J530" s="285"/>
      <c r="K530" s="281"/>
      <c r="Z530" s="64"/>
      <c r="AA530" s="64"/>
      <c r="AB530" s="64"/>
      <c r="AC530" s="64"/>
      <c r="AD530" s="64"/>
      <c r="AE530" s="64"/>
      <c r="AF530" s="64"/>
      <c r="AK530" s="64"/>
      <c r="AL530" s="64"/>
      <c r="AM530" s="64"/>
      <c r="AN530" s="64"/>
      <c r="AO530" s="64"/>
      <c r="AP530" s="64"/>
      <c r="AQ530" s="64"/>
    </row>
    <row r="531" spans="1:43" ht="15" customHeight="1">
      <c r="A531" s="586"/>
      <c r="B531" s="124"/>
      <c r="C531" s="123"/>
      <c r="D531" s="123"/>
      <c r="E531" s="122"/>
      <c r="F531" s="121"/>
      <c r="G531" s="296"/>
      <c r="H531" s="295"/>
      <c r="I531" s="295"/>
      <c r="J531" s="587"/>
      <c r="N531" s="274"/>
    </row>
    <row r="532" spans="1:43" ht="15" customHeight="1">
      <c r="A532" s="273"/>
      <c r="B532" s="25"/>
      <c r="C532" s="24"/>
      <c r="D532" s="2"/>
      <c r="E532" s="4" t="s">
        <v>0</v>
      </c>
      <c r="F532" s="23"/>
      <c r="G532" s="272"/>
      <c r="H532" s="145"/>
      <c r="I532" s="145"/>
      <c r="J532" s="588">
        <f>SUM(J12:J528)</f>
        <v>0</v>
      </c>
      <c r="L532" s="193"/>
      <c r="N532" s="274"/>
    </row>
    <row r="533" spans="1:43" ht="15" customHeight="1">
      <c r="A533" s="273"/>
      <c r="B533" s="27"/>
      <c r="C533" s="24"/>
      <c r="D533" s="2"/>
      <c r="E533" s="4" t="s">
        <v>17</v>
      </c>
      <c r="F533" s="23"/>
      <c r="G533" s="272"/>
      <c r="H533" s="145"/>
      <c r="I533" s="145"/>
      <c r="J533" s="588">
        <f>0.2*J532</f>
        <v>0</v>
      </c>
      <c r="N533" s="274"/>
    </row>
    <row r="534" spans="1:43" ht="15" customHeight="1">
      <c r="A534" s="273"/>
      <c r="B534" s="25"/>
      <c r="C534" s="24"/>
      <c r="D534" s="2"/>
      <c r="E534" s="4" t="s">
        <v>18</v>
      </c>
      <c r="F534" s="23"/>
      <c r="G534" s="272"/>
      <c r="H534" s="145"/>
      <c r="I534" s="145"/>
      <c r="J534" s="588">
        <f>J532+J533</f>
        <v>0</v>
      </c>
      <c r="N534" s="274"/>
    </row>
    <row r="535" spans="1:43" ht="15" customHeight="1">
      <c r="A535" s="273"/>
      <c r="B535" s="25"/>
      <c r="C535" s="128"/>
      <c r="D535" s="2"/>
      <c r="E535" s="4"/>
      <c r="F535" s="23"/>
      <c r="G535" s="272"/>
      <c r="H535" s="145"/>
      <c r="I535" s="145"/>
      <c r="J535" s="291"/>
    </row>
    <row r="536" spans="1:43" ht="15" customHeight="1" thickBot="1">
      <c r="A536" s="270"/>
      <c r="B536" s="18"/>
      <c r="C536" s="17"/>
      <c r="D536" s="16"/>
      <c r="E536" s="5"/>
      <c r="F536" s="15"/>
      <c r="G536" s="268"/>
      <c r="H536" s="294"/>
      <c r="I536" s="294"/>
      <c r="J536" s="589"/>
    </row>
    <row r="537" spans="1:43" ht="24.95" customHeight="1">
      <c r="A537" s="293"/>
      <c r="B537" s="758" t="s">
        <v>605</v>
      </c>
      <c r="C537" s="759"/>
      <c r="D537" s="759"/>
      <c r="E537" s="759"/>
      <c r="F537" s="759"/>
      <c r="G537" s="759"/>
      <c r="H537" s="759"/>
      <c r="I537" s="759"/>
      <c r="J537" s="760"/>
    </row>
    <row r="538" spans="1:43" s="87" customFormat="1" ht="15" customHeight="1">
      <c r="A538" s="292"/>
      <c r="B538" s="290"/>
      <c r="C538" s="191"/>
      <c r="D538" s="63"/>
      <c r="E538" s="62"/>
      <c r="F538" s="47"/>
      <c r="G538" s="289"/>
      <c r="H538" s="286"/>
      <c r="I538" s="286"/>
      <c r="J538" s="285"/>
      <c r="K538" s="281"/>
      <c r="Z538" s="64"/>
      <c r="AA538" s="64"/>
      <c r="AB538" s="64"/>
      <c r="AC538" s="64"/>
      <c r="AD538" s="64"/>
      <c r="AE538" s="64"/>
      <c r="AF538" s="64"/>
      <c r="AK538" s="64"/>
      <c r="AL538" s="64"/>
      <c r="AM538" s="64"/>
      <c r="AN538" s="64"/>
      <c r="AO538" s="64"/>
      <c r="AP538" s="64"/>
      <c r="AQ538" s="64"/>
    </row>
    <row r="539" spans="1:43" s="87" customFormat="1" ht="15" customHeight="1">
      <c r="A539" s="570" t="s">
        <v>604</v>
      </c>
      <c r="B539" s="571" t="s">
        <v>603</v>
      </c>
      <c r="C539" s="191"/>
      <c r="D539" s="63"/>
      <c r="E539" s="62"/>
      <c r="F539" s="47"/>
      <c r="G539" s="289"/>
      <c r="H539" s="286"/>
      <c r="I539" s="286"/>
      <c r="J539" s="285"/>
      <c r="K539" s="281"/>
      <c r="Z539" s="64"/>
      <c r="AA539" s="64"/>
      <c r="AB539" s="64"/>
      <c r="AC539" s="64"/>
      <c r="AD539" s="64"/>
      <c r="AE539" s="64"/>
      <c r="AF539" s="64"/>
      <c r="AK539" s="64"/>
      <c r="AL539" s="64"/>
      <c r="AM539" s="64"/>
      <c r="AN539" s="64"/>
      <c r="AO539" s="64"/>
      <c r="AP539" s="64"/>
      <c r="AQ539" s="64"/>
    </row>
    <row r="540" spans="1:43" s="87" customFormat="1" ht="15" customHeight="1">
      <c r="A540" s="570"/>
      <c r="B540" s="571"/>
      <c r="C540" s="191"/>
      <c r="D540" s="63"/>
      <c r="E540" s="62"/>
      <c r="F540" s="47"/>
      <c r="G540" s="289"/>
      <c r="H540" s="286"/>
      <c r="I540" s="286"/>
      <c r="J540" s="285"/>
      <c r="K540" s="281"/>
      <c r="Z540" s="64"/>
      <c r="AA540" s="64"/>
      <c r="AB540" s="64"/>
      <c r="AC540" s="64"/>
      <c r="AD540" s="64"/>
      <c r="AE540" s="64"/>
      <c r="AF540" s="64"/>
      <c r="AK540" s="64"/>
      <c r="AL540" s="64"/>
      <c r="AM540" s="64"/>
      <c r="AN540" s="64"/>
      <c r="AO540" s="64"/>
      <c r="AP540" s="64"/>
      <c r="AQ540" s="64"/>
    </row>
    <row r="541" spans="1:43" s="87" customFormat="1" ht="15" customHeight="1">
      <c r="A541" s="570" t="s">
        <v>602</v>
      </c>
      <c r="B541" s="572" t="s">
        <v>601</v>
      </c>
      <c r="C541" s="570"/>
      <c r="D541" s="63"/>
      <c r="E541" s="62"/>
      <c r="F541" s="47"/>
      <c r="G541" s="289"/>
      <c r="H541" s="286"/>
      <c r="I541" s="286"/>
      <c r="J541" s="285"/>
      <c r="K541" s="281"/>
      <c r="Z541" s="64"/>
      <c r="AA541" s="64"/>
      <c r="AB541" s="64"/>
      <c r="AC541" s="64"/>
      <c r="AD541" s="64"/>
      <c r="AE541" s="64"/>
      <c r="AF541" s="64"/>
      <c r="AK541" s="64"/>
      <c r="AL541" s="64"/>
      <c r="AM541" s="64"/>
      <c r="AN541" s="64"/>
      <c r="AO541" s="64"/>
      <c r="AP541" s="64"/>
      <c r="AQ541" s="64"/>
    </row>
    <row r="542" spans="1:43" s="87" customFormat="1" ht="15.75" customHeight="1">
      <c r="A542" s="570"/>
      <c r="B542" s="590" t="s">
        <v>600</v>
      </c>
      <c r="D542" s="63"/>
      <c r="E542" s="104"/>
      <c r="F542" s="59"/>
      <c r="G542" s="289"/>
      <c r="H542" s="286"/>
      <c r="I542" s="286"/>
      <c r="J542" s="291"/>
    </row>
    <row r="543" spans="1:43" s="87" customFormat="1" ht="15.75" customHeight="1">
      <c r="A543" s="570"/>
      <c r="B543" s="590"/>
      <c r="C543" s="591" t="s">
        <v>598</v>
      </c>
      <c r="D543" s="63"/>
      <c r="E543" s="565"/>
      <c r="F543" s="59"/>
      <c r="G543" s="289"/>
      <c r="H543" s="286"/>
      <c r="I543" s="286"/>
      <c r="J543" s="285"/>
    </row>
    <row r="544" spans="1:43" s="87" customFormat="1" ht="15.75" customHeight="1">
      <c r="A544" s="570"/>
      <c r="B544" s="592"/>
      <c r="C544" s="593" t="s">
        <v>595</v>
      </c>
      <c r="D544" s="63"/>
      <c r="E544" s="62"/>
      <c r="F544" s="47" t="s">
        <v>593</v>
      </c>
      <c r="G544" s="289">
        <v>55</v>
      </c>
      <c r="H544" s="286"/>
      <c r="I544" s="286"/>
      <c r="J544" s="285"/>
    </row>
    <row r="545" spans="1:43" s="87" customFormat="1" ht="15.75" customHeight="1">
      <c r="A545" s="570"/>
      <c r="C545" s="593" t="s">
        <v>597</v>
      </c>
      <c r="D545" s="63"/>
      <c r="E545" s="62"/>
      <c r="F545" s="47" t="s">
        <v>593</v>
      </c>
      <c r="G545" s="289">
        <v>30</v>
      </c>
      <c r="H545" s="286"/>
      <c r="I545" s="286"/>
      <c r="J545" s="285"/>
    </row>
    <row r="546" spans="1:43" s="87" customFormat="1" ht="15.75" customHeight="1">
      <c r="A546" s="570"/>
      <c r="C546" s="591" t="s">
        <v>596</v>
      </c>
      <c r="D546" s="63"/>
      <c r="E546" s="62"/>
      <c r="F546" s="47"/>
      <c r="G546" s="289"/>
      <c r="H546" s="286"/>
      <c r="I546" s="286"/>
      <c r="J546" s="285"/>
    </row>
    <row r="547" spans="1:43" s="87" customFormat="1" ht="15.75" customHeight="1">
      <c r="A547" s="570"/>
      <c r="B547" s="592"/>
      <c r="C547" s="593" t="s">
        <v>595</v>
      </c>
      <c r="D547" s="63"/>
      <c r="E547" s="62"/>
      <c r="F547" s="47" t="s">
        <v>593</v>
      </c>
      <c r="G547" s="289">
        <v>80</v>
      </c>
      <c r="H547" s="286"/>
      <c r="I547" s="286"/>
      <c r="J547" s="285"/>
    </row>
    <row r="548" spans="1:43" s="87" customFormat="1" ht="15.75" customHeight="1">
      <c r="A548" s="570"/>
      <c r="C548" s="593" t="s">
        <v>594</v>
      </c>
      <c r="D548" s="63"/>
      <c r="E548" s="62"/>
      <c r="F548" s="47" t="s">
        <v>593</v>
      </c>
      <c r="G548" s="289">
        <v>50</v>
      </c>
      <c r="H548" s="286"/>
      <c r="I548" s="286"/>
      <c r="J548" s="285"/>
    </row>
    <row r="549" spans="1:43" s="87" customFormat="1" ht="15.75" customHeight="1">
      <c r="A549" s="570"/>
      <c r="B549" s="592"/>
      <c r="C549" s="594"/>
      <c r="D549" s="63"/>
      <c r="E549" s="104"/>
      <c r="F549" s="595"/>
      <c r="G549" s="287"/>
      <c r="H549" s="286"/>
      <c r="I549" s="286"/>
      <c r="J549" s="291"/>
    </row>
    <row r="550" spans="1:43" s="87" customFormat="1" ht="15.75" customHeight="1">
      <c r="A550" s="570"/>
      <c r="B550" s="590" t="s">
        <v>599</v>
      </c>
      <c r="C550" s="594"/>
      <c r="D550" s="63"/>
      <c r="E550" s="104"/>
      <c r="F550" s="595"/>
      <c r="G550" s="287"/>
      <c r="H550" s="286"/>
      <c r="I550" s="286"/>
      <c r="J550" s="291"/>
    </row>
    <row r="551" spans="1:43" s="87" customFormat="1" ht="15.75" customHeight="1">
      <c r="A551" s="570"/>
      <c r="B551" s="592"/>
      <c r="C551" s="591" t="s">
        <v>598</v>
      </c>
      <c r="D551" s="63"/>
      <c r="E551" s="565"/>
      <c r="F551" s="59"/>
      <c r="G551" s="287"/>
      <c r="H551" s="286"/>
      <c r="I551" s="286"/>
      <c r="J551" s="291"/>
    </row>
    <row r="552" spans="1:43" s="87" customFormat="1" ht="15.75" customHeight="1">
      <c r="A552" s="570"/>
      <c r="B552" s="592"/>
      <c r="C552" s="593" t="s">
        <v>595</v>
      </c>
      <c r="D552" s="63"/>
      <c r="E552" s="62"/>
      <c r="F552" s="47" t="s">
        <v>593</v>
      </c>
      <c r="G552" s="289">
        <v>610</v>
      </c>
      <c r="H552" s="286"/>
      <c r="I552" s="286"/>
      <c r="J552" s="285"/>
    </row>
    <row r="553" spans="1:43" s="87" customFormat="1" ht="15.75" customHeight="1">
      <c r="A553" s="570"/>
      <c r="B553" s="592"/>
      <c r="C553" s="593" t="s">
        <v>597</v>
      </c>
      <c r="D553" s="63"/>
      <c r="E553" s="62"/>
      <c r="F553" s="47" t="s">
        <v>593</v>
      </c>
      <c r="G553" s="289">
        <v>610</v>
      </c>
      <c r="H553" s="286"/>
      <c r="I553" s="286"/>
      <c r="J553" s="285"/>
    </row>
    <row r="554" spans="1:43" s="87" customFormat="1" ht="15.75" customHeight="1">
      <c r="A554" s="570"/>
      <c r="B554" s="592"/>
      <c r="C554" s="591" t="s">
        <v>596</v>
      </c>
      <c r="D554" s="63"/>
      <c r="E554" s="62"/>
      <c r="F554" s="47"/>
      <c r="G554" s="287"/>
      <c r="H554" s="286"/>
      <c r="I554" s="286"/>
      <c r="J554" s="291"/>
    </row>
    <row r="555" spans="1:43" s="87" customFormat="1" ht="15.75" customHeight="1">
      <c r="A555" s="570"/>
      <c r="B555" s="592"/>
      <c r="C555" s="593" t="s">
        <v>595</v>
      </c>
      <c r="D555" s="63"/>
      <c r="E555" s="62"/>
      <c r="F555" s="47" t="s">
        <v>593</v>
      </c>
      <c r="G555" s="289">
        <v>1050</v>
      </c>
      <c r="H555" s="286"/>
      <c r="I555" s="286"/>
      <c r="J555" s="285"/>
    </row>
    <row r="556" spans="1:43" s="87" customFormat="1" ht="15.75" customHeight="1">
      <c r="A556" s="570"/>
      <c r="B556" s="592"/>
      <c r="C556" s="593" t="s">
        <v>594</v>
      </c>
      <c r="D556" s="63"/>
      <c r="E556" s="62"/>
      <c r="F556" s="47" t="s">
        <v>593</v>
      </c>
      <c r="G556" s="289">
        <v>1050</v>
      </c>
      <c r="H556" s="286"/>
      <c r="I556" s="286"/>
      <c r="J556" s="285"/>
    </row>
    <row r="557" spans="1:43" s="87" customFormat="1" ht="15.75" customHeight="1">
      <c r="A557" s="570"/>
      <c r="B557" s="592"/>
      <c r="C557" s="594"/>
      <c r="D557" s="63"/>
      <c r="E557" s="104"/>
      <c r="F557" s="595"/>
      <c r="G557" s="287"/>
      <c r="H557" s="286"/>
      <c r="I557" s="286"/>
      <c r="J557" s="291"/>
    </row>
    <row r="558" spans="1:43" s="87" customFormat="1" ht="15" customHeight="1">
      <c r="A558" s="570" t="s">
        <v>592</v>
      </c>
      <c r="B558" s="572" t="s">
        <v>591</v>
      </c>
      <c r="C558" s="570"/>
      <c r="D558" s="63"/>
      <c r="E558" s="62"/>
      <c r="F558" s="47"/>
      <c r="G558" s="289"/>
      <c r="H558" s="286"/>
      <c r="I558" s="286"/>
      <c r="J558" s="285"/>
      <c r="K558" s="281"/>
      <c r="Z558" s="64"/>
      <c r="AA558" s="64"/>
      <c r="AB558" s="64"/>
      <c r="AC558" s="64"/>
      <c r="AD558" s="64"/>
      <c r="AE558" s="64"/>
      <c r="AF558" s="64"/>
      <c r="AK558" s="64"/>
      <c r="AL558" s="64"/>
      <c r="AM558" s="64"/>
      <c r="AN558" s="64"/>
      <c r="AO558" s="64"/>
      <c r="AP558" s="64"/>
      <c r="AQ558" s="64"/>
    </row>
    <row r="559" spans="1:43" s="87" customFormat="1" ht="15" customHeight="1">
      <c r="A559" s="284"/>
      <c r="B559" s="290" t="s">
        <v>590</v>
      </c>
      <c r="C559" s="65"/>
      <c r="D559" s="63"/>
      <c r="E559" s="62"/>
      <c r="F559" s="47" t="s">
        <v>7</v>
      </c>
      <c r="G559" s="289">
        <v>6</v>
      </c>
      <c r="H559" s="286"/>
      <c r="I559" s="286"/>
      <c r="J559" s="285"/>
      <c r="K559" s="281"/>
      <c r="Z559" s="64"/>
      <c r="AA559" s="64"/>
      <c r="AB559" s="64"/>
      <c r="AC559" s="64"/>
      <c r="AD559" s="64"/>
      <c r="AE559" s="64"/>
      <c r="AF559" s="64"/>
      <c r="AK559" s="64"/>
      <c r="AL559" s="64"/>
      <c r="AM559" s="64"/>
      <c r="AN559" s="64"/>
      <c r="AO559" s="64"/>
      <c r="AP559" s="64"/>
      <c r="AQ559" s="64"/>
    </row>
    <row r="560" spans="1:43" s="87" customFormat="1" ht="15" customHeight="1">
      <c r="A560" s="284"/>
      <c r="B560" s="1"/>
      <c r="C560" s="65"/>
      <c r="D560" s="63"/>
      <c r="E560" s="62"/>
      <c r="F560" s="43"/>
      <c r="G560" s="287"/>
      <c r="H560" s="286"/>
      <c r="I560" s="286"/>
      <c r="J560" s="285"/>
      <c r="K560" s="281"/>
      <c r="Z560" s="64"/>
      <c r="AA560" s="64"/>
      <c r="AB560" s="64"/>
      <c r="AC560" s="64"/>
      <c r="AD560" s="64"/>
      <c r="AE560" s="64"/>
      <c r="AF560" s="64"/>
      <c r="AK560" s="64"/>
      <c r="AL560" s="64"/>
      <c r="AM560" s="64"/>
      <c r="AN560" s="64"/>
      <c r="AO560" s="64"/>
      <c r="AP560" s="64"/>
      <c r="AQ560" s="64"/>
    </row>
    <row r="561" spans="1:43" s="87" customFormat="1" ht="15" customHeight="1">
      <c r="A561" s="570" t="s">
        <v>589</v>
      </c>
      <c r="B561" s="572" t="s">
        <v>588</v>
      </c>
      <c r="C561" s="65"/>
      <c r="D561" s="63"/>
      <c r="E561" s="62"/>
      <c r="F561" s="43"/>
      <c r="G561" s="287"/>
      <c r="H561" s="286"/>
      <c r="I561" s="286"/>
      <c r="J561" s="285"/>
      <c r="K561" s="281"/>
      <c r="Z561" s="64"/>
      <c r="AA561" s="64"/>
      <c r="AB561" s="64"/>
      <c r="AC561" s="64"/>
      <c r="AD561" s="64"/>
      <c r="AE561" s="64"/>
      <c r="AF561" s="64"/>
      <c r="AK561" s="64"/>
      <c r="AL561" s="64"/>
      <c r="AM561" s="64"/>
      <c r="AN561" s="64"/>
      <c r="AO561" s="64"/>
      <c r="AP561" s="64"/>
      <c r="AQ561" s="64"/>
    </row>
    <row r="562" spans="1:43" s="87" customFormat="1" ht="15" customHeight="1">
      <c r="A562" s="284"/>
      <c r="B562" s="288" t="s">
        <v>587</v>
      </c>
      <c r="C562" s="65"/>
      <c r="D562" s="63"/>
      <c r="E562" s="62"/>
      <c r="F562" s="43" t="s">
        <v>7</v>
      </c>
      <c r="G562" s="287">
        <f>G419+G415+G408+G404+G392+G126+G122+G118+G114+G110</f>
        <v>145</v>
      </c>
      <c r="H562" s="286"/>
      <c r="I562" s="286"/>
      <c r="J562" s="285"/>
      <c r="K562" s="281"/>
      <c r="Z562" s="64"/>
      <c r="AA562" s="64"/>
      <c r="AB562" s="64"/>
      <c r="AC562" s="64"/>
      <c r="AD562" s="64"/>
      <c r="AE562" s="64"/>
      <c r="AF562" s="64"/>
      <c r="AK562" s="64"/>
      <c r="AL562" s="64"/>
      <c r="AM562" s="64"/>
      <c r="AN562" s="64"/>
      <c r="AO562" s="64"/>
      <c r="AP562" s="64"/>
      <c r="AQ562" s="64"/>
    </row>
    <row r="563" spans="1:43" s="87" customFormat="1" ht="15" customHeight="1">
      <c r="A563" s="284"/>
      <c r="B563" s="1"/>
      <c r="C563" s="65"/>
      <c r="D563" s="63"/>
      <c r="E563" s="62"/>
      <c r="F563" s="43"/>
      <c r="G563" s="283"/>
      <c r="H563" s="186"/>
      <c r="I563" s="186"/>
      <c r="J563" s="282"/>
      <c r="K563" s="281"/>
      <c r="Z563" s="64"/>
      <c r="AA563" s="64"/>
      <c r="AB563" s="64"/>
      <c r="AC563" s="64"/>
      <c r="AD563" s="64"/>
      <c r="AE563" s="64"/>
      <c r="AF563" s="64"/>
      <c r="AK563" s="64"/>
      <c r="AL563" s="64"/>
      <c r="AM563" s="64"/>
      <c r="AN563" s="64"/>
      <c r="AO563" s="64"/>
      <c r="AP563" s="64"/>
      <c r="AQ563" s="64"/>
    </row>
    <row r="564" spans="1:43" ht="15" customHeight="1">
      <c r="A564" s="280"/>
      <c r="B564" s="39"/>
      <c r="C564" s="38"/>
      <c r="D564" s="37"/>
      <c r="E564" s="36"/>
      <c r="F564" s="35"/>
      <c r="G564" s="279"/>
      <c r="H564" s="278"/>
      <c r="I564" s="278"/>
      <c r="J564" s="277"/>
      <c r="N564" s="274"/>
    </row>
    <row r="565" spans="1:43" ht="15" customHeight="1">
      <c r="A565" s="273"/>
      <c r="B565" s="31"/>
      <c r="C565" s="30"/>
      <c r="D565" s="30"/>
      <c r="E565" s="29"/>
      <c r="F565" s="23"/>
      <c r="G565" s="272"/>
      <c r="H565" s="186"/>
      <c r="I565" s="186"/>
      <c r="J565" s="271"/>
      <c r="N565" s="274"/>
    </row>
    <row r="566" spans="1:43" ht="15" customHeight="1">
      <c r="A566" s="273"/>
      <c r="B566" s="25"/>
      <c r="C566" s="276"/>
      <c r="D566" s="2"/>
      <c r="E566" s="4" t="s">
        <v>586</v>
      </c>
      <c r="F566" s="23"/>
      <c r="G566" s="272"/>
      <c r="H566" s="186"/>
      <c r="I566" s="186"/>
      <c r="J566" s="275">
        <f>SUM(J541:J563)</f>
        <v>0</v>
      </c>
      <c r="L566" s="193"/>
      <c r="N566" s="274"/>
    </row>
    <row r="567" spans="1:43" ht="15" customHeight="1">
      <c r="A567" s="273"/>
      <c r="B567" s="27"/>
      <c r="C567" s="276"/>
      <c r="D567" s="2"/>
      <c r="E567" s="4" t="s">
        <v>17</v>
      </c>
      <c r="F567" s="23"/>
      <c r="G567" s="272"/>
      <c r="H567" s="186"/>
      <c r="I567" s="186"/>
      <c r="J567" s="275">
        <f>0.2*J566</f>
        <v>0</v>
      </c>
      <c r="N567" s="274"/>
    </row>
    <row r="568" spans="1:43" ht="15" customHeight="1">
      <c r="A568" s="273"/>
      <c r="B568" s="25"/>
      <c r="C568" s="276"/>
      <c r="D568" s="2"/>
      <c r="E568" s="4" t="s">
        <v>585</v>
      </c>
      <c r="F568" s="23"/>
      <c r="G568" s="272"/>
      <c r="H568" s="186"/>
      <c r="I568" s="186"/>
      <c r="J568" s="275">
        <f>J566+J567</f>
        <v>0</v>
      </c>
      <c r="N568" s="274"/>
    </row>
    <row r="569" spans="1:43" ht="15" customHeight="1">
      <c r="A569" s="273"/>
      <c r="B569" s="25"/>
      <c r="D569" s="2"/>
      <c r="E569" s="4"/>
      <c r="F569" s="23"/>
      <c r="G569" s="272"/>
      <c r="H569" s="186"/>
      <c r="I569" s="186"/>
      <c r="J569" s="271"/>
    </row>
    <row r="570" spans="1:43" ht="15" customHeight="1" thickBot="1">
      <c r="A570" s="270"/>
      <c r="B570" s="18"/>
      <c r="C570" s="269"/>
      <c r="D570" s="16"/>
      <c r="E570" s="5"/>
      <c r="F570" s="15"/>
      <c r="G570" s="268"/>
      <c r="H570" s="267"/>
      <c r="I570" s="267"/>
      <c r="J570" s="266"/>
    </row>
    <row r="571" spans="1:43" ht="24.95" customHeight="1">
      <c r="A571" s="265"/>
      <c r="B571" s="80"/>
      <c r="C571" s="264"/>
      <c r="D571" s="80"/>
      <c r="E571" s="52"/>
      <c r="F571" s="52"/>
      <c r="G571" s="52"/>
      <c r="H571" s="263"/>
      <c r="I571" s="263"/>
      <c r="J571" s="52"/>
    </row>
    <row r="572" spans="1:43" ht="41.25" customHeight="1">
      <c r="A572" s="194"/>
      <c r="B572" s="194"/>
      <c r="C572" s="197"/>
      <c r="D572" s="194"/>
      <c r="E572" s="194"/>
      <c r="F572" s="194"/>
      <c r="G572" s="194"/>
      <c r="J572" s="194"/>
      <c r="K572" s="194"/>
      <c r="L572" s="194"/>
      <c r="M572" s="194"/>
      <c r="N572" s="195"/>
      <c r="O572" s="195"/>
    </row>
    <row r="573" spans="1:43" ht="27.75" customHeight="1">
      <c r="A573" s="194"/>
      <c r="B573" s="194"/>
      <c r="C573" s="197"/>
      <c r="D573" s="194"/>
      <c r="E573" s="194"/>
      <c r="F573" s="194"/>
      <c r="G573" s="194"/>
      <c r="J573" s="194"/>
      <c r="K573" s="194"/>
      <c r="L573" s="194"/>
      <c r="M573" s="194"/>
      <c r="N573" s="194"/>
      <c r="O573" s="262"/>
    </row>
    <row r="574" spans="1:43" ht="12.75" customHeight="1">
      <c r="A574" s="194"/>
      <c r="B574" s="202"/>
      <c r="C574" s="197"/>
      <c r="D574" s="194"/>
      <c r="E574" s="194"/>
      <c r="F574" s="194"/>
      <c r="G574" s="194"/>
      <c r="J574" s="261"/>
      <c r="K574" s="194"/>
      <c r="L574" s="194"/>
      <c r="M574" s="195"/>
      <c r="N574" s="261"/>
      <c r="O574" s="195"/>
    </row>
    <row r="575" spans="1:43">
      <c r="A575" s="194"/>
      <c r="B575" s="194"/>
      <c r="C575" s="197"/>
      <c r="D575" s="194"/>
      <c r="E575" s="194"/>
      <c r="F575" s="194"/>
      <c r="G575" s="194"/>
      <c r="J575" s="194"/>
      <c r="K575" s="194"/>
      <c r="L575" s="194"/>
      <c r="M575" s="194"/>
      <c r="N575" s="194"/>
      <c r="O575" s="194"/>
    </row>
    <row r="576" spans="1:43">
      <c r="A576" s="194"/>
      <c r="B576" s="232"/>
      <c r="C576" s="246"/>
      <c r="D576" s="243"/>
      <c r="E576" s="243"/>
      <c r="F576" s="243"/>
      <c r="G576" s="243"/>
      <c r="H576" s="245"/>
      <c r="I576" s="245"/>
      <c r="J576" s="260"/>
      <c r="K576" s="243"/>
      <c r="L576" s="243"/>
      <c r="M576" s="242"/>
      <c r="N576" s="260"/>
      <c r="O576" s="242"/>
      <c r="Q576" s="259"/>
      <c r="R576" s="193"/>
    </row>
    <row r="577" spans="1:18" ht="15" customHeight="1">
      <c r="A577" s="258"/>
      <c r="B577" s="1"/>
      <c r="C577" s="65"/>
      <c r="D577" s="2"/>
      <c r="E577" s="44"/>
      <c r="F577" s="60"/>
      <c r="G577" s="257"/>
      <c r="H577" s="256"/>
      <c r="I577" s="256"/>
      <c r="J577" s="256"/>
    </row>
    <row r="578" spans="1:18" ht="15" customHeight="1">
      <c r="A578" s="194"/>
      <c r="B578" s="202"/>
      <c r="C578" s="197"/>
      <c r="D578" s="194"/>
      <c r="E578" s="194"/>
      <c r="F578" s="194"/>
      <c r="G578" s="194"/>
      <c r="J578" s="194"/>
      <c r="K578" s="194"/>
      <c r="L578" s="194"/>
      <c r="M578" s="194"/>
      <c r="N578" s="194"/>
      <c r="O578" s="201"/>
    </row>
    <row r="579" spans="1:18" ht="15" customHeight="1">
      <c r="A579" s="194"/>
      <c r="B579" s="207"/>
      <c r="C579" s="197"/>
      <c r="D579" s="194"/>
      <c r="E579" s="194"/>
      <c r="F579" s="194"/>
      <c r="G579" s="194"/>
      <c r="J579" s="194"/>
      <c r="K579" s="194"/>
      <c r="L579" s="194"/>
      <c r="M579" s="194"/>
      <c r="N579" s="194"/>
      <c r="O579" s="194"/>
    </row>
    <row r="580" spans="1:18" ht="15" customHeight="1">
      <c r="A580" s="194"/>
      <c r="B580" s="200"/>
      <c r="C580" s="197"/>
      <c r="D580" s="194"/>
      <c r="E580" s="194"/>
      <c r="F580" s="194"/>
      <c r="G580" s="194"/>
      <c r="J580" s="194"/>
      <c r="K580" s="194"/>
      <c r="L580" s="194"/>
      <c r="M580" s="194"/>
      <c r="N580" s="195"/>
      <c r="O580" s="195"/>
      <c r="R580" s="193"/>
    </row>
    <row r="581" spans="1:18" ht="15" customHeight="1">
      <c r="A581" s="194"/>
      <c r="B581" s="200"/>
      <c r="C581" s="197"/>
      <c r="D581" s="194"/>
      <c r="E581" s="194"/>
      <c r="F581" s="194"/>
      <c r="G581" s="194"/>
      <c r="J581" s="194"/>
      <c r="K581" s="194"/>
      <c r="L581" s="194"/>
      <c r="M581" s="194"/>
      <c r="N581" s="195"/>
      <c r="O581" s="195"/>
      <c r="R581" s="193"/>
    </row>
    <row r="582" spans="1:18" ht="15" customHeight="1">
      <c r="A582" s="194"/>
      <c r="B582" s="200"/>
      <c r="C582" s="197"/>
      <c r="D582" s="194"/>
      <c r="E582" s="194"/>
      <c r="F582" s="194"/>
      <c r="G582" s="194"/>
      <c r="J582" s="194"/>
      <c r="K582" s="194"/>
      <c r="L582" s="194"/>
      <c r="M582" s="194"/>
      <c r="N582" s="195"/>
      <c r="O582" s="195"/>
    </row>
    <row r="583" spans="1:18" ht="15" customHeight="1">
      <c r="A583" s="194"/>
      <c r="B583" s="200"/>
      <c r="C583" s="197"/>
      <c r="D583" s="194"/>
      <c r="E583" s="194"/>
      <c r="F583" s="194"/>
      <c r="G583" s="194"/>
      <c r="J583" s="194"/>
      <c r="K583" s="194"/>
      <c r="L583" s="194"/>
      <c r="M583" s="194"/>
      <c r="N583" s="194"/>
      <c r="O583" s="194"/>
    </row>
    <row r="584" spans="1:18" ht="15" customHeight="1">
      <c r="A584" s="194"/>
      <c r="B584" s="200"/>
      <c r="C584" s="197"/>
      <c r="D584" s="194"/>
      <c r="E584" s="194"/>
      <c r="F584" s="194"/>
      <c r="G584" s="194"/>
      <c r="J584" s="194"/>
      <c r="K584" s="194"/>
      <c r="L584" s="194"/>
      <c r="M584" s="194"/>
      <c r="N584" s="194"/>
      <c r="O584" s="194"/>
    </row>
    <row r="585" spans="1:18" ht="15" customHeight="1">
      <c r="A585" s="194"/>
      <c r="B585" s="207"/>
      <c r="C585" s="197"/>
      <c r="D585" s="194"/>
      <c r="E585" s="194"/>
      <c r="F585" s="194"/>
      <c r="G585" s="194"/>
      <c r="J585" s="194"/>
      <c r="K585" s="194"/>
      <c r="L585" s="194"/>
      <c r="M585" s="194"/>
      <c r="N585" s="194"/>
      <c r="O585" s="194"/>
    </row>
    <row r="586" spans="1:18" ht="15" customHeight="1">
      <c r="A586" s="80"/>
      <c r="B586" s="200"/>
      <c r="C586" s="197"/>
      <c r="D586" s="194"/>
      <c r="E586" s="194"/>
      <c r="F586" s="194"/>
      <c r="G586" s="194"/>
      <c r="J586" s="194"/>
      <c r="K586" s="194"/>
      <c r="L586" s="194"/>
      <c r="M586" s="194"/>
      <c r="N586" s="195"/>
      <c r="O586" s="195"/>
    </row>
    <row r="587" spans="1:18" ht="15" customHeight="1">
      <c r="A587" s="80"/>
      <c r="B587" s="200"/>
      <c r="C587" s="197"/>
      <c r="D587" s="194"/>
      <c r="E587" s="194"/>
      <c r="F587" s="194"/>
      <c r="G587" s="194"/>
      <c r="J587" s="194"/>
      <c r="K587" s="194"/>
      <c r="L587" s="194"/>
      <c r="M587" s="194"/>
      <c r="N587" s="195"/>
      <c r="O587" s="195"/>
    </row>
    <row r="588" spans="1:18" ht="15" customHeight="1">
      <c r="A588" s="80"/>
      <c r="B588" s="200"/>
      <c r="C588" s="197"/>
      <c r="D588" s="194"/>
      <c r="E588" s="194"/>
      <c r="F588" s="194"/>
      <c r="G588" s="194"/>
      <c r="J588" s="194"/>
      <c r="K588" s="194"/>
      <c r="L588" s="194"/>
      <c r="M588" s="194"/>
      <c r="N588" s="194"/>
      <c r="O588" s="194"/>
    </row>
    <row r="589" spans="1:18" ht="15" customHeight="1">
      <c r="A589" s="80"/>
      <c r="B589" s="207"/>
      <c r="C589" s="197"/>
      <c r="D589" s="194"/>
      <c r="E589" s="194"/>
      <c r="F589" s="194"/>
      <c r="G589" s="194"/>
      <c r="J589" s="194"/>
      <c r="K589" s="194"/>
      <c r="L589" s="194"/>
      <c r="M589" s="194"/>
      <c r="N589" s="194"/>
      <c r="O589" s="194"/>
    </row>
    <row r="590" spans="1:18" ht="15" customHeight="1">
      <c r="A590" s="80"/>
      <c r="B590" s="200"/>
      <c r="C590" s="197"/>
      <c r="D590" s="194"/>
      <c r="E590" s="194"/>
      <c r="F590" s="194"/>
      <c r="G590" s="194"/>
      <c r="J590" s="194"/>
      <c r="K590" s="194"/>
      <c r="L590" s="194"/>
      <c r="M590" s="194"/>
      <c r="N590" s="195"/>
      <c r="O590" s="195"/>
    </row>
    <row r="591" spans="1:18" ht="15" customHeight="1">
      <c r="A591" s="80"/>
      <c r="B591" s="200"/>
      <c r="C591" s="197"/>
      <c r="D591" s="194"/>
      <c r="E591" s="194"/>
      <c r="F591" s="194"/>
      <c r="G591" s="194"/>
      <c r="J591" s="194"/>
      <c r="K591" s="194"/>
      <c r="L591" s="194"/>
      <c r="M591" s="194"/>
      <c r="N591" s="194"/>
      <c r="O591" s="194"/>
    </row>
    <row r="592" spans="1:18" ht="15" customHeight="1">
      <c r="A592" s="80"/>
      <c r="B592" s="200"/>
      <c r="C592" s="197"/>
      <c r="D592" s="194"/>
      <c r="E592" s="194"/>
      <c r="F592" s="194"/>
      <c r="G592" s="194"/>
      <c r="J592" s="194"/>
      <c r="K592" s="194"/>
      <c r="L592" s="194"/>
      <c r="M592" s="194"/>
      <c r="N592" s="194"/>
      <c r="O592" s="194"/>
    </row>
    <row r="593" spans="1:36" ht="15" customHeight="1">
      <c r="A593" s="248"/>
      <c r="B593" s="232"/>
      <c r="C593" s="246"/>
      <c r="D593" s="243"/>
      <c r="E593" s="243"/>
      <c r="F593" s="243"/>
      <c r="G593" s="243"/>
      <c r="H593" s="245"/>
      <c r="I593" s="245"/>
      <c r="J593" s="243"/>
      <c r="K593" s="250"/>
      <c r="L593" s="253"/>
      <c r="M593" s="243"/>
      <c r="N593" s="243"/>
      <c r="O593" s="251"/>
      <c r="Q593" s="232"/>
    </row>
    <row r="594" spans="1:36" ht="15" customHeight="1">
      <c r="A594" s="248"/>
      <c r="B594" s="247"/>
      <c r="C594" s="246"/>
      <c r="D594" s="243"/>
      <c r="E594" s="243"/>
      <c r="F594" s="243"/>
      <c r="G594" s="243"/>
      <c r="H594" s="245"/>
      <c r="I594" s="245"/>
      <c r="J594" s="243"/>
      <c r="K594" s="244"/>
      <c r="L594" s="249"/>
      <c r="M594" s="243"/>
      <c r="N594" s="242"/>
      <c r="O594" s="242"/>
      <c r="P594" s="193"/>
      <c r="R594" s="52"/>
      <c r="S594" s="52"/>
    </row>
    <row r="595" spans="1:36" ht="15" customHeight="1">
      <c r="A595" s="248"/>
      <c r="B595" s="247"/>
      <c r="C595" s="246"/>
      <c r="D595" s="243"/>
      <c r="E595" s="243"/>
      <c r="F595" s="243"/>
      <c r="G595" s="243"/>
      <c r="H595" s="245"/>
      <c r="I595" s="245"/>
      <c r="J595" s="243"/>
      <c r="K595" s="244"/>
      <c r="L595" s="249"/>
      <c r="M595" s="243"/>
      <c r="N595" s="242"/>
      <c r="O595" s="242"/>
    </row>
    <row r="596" spans="1:36" ht="15" customHeight="1">
      <c r="A596" s="248"/>
      <c r="B596" s="247"/>
      <c r="C596" s="246"/>
      <c r="D596" s="243"/>
      <c r="E596" s="243"/>
      <c r="F596" s="243"/>
      <c r="G596" s="243"/>
      <c r="H596" s="245"/>
      <c r="I596" s="245"/>
      <c r="J596" s="243"/>
      <c r="K596" s="244"/>
      <c r="L596" s="243"/>
      <c r="M596" s="243"/>
      <c r="N596" s="242"/>
      <c r="O596" s="242"/>
      <c r="S596" s="52"/>
      <c r="T596" s="52"/>
      <c r="U596" s="52"/>
      <c r="V596" s="52"/>
      <c r="W596" s="52"/>
      <c r="X596" s="128"/>
      <c r="AI596" s="128"/>
    </row>
    <row r="597" spans="1:36" ht="15" customHeight="1">
      <c r="A597" s="248"/>
      <c r="B597" s="255"/>
      <c r="C597" s="252"/>
      <c r="D597" s="232"/>
      <c r="E597" s="232"/>
      <c r="F597" s="232"/>
      <c r="G597" s="243"/>
      <c r="H597" s="254"/>
      <c r="I597" s="254"/>
      <c r="J597" s="232"/>
      <c r="K597" s="249"/>
      <c r="L597" s="253"/>
      <c r="M597" s="232"/>
      <c r="N597" s="242"/>
      <c r="O597" s="242"/>
      <c r="S597" s="52"/>
      <c r="T597" s="52"/>
      <c r="U597" s="52"/>
      <c r="V597" s="52"/>
      <c r="W597" s="52"/>
      <c r="X597" s="52"/>
      <c r="Y597" s="192"/>
      <c r="AI597" s="52"/>
      <c r="AJ597" s="192"/>
    </row>
    <row r="598" spans="1:36" ht="15" customHeight="1">
      <c r="A598" s="80"/>
      <c r="B598" s="200"/>
      <c r="C598" s="197"/>
      <c r="D598" s="194"/>
      <c r="E598" s="194"/>
      <c r="F598" s="194"/>
      <c r="G598" s="194"/>
      <c r="J598" s="194"/>
      <c r="K598" s="216"/>
      <c r="L598" s="194"/>
      <c r="M598" s="194"/>
      <c r="N598" s="194"/>
      <c r="O598" s="194"/>
      <c r="S598" s="52"/>
      <c r="T598" s="52"/>
      <c r="U598" s="52"/>
      <c r="V598" s="52"/>
      <c r="W598" s="52"/>
      <c r="X598" s="52"/>
      <c r="Y598" s="192"/>
      <c r="AI598" s="52"/>
      <c r="AJ598" s="192"/>
    </row>
    <row r="599" spans="1:36" ht="15" customHeight="1">
      <c r="A599" s="248"/>
      <c r="B599" s="252"/>
      <c r="C599" s="246"/>
      <c r="D599" s="243"/>
      <c r="E599" s="243"/>
      <c r="F599" s="243"/>
      <c r="G599" s="243"/>
      <c r="H599" s="245"/>
      <c r="I599" s="245"/>
      <c r="J599" s="243"/>
      <c r="K599" s="250"/>
      <c r="L599" s="250"/>
      <c r="M599" s="243"/>
      <c r="N599" s="243"/>
      <c r="O599" s="251"/>
      <c r="S599" s="52"/>
      <c r="T599" s="52"/>
      <c r="U599" s="52"/>
      <c r="V599" s="52"/>
      <c r="W599" s="52"/>
      <c r="X599" s="52"/>
      <c r="Y599" s="192"/>
      <c r="AI599" s="52"/>
      <c r="AJ599" s="192"/>
    </row>
    <row r="600" spans="1:36" ht="15" customHeight="1">
      <c r="A600" s="248"/>
      <c r="B600" s="247"/>
      <c r="C600" s="246"/>
      <c r="D600" s="243"/>
      <c r="E600" s="243"/>
      <c r="F600" s="243"/>
      <c r="G600" s="243"/>
      <c r="H600" s="245"/>
      <c r="I600" s="245"/>
      <c r="J600" s="243"/>
      <c r="K600" s="244"/>
      <c r="L600" s="243"/>
      <c r="M600" s="243"/>
      <c r="N600" s="242"/>
      <c r="O600" s="242"/>
      <c r="P600" s="193"/>
      <c r="S600" s="52"/>
      <c r="T600" s="52"/>
      <c r="U600" s="52"/>
      <c r="V600" s="52"/>
      <c r="W600" s="52"/>
      <c r="X600" s="52"/>
      <c r="Y600" s="192"/>
      <c r="AI600" s="52"/>
      <c r="AJ600" s="192"/>
    </row>
    <row r="601" spans="1:36" ht="15" customHeight="1">
      <c r="A601" s="248"/>
      <c r="B601" s="247"/>
      <c r="C601" s="246"/>
      <c r="D601" s="243"/>
      <c r="E601" s="243"/>
      <c r="F601" s="243"/>
      <c r="G601" s="243"/>
      <c r="H601" s="245"/>
      <c r="I601" s="245"/>
      <c r="J601" s="243"/>
      <c r="K601" s="250"/>
      <c r="L601" s="249"/>
      <c r="M601" s="243"/>
      <c r="N601" s="242"/>
      <c r="O601" s="242"/>
      <c r="S601" s="52"/>
      <c r="T601" s="52"/>
      <c r="U601" s="52"/>
      <c r="V601" s="52"/>
      <c r="W601" s="52"/>
      <c r="X601" s="52"/>
      <c r="Y601" s="192"/>
      <c r="AI601" s="52"/>
      <c r="AJ601" s="192"/>
    </row>
    <row r="602" spans="1:36" ht="15" customHeight="1">
      <c r="A602" s="248"/>
      <c r="B602" s="247"/>
      <c r="C602" s="246"/>
      <c r="D602" s="243"/>
      <c r="E602" s="243"/>
      <c r="F602" s="243"/>
      <c r="G602" s="243"/>
      <c r="H602" s="245"/>
      <c r="I602" s="245"/>
      <c r="J602" s="243"/>
      <c r="K602" s="250"/>
      <c r="L602" s="249"/>
      <c r="M602" s="243"/>
      <c r="N602" s="242"/>
      <c r="O602" s="242"/>
      <c r="S602" s="52"/>
      <c r="T602" s="52"/>
      <c r="U602" s="52"/>
      <c r="V602" s="52"/>
      <c r="W602" s="52"/>
      <c r="X602" s="52"/>
      <c r="Y602" s="192"/>
      <c r="AI602" s="52"/>
      <c r="AJ602" s="192"/>
    </row>
    <row r="603" spans="1:36" ht="15" customHeight="1">
      <c r="A603" s="248"/>
      <c r="B603" s="247"/>
      <c r="C603" s="246"/>
      <c r="D603" s="243"/>
      <c r="E603" s="243"/>
      <c r="F603" s="243"/>
      <c r="G603" s="243"/>
      <c r="H603" s="245"/>
      <c r="I603" s="245"/>
      <c r="J603" s="243"/>
      <c r="K603" s="244"/>
      <c r="L603" s="243"/>
      <c r="M603" s="243"/>
      <c r="N603" s="242"/>
      <c r="O603" s="242"/>
      <c r="X603" s="52"/>
      <c r="Y603" s="234"/>
      <c r="AI603" s="52"/>
      <c r="AJ603" s="234"/>
    </row>
    <row r="604" spans="1:36" ht="15" customHeight="1">
      <c r="A604" s="248"/>
      <c r="B604" s="247"/>
      <c r="C604" s="246"/>
      <c r="D604" s="243"/>
      <c r="E604" s="243"/>
      <c r="F604" s="243"/>
      <c r="G604" s="243"/>
      <c r="H604" s="245"/>
      <c r="I604" s="245"/>
      <c r="J604" s="243"/>
      <c r="K604" s="244"/>
      <c r="L604" s="243"/>
      <c r="M604" s="243"/>
      <c r="N604" s="242"/>
      <c r="O604" s="242"/>
      <c r="S604" s="52"/>
      <c r="T604" s="52"/>
      <c r="U604" s="52"/>
      <c r="V604" s="52"/>
      <c r="W604" s="128"/>
      <c r="X604" s="128"/>
      <c r="AI604" s="128"/>
    </row>
    <row r="605" spans="1:36" ht="15" customHeight="1">
      <c r="A605" s="80"/>
      <c r="B605" s="200"/>
      <c r="C605" s="197"/>
      <c r="D605" s="194"/>
      <c r="E605" s="194"/>
      <c r="F605" s="194"/>
      <c r="G605" s="194"/>
      <c r="J605" s="194"/>
      <c r="K605" s="239"/>
      <c r="L605" s="194"/>
      <c r="M605" s="194"/>
      <c r="N605" s="194"/>
      <c r="O605" s="194"/>
      <c r="S605" s="52"/>
      <c r="T605" s="52"/>
      <c r="U605" s="52"/>
      <c r="V605" s="52"/>
      <c r="W605" s="241"/>
      <c r="X605" s="52"/>
      <c r="Y605" s="192"/>
      <c r="AI605" s="52"/>
      <c r="AJ605" s="192"/>
    </row>
    <row r="606" spans="1:36" ht="15" customHeight="1">
      <c r="A606" s="80"/>
      <c r="B606" s="240"/>
      <c r="C606" s="197"/>
      <c r="D606" s="194"/>
      <c r="E606" s="194"/>
      <c r="F606" s="194"/>
      <c r="G606" s="194"/>
      <c r="J606" s="194"/>
      <c r="K606" s="216"/>
      <c r="L606" s="216"/>
      <c r="M606" s="194"/>
      <c r="N606" s="194"/>
      <c r="O606" s="201"/>
      <c r="S606" s="52"/>
      <c r="T606" s="52"/>
      <c r="U606" s="52"/>
      <c r="V606" s="52"/>
      <c r="W606" s="52"/>
      <c r="X606" s="52"/>
      <c r="Y606" s="234"/>
      <c r="AI606" s="52"/>
      <c r="AJ606" s="234"/>
    </row>
    <row r="607" spans="1:36" ht="15" customHeight="1">
      <c r="A607" s="80"/>
      <c r="B607" s="200"/>
      <c r="C607" s="197"/>
      <c r="D607" s="194"/>
      <c r="E607" s="194"/>
      <c r="F607" s="194"/>
      <c r="G607" s="194"/>
      <c r="J607" s="194"/>
      <c r="K607" s="239"/>
      <c r="L607" s="194"/>
      <c r="M607" s="194"/>
      <c r="N607" s="195"/>
      <c r="O607" s="195"/>
      <c r="S607" s="52"/>
      <c r="T607" s="52"/>
      <c r="U607" s="52"/>
      <c r="V607" s="52"/>
      <c r="W607" s="52"/>
      <c r="X607" s="128"/>
      <c r="AI607" s="128"/>
    </row>
    <row r="608" spans="1:36" ht="15" customHeight="1">
      <c r="A608" s="80"/>
      <c r="B608" s="200"/>
      <c r="C608" s="197"/>
      <c r="D608" s="194"/>
      <c r="E608" s="194"/>
      <c r="F608" s="194"/>
      <c r="G608" s="194"/>
      <c r="J608" s="194"/>
      <c r="K608" s="239"/>
      <c r="L608" s="194"/>
      <c r="M608" s="194"/>
      <c r="N608" s="194"/>
      <c r="O608" s="194"/>
      <c r="S608" s="52"/>
      <c r="T608" s="52"/>
      <c r="U608" s="52"/>
      <c r="V608" s="52"/>
      <c r="W608" s="52"/>
      <c r="X608" s="52"/>
      <c r="Y608" s="192"/>
      <c r="AI608" s="52"/>
      <c r="AJ608" s="192"/>
    </row>
    <row r="609" spans="1:36" ht="15" customHeight="1">
      <c r="A609" s="80"/>
      <c r="B609" s="200"/>
      <c r="C609" s="197"/>
      <c r="D609" s="194"/>
      <c r="E609" s="194"/>
      <c r="F609" s="194"/>
      <c r="G609" s="194"/>
      <c r="J609" s="194"/>
      <c r="K609" s="216"/>
      <c r="L609" s="194"/>
      <c r="M609" s="194"/>
      <c r="N609" s="194"/>
      <c r="O609" s="194"/>
      <c r="S609" s="52"/>
      <c r="T609" s="52"/>
      <c r="U609" s="52"/>
      <c r="V609" s="52"/>
      <c r="W609" s="52"/>
      <c r="X609" s="52"/>
      <c r="Y609" s="192"/>
      <c r="AI609" s="52"/>
      <c r="AJ609" s="192"/>
    </row>
    <row r="610" spans="1:36" ht="15" customHeight="1">
      <c r="A610" s="80"/>
      <c r="B610" s="202"/>
      <c r="C610" s="197"/>
      <c r="D610" s="194"/>
      <c r="E610" s="194"/>
      <c r="F610" s="194"/>
      <c r="G610" s="194"/>
      <c r="J610" s="194"/>
      <c r="K610" s="216"/>
      <c r="L610" s="194"/>
      <c r="M610" s="194"/>
      <c r="N610" s="194"/>
      <c r="O610" s="201"/>
      <c r="T610" s="52"/>
      <c r="U610" s="52"/>
      <c r="V610" s="128"/>
      <c r="W610" s="52"/>
      <c r="X610" s="52"/>
      <c r="Y610" s="192"/>
      <c r="AI610" s="52"/>
      <c r="AJ610" s="192"/>
    </row>
    <row r="611" spans="1:36" ht="15" customHeight="1">
      <c r="A611" s="80"/>
      <c r="B611" s="200"/>
      <c r="C611" s="197"/>
      <c r="D611" s="194"/>
      <c r="E611" s="194"/>
      <c r="F611" s="194"/>
      <c r="G611" s="194"/>
      <c r="J611" s="194"/>
      <c r="K611" s="194"/>
      <c r="L611" s="194"/>
      <c r="M611" s="194"/>
      <c r="N611" s="195"/>
      <c r="O611" s="195"/>
      <c r="T611" s="52"/>
      <c r="U611" s="52"/>
      <c r="V611" s="128"/>
      <c r="W611" s="52"/>
      <c r="X611" s="52"/>
      <c r="Y611" s="192"/>
      <c r="AI611" s="52"/>
      <c r="AJ611" s="192"/>
    </row>
    <row r="612" spans="1:36" ht="15" customHeight="1">
      <c r="A612" s="80"/>
      <c r="B612" s="200"/>
      <c r="C612" s="197"/>
      <c r="D612" s="194"/>
      <c r="E612" s="194"/>
      <c r="F612" s="194"/>
      <c r="G612" s="194"/>
      <c r="J612" s="194"/>
      <c r="K612" s="194"/>
      <c r="L612" s="194"/>
      <c r="M612" s="194"/>
      <c r="N612" s="194"/>
      <c r="O612" s="195"/>
      <c r="T612" s="52"/>
      <c r="U612" s="52"/>
      <c r="V612" s="128"/>
      <c r="W612" s="52"/>
      <c r="X612" s="52"/>
      <c r="Y612" s="192"/>
      <c r="AI612" s="52"/>
      <c r="AJ612" s="192"/>
    </row>
    <row r="613" spans="1:36" ht="15" customHeight="1">
      <c r="A613" s="80"/>
      <c r="B613" s="200"/>
      <c r="C613" s="197"/>
      <c r="D613" s="194"/>
      <c r="E613" s="194"/>
      <c r="F613" s="194"/>
      <c r="G613" s="194"/>
      <c r="J613" s="194"/>
      <c r="K613" s="194"/>
      <c r="L613" s="194"/>
      <c r="M613" s="194"/>
      <c r="N613" s="195"/>
      <c r="O613" s="195"/>
      <c r="T613" s="52"/>
      <c r="U613" s="52"/>
      <c r="V613" s="128"/>
      <c r="W613" s="52"/>
      <c r="X613" s="52"/>
      <c r="Y613" s="192"/>
      <c r="AI613" s="52"/>
      <c r="AJ613" s="192"/>
    </row>
    <row r="614" spans="1:36" ht="15" customHeight="1">
      <c r="A614" s="80"/>
      <c r="B614" s="238"/>
      <c r="C614" s="237"/>
      <c r="D614" s="235"/>
      <c r="E614" s="235"/>
      <c r="F614" s="235"/>
      <c r="G614" s="235"/>
      <c r="H614" s="236"/>
      <c r="I614" s="236"/>
      <c r="J614" s="235"/>
      <c r="K614" s="235"/>
      <c r="L614" s="235"/>
      <c r="M614" s="235"/>
      <c r="N614" s="194"/>
      <c r="O614" s="195"/>
      <c r="X614" s="52"/>
      <c r="Y614" s="234"/>
      <c r="AI614" s="52"/>
      <c r="AJ614" s="234"/>
    </row>
    <row r="615" spans="1:36" ht="15" customHeight="1">
      <c r="A615" s="80"/>
      <c r="B615" s="200"/>
      <c r="C615" s="197"/>
      <c r="D615" s="194"/>
      <c r="E615" s="194"/>
      <c r="F615" s="194"/>
      <c r="G615" s="194"/>
      <c r="J615" s="194"/>
      <c r="K615" s="194"/>
      <c r="L615" s="194"/>
      <c r="M615" s="194"/>
      <c r="N615" s="195"/>
      <c r="O615" s="195"/>
      <c r="Q615" s="83"/>
    </row>
    <row r="616" spans="1:36" ht="15" customHeight="1">
      <c r="A616" s="80"/>
      <c r="B616" s="200"/>
      <c r="C616" s="197"/>
      <c r="D616" s="194"/>
      <c r="E616" s="194"/>
      <c r="F616" s="194"/>
      <c r="G616" s="194"/>
      <c r="J616" s="194"/>
      <c r="K616" s="194"/>
      <c r="L616" s="194"/>
      <c r="M616" s="194"/>
      <c r="N616" s="195"/>
      <c r="O616" s="195"/>
    </row>
    <row r="617" spans="1:36" ht="15" customHeight="1">
      <c r="A617" s="80"/>
      <c r="B617" s="200"/>
      <c r="C617" s="197"/>
      <c r="D617" s="194"/>
      <c r="E617" s="194"/>
      <c r="F617" s="194"/>
      <c r="G617" s="194"/>
      <c r="J617" s="194"/>
      <c r="K617" s="194"/>
      <c r="L617" s="194"/>
      <c r="M617" s="194"/>
      <c r="N617" s="194"/>
      <c r="O617" s="194"/>
      <c r="R617" s="52"/>
      <c r="S617" s="52"/>
    </row>
    <row r="618" spans="1:36" ht="15" customHeight="1">
      <c r="A618" s="80"/>
      <c r="B618" s="202"/>
      <c r="C618" s="197"/>
      <c r="D618" s="194"/>
      <c r="E618" s="194"/>
      <c r="F618" s="194"/>
      <c r="G618" s="194"/>
      <c r="J618" s="194"/>
      <c r="K618" s="202"/>
      <c r="L618" s="194"/>
      <c r="M618" s="194"/>
      <c r="N618" s="194"/>
      <c r="O618" s="201"/>
      <c r="R618" s="52"/>
      <c r="S618" s="52"/>
      <c r="T618" s="233"/>
    </row>
    <row r="619" spans="1:36" ht="15" customHeight="1">
      <c r="A619" s="80"/>
      <c r="B619" s="200"/>
      <c r="C619" s="197"/>
      <c r="D619" s="194"/>
      <c r="E619" s="194"/>
      <c r="F619" s="194"/>
      <c r="G619" s="194"/>
      <c r="J619" s="194"/>
      <c r="K619" s="194"/>
      <c r="L619" s="194"/>
      <c r="M619" s="194"/>
      <c r="N619" s="195"/>
      <c r="O619" s="195"/>
      <c r="Q619" s="83"/>
    </row>
    <row r="620" spans="1:36" ht="15" customHeight="1">
      <c r="A620" s="80"/>
      <c r="B620" s="200"/>
      <c r="C620" s="197"/>
      <c r="D620" s="194"/>
      <c r="E620" s="194"/>
      <c r="F620" s="194"/>
      <c r="G620" s="194"/>
      <c r="J620" s="194"/>
      <c r="K620" s="194"/>
      <c r="L620" s="194"/>
      <c r="M620" s="194"/>
      <c r="N620" s="195"/>
      <c r="O620" s="195"/>
    </row>
    <row r="621" spans="1:36" ht="15" customHeight="1">
      <c r="A621" s="80"/>
      <c r="B621" s="200"/>
      <c r="C621" s="197"/>
      <c r="D621" s="194"/>
      <c r="E621" s="194"/>
      <c r="F621" s="194"/>
      <c r="G621" s="194"/>
      <c r="J621" s="194"/>
      <c r="K621" s="194"/>
      <c r="L621" s="194"/>
      <c r="M621" s="194"/>
      <c r="N621" s="194"/>
      <c r="O621" s="195"/>
      <c r="Q621" s="232"/>
    </row>
    <row r="622" spans="1:36" ht="15" customHeight="1">
      <c r="A622" s="80"/>
      <c r="B622" s="202"/>
      <c r="C622" s="197"/>
      <c r="D622" s="194"/>
      <c r="E622" s="194"/>
      <c r="F622" s="194"/>
      <c r="G622" s="194"/>
      <c r="J622" s="194"/>
      <c r="K622" s="202"/>
      <c r="L622" s="194"/>
      <c r="M622" s="194"/>
      <c r="N622" s="194"/>
      <c r="O622" s="201"/>
      <c r="R622" s="52"/>
      <c r="S622" s="52"/>
    </row>
    <row r="623" spans="1:36" ht="15" customHeight="1">
      <c r="A623" s="80"/>
      <c r="B623" s="200"/>
      <c r="C623" s="197"/>
      <c r="D623" s="194"/>
      <c r="E623" s="194"/>
      <c r="F623" s="194"/>
      <c r="G623" s="194"/>
      <c r="J623" s="194"/>
      <c r="K623" s="194"/>
      <c r="L623" s="194"/>
      <c r="M623" s="194"/>
      <c r="N623" s="195"/>
      <c r="O623" s="195"/>
      <c r="R623" s="52"/>
      <c r="S623" s="52"/>
      <c r="T623" s="233"/>
    </row>
    <row r="624" spans="1:36" ht="15" customHeight="1">
      <c r="A624" s="80"/>
      <c r="B624" s="200"/>
      <c r="C624" s="197"/>
      <c r="D624" s="194"/>
      <c r="E624" s="194"/>
      <c r="F624" s="194"/>
      <c r="G624" s="194"/>
      <c r="J624" s="194"/>
      <c r="K624" s="194"/>
      <c r="L624" s="194"/>
      <c r="M624" s="194"/>
      <c r="N624" s="195"/>
      <c r="O624" s="195"/>
    </row>
    <row r="625" spans="1:38" ht="15" customHeight="1">
      <c r="A625" s="80"/>
      <c r="B625" s="200"/>
      <c r="C625" s="197"/>
      <c r="D625" s="194"/>
      <c r="E625" s="194"/>
      <c r="F625" s="194"/>
      <c r="G625" s="194"/>
      <c r="J625" s="194"/>
      <c r="K625" s="194"/>
      <c r="L625" s="194"/>
      <c r="M625" s="194"/>
      <c r="N625" s="194"/>
      <c r="O625" s="195"/>
    </row>
    <row r="626" spans="1:38" ht="12.95" customHeight="1">
      <c r="B626" s="202"/>
      <c r="C626" s="197"/>
      <c r="D626" s="194"/>
      <c r="E626" s="194"/>
      <c r="F626" s="194"/>
      <c r="G626" s="194"/>
      <c r="J626" s="194"/>
      <c r="K626" s="202"/>
      <c r="L626" s="194"/>
      <c r="M626" s="194"/>
      <c r="N626" s="194"/>
      <c r="O626" s="201"/>
      <c r="Q626" s="232"/>
    </row>
    <row r="627" spans="1:38" ht="12.95" customHeight="1">
      <c r="B627" s="200"/>
      <c r="C627" s="197"/>
      <c r="D627" s="194"/>
      <c r="E627" s="194"/>
      <c r="F627" s="194"/>
      <c r="G627" s="194"/>
      <c r="J627" s="194"/>
      <c r="K627" s="194"/>
      <c r="L627" s="194"/>
      <c r="M627" s="194"/>
      <c r="N627" s="195"/>
      <c r="O627" s="195"/>
      <c r="Q627" s="52"/>
      <c r="R627" s="52"/>
    </row>
    <row r="628" spans="1:38">
      <c r="B628" s="200"/>
      <c r="C628" s="197"/>
      <c r="D628" s="194"/>
      <c r="E628" s="194"/>
      <c r="F628" s="194"/>
      <c r="G628" s="194"/>
      <c r="J628" s="194"/>
      <c r="K628" s="194"/>
      <c r="L628" s="194"/>
      <c r="M628" s="194"/>
      <c r="N628" s="195"/>
      <c r="O628" s="195"/>
      <c r="Q628" s="52"/>
      <c r="R628" s="52"/>
      <c r="S628" s="231"/>
    </row>
    <row r="629" spans="1:38">
      <c r="B629" s="200"/>
      <c r="C629" s="197"/>
      <c r="D629" s="194"/>
      <c r="E629" s="194"/>
      <c r="F629" s="194"/>
      <c r="G629" s="194"/>
      <c r="J629" s="194"/>
      <c r="K629" s="194"/>
      <c r="L629" s="194"/>
      <c r="M629" s="194"/>
      <c r="N629" s="194"/>
      <c r="O629" s="195"/>
    </row>
    <row r="630" spans="1:38">
      <c r="B630" s="202"/>
      <c r="C630" s="197"/>
      <c r="D630" s="194"/>
      <c r="E630" s="194"/>
      <c r="F630" s="194"/>
      <c r="G630" s="194"/>
      <c r="J630" s="194"/>
      <c r="K630" s="216"/>
      <c r="L630" s="194"/>
      <c r="M630" s="194"/>
      <c r="N630" s="194"/>
      <c r="O630" s="201"/>
    </row>
    <row r="631" spans="1:38">
      <c r="B631" s="200"/>
      <c r="C631" s="197"/>
      <c r="D631" s="194"/>
      <c r="E631" s="194"/>
      <c r="F631" s="194"/>
      <c r="G631" s="194"/>
      <c r="J631" s="194"/>
      <c r="K631" s="204"/>
      <c r="L631" s="230"/>
      <c r="M631" s="194"/>
      <c r="N631" s="195"/>
      <c r="O631" s="195"/>
    </row>
    <row r="632" spans="1:38">
      <c r="B632" s="200"/>
      <c r="C632" s="197"/>
      <c r="D632" s="194"/>
      <c r="E632" s="194"/>
      <c r="F632" s="194"/>
      <c r="G632" s="194"/>
      <c r="J632" s="194"/>
      <c r="K632" s="204"/>
      <c r="L632" s="194"/>
      <c r="M632" s="194"/>
      <c r="N632" s="195"/>
      <c r="O632" s="195"/>
    </row>
    <row r="633" spans="1:38" ht="15">
      <c r="B633" s="211"/>
      <c r="C633" s="225"/>
      <c r="D633" s="209"/>
      <c r="E633" s="209"/>
      <c r="F633" s="209"/>
      <c r="G633" s="209"/>
      <c r="H633" s="210"/>
      <c r="I633" s="210"/>
      <c r="J633" s="209"/>
      <c r="K633" s="224"/>
      <c r="L633" s="209"/>
      <c r="M633" s="209"/>
      <c r="N633" s="208"/>
      <c r="O633" s="208"/>
      <c r="X633" s="229"/>
      <c r="Y633" s="221"/>
      <c r="AA633" s="228"/>
      <c r="AI633" s="229"/>
      <c r="AJ633" s="221"/>
      <c r="AL633" s="228"/>
    </row>
    <row r="634" spans="1:38" ht="14.25">
      <c r="B634" s="226"/>
      <c r="C634" s="225"/>
      <c r="D634" s="209"/>
      <c r="E634" s="209"/>
      <c r="F634" s="209"/>
      <c r="G634" s="209"/>
      <c r="H634" s="210"/>
      <c r="I634" s="210"/>
      <c r="J634" s="209"/>
      <c r="K634" s="224"/>
      <c r="L634" s="209"/>
      <c r="M634" s="209"/>
      <c r="N634" s="208"/>
      <c r="O634" s="208"/>
      <c r="Y634" s="8"/>
      <c r="AA634" s="227"/>
      <c r="AJ634" s="8"/>
      <c r="AL634" s="227"/>
    </row>
    <row r="635" spans="1:38" ht="15">
      <c r="B635" s="226"/>
      <c r="C635" s="225"/>
      <c r="D635" s="209"/>
      <c r="E635" s="209"/>
      <c r="F635" s="209"/>
      <c r="G635" s="209"/>
      <c r="H635" s="210"/>
      <c r="I635" s="210"/>
      <c r="J635" s="209"/>
      <c r="K635" s="224"/>
      <c r="L635" s="209"/>
      <c r="M635" s="209"/>
      <c r="N635" s="208"/>
      <c r="O635" s="208"/>
      <c r="X635" s="222"/>
      <c r="Y635" s="221"/>
      <c r="AI635" s="222"/>
      <c r="AJ635" s="221"/>
    </row>
    <row r="636" spans="1:38">
      <c r="B636" s="226"/>
      <c r="C636" s="225"/>
      <c r="D636" s="209"/>
      <c r="E636" s="209"/>
      <c r="F636" s="209"/>
      <c r="G636" s="209"/>
      <c r="H636" s="210"/>
      <c r="I636" s="210"/>
      <c r="J636" s="209"/>
      <c r="K636" s="224"/>
      <c r="L636" s="209"/>
      <c r="M636" s="209"/>
      <c r="N636" s="208"/>
      <c r="O636" s="208"/>
    </row>
    <row r="637" spans="1:38">
      <c r="B637" s="223"/>
      <c r="C637" s="197"/>
      <c r="D637" s="194"/>
      <c r="E637" s="194"/>
      <c r="F637" s="194"/>
      <c r="G637" s="194"/>
      <c r="J637" s="194"/>
      <c r="K637" s="204"/>
      <c r="L637" s="194"/>
      <c r="M637" s="194"/>
      <c r="N637" s="195"/>
      <c r="O637" s="195"/>
    </row>
    <row r="638" spans="1:38" ht="15">
      <c r="B638" s="200"/>
      <c r="C638" s="197"/>
      <c r="D638" s="194"/>
      <c r="E638" s="194"/>
      <c r="F638" s="194"/>
      <c r="G638" s="194"/>
      <c r="J638" s="194"/>
      <c r="K638" s="204"/>
      <c r="L638" s="194"/>
      <c r="M638" s="194"/>
      <c r="N638" s="195"/>
      <c r="O638" s="195"/>
      <c r="X638" s="222"/>
      <c r="Y638" s="221"/>
      <c r="AI638" s="222"/>
      <c r="AJ638" s="221"/>
    </row>
    <row r="639" spans="1:38">
      <c r="B639" s="200"/>
      <c r="C639" s="197"/>
      <c r="D639" s="194"/>
      <c r="E639" s="194"/>
      <c r="F639" s="194"/>
      <c r="G639" s="194"/>
      <c r="J639" s="194"/>
      <c r="K639" s="204"/>
      <c r="L639" s="194"/>
      <c r="M639" s="194"/>
      <c r="N639" s="194"/>
      <c r="O639" s="195"/>
    </row>
    <row r="640" spans="1:38">
      <c r="B640" s="194"/>
      <c r="C640" s="197"/>
      <c r="D640" s="194"/>
      <c r="E640" s="194"/>
      <c r="F640" s="194"/>
      <c r="G640" s="194"/>
      <c r="J640" s="194"/>
      <c r="K640" s="194"/>
      <c r="L640" s="194"/>
      <c r="M640" s="194"/>
      <c r="N640" s="194"/>
      <c r="O640" s="195"/>
    </row>
    <row r="641" spans="2:18">
      <c r="B641" s="200"/>
      <c r="C641" s="197"/>
      <c r="D641" s="194"/>
      <c r="E641" s="194"/>
      <c r="F641" s="194"/>
      <c r="G641" s="194"/>
      <c r="J641" s="194"/>
      <c r="K641" s="204"/>
      <c r="L641" s="194"/>
      <c r="M641" s="194"/>
      <c r="N641" s="195"/>
      <c r="O641" s="195"/>
      <c r="Q641" s="220"/>
    </row>
    <row r="642" spans="2:18">
      <c r="B642" s="200"/>
      <c r="C642" s="197"/>
      <c r="D642" s="194"/>
      <c r="E642" s="194"/>
      <c r="F642" s="194"/>
      <c r="G642" s="194"/>
      <c r="J642" s="194"/>
      <c r="K642" s="204"/>
      <c r="L642" s="194"/>
      <c r="M642" s="194"/>
      <c r="N642" s="195"/>
      <c r="O642" s="195"/>
      <c r="Q642" s="219"/>
    </row>
    <row r="643" spans="2:18">
      <c r="B643" s="200"/>
      <c r="C643" s="197"/>
      <c r="D643" s="194"/>
      <c r="E643" s="194"/>
      <c r="F643" s="194"/>
      <c r="G643" s="194"/>
      <c r="J643" s="194"/>
      <c r="K643" s="194"/>
      <c r="L643" s="194"/>
      <c r="M643" s="194"/>
      <c r="N643" s="194"/>
      <c r="O643" s="195"/>
    </row>
    <row r="644" spans="2:18">
      <c r="B644" s="200"/>
      <c r="C644" s="197"/>
      <c r="D644" s="194"/>
      <c r="E644" s="194"/>
      <c r="F644" s="194"/>
      <c r="G644" s="194"/>
      <c r="J644" s="194"/>
      <c r="K644" s="204"/>
      <c r="L644" s="194"/>
      <c r="M644" s="194"/>
      <c r="N644" s="195"/>
      <c r="O644" s="195"/>
    </row>
    <row r="645" spans="2:18">
      <c r="B645" s="200"/>
      <c r="C645" s="197"/>
      <c r="D645" s="194"/>
      <c r="E645" s="194"/>
      <c r="F645" s="194"/>
      <c r="G645" s="194"/>
      <c r="J645" s="194"/>
      <c r="K645" s="204"/>
      <c r="L645" s="194"/>
      <c r="M645" s="194"/>
      <c r="N645" s="195"/>
      <c r="O645" s="195"/>
    </row>
    <row r="646" spans="2:18">
      <c r="B646" s="200"/>
      <c r="C646" s="197"/>
      <c r="D646" s="194"/>
      <c r="E646" s="194"/>
      <c r="F646" s="194"/>
      <c r="G646" s="194"/>
      <c r="J646" s="194"/>
      <c r="K646" s="194"/>
      <c r="L646" s="194"/>
      <c r="M646" s="194"/>
      <c r="N646" s="194"/>
      <c r="O646" s="195"/>
    </row>
    <row r="647" spans="2:18">
      <c r="B647" s="200"/>
      <c r="C647" s="197"/>
      <c r="D647" s="194"/>
      <c r="E647" s="194"/>
      <c r="F647" s="194"/>
      <c r="G647" s="194"/>
      <c r="J647" s="194"/>
      <c r="K647" s="204"/>
      <c r="L647" s="194"/>
      <c r="M647" s="194"/>
      <c r="N647" s="195"/>
      <c r="O647" s="195"/>
    </row>
    <row r="648" spans="2:18">
      <c r="B648" s="200"/>
      <c r="C648" s="197"/>
      <c r="D648" s="194"/>
      <c r="E648" s="194"/>
      <c r="F648" s="194"/>
      <c r="G648" s="194"/>
      <c r="J648" s="194"/>
      <c r="K648" s="204"/>
      <c r="L648" s="194"/>
      <c r="M648" s="194"/>
      <c r="N648" s="195"/>
      <c r="O648" s="195"/>
    </row>
    <row r="649" spans="2:18">
      <c r="B649" s="200"/>
      <c r="C649" s="197"/>
      <c r="D649" s="194"/>
      <c r="E649" s="194"/>
      <c r="F649" s="194"/>
      <c r="G649" s="194"/>
      <c r="J649" s="194"/>
      <c r="K649" s="204"/>
      <c r="L649" s="194"/>
      <c r="M649" s="194"/>
      <c r="N649" s="194"/>
      <c r="O649" s="195"/>
    </row>
    <row r="650" spans="2:18">
      <c r="B650" s="200"/>
      <c r="C650" s="197"/>
      <c r="D650" s="194"/>
      <c r="E650" s="194"/>
      <c r="F650" s="194"/>
      <c r="G650" s="194"/>
      <c r="J650" s="194"/>
      <c r="K650" s="204"/>
      <c r="L650" s="194"/>
      <c r="M650" s="194"/>
      <c r="N650" s="195"/>
      <c r="O650" s="195"/>
      <c r="P650" s="194"/>
      <c r="Q650" s="194"/>
      <c r="R650" s="194"/>
    </row>
    <row r="651" spans="2:18">
      <c r="B651" s="200"/>
      <c r="C651" s="197"/>
      <c r="D651" s="194"/>
      <c r="E651" s="194"/>
      <c r="F651" s="194"/>
      <c r="G651" s="194"/>
      <c r="J651" s="194"/>
      <c r="K651" s="194"/>
      <c r="L651" s="194"/>
      <c r="M651" s="194"/>
      <c r="N651" s="194"/>
      <c r="O651" s="194"/>
      <c r="P651" s="194"/>
      <c r="Q651" s="194"/>
      <c r="R651" s="194"/>
    </row>
    <row r="652" spans="2:18">
      <c r="B652" s="202"/>
      <c r="C652" s="197"/>
      <c r="D652" s="194"/>
      <c r="E652" s="194"/>
      <c r="F652" s="194"/>
      <c r="G652" s="194"/>
      <c r="J652" s="194"/>
      <c r="K652" s="194"/>
      <c r="L652" s="216"/>
      <c r="M652" s="194"/>
      <c r="N652" s="194"/>
      <c r="O652" s="201"/>
      <c r="P652" s="194"/>
      <c r="Q652" s="218"/>
      <c r="R652" s="194"/>
    </row>
    <row r="653" spans="2:18">
      <c r="B653" s="194"/>
      <c r="C653" s="197"/>
      <c r="D653" s="194"/>
      <c r="E653" s="194"/>
      <c r="F653" s="194"/>
      <c r="G653" s="194"/>
      <c r="J653" s="194"/>
      <c r="K653" s="194"/>
      <c r="L653" s="194"/>
      <c r="M653" s="194"/>
      <c r="N653" s="194"/>
      <c r="O653" s="195"/>
      <c r="P653" s="194"/>
      <c r="Q653" s="194"/>
      <c r="R653" s="194"/>
    </row>
    <row r="654" spans="2:18">
      <c r="B654" s="200"/>
      <c r="C654" s="197"/>
      <c r="D654" s="194"/>
      <c r="E654" s="194"/>
      <c r="F654" s="194"/>
      <c r="G654" s="194"/>
      <c r="J654" s="194"/>
      <c r="K654" s="194"/>
      <c r="L654" s="213"/>
      <c r="M654" s="194"/>
      <c r="N654" s="195"/>
      <c r="O654" s="195"/>
      <c r="P654" s="194"/>
      <c r="Q654" s="194"/>
      <c r="R654" s="203"/>
    </row>
    <row r="655" spans="2:18">
      <c r="B655" s="200"/>
      <c r="C655" s="197"/>
      <c r="D655" s="194"/>
      <c r="E655" s="194"/>
      <c r="F655" s="194"/>
      <c r="G655" s="194"/>
      <c r="J655" s="194"/>
      <c r="K655" s="194"/>
      <c r="L655" s="213"/>
      <c r="M655" s="194"/>
      <c r="N655" s="195"/>
      <c r="O655" s="195"/>
      <c r="P655" s="194"/>
      <c r="Q655" s="194"/>
      <c r="R655" s="203"/>
    </row>
    <row r="656" spans="2:18">
      <c r="B656" s="200"/>
      <c r="C656" s="197"/>
      <c r="D656" s="194"/>
      <c r="E656" s="194"/>
      <c r="F656" s="194"/>
      <c r="G656" s="194"/>
      <c r="J656" s="194"/>
      <c r="K656" s="194"/>
      <c r="L656" s="213"/>
      <c r="M656" s="194"/>
      <c r="N656" s="195"/>
      <c r="O656" s="195"/>
      <c r="P656" s="194"/>
      <c r="Q656" s="194"/>
      <c r="R656" s="203"/>
    </row>
    <row r="657" spans="2:18">
      <c r="B657" s="200"/>
      <c r="C657" s="197"/>
      <c r="D657" s="194"/>
      <c r="E657" s="194"/>
      <c r="F657" s="194"/>
      <c r="G657" s="194"/>
      <c r="J657" s="194"/>
      <c r="K657" s="194"/>
      <c r="L657" s="213"/>
      <c r="M657" s="194"/>
      <c r="N657" s="195"/>
      <c r="O657" s="195"/>
      <c r="P657" s="194"/>
      <c r="Q657" s="194"/>
      <c r="R657" s="203"/>
    </row>
    <row r="658" spans="2:18">
      <c r="B658" s="200"/>
      <c r="C658" s="197"/>
      <c r="D658" s="194"/>
      <c r="E658" s="194"/>
      <c r="F658" s="194"/>
      <c r="G658" s="194"/>
      <c r="J658" s="194"/>
      <c r="K658" s="194"/>
      <c r="L658" s="213"/>
      <c r="M658" s="194"/>
      <c r="N658" s="195"/>
      <c r="O658" s="195"/>
      <c r="P658" s="194"/>
      <c r="Q658" s="194"/>
      <c r="R658" s="203"/>
    </row>
    <row r="659" spans="2:18">
      <c r="B659" s="200"/>
      <c r="C659" s="197"/>
      <c r="D659" s="194"/>
      <c r="E659" s="194"/>
      <c r="F659" s="194"/>
      <c r="G659" s="194"/>
      <c r="J659" s="194"/>
      <c r="K659" s="194"/>
      <c r="L659" s="213"/>
      <c r="M659" s="194"/>
      <c r="N659" s="194"/>
      <c r="O659" s="195"/>
      <c r="P659" s="194"/>
      <c r="Q659" s="194"/>
      <c r="R659" s="203"/>
    </row>
    <row r="660" spans="2:18">
      <c r="B660" s="200"/>
      <c r="C660" s="197"/>
      <c r="D660" s="194"/>
      <c r="E660" s="194"/>
      <c r="F660" s="194"/>
      <c r="G660" s="194"/>
      <c r="J660" s="194"/>
      <c r="K660" s="194"/>
      <c r="L660" s="213"/>
      <c r="M660" s="194"/>
      <c r="N660" s="195"/>
      <c r="O660" s="195"/>
      <c r="P660" s="194"/>
      <c r="Q660" s="194"/>
      <c r="R660" s="203"/>
    </row>
    <row r="661" spans="2:18">
      <c r="B661" s="200"/>
      <c r="C661" s="197"/>
      <c r="D661" s="194"/>
      <c r="E661" s="194"/>
      <c r="F661" s="194"/>
      <c r="G661" s="194"/>
      <c r="J661" s="194"/>
      <c r="K661" s="194"/>
      <c r="L661" s="213"/>
      <c r="M661" s="194"/>
      <c r="N661" s="195"/>
      <c r="O661" s="195"/>
      <c r="P661" s="194"/>
      <c r="Q661" s="194"/>
      <c r="R661" s="203"/>
    </row>
    <row r="662" spans="2:18">
      <c r="B662" s="200"/>
      <c r="C662" s="197"/>
      <c r="D662" s="194"/>
      <c r="E662" s="194"/>
      <c r="F662" s="194"/>
      <c r="G662" s="194"/>
      <c r="J662" s="194"/>
      <c r="K662" s="194"/>
      <c r="L662" s="213"/>
      <c r="M662" s="194"/>
      <c r="N662" s="194"/>
      <c r="O662" s="195"/>
      <c r="P662" s="194"/>
      <c r="Q662" s="194"/>
      <c r="R662" s="203"/>
    </row>
    <row r="663" spans="2:18">
      <c r="B663" s="200"/>
      <c r="C663" s="197"/>
      <c r="D663" s="194"/>
      <c r="E663" s="194"/>
      <c r="F663" s="194"/>
      <c r="G663" s="194"/>
      <c r="J663" s="194"/>
      <c r="K663" s="194"/>
      <c r="L663" s="213"/>
      <c r="M663" s="217"/>
      <c r="N663" s="195"/>
      <c r="O663" s="195"/>
      <c r="P663" s="194"/>
      <c r="Q663" s="194"/>
      <c r="R663" s="203"/>
    </row>
    <row r="664" spans="2:18">
      <c r="B664" s="200"/>
      <c r="C664" s="197"/>
      <c r="D664" s="194"/>
      <c r="E664" s="194"/>
      <c r="F664" s="194"/>
      <c r="G664" s="194"/>
      <c r="J664" s="194"/>
      <c r="K664" s="194"/>
      <c r="L664" s="213"/>
      <c r="M664" s="194"/>
      <c r="N664" s="195"/>
      <c r="O664" s="195"/>
      <c r="P664" s="194"/>
      <c r="Q664" s="194"/>
      <c r="R664" s="203"/>
    </row>
    <row r="665" spans="2:18">
      <c r="B665" s="200"/>
      <c r="C665" s="197"/>
      <c r="D665" s="194"/>
      <c r="E665" s="194"/>
      <c r="F665" s="194"/>
      <c r="G665" s="194"/>
      <c r="J665" s="194"/>
      <c r="K665" s="194"/>
      <c r="L665" s="213"/>
      <c r="M665" s="194"/>
      <c r="N665" s="194"/>
      <c r="O665" s="194"/>
      <c r="P665" s="194"/>
      <c r="Q665" s="194"/>
      <c r="R665" s="194"/>
    </row>
    <row r="666" spans="2:18">
      <c r="B666" s="200"/>
      <c r="C666" s="197"/>
      <c r="D666" s="194"/>
      <c r="E666" s="194"/>
      <c r="F666" s="194"/>
      <c r="G666" s="194"/>
      <c r="J666" s="194"/>
      <c r="K666" s="194"/>
      <c r="L666" s="213"/>
      <c r="M666" s="194"/>
      <c r="N666" s="194"/>
      <c r="O666" s="194"/>
      <c r="P666" s="194"/>
      <c r="Q666" s="194"/>
      <c r="R666" s="194"/>
    </row>
    <row r="667" spans="2:18">
      <c r="B667" s="202"/>
      <c r="C667" s="197"/>
      <c r="D667" s="194"/>
      <c r="E667" s="194"/>
      <c r="F667" s="194"/>
      <c r="G667" s="194"/>
      <c r="J667" s="194"/>
      <c r="K667" s="194"/>
      <c r="L667" s="216"/>
      <c r="M667" s="194"/>
      <c r="N667" s="194"/>
      <c r="O667" s="201"/>
      <c r="P667" s="194"/>
      <c r="Q667" s="194"/>
      <c r="R667" s="194"/>
    </row>
    <row r="668" spans="2:18">
      <c r="B668" s="194"/>
      <c r="C668" s="197"/>
      <c r="D668" s="194"/>
      <c r="E668" s="194"/>
      <c r="F668" s="194"/>
      <c r="G668" s="194"/>
      <c r="J668" s="194"/>
      <c r="K668" s="194"/>
      <c r="L668" s="194"/>
      <c r="M668" s="194"/>
      <c r="N668" s="194"/>
      <c r="O668" s="195"/>
      <c r="P668" s="194"/>
      <c r="Q668" s="194"/>
      <c r="R668" s="194"/>
    </row>
    <row r="669" spans="2:18">
      <c r="B669" s="200"/>
      <c r="C669" s="197"/>
      <c r="D669" s="194"/>
      <c r="E669" s="194"/>
      <c r="F669" s="194"/>
      <c r="G669" s="194"/>
      <c r="J669" s="194"/>
      <c r="K669" s="194"/>
      <c r="L669" s="213"/>
      <c r="M669" s="194"/>
      <c r="N669" s="195"/>
      <c r="O669" s="195"/>
      <c r="P669" s="194"/>
      <c r="Q669" s="194"/>
      <c r="R669" s="215"/>
    </row>
    <row r="670" spans="2:18">
      <c r="B670" s="200"/>
      <c r="C670" s="197"/>
      <c r="D670" s="194"/>
      <c r="E670" s="194"/>
      <c r="F670" s="194"/>
      <c r="G670" s="194"/>
      <c r="J670" s="194"/>
      <c r="K670" s="194"/>
      <c r="L670" s="213"/>
      <c r="M670" s="194"/>
      <c r="N670" s="195"/>
      <c r="O670" s="195"/>
      <c r="P670" s="194"/>
      <c r="Q670" s="194"/>
      <c r="R670" s="203"/>
    </row>
    <row r="671" spans="2:18">
      <c r="B671" s="200"/>
      <c r="C671" s="197"/>
      <c r="D671" s="194"/>
      <c r="E671" s="194"/>
      <c r="F671" s="194"/>
      <c r="G671" s="194"/>
      <c r="J671" s="194"/>
      <c r="K671" s="194"/>
      <c r="L671" s="213"/>
      <c r="M671" s="194"/>
      <c r="N671" s="195"/>
      <c r="O671" s="195"/>
      <c r="P671" s="194"/>
      <c r="Q671" s="194"/>
      <c r="R671" s="203"/>
    </row>
    <row r="672" spans="2:18">
      <c r="B672" s="200"/>
      <c r="C672" s="197"/>
      <c r="D672" s="194"/>
      <c r="E672" s="194"/>
      <c r="F672" s="194"/>
      <c r="G672" s="194"/>
      <c r="J672" s="194"/>
      <c r="K672" s="194"/>
      <c r="L672" s="213"/>
      <c r="M672" s="194"/>
      <c r="N672" s="195"/>
      <c r="O672" s="195"/>
      <c r="P672" s="194"/>
      <c r="Q672" s="194"/>
      <c r="R672" s="203"/>
    </row>
    <row r="673" spans="2:22">
      <c r="B673" s="200"/>
      <c r="C673" s="197"/>
      <c r="D673" s="194"/>
      <c r="E673" s="194"/>
      <c r="F673" s="194"/>
      <c r="G673" s="194"/>
      <c r="J673" s="194"/>
      <c r="K673" s="194"/>
      <c r="L673" s="213"/>
      <c r="M673" s="194"/>
      <c r="N673" s="195"/>
      <c r="O673" s="195"/>
      <c r="P673" s="194"/>
      <c r="Q673" s="194"/>
      <c r="R673" s="215"/>
    </row>
    <row r="674" spans="2:22">
      <c r="B674" s="200"/>
      <c r="C674" s="197"/>
      <c r="D674" s="194"/>
      <c r="E674" s="194"/>
      <c r="F674" s="194"/>
      <c r="G674" s="194"/>
      <c r="J674" s="194"/>
      <c r="K674" s="194"/>
      <c r="L674" s="213"/>
      <c r="M674" s="194"/>
      <c r="N674" s="195"/>
      <c r="O674" s="195"/>
      <c r="P674" s="194"/>
      <c r="Q674" s="194"/>
      <c r="R674" s="203"/>
    </row>
    <row r="675" spans="2:22">
      <c r="B675" s="200"/>
      <c r="C675" s="197"/>
      <c r="D675" s="194"/>
      <c r="E675" s="194"/>
      <c r="F675" s="194"/>
      <c r="G675" s="194"/>
      <c r="J675" s="194"/>
      <c r="K675" s="194"/>
      <c r="L675" s="194"/>
      <c r="M675" s="194"/>
      <c r="N675" s="195"/>
      <c r="O675" s="195"/>
      <c r="P675" s="194"/>
      <c r="Q675" s="194"/>
      <c r="R675" s="203"/>
    </row>
    <row r="676" spans="2:22">
      <c r="B676" s="200"/>
      <c r="C676" s="197"/>
      <c r="D676" s="194"/>
      <c r="E676" s="194"/>
      <c r="F676" s="194"/>
      <c r="G676" s="194"/>
      <c r="J676" s="194"/>
      <c r="K676" s="194"/>
      <c r="L676" s="213"/>
      <c r="M676" s="194"/>
      <c r="N676" s="195"/>
      <c r="O676" s="195"/>
      <c r="P676" s="194"/>
      <c r="Q676" s="194"/>
      <c r="R676" s="203"/>
    </row>
    <row r="677" spans="2:22">
      <c r="B677" s="200"/>
      <c r="C677" s="197"/>
      <c r="D677" s="194"/>
      <c r="E677" s="194"/>
      <c r="F677" s="194"/>
      <c r="G677" s="194"/>
      <c r="J677" s="194"/>
      <c r="K677" s="194"/>
      <c r="L677" s="213"/>
      <c r="M677" s="194"/>
      <c r="N677" s="195"/>
      <c r="O677" s="195"/>
      <c r="P677" s="194"/>
      <c r="Q677" s="194"/>
      <c r="R677" s="203"/>
    </row>
    <row r="678" spans="2:22">
      <c r="B678" s="200"/>
      <c r="C678" s="197"/>
      <c r="D678" s="194"/>
      <c r="E678" s="194"/>
      <c r="F678" s="194"/>
      <c r="G678" s="194"/>
      <c r="J678" s="194"/>
      <c r="K678" s="194"/>
      <c r="L678" s="213"/>
      <c r="M678" s="194"/>
      <c r="N678" s="195"/>
      <c r="O678" s="195"/>
      <c r="P678" s="194"/>
      <c r="Q678" s="194"/>
      <c r="R678" s="203"/>
    </row>
    <row r="679" spans="2:22">
      <c r="B679" s="200"/>
      <c r="C679" s="197"/>
      <c r="D679" s="194"/>
      <c r="E679" s="194"/>
      <c r="F679" s="194"/>
      <c r="G679" s="194"/>
      <c r="J679" s="194"/>
      <c r="K679" s="194"/>
      <c r="L679" s="213"/>
      <c r="M679" s="194"/>
      <c r="N679" s="195"/>
      <c r="O679" s="195"/>
      <c r="P679" s="194"/>
      <c r="Q679" s="194"/>
      <c r="R679" s="203"/>
    </row>
    <row r="680" spans="2:22">
      <c r="B680" s="200"/>
      <c r="C680" s="197"/>
      <c r="D680" s="194"/>
      <c r="E680" s="194"/>
      <c r="F680" s="194"/>
      <c r="G680" s="194"/>
      <c r="J680" s="194"/>
      <c r="K680" s="194"/>
      <c r="L680" s="213"/>
      <c r="M680" s="194"/>
      <c r="N680" s="195"/>
      <c r="O680" s="195"/>
      <c r="P680" s="194"/>
      <c r="Q680" s="194"/>
      <c r="R680" s="203"/>
    </row>
    <row r="681" spans="2:22">
      <c r="B681" s="200"/>
      <c r="C681" s="197"/>
      <c r="D681" s="194"/>
      <c r="E681" s="194"/>
      <c r="F681" s="194"/>
      <c r="G681" s="194"/>
      <c r="J681" s="194"/>
      <c r="K681" s="194"/>
      <c r="L681" s="213"/>
      <c r="M681" s="194"/>
      <c r="N681" s="195"/>
      <c r="O681" s="195"/>
      <c r="P681" s="194"/>
      <c r="Q681" s="194"/>
      <c r="R681" s="203"/>
    </row>
    <row r="682" spans="2:22">
      <c r="B682" s="200"/>
      <c r="C682" s="197"/>
      <c r="D682" s="194"/>
      <c r="E682" s="194"/>
      <c r="F682" s="194"/>
      <c r="G682" s="194"/>
      <c r="J682" s="194"/>
      <c r="K682" s="194"/>
      <c r="L682" s="213"/>
      <c r="M682" s="194"/>
      <c r="N682" s="195"/>
      <c r="O682" s="195"/>
      <c r="P682" s="194"/>
      <c r="Q682" s="194"/>
      <c r="R682" s="215"/>
      <c r="S682" s="194"/>
      <c r="T682" s="194"/>
      <c r="U682" s="194"/>
      <c r="V682" s="194"/>
    </row>
    <row r="683" spans="2:22">
      <c r="B683" s="200"/>
      <c r="C683" s="197"/>
      <c r="D683" s="194"/>
      <c r="E683" s="194"/>
      <c r="F683" s="194"/>
      <c r="G683" s="194"/>
      <c r="J683" s="194"/>
      <c r="K683" s="194"/>
      <c r="L683" s="213"/>
      <c r="M683" s="194"/>
      <c r="N683" s="195"/>
      <c r="O683" s="195"/>
      <c r="P683" s="194"/>
      <c r="Q683" s="194"/>
      <c r="R683" s="203"/>
      <c r="S683" s="194"/>
      <c r="T683" s="194"/>
      <c r="U683" s="194"/>
      <c r="V683" s="194"/>
    </row>
    <row r="684" spans="2:22">
      <c r="B684" s="200"/>
      <c r="C684" s="197"/>
      <c r="D684" s="194"/>
      <c r="E684" s="194"/>
      <c r="F684" s="194"/>
      <c r="G684" s="194"/>
      <c r="J684" s="194"/>
      <c r="K684" s="194"/>
      <c r="L684" s="213"/>
      <c r="M684" s="194"/>
      <c r="N684" s="195"/>
      <c r="O684" s="195"/>
      <c r="P684" s="194"/>
      <c r="Q684" s="194"/>
      <c r="R684" s="203"/>
      <c r="S684" s="194"/>
      <c r="T684" s="194"/>
      <c r="U684" s="194"/>
      <c r="V684" s="194"/>
    </row>
    <row r="685" spans="2:22">
      <c r="B685" s="200"/>
      <c r="C685" s="197"/>
      <c r="D685" s="194"/>
      <c r="E685" s="194"/>
      <c r="F685" s="194"/>
      <c r="G685" s="194"/>
      <c r="J685" s="194"/>
      <c r="K685" s="194"/>
      <c r="L685" s="213"/>
      <c r="M685" s="194"/>
      <c r="N685" s="195"/>
      <c r="O685" s="195"/>
      <c r="P685" s="194"/>
      <c r="Q685" s="194"/>
      <c r="R685" s="203"/>
      <c r="S685" s="194"/>
      <c r="T685" s="194"/>
      <c r="U685" s="194"/>
      <c r="V685" s="194"/>
    </row>
    <row r="686" spans="2:22">
      <c r="B686" s="200"/>
      <c r="C686" s="197"/>
      <c r="D686" s="194"/>
      <c r="E686" s="194"/>
      <c r="F686" s="194"/>
      <c r="G686" s="194"/>
      <c r="J686" s="194"/>
      <c r="K686" s="194"/>
      <c r="L686" s="213"/>
      <c r="M686" s="194"/>
      <c r="N686" s="195"/>
      <c r="O686" s="195"/>
      <c r="P686" s="194"/>
      <c r="Q686" s="194"/>
      <c r="R686" s="215"/>
      <c r="S686" s="194"/>
      <c r="T686" s="194"/>
      <c r="U686" s="194"/>
      <c r="V686" s="194"/>
    </row>
    <row r="687" spans="2:22">
      <c r="B687" s="200"/>
      <c r="C687" s="197"/>
      <c r="D687" s="194"/>
      <c r="E687" s="194"/>
      <c r="F687" s="194"/>
      <c r="G687" s="194"/>
      <c r="J687" s="194"/>
      <c r="K687" s="194"/>
      <c r="L687" s="213"/>
      <c r="M687" s="194"/>
      <c r="N687" s="195"/>
      <c r="O687" s="195"/>
      <c r="P687" s="194"/>
      <c r="Q687" s="194"/>
      <c r="R687" s="203"/>
      <c r="S687" s="194"/>
      <c r="T687" s="194"/>
      <c r="U687" s="194"/>
      <c r="V687" s="194"/>
    </row>
    <row r="688" spans="2:22">
      <c r="B688" s="200"/>
      <c r="C688" s="197"/>
      <c r="D688" s="194"/>
      <c r="E688" s="194"/>
      <c r="F688" s="194"/>
      <c r="G688" s="194"/>
      <c r="J688" s="194"/>
      <c r="K688" s="194"/>
      <c r="L688" s="213"/>
      <c r="M688" s="194"/>
      <c r="N688" s="195"/>
      <c r="O688" s="195"/>
      <c r="P688" s="194"/>
      <c r="Q688" s="194"/>
      <c r="R688" s="203"/>
      <c r="S688" s="194"/>
      <c r="T688" s="194"/>
      <c r="U688" s="194"/>
      <c r="V688" s="194"/>
    </row>
    <row r="689" spans="2:22">
      <c r="B689" s="200"/>
      <c r="C689" s="197"/>
      <c r="D689" s="194"/>
      <c r="E689" s="194"/>
      <c r="F689" s="194"/>
      <c r="G689" s="194"/>
      <c r="J689" s="194"/>
      <c r="K689" s="194"/>
      <c r="L689" s="213"/>
      <c r="M689" s="194"/>
      <c r="N689" s="195"/>
      <c r="O689" s="195"/>
      <c r="P689" s="194"/>
      <c r="Q689" s="194"/>
      <c r="R689" s="203"/>
      <c r="S689" s="194"/>
      <c r="T689" s="194"/>
      <c r="U689" s="194"/>
      <c r="V689" s="194"/>
    </row>
    <row r="690" spans="2:22">
      <c r="B690" s="200"/>
      <c r="C690" s="197"/>
      <c r="D690" s="194"/>
      <c r="E690" s="194"/>
      <c r="F690" s="194"/>
      <c r="G690" s="194"/>
      <c r="J690" s="194"/>
      <c r="K690" s="194"/>
      <c r="L690" s="213"/>
      <c r="M690" s="194"/>
      <c r="N690" s="194"/>
      <c r="O690" s="195"/>
      <c r="P690" s="194"/>
      <c r="Q690" s="194"/>
      <c r="R690" s="203"/>
      <c r="S690" s="194"/>
      <c r="T690" s="194"/>
      <c r="U690" s="194"/>
      <c r="V690" s="194"/>
    </row>
    <row r="691" spans="2:22">
      <c r="B691" s="200"/>
      <c r="C691" s="197"/>
      <c r="D691" s="194"/>
      <c r="E691" s="194"/>
      <c r="F691" s="194"/>
      <c r="G691" s="194"/>
      <c r="J691" s="194"/>
      <c r="K691" s="194"/>
      <c r="L691" s="194"/>
      <c r="M691" s="194"/>
      <c r="N691" s="194"/>
      <c r="O691" s="195"/>
      <c r="P691" s="194"/>
      <c r="Q691" s="194"/>
      <c r="R691" s="203"/>
      <c r="S691" s="194"/>
      <c r="T691" s="194"/>
      <c r="U691" s="194"/>
      <c r="V691" s="194"/>
    </row>
    <row r="692" spans="2:22">
      <c r="B692" s="214"/>
      <c r="C692" s="197"/>
      <c r="D692" s="194"/>
      <c r="E692" s="194"/>
      <c r="F692" s="194"/>
      <c r="G692" s="194"/>
      <c r="J692" s="194"/>
      <c r="K692" s="194"/>
      <c r="L692" s="213"/>
      <c r="M692" s="194"/>
      <c r="N692" s="195"/>
      <c r="O692" s="195"/>
      <c r="P692" s="203"/>
      <c r="Q692" s="203"/>
      <c r="R692" s="203"/>
      <c r="S692" s="194"/>
      <c r="T692" s="194"/>
      <c r="U692" s="194"/>
      <c r="V692" s="194"/>
    </row>
    <row r="693" spans="2:22">
      <c r="B693" s="200"/>
      <c r="C693" s="200"/>
      <c r="D693" s="194"/>
      <c r="E693" s="194"/>
      <c r="F693" s="194"/>
      <c r="G693" s="194"/>
      <c r="J693" s="194"/>
      <c r="K693" s="194"/>
      <c r="L693" s="194"/>
      <c r="M693" s="194"/>
      <c r="N693" s="194"/>
      <c r="O693" s="194"/>
      <c r="P693" s="194"/>
      <c r="Q693" s="194"/>
      <c r="R693" s="194"/>
      <c r="S693" s="194"/>
      <c r="T693" s="194"/>
      <c r="U693" s="194"/>
      <c r="V693" s="195"/>
    </row>
    <row r="694" spans="2:22">
      <c r="B694" s="207"/>
      <c r="C694" s="200"/>
      <c r="D694" s="194"/>
      <c r="E694" s="194"/>
      <c r="F694" s="194"/>
      <c r="G694" s="194"/>
      <c r="J694" s="194"/>
      <c r="K694" s="194"/>
      <c r="L694" s="194"/>
      <c r="M694" s="194"/>
      <c r="N694" s="194"/>
      <c r="O694" s="201"/>
      <c r="P694" s="194"/>
      <c r="Q694" s="194"/>
      <c r="R694" s="194"/>
      <c r="S694" s="194"/>
      <c r="T694" s="194"/>
      <c r="U694" s="194"/>
      <c r="V694" s="195"/>
    </row>
    <row r="695" spans="2:22">
      <c r="B695" s="200"/>
      <c r="C695" s="200"/>
      <c r="D695" s="194"/>
      <c r="E695" s="194"/>
      <c r="F695" s="194"/>
      <c r="G695" s="194"/>
      <c r="J695" s="194"/>
      <c r="K695" s="194"/>
      <c r="L695" s="194"/>
      <c r="M695" s="194"/>
      <c r="N695" s="194"/>
      <c r="O695" s="194"/>
      <c r="P695" s="194"/>
      <c r="Q695" s="194"/>
      <c r="R695" s="194"/>
      <c r="S695" s="194"/>
      <c r="T695" s="194"/>
      <c r="U695" s="194"/>
      <c r="V695" s="205"/>
    </row>
    <row r="696" spans="2:22">
      <c r="B696" s="200"/>
      <c r="C696" s="200"/>
      <c r="D696" s="194"/>
      <c r="E696" s="194"/>
      <c r="F696" s="194"/>
      <c r="G696" s="194"/>
      <c r="J696" s="194"/>
      <c r="K696" s="194"/>
      <c r="L696" s="194"/>
      <c r="M696" s="194"/>
      <c r="N696" s="194"/>
      <c r="O696" s="194"/>
      <c r="P696" s="194"/>
      <c r="Q696" s="194"/>
      <c r="R696" s="194"/>
      <c r="S696" s="194"/>
      <c r="T696" s="194"/>
      <c r="U696" s="194"/>
      <c r="V696" s="205"/>
    </row>
    <row r="697" spans="2:22">
      <c r="B697" s="200"/>
      <c r="C697" s="200"/>
      <c r="D697" s="194"/>
      <c r="E697" s="194"/>
      <c r="F697" s="194"/>
      <c r="G697" s="194"/>
      <c r="J697" s="194"/>
      <c r="K697" s="194"/>
      <c r="L697" s="194"/>
      <c r="M697" s="194"/>
      <c r="N697" s="194"/>
      <c r="O697" s="194"/>
      <c r="P697" s="194"/>
      <c r="Q697" s="194"/>
      <c r="R697" s="194"/>
      <c r="S697" s="194"/>
      <c r="T697" s="194"/>
      <c r="U697" s="194"/>
      <c r="V697" s="205"/>
    </row>
    <row r="698" spans="2:22">
      <c r="B698" s="207"/>
      <c r="C698" s="200"/>
      <c r="D698" s="194"/>
      <c r="E698" s="194"/>
      <c r="F698" s="194"/>
      <c r="G698" s="194"/>
      <c r="J698" s="194"/>
      <c r="K698" s="194"/>
      <c r="L698" s="194"/>
      <c r="M698" s="194"/>
      <c r="N698" s="194"/>
      <c r="O698" s="201"/>
      <c r="P698" s="194"/>
      <c r="Q698" s="194"/>
      <c r="R698" s="194"/>
      <c r="S698" s="194"/>
      <c r="T698" s="194"/>
      <c r="U698" s="194"/>
      <c r="V698" s="205"/>
    </row>
    <row r="699" spans="2:22">
      <c r="B699" s="206"/>
      <c r="C699" s="200"/>
      <c r="D699" s="194"/>
      <c r="E699" s="194"/>
      <c r="F699" s="194"/>
      <c r="G699" s="194"/>
      <c r="J699" s="194"/>
      <c r="K699" s="194"/>
      <c r="L699" s="194"/>
      <c r="M699" s="194"/>
      <c r="N699" s="195"/>
      <c r="O699" s="195"/>
      <c r="P699" s="194"/>
      <c r="Q699" s="194"/>
      <c r="R699" s="194"/>
      <c r="S699" s="194"/>
      <c r="T699" s="194"/>
      <c r="U699" s="194"/>
      <c r="V699" s="205"/>
    </row>
    <row r="700" spans="2:22">
      <c r="B700" s="206"/>
      <c r="C700" s="200"/>
      <c r="D700" s="194"/>
      <c r="E700" s="194"/>
      <c r="F700" s="194"/>
      <c r="G700" s="194"/>
      <c r="J700" s="194"/>
      <c r="K700" s="194"/>
      <c r="L700" s="194"/>
      <c r="M700" s="194"/>
      <c r="N700" s="195"/>
      <c r="O700" s="195"/>
      <c r="P700" s="194"/>
      <c r="Q700" s="194"/>
      <c r="R700" s="194"/>
      <c r="S700" s="194"/>
      <c r="T700" s="194"/>
      <c r="U700" s="194"/>
      <c r="V700" s="205"/>
    </row>
    <row r="701" spans="2:22">
      <c r="B701" s="206"/>
      <c r="C701" s="200"/>
      <c r="D701" s="194"/>
      <c r="E701" s="194"/>
      <c r="F701" s="194"/>
      <c r="G701" s="194"/>
      <c r="J701" s="194"/>
      <c r="K701" s="194"/>
      <c r="L701" s="194"/>
      <c r="M701" s="194"/>
      <c r="N701" s="195"/>
      <c r="O701" s="194"/>
      <c r="P701" s="194"/>
      <c r="Q701" s="194"/>
      <c r="R701" s="194"/>
      <c r="S701" s="194"/>
      <c r="T701" s="194"/>
      <c r="U701" s="194"/>
      <c r="V701" s="205"/>
    </row>
    <row r="702" spans="2:22">
      <c r="B702" s="200"/>
      <c r="C702" s="200"/>
      <c r="D702" s="194"/>
      <c r="E702" s="194"/>
      <c r="F702" s="194"/>
      <c r="G702" s="194"/>
      <c r="J702" s="194"/>
      <c r="K702" s="194"/>
      <c r="L702" s="194"/>
      <c r="M702" s="194"/>
      <c r="N702" s="194"/>
      <c r="O702" s="194"/>
      <c r="P702" s="194"/>
      <c r="Q702" s="194"/>
      <c r="R702" s="194"/>
      <c r="S702" s="194"/>
      <c r="T702" s="194"/>
      <c r="U702" s="194"/>
      <c r="V702" s="205"/>
    </row>
    <row r="703" spans="2:22">
      <c r="B703" s="207"/>
      <c r="C703" s="200"/>
      <c r="D703" s="194"/>
      <c r="E703" s="194"/>
      <c r="F703" s="194"/>
      <c r="G703" s="194"/>
      <c r="J703" s="194"/>
      <c r="K703" s="194"/>
      <c r="L703" s="194"/>
      <c r="M703" s="194"/>
      <c r="N703" s="194"/>
      <c r="O703" s="201"/>
      <c r="P703" s="194"/>
      <c r="Q703" s="194"/>
      <c r="R703" s="194"/>
      <c r="S703" s="194"/>
      <c r="T703" s="194"/>
      <c r="U703" s="194"/>
      <c r="V703" s="205"/>
    </row>
    <row r="704" spans="2:22">
      <c r="B704" s="206"/>
      <c r="C704" s="200"/>
      <c r="D704" s="194"/>
      <c r="E704" s="194"/>
      <c r="F704" s="194"/>
      <c r="G704" s="194"/>
      <c r="J704" s="194"/>
      <c r="K704" s="194"/>
      <c r="L704" s="194"/>
      <c r="M704" s="194"/>
      <c r="N704" s="195"/>
      <c r="O704" s="195"/>
      <c r="P704" s="194"/>
      <c r="Q704" s="194"/>
      <c r="R704" s="194"/>
      <c r="S704" s="194"/>
      <c r="T704" s="194"/>
      <c r="U704" s="194"/>
      <c r="V704" s="205"/>
    </row>
    <row r="705" spans="2:22">
      <c r="B705" s="206"/>
      <c r="C705" s="200"/>
      <c r="D705" s="194"/>
      <c r="E705" s="194"/>
      <c r="F705" s="194"/>
      <c r="G705" s="194"/>
      <c r="J705" s="194"/>
      <c r="K705" s="194"/>
      <c r="L705" s="194"/>
      <c r="M705" s="194"/>
      <c r="N705" s="195"/>
      <c r="O705" s="195"/>
      <c r="P705" s="194"/>
      <c r="Q705" s="194"/>
      <c r="R705" s="194"/>
      <c r="S705" s="194"/>
      <c r="T705" s="194"/>
      <c r="U705" s="194"/>
      <c r="V705" s="205"/>
    </row>
    <row r="706" spans="2:22">
      <c r="B706" s="212"/>
      <c r="C706" s="211"/>
      <c r="D706" s="209"/>
      <c r="E706" s="209"/>
      <c r="F706" s="209"/>
      <c r="G706" s="209"/>
      <c r="H706" s="210"/>
      <c r="I706" s="210"/>
      <c r="J706" s="209"/>
      <c r="K706" s="209"/>
      <c r="L706" s="209"/>
      <c r="M706" s="209"/>
      <c r="N706" s="208"/>
      <c r="O706" s="208"/>
      <c r="P706" s="194"/>
      <c r="Q706" s="194"/>
      <c r="R706" s="194"/>
      <c r="S706" s="194"/>
      <c r="T706" s="194"/>
      <c r="U706" s="194"/>
      <c r="V706" s="205"/>
    </row>
    <row r="707" spans="2:22">
      <c r="B707" s="200"/>
      <c r="C707" s="200"/>
      <c r="D707" s="194"/>
      <c r="E707" s="194"/>
      <c r="F707" s="194"/>
      <c r="G707" s="194"/>
      <c r="J707" s="194"/>
      <c r="K707" s="194"/>
      <c r="L707" s="194"/>
      <c r="M707" s="194"/>
      <c r="N707" s="194"/>
      <c r="O707" s="194"/>
      <c r="P707" s="194"/>
      <c r="Q707" s="194"/>
      <c r="R707" s="194"/>
      <c r="S707" s="194"/>
      <c r="T707" s="194"/>
      <c r="U707" s="194"/>
      <c r="V707" s="205"/>
    </row>
    <row r="708" spans="2:22">
      <c r="B708" s="207"/>
      <c r="C708" s="200"/>
      <c r="D708" s="194"/>
      <c r="E708" s="194"/>
      <c r="F708" s="194"/>
      <c r="G708" s="194"/>
      <c r="J708" s="194"/>
      <c r="K708" s="194"/>
      <c r="L708" s="194"/>
      <c r="M708" s="194"/>
      <c r="N708" s="194"/>
      <c r="O708" s="201"/>
      <c r="P708" s="194"/>
      <c r="Q708" s="194"/>
      <c r="R708" s="194"/>
      <c r="S708" s="194"/>
      <c r="T708" s="194"/>
      <c r="U708" s="194"/>
      <c r="V708" s="205"/>
    </row>
    <row r="709" spans="2:22">
      <c r="B709" s="206"/>
      <c r="C709" s="200"/>
      <c r="D709" s="194"/>
      <c r="E709" s="194"/>
      <c r="F709" s="194"/>
      <c r="G709" s="194"/>
      <c r="J709" s="194"/>
      <c r="K709" s="194"/>
      <c r="L709" s="194"/>
      <c r="M709" s="194"/>
      <c r="N709" s="195"/>
      <c r="O709" s="195"/>
      <c r="P709" s="194"/>
      <c r="Q709" s="194"/>
      <c r="R709" s="194"/>
      <c r="S709" s="194"/>
      <c r="T709" s="194"/>
      <c r="U709" s="194"/>
      <c r="V709" s="205"/>
    </row>
    <row r="710" spans="2:22">
      <c r="B710" s="206"/>
      <c r="C710" s="200"/>
      <c r="D710" s="194"/>
      <c r="E710" s="194"/>
      <c r="F710" s="194"/>
      <c r="G710" s="194"/>
      <c r="J710" s="194"/>
      <c r="K710" s="204"/>
      <c r="L710" s="194"/>
      <c r="M710" s="194"/>
      <c r="N710" s="195"/>
      <c r="O710" s="195"/>
      <c r="P710" s="194"/>
      <c r="Q710" s="194"/>
      <c r="R710" s="194"/>
      <c r="S710" s="194"/>
      <c r="T710" s="194"/>
      <c r="U710" s="194"/>
      <c r="V710" s="205"/>
    </row>
    <row r="711" spans="2:22">
      <c r="B711" s="206"/>
      <c r="C711" s="200"/>
      <c r="D711" s="194"/>
      <c r="E711" s="194"/>
      <c r="F711" s="194"/>
      <c r="G711" s="194"/>
      <c r="J711" s="194"/>
      <c r="K711" s="194"/>
      <c r="L711" s="194"/>
      <c r="M711" s="194"/>
      <c r="N711" s="195"/>
      <c r="O711" s="195"/>
      <c r="P711" s="194"/>
      <c r="Q711" s="194"/>
      <c r="R711" s="194"/>
      <c r="S711" s="194"/>
      <c r="T711" s="194"/>
      <c r="U711" s="194"/>
      <c r="V711" s="205"/>
    </row>
    <row r="712" spans="2:22">
      <c r="B712" s="206"/>
      <c r="C712" s="200"/>
      <c r="D712" s="194"/>
      <c r="E712" s="194"/>
      <c r="F712" s="194"/>
      <c r="G712" s="194"/>
      <c r="J712" s="194"/>
      <c r="K712" s="204"/>
      <c r="L712" s="194"/>
      <c r="M712" s="194"/>
      <c r="N712" s="195"/>
      <c r="O712" s="195"/>
      <c r="P712" s="194"/>
      <c r="Q712" s="194"/>
      <c r="R712" s="194"/>
      <c r="S712" s="194"/>
      <c r="T712" s="194"/>
      <c r="U712" s="194"/>
      <c r="V712" s="205"/>
    </row>
    <row r="713" spans="2:22">
      <c r="B713" s="200"/>
      <c r="C713" s="200"/>
      <c r="D713" s="194"/>
      <c r="E713" s="194"/>
      <c r="F713" s="194"/>
      <c r="G713" s="194"/>
      <c r="J713" s="194"/>
      <c r="K713" s="194"/>
      <c r="L713" s="194"/>
      <c r="M713" s="194"/>
      <c r="N713" s="194"/>
      <c r="O713" s="194"/>
      <c r="P713" s="194"/>
      <c r="Q713" s="194"/>
      <c r="R713" s="194"/>
      <c r="S713" s="194"/>
      <c r="T713" s="194"/>
      <c r="U713" s="194"/>
      <c r="V713" s="205"/>
    </row>
    <row r="714" spans="2:22">
      <c r="B714" s="202"/>
      <c r="C714" s="197"/>
      <c r="D714" s="194"/>
      <c r="E714" s="194"/>
      <c r="F714" s="194"/>
      <c r="G714" s="194"/>
      <c r="J714" s="194"/>
      <c r="K714" s="194"/>
      <c r="L714" s="194"/>
      <c r="M714" s="194"/>
      <c r="N714" s="194"/>
      <c r="O714" s="201"/>
      <c r="P714" s="194"/>
      <c r="Q714" s="194"/>
      <c r="R714" s="194"/>
      <c r="S714" s="194"/>
      <c r="T714" s="194"/>
      <c r="U714" s="194"/>
      <c r="V714" s="194"/>
    </row>
    <row r="715" spans="2:22">
      <c r="B715" s="194"/>
      <c r="C715" s="197"/>
      <c r="D715" s="194"/>
      <c r="E715" s="194"/>
      <c r="F715" s="194"/>
      <c r="G715" s="194"/>
      <c r="J715" s="194"/>
      <c r="K715" s="194"/>
      <c r="L715" s="194"/>
      <c r="M715" s="194"/>
      <c r="N715" s="194"/>
      <c r="O715" s="194"/>
      <c r="P715" s="194"/>
      <c r="Q715" s="194"/>
      <c r="R715" s="194"/>
      <c r="S715" s="194"/>
      <c r="T715" s="194"/>
      <c r="U715" s="194"/>
      <c r="V715" s="194"/>
    </row>
    <row r="716" spans="2:22">
      <c r="B716" s="200"/>
      <c r="C716" s="197"/>
      <c r="D716" s="194"/>
      <c r="E716" s="194"/>
      <c r="F716" s="194"/>
      <c r="G716" s="194"/>
      <c r="J716" s="194"/>
      <c r="K716" s="194"/>
      <c r="L716" s="194"/>
      <c r="M716" s="194"/>
      <c r="N716" s="195"/>
      <c r="O716" s="195"/>
      <c r="P716" s="194"/>
      <c r="Q716" s="194"/>
      <c r="R716" s="194"/>
      <c r="S716" s="194"/>
      <c r="T716" s="194"/>
      <c r="U716" s="194"/>
      <c r="V716" s="194"/>
    </row>
    <row r="717" spans="2:22">
      <c r="B717" s="200"/>
      <c r="C717" s="197"/>
      <c r="D717" s="194"/>
      <c r="E717" s="194"/>
      <c r="F717" s="194"/>
      <c r="G717" s="194"/>
      <c r="J717" s="194"/>
      <c r="K717" s="194"/>
      <c r="L717" s="194"/>
      <c r="M717" s="194"/>
      <c r="N717" s="195"/>
      <c r="O717" s="195"/>
      <c r="P717" s="194"/>
      <c r="Q717" s="194"/>
      <c r="R717" s="194"/>
      <c r="S717" s="194"/>
      <c r="T717" s="194"/>
      <c r="U717" s="194"/>
      <c r="V717" s="194"/>
    </row>
    <row r="718" spans="2:22">
      <c r="B718" s="200"/>
      <c r="C718" s="197"/>
      <c r="D718" s="194"/>
      <c r="E718" s="194"/>
      <c r="F718" s="194"/>
      <c r="G718" s="194"/>
      <c r="J718" s="194"/>
      <c r="K718" s="194"/>
      <c r="L718" s="194"/>
      <c r="M718" s="194"/>
      <c r="N718" s="195"/>
      <c r="O718" s="195"/>
      <c r="P718" s="194"/>
      <c r="Q718" s="194"/>
      <c r="R718" s="194"/>
      <c r="S718" s="194"/>
      <c r="T718" s="194"/>
      <c r="U718" s="194"/>
      <c r="V718" s="194"/>
    </row>
    <row r="719" spans="2:22">
      <c r="B719" s="200"/>
      <c r="C719" s="197"/>
      <c r="D719" s="194"/>
      <c r="E719" s="194"/>
      <c r="F719" s="194"/>
      <c r="G719" s="194"/>
      <c r="J719" s="194"/>
      <c r="K719" s="194"/>
      <c r="L719" s="194"/>
      <c r="M719" s="194"/>
      <c r="N719" s="195"/>
      <c r="O719" s="195"/>
      <c r="P719" s="194"/>
      <c r="Q719" s="194"/>
      <c r="R719" s="194"/>
      <c r="S719" s="194"/>
      <c r="T719" s="194"/>
      <c r="U719" s="194"/>
      <c r="V719" s="194"/>
    </row>
    <row r="720" spans="2:22">
      <c r="B720" s="200"/>
      <c r="C720" s="197"/>
      <c r="D720" s="194"/>
      <c r="E720" s="194"/>
      <c r="F720" s="194"/>
      <c r="G720" s="194"/>
      <c r="J720" s="194"/>
      <c r="K720" s="194"/>
      <c r="L720" s="194"/>
      <c r="M720" s="194"/>
      <c r="N720" s="195"/>
      <c r="O720" s="195"/>
      <c r="P720" s="194"/>
      <c r="Q720" s="194"/>
      <c r="R720" s="194"/>
      <c r="S720" s="194"/>
      <c r="T720" s="194"/>
      <c r="U720" s="194"/>
      <c r="V720" s="195"/>
    </row>
    <row r="721" spans="2:22">
      <c r="B721" s="200"/>
      <c r="C721" s="197"/>
      <c r="D721" s="194"/>
      <c r="E721" s="194"/>
      <c r="F721" s="194"/>
      <c r="G721" s="194"/>
      <c r="J721" s="194"/>
      <c r="K721" s="194"/>
      <c r="L721" s="194"/>
      <c r="M721" s="194"/>
      <c r="N721" s="195"/>
      <c r="O721" s="195"/>
      <c r="P721" s="194"/>
      <c r="Q721" s="194"/>
      <c r="R721" s="194"/>
      <c r="S721" s="194"/>
      <c r="T721" s="194"/>
      <c r="U721" s="194"/>
      <c r="V721" s="194"/>
    </row>
    <row r="722" spans="2:22">
      <c r="B722" s="200"/>
      <c r="C722" s="197"/>
      <c r="D722" s="194"/>
      <c r="E722" s="194"/>
      <c r="F722" s="194"/>
      <c r="G722" s="194"/>
      <c r="J722" s="194"/>
      <c r="K722" s="194"/>
      <c r="L722" s="194"/>
      <c r="M722" s="194"/>
      <c r="N722" s="195"/>
      <c r="O722" s="195"/>
      <c r="P722" s="194"/>
      <c r="Q722" s="194"/>
      <c r="R722" s="194"/>
      <c r="S722" s="194"/>
      <c r="T722" s="194"/>
      <c r="U722" s="194"/>
      <c r="V722" s="203"/>
    </row>
    <row r="723" spans="2:22">
      <c r="B723" s="200"/>
      <c r="C723" s="197"/>
      <c r="D723" s="194"/>
      <c r="E723" s="194"/>
      <c r="F723" s="194"/>
      <c r="G723" s="194"/>
      <c r="J723" s="194"/>
      <c r="K723" s="194"/>
      <c r="L723" s="194"/>
      <c r="M723" s="194"/>
      <c r="N723" s="195"/>
      <c r="O723" s="195"/>
      <c r="P723" s="194"/>
      <c r="Q723" s="194"/>
      <c r="R723" s="194"/>
      <c r="S723" s="194"/>
      <c r="T723" s="194"/>
      <c r="U723" s="194"/>
      <c r="V723" s="203"/>
    </row>
    <row r="724" spans="2:22">
      <c r="B724" s="200"/>
      <c r="C724" s="197"/>
      <c r="D724" s="194"/>
      <c r="E724" s="194"/>
      <c r="F724" s="194"/>
      <c r="G724" s="194"/>
      <c r="J724" s="194"/>
      <c r="K724" s="194"/>
      <c r="L724" s="194"/>
      <c r="M724" s="194"/>
      <c r="N724" s="195"/>
      <c r="O724" s="195"/>
      <c r="P724" s="194"/>
      <c r="Q724" s="194"/>
      <c r="R724" s="194"/>
      <c r="S724" s="194"/>
      <c r="T724" s="194"/>
      <c r="U724" s="194"/>
      <c r="V724" s="194"/>
    </row>
    <row r="725" spans="2:22">
      <c r="B725" s="200"/>
      <c r="C725" s="197"/>
      <c r="D725" s="194"/>
      <c r="E725" s="194"/>
      <c r="F725" s="194"/>
      <c r="G725" s="194"/>
      <c r="J725" s="194"/>
      <c r="K725" s="194"/>
      <c r="L725" s="194"/>
      <c r="M725" s="194"/>
      <c r="N725" s="195"/>
      <c r="O725" s="195"/>
      <c r="P725" s="194"/>
      <c r="Q725" s="194"/>
      <c r="R725" s="194"/>
      <c r="S725" s="194"/>
      <c r="T725" s="194"/>
      <c r="U725" s="194"/>
      <c r="V725" s="194"/>
    </row>
    <row r="726" spans="2:22">
      <c r="B726" s="200"/>
      <c r="C726" s="197"/>
      <c r="D726" s="194"/>
      <c r="E726" s="194"/>
      <c r="F726" s="194"/>
      <c r="G726" s="194"/>
      <c r="J726" s="194"/>
      <c r="K726" s="194"/>
      <c r="L726" s="194"/>
      <c r="M726" s="194"/>
      <c r="N726" s="195"/>
      <c r="O726" s="195"/>
      <c r="P726" s="194"/>
      <c r="Q726" s="194"/>
      <c r="R726" s="194"/>
      <c r="S726" s="194"/>
      <c r="T726" s="194"/>
      <c r="U726" s="194"/>
      <c r="V726" s="194"/>
    </row>
    <row r="727" spans="2:22">
      <c r="B727" s="200"/>
      <c r="C727" s="197"/>
      <c r="D727" s="194"/>
      <c r="E727" s="194"/>
      <c r="F727" s="194"/>
      <c r="G727" s="194"/>
      <c r="J727" s="194"/>
      <c r="K727" s="194"/>
      <c r="L727" s="194"/>
      <c r="M727" s="194"/>
      <c r="N727" s="195"/>
      <c r="O727" s="195"/>
      <c r="P727" s="194"/>
      <c r="Q727" s="194"/>
      <c r="R727" s="194"/>
      <c r="S727" s="194"/>
      <c r="T727" s="194"/>
      <c r="U727" s="194"/>
      <c r="V727" s="194"/>
    </row>
    <row r="728" spans="2:22">
      <c r="B728" s="200"/>
      <c r="C728" s="197"/>
      <c r="D728" s="194"/>
      <c r="E728" s="194"/>
      <c r="F728" s="194"/>
      <c r="G728" s="194"/>
      <c r="J728" s="194"/>
      <c r="K728" s="194"/>
      <c r="L728" s="194"/>
      <c r="M728" s="194"/>
      <c r="N728" s="195"/>
      <c r="O728" s="195"/>
      <c r="P728" s="194"/>
      <c r="Q728" s="194"/>
      <c r="R728" s="194"/>
      <c r="S728" s="194"/>
      <c r="T728" s="194"/>
      <c r="U728" s="194"/>
      <c r="V728" s="194"/>
    </row>
    <row r="729" spans="2:22">
      <c r="B729" s="200"/>
      <c r="C729" s="197"/>
      <c r="D729" s="194"/>
      <c r="E729" s="194"/>
      <c r="F729" s="194"/>
      <c r="G729" s="194"/>
      <c r="J729" s="194"/>
      <c r="K729" s="194"/>
      <c r="L729" s="194"/>
      <c r="M729" s="194"/>
      <c r="N729" s="195"/>
      <c r="O729" s="195"/>
      <c r="P729" s="194"/>
      <c r="Q729" s="194"/>
      <c r="R729" s="194"/>
      <c r="S729" s="194"/>
      <c r="T729" s="194"/>
      <c r="U729" s="194"/>
      <c r="V729" s="194"/>
    </row>
    <row r="732" spans="2:22">
      <c r="B732" s="202"/>
      <c r="C732" s="197"/>
      <c r="D732" s="194"/>
      <c r="E732" s="194"/>
      <c r="F732" s="194"/>
      <c r="G732" s="194"/>
      <c r="J732" s="194"/>
      <c r="K732" s="194"/>
      <c r="L732" s="194"/>
      <c r="M732" s="194"/>
      <c r="N732" s="194"/>
      <c r="O732" s="201"/>
      <c r="P732" s="194"/>
      <c r="Q732" s="194"/>
      <c r="R732" s="194"/>
    </row>
    <row r="733" spans="2:22">
      <c r="B733" s="200"/>
      <c r="C733" s="197"/>
      <c r="D733" s="194"/>
      <c r="E733" s="194"/>
      <c r="F733" s="204"/>
      <c r="G733" s="194"/>
      <c r="J733" s="194"/>
      <c r="K733" s="194"/>
      <c r="L733" s="194"/>
      <c r="M733" s="194"/>
      <c r="N733" s="195"/>
      <c r="O733" s="195"/>
      <c r="P733" s="194"/>
      <c r="Q733" s="194"/>
      <c r="R733" s="203"/>
    </row>
    <row r="734" spans="2:22">
      <c r="B734" s="200"/>
      <c r="C734" s="197"/>
      <c r="D734" s="194"/>
      <c r="E734" s="194"/>
      <c r="F734" s="194"/>
      <c r="G734" s="194"/>
      <c r="J734" s="194"/>
      <c r="K734" s="194"/>
      <c r="L734" s="194"/>
      <c r="M734" s="194"/>
      <c r="N734" s="195"/>
      <c r="O734" s="195"/>
      <c r="P734" s="194"/>
      <c r="Q734" s="194"/>
      <c r="R734" s="194"/>
    </row>
    <row r="735" spans="2:22">
      <c r="B735" s="200"/>
      <c r="C735" s="197"/>
      <c r="D735" s="194"/>
      <c r="E735" s="194"/>
      <c r="F735" s="194"/>
      <c r="G735" s="194"/>
      <c r="J735" s="194"/>
      <c r="K735" s="194"/>
      <c r="L735" s="194"/>
      <c r="M735" s="194"/>
      <c r="N735" s="195"/>
      <c r="O735" s="195"/>
      <c r="P735" s="194"/>
      <c r="Q735" s="194"/>
      <c r="R735" s="194"/>
    </row>
    <row r="737" spans="2:18">
      <c r="B737" s="202"/>
      <c r="C737" s="197"/>
      <c r="D737" s="194"/>
      <c r="E737" s="194"/>
      <c r="F737" s="194"/>
      <c r="G737" s="194"/>
      <c r="J737" s="194"/>
      <c r="K737" s="194"/>
      <c r="L737" s="194"/>
      <c r="M737" s="194"/>
      <c r="N737" s="194"/>
      <c r="O737" s="201"/>
      <c r="P737" s="194"/>
      <c r="Q737" s="194"/>
      <c r="R737" s="194"/>
    </row>
    <row r="738" spans="2:18">
      <c r="B738" s="200"/>
      <c r="C738" s="197"/>
      <c r="D738" s="194"/>
      <c r="E738" s="194"/>
      <c r="F738" s="194"/>
      <c r="G738" s="194"/>
      <c r="J738" s="194"/>
      <c r="K738" s="194"/>
      <c r="L738" s="194"/>
      <c r="M738" s="194"/>
      <c r="N738" s="194"/>
      <c r="O738" s="195"/>
      <c r="P738" s="194"/>
      <c r="Q738" s="194"/>
      <c r="R738" s="194"/>
    </row>
    <row r="739" spans="2:18">
      <c r="B739" s="199"/>
      <c r="C739" s="197"/>
      <c r="D739" s="194"/>
      <c r="E739" s="194"/>
      <c r="F739" s="194"/>
      <c r="G739" s="194"/>
      <c r="J739" s="194"/>
      <c r="K739" s="194"/>
      <c r="L739" s="194"/>
      <c r="M739" s="194"/>
      <c r="N739" s="194"/>
      <c r="O739" s="195"/>
      <c r="P739" s="194"/>
      <c r="Q739" s="194"/>
      <c r="R739" s="194"/>
    </row>
    <row r="740" spans="2:18">
      <c r="B740" s="194"/>
      <c r="C740" s="197"/>
      <c r="D740" s="194"/>
      <c r="E740" s="194"/>
      <c r="F740" s="194"/>
      <c r="G740" s="194"/>
      <c r="J740" s="194"/>
      <c r="K740" s="194"/>
      <c r="L740" s="194"/>
      <c r="M740" s="194"/>
      <c r="N740" s="194"/>
      <c r="O740" s="195"/>
      <c r="P740" s="194"/>
      <c r="Q740" s="194"/>
      <c r="R740" s="194"/>
    </row>
    <row r="741" spans="2:18">
      <c r="B741" s="194"/>
      <c r="C741" s="197"/>
      <c r="D741" s="194"/>
      <c r="E741" s="194"/>
      <c r="F741" s="194"/>
      <c r="G741" s="194"/>
      <c r="J741" s="194"/>
      <c r="K741" s="194"/>
      <c r="L741" s="194"/>
      <c r="M741" s="194"/>
      <c r="N741" s="194"/>
      <c r="O741" s="194"/>
      <c r="P741" s="194"/>
      <c r="Q741" s="194"/>
      <c r="R741" s="194"/>
    </row>
    <row r="742" spans="2:18">
      <c r="B742" s="194"/>
      <c r="C742" s="197"/>
      <c r="D742" s="194"/>
      <c r="E742" s="194"/>
      <c r="F742" s="194"/>
      <c r="G742" s="194"/>
      <c r="J742" s="194"/>
      <c r="K742" s="194"/>
      <c r="L742" s="194"/>
      <c r="M742" s="194"/>
      <c r="N742" s="194"/>
      <c r="O742" s="198"/>
      <c r="P742" s="194"/>
      <c r="Q742" s="194"/>
      <c r="R742" s="194"/>
    </row>
    <row r="743" spans="2:18">
      <c r="O743" s="193"/>
    </row>
    <row r="744" spans="2:18">
      <c r="B744" s="194"/>
      <c r="C744" s="197"/>
      <c r="D744" s="194"/>
      <c r="E744" s="194"/>
      <c r="F744" s="194"/>
      <c r="G744" s="194"/>
      <c r="J744" s="194"/>
      <c r="K744" s="194"/>
      <c r="L744" s="194"/>
      <c r="M744" s="194"/>
      <c r="N744" s="196"/>
      <c r="O744" s="195"/>
      <c r="P744" s="194"/>
      <c r="Q744" s="194"/>
      <c r="R744" s="194"/>
    </row>
    <row r="746" spans="2:18">
      <c r="O746" s="193"/>
    </row>
  </sheetData>
  <mergeCells count="14">
    <mergeCell ref="A1:C1"/>
    <mergeCell ref="D1:J1"/>
    <mergeCell ref="A2:C4"/>
    <mergeCell ref="D2:J2"/>
    <mergeCell ref="D3:J3"/>
    <mergeCell ref="D4:J4"/>
    <mergeCell ref="B537:J537"/>
    <mergeCell ref="H5:H7"/>
    <mergeCell ref="J5:J7"/>
    <mergeCell ref="A5:A7"/>
    <mergeCell ref="I5:I7"/>
    <mergeCell ref="B5:E7"/>
    <mergeCell ref="F5:F7"/>
    <mergeCell ref="G5:G7"/>
  </mergeCells>
  <printOptions horizontalCentered="1"/>
  <pageMargins left="0.25" right="0.25" top="0.75" bottom="0.75" header="0.3" footer="0.3"/>
  <pageSetup paperSize="9" scale="90" fitToHeight="0" orientation="portrait" r:id="rId1"/>
  <headerFooter differentFirst="1" alignWithMargins="0">
    <oddHeader xml:space="preserve">&amp;R&amp;8
</oddHeader>
    <oddFooter>&amp;L&amp;7&amp;F</oddFooter>
  </headerFooter>
  <rowBreaks count="2" manualBreakCount="2">
    <brk id="606" max="8" man="1"/>
    <brk id="71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31</vt:i4>
      </vt:variant>
    </vt:vector>
  </HeadingPairs>
  <TitlesOfParts>
    <vt:vector size="47" baseType="lpstr">
      <vt:lpstr>Lot01-GO</vt:lpstr>
      <vt:lpstr>Lot02-VRD</vt:lpstr>
      <vt:lpstr>03-ETA</vt:lpstr>
      <vt:lpstr>Lot04-ITE</vt:lpstr>
      <vt:lpstr>Lot05-MEX</vt:lpstr>
      <vt:lpstr>Lot06-CLDBFP</vt:lpstr>
      <vt:lpstr>Lot07-MINT</vt:lpstr>
      <vt:lpstr>Lot08-SERR</vt:lpstr>
      <vt:lpstr>Lot09-CVCPB</vt:lpstr>
      <vt:lpstr>Lot10-ELEC</vt:lpstr>
      <vt:lpstr>Lot11-FLM</vt:lpstr>
      <vt:lpstr>Lot12-S.DURS</vt:lpstr>
      <vt:lpstr>Lot13-S.SOUPLES</vt:lpstr>
      <vt:lpstr>Lot14-PEINT</vt:lpstr>
      <vt:lpstr>Lot15-ASC</vt:lpstr>
      <vt:lpstr>Lot16-RAILS</vt:lpstr>
      <vt:lpstr>'Lot09-CVCPB'!_Toc103272072</vt:lpstr>
      <vt:lpstr>'Lot09-CVCPB'!_Toc103272073</vt:lpstr>
      <vt:lpstr>'Lot09-CVCPB'!_Toc163141732</vt:lpstr>
      <vt:lpstr>'03-ETA'!Impression_des_titres</vt:lpstr>
      <vt:lpstr>'Lot01-GO'!Impression_des_titres</vt:lpstr>
      <vt:lpstr>'Lot04-ITE'!Impression_des_titres</vt:lpstr>
      <vt:lpstr>'Lot05-MEX'!Impression_des_titres</vt:lpstr>
      <vt:lpstr>'Lot06-CLDBFP'!Impression_des_titres</vt:lpstr>
      <vt:lpstr>'Lot07-MINT'!Impression_des_titres</vt:lpstr>
      <vt:lpstr>'Lot08-SERR'!Impression_des_titres</vt:lpstr>
      <vt:lpstr>'Lot12-S.DURS'!Impression_des_titres</vt:lpstr>
      <vt:lpstr>'Lot13-S.SOUPLES'!Impression_des_titres</vt:lpstr>
      <vt:lpstr>'Lot14-PEINT'!Impression_des_titres</vt:lpstr>
      <vt:lpstr>'Lot15-ASC'!Impression_des_titres</vt:lpstr>
      <vt:lpstr>'Lot16-RAILS'!Impression_des_titres</vt:lpstr>
      <vt:lpstr>'03-ETA'!Zone_d_impression</vt:lpstr>
      <vt:lpstr>'Lot01-GO'!Zone_d_impression</vt:lpstr>
      <vt:lpstr>'Lot02-VRD'!Zone_d_impression</vt:lpstr>
      <vt:lpstr>'Lot04-ITE'!Zone_d_impression</vt:lpstr>
      <vt:lpstr>'Lot05-MEX'!Zone_d_impression</vt:lpstr>
      <vt:lpstr>'Lot06-CLDBFP'!Zone_d_impression</vt:lpstr>
      <vt:lpstr>'Lot07-MINT'!Zone_d_impression</vt:lpstr>
      <vt:lpstr>'Lot08-SERR'!Zone_d_impression</vt:lpstr>
      <vt:lpstr>'Lot09-CVCPB'!Zone_d_impression</vt:lpstr>
      <vt:lpstr>'Lot10-ELEC'!Zone_d_impression</vt:lpstr>
      <vt:lpstr>'Lot11-FLM'!Zone_d_impression</vt:lpstr>
      <vt:lpstr>'Lot12-S.DURS'!Zone_d_impression</vt:lpstr>
      <vt:lpstr>'Lot13-S.SOUPLES'!Zone_d_impression</vt:lpstr>
      <vt:lpstr>'Lot14-PEINT'!Zone_d_impression</vt:lpstr>
      <vt:lpstr>'Lot15-ASC'!Zone_d_impression</vt:lpstr>
      <vt:lpstr>'Lot16-RAILS'!Zone_d_impression</vt:lpstr>
    </vt:vector>
  </TitlesOfParts>
  <Company>Eurelec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LAOSENGTHONG Laurie</dc:creator>
  <cp:lastModifiedBy>Brigitte GALLONI</cp:lastModifiedBy>
  <cp:lastPrinted>2024-06-19T11:35:39Z</cp:lastPrinted>
  <dcterms:created xsi:type="dcterms:W3CDTF">2005-05-26T12:16:31Z</dcterms:created>
  <dcterms:modified xsi:type="dcterms:W3CDTF">2024-11-25T16:21:25Z</dcterms:modified>
</cp:coreProperties>
</file>