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autoCompressPictures="0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1 Agencement\"/>
    </mc:Choice>
  </mc:AlternateContent>
  <xr:revisionPtr revIDLastSave="0" documentId="13_ncr:1_{295504D1-0A11-4DC5-81BD-3C105A1FEAE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4-593-1-DPGF" sheetId="1" r:id="rId1"/>
  </sheets>
  <definedNames>
    <definedName name="_xlnm.Print_Area" localSheetId="0">'2024-593-1-DPGF'!$A$1:$H$57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1" i="1" l="1"/>
  <c r="F24" i="1"/>
  <c r="F23" i="1" s="1"/>
  <c r="F33" i="1"/>
  <c r="F39" i="1"/>
  <c r="F25" i="1"/>
  <c r="H25" i="1" s="1"/>
  <c r="F61" i="1"/>
  <c r="H61" i="1" s="1"/>
  <c r="H24" i="1" l="1"/>
  <c r="F54" i="1"/>
  <c r="H54" i="1" s="1"/>
  <c r="F53" i="1"/>
  <c r="H53" i="1" s="1"/>
  <c r="F30" i="1"/>
  <c r="H30" i="1" s="1"/>
  <c r="F28" i="1"/>
  <c r="H28" i="1" s="1"/>
  <c r="F27" i="1"/>
  <c r="H27" i="1" s="1"/>
  <c r="F62" i="1"/>
  <c r="F46" i="1"/>
  <c r="H46" i="1" s="1"/>
  <c r="F45" i="1"/>
  <c r="H45" i="1" s="1"/>
  <c r="F43" i="1"/>
  <c r="H43" i="1" s="1"/>
  <c r="F42" i="1"/>
  <c r="H42" i="1" s="1"/>
  <c r="F41" i="1"/>
  <c r="H41" i="1" s="1"/>
  <c r="F40" i="1"/>
  <c r="H40" i="1" s="1"/>
  <c r="F48" i="1"/>
  <c r="F37" i="1"/>
  <c r="H37" i="1" s="1"/>
  <c r="F36" i="1"/>
  <c r="H36" i="1" s="1"/>
  <c r="F35" i="1"/>
  <c r="H35" i="1" s="1"/>
  <c r="F34" i="1"/>
  <c r="H34" i="1" s="1"/>
  <c r="H33" i="1"/>
  <c r="F29" i="1" l="1"/>
  <c r="H29" i="1" s="1"/>
  <c r="F26" i="1"/>
  <c r="H26" i="1" s="1"/>
  <c r="F44" i="1"/>
  <c r="H44" i="1" s="1"/>
  <c r="F38" i="1"/>
  <c r="H38" i="1" s="1"/>
  <c r="H39" i="1"/>
  <c r="H48" i="1"/>
  <c r="F22" i="1" l="1"/>
  <c r="F19" i="1"/>
  <c r="H19" i="1" s="1"/>
  <c r="F12" i="1"/>
  <c r="F10" i="1"/>
  <c r="H10" i="1" s="1"/>
  <c r="F9" i="1"/>
  <c r="H9" i="1" s="1"/>
  <c r="H22" i="1" l="1"/>
  <c r="F20" i="1"/>
  <c r="H20" i="1"/>
  <c r="H21" i="1"/>
  <c r="H12" i="1"/>
  <c r="F56" i="1"/>
  <c r="F55" i="1" s="1"/>
  <c r="H62" i="1"/>
  <c r="F52" i="1"/>
  <c r="H52" i="1" s="1"/>
  <c r="F51" i="1"/>
  <c r="H51" i="1" s="1"/>
  <c r="F50" i="1"/>
  <c r="H50" i="1" s="1"/>
  <c r="F49" i="1"/>
  <c r="F32" i="1"/>
  <c r="F18" i="1"/>
  <c r="F17" i="1" s="1"/>
  <c r="H17" i="1" s="1"/>
  <c r="F16" i="1"/>
  <c r="F15" i="1" s="1"/>
  <c r="F14" i="1"/>
  <c r="H14" i="1" s="1"/>
  <c r="F13" i="1"/>
  <c r="H13" i="1" s="1"/>
  <c r="F8" i="1"/>
  <c r="H8" i="1" s="1"/>
  <c r="F7" i="1"/>
  <c r="H7" i="1" s="1"/>
  <c r="F6" i="1"/>
  <c r="F5" i="1" l="1"/>
  <c r="H5" i="1" s="1"/>
  <c r="F47" i="1"/>
  <c r="H47" i="1" s="1"/>
  <c r="F31" i="1"/>
  <c r="H31" i="1" s="1"/>
  <c r="H49" i="1"/>
  <c r="H23" i="1"/>
  <c r="H16" i="1"/>
  <c r="H6" i="1"/>
  <c r="F11" i="1"/>
  <c r="H11" i="1" s="1"/>
  <c r="H18" i="1"/>
  <c r="H32" i="1"/>
  <c r="F4" i="1" l="1"/>
  <c r="F57" i="1" s="1"/>
  <c r="H15" i="1"/>
  <c r="H55" i="1"/>
  <c r="H4" i="1" l="1"/>
  <c r="H57" i="1"/>
</calcChain>
</file>

<file path=xl/sharedStrings.xml><?xml version="1.0" encoding="utf-8"?>
<sst xmlns="http://schemas.openxmlformats.org/spreadsheetml/2006/main" count="173" uniqueCount="129">
  <si>
    <t>5.1.1</t>
  </si>
  <si>
    <t>Référence au CCTP</t>
  </si>
  <si>
    <t>Qtité</t>
  </si>
  <si>
    <t>TVA applicable    (en %)</t>
  </si>
  <si>
    <t>Prix unitaire HT 
(en euros)</t>
  </si>
  <si>
    <t>Montant total HT
(en euros)</t>
  </si>
  <si>
    <t>Montant total TTC                      (en euros)</t>
  </si>
  <si>
    <t xml:space="preserve">Unités d'œuvre </t>
  </si>
  <si>
    <t>m²</t>
  </si>
  <si>
    <t>unité</t>
  </si>
  <si>
    <t>5.1.2</t>
  </si>
  <si>
    <t>5.1.3</t>
  </si>
  <si>
    <t>5.1.4</t>
  </si>
  <si>
    <t>5.1.5</t>
  </si>
  <si>
    <t>5.1.6</t>
  </si>
  <si>
    <t>Désignation des prestations / fournitures 
EN SOLUTION DE BASE</t>
  </si>
  <si>
    <t>VITRINES</t>
  </si>
  <si>
    <t>PEINTURES</t>
  </si>
  <si>
    <t>DEM-1</t>
  </si>
  <si>
    <t>Mise en peinture rose clair (Fourniture et pose)</t>
  </si>
  <si>
    <t xml:space="preserve">CIMAISES </t>
  </si>
  <si>
    <t>CM-1a</t>
  </si>
  <si>
    <t>CM-1b</t>
  </si>
  <si>
    <t>CM-1c</t>
  </si>
  <si>
    <t>CM-1d</t>
  </si>
  <si>
    <t>CM-1e</t>
  </si>
  <si>
    <t>CM-2a</t>
  </si>
  <si>
    <t>CM-2b</t>
  </si>
  <si>
    <t>CM-2c</t>
  </si>
  <si>
    <t>CM-1</t>
  </si>
  <si>
    <t>CM-2</t>
  </si>
  <si>
    <t>CM-3</t>
  </si>
  <si>
    <t>CM-3a</t>
  </si>
  <si>
    <t>CM-4</t>
  </si>
  <si>
    <t>CM-4a</t>
  </si>
  <si>
    <t>CM-4b</t>
  </si>
  <si>
    <t>CM-5</t>
  </si>
  <si>
    <t>CM-5a</t>
  </si>
  <si>
    <t>CM-5b</t>
  </si>
  <si>
    <t>20%</t>
  </si>
  <si>
    <t>ens</t>
  </si>
  <si>
    <t>CM-6</t>
  </si>
  <si>
    <t>CM-6a</t>
  </si>
  <si>
    <t>CM-6b</t>
  </si>
  <si>
    <t>VT-1</t>
  </si>
  <si>
    <t>VT-2</t>
  </si>
  <si>
    <t>VT-3</t>
  </si>
  <si>
    <t>VT-4</t>
  </si>
  <si>
    <t>VT-5</t>
  </si>
  <si>
    <t>VT-6</t>
  </si>
  <si>
    <t>MENUISERIES DIVERS</t>
  </si>
  <si>
    <t>PD-2</t>
  </si>
  <si>
    <t>MOB-1</t>
  </si>
  <si>
    <t>MOB-2</t>
  </si>
  <si>
    <t>SOLS SOUPLES</t>
  </si>
  <si>
    <t>SS-1</t>
  </si>
  <si>
    <t>SS-2</t>
  </si>
  <si>
    <t>Sol souple caoutchouc recyclé en rouleaux (M4)</t>
  </si>
  <si>
    <t>LT-1</t>
  </si>
  <si>
    <t>LT-2</t>
  </si>
  <si>
    <t>LT-2a</t>
  </si>
  <si>
    <t>LT-1a</t>
  </si>
  <si>
    <t>LT-1b</t>
  </si>
  <si>
    <t>PT-1</t>
  </si>
  <si>
    <t>PT-2</t>
  </si>
  <si>
    <t>PT-3</t>
  </si>
  <si>
    <t>PT-4</t>
  </si>
  <si>
    <t>PT-5</t>
  </si>
  <si>
    <t>PT-6</t>
  </si>
  <si>
    <t>Mise en peinture gris clair (Fourniture et pose)</t>
  </si>
  <si>
    <t>Mise en peinture bleu foncé (Fourniture et pose)</t>
  </si>
  <si>
    <t>Mise en peinture pour projection (Fourniture et pose)</t>
  </si>
  <si>
    <t>26,1</t>
  </si>
  <si>
    <t>Mise en peinture finition bouche-pore (Fourniture et pose)</t>
  </si>
  <si>
    <t>Sol souple moquette verte en rouleaux (M4)</t>
  </si>
  <si>
    <t>PD-1a</t>
  </si>
  <si>
    <t>PD-1b</t>
  </si>
  <si>
    <t>PT-7</t>
  </si>
  <si>
    <t>Mise en peinture blanc 1 couche sur murs blancs</t>
  </si>
  <si>
    <t>Mise en peinture blanc sur nouvelles cimaises et murs périphériques colorés (Fourniture et pose)</t>
  </si>
  <si>
    <t>Fourniture et pose d'une bâche PVC acoustique M1
(1 passage pour le public à prévoir)</t>
  </si>
  <si>
    <r>
      <t xml:space="preserve">Fourniture et pose d'une serrurerie cintrée brut support 22 ml
</t>
    </r>
    <r>
      <rPr>
        <i/>
        <sz val="9"/>
        <color rgb="FF000000"/>
        <rFont val="Avenir Book"/>
      </rPr>
      <t>(compris fixations sur CM-1d, CM-4d et murs latéraux)</t>
    </r>
  </si>
  <si>
    <t>CIMAISE COURBE DOUBLE FACE HAUTEUR 3750 MM / PROFONDEUR 400 MM / RAYON 25000 MM</t>
  </si>
  <si>
    <t>CIMAISE DROITE DOUBLE FACE HAUTEUR 3000 MM / PROFONDEUR 300 MM AVEC REEMPLOI</t>
  </si>
  <si>
    <t>CIMAISE DROITE DOUBLE FACE HAUTEUR 3750 MM / EPAISSEUR 400 MM AVEC REEMPLOI</t>
  </si>
  <si>
    <t>CIMAISE COURBE BACHE ACOUSTIQUE HAUTEUR 3000 MM</t>
  </si>
  <si>
    <t>LINTEAU COURBE DOUBLE FACE HAUTEUR 750 MM / EPAISSEUR 400 MM / RAYON 25000 MM</t>
  </si>
  <si>
    <t>LINTEAU COURBE SIMPLE FACE HAUTEUR 750 MM / EPAISSEUR 400 MM / RAYON 25000 MM</t>
  </si>
  <si>
    <r>
      <t xml:space="preserve">Fourniture et pose d'un linteau MDF 4850 mm (L) 
</t>
    </r>
    <r>
      <rPr>
        <i/>
        <sz val="9"/>
        <color rgb="FF000000"/>
        <rFont val="Avenir Book"/>
      </rPr>
      <t>(en appui sur CM-4a)</t>
    </r>
  </si>
  <si>
    <t>Démontage de l'exposition  et remise en état</t>
  </si>
  <si>
    <r>
      <t xml:space="preserve">Fourniture et pose d'un linteau MDF 4290 mm (L) 
</t>
    </r>
    <r>
      <rPr>
        <i/>
        <sz val="9"/>
        <color rgb="FF000000"/>
        <rFont val="Avenir Book"/>
      </rPr>
      <t>(en appui sur CM-2b et CM-2c)</t>
    </r>
  </si>
  <si>
    <r>
      <t xml:space="preserve">Fourniture et pose d'un linteau MDF 3890 mm (L) 
</t>
    </r>
    <r>
      <rPr>
        <i/>
        <sz val="9"/>
        <color rgb="FF000000"/>
        <rFont val="Avenir Book"/>
      </rPr>
      <t>(en appui sur CM-4d)</t>
    </r>
  </si>
  <si>
    <r>
      <t xml:space="preserve">Fourniture pose et mise en peinture d'une vitrine en applique 200 mm (H) x 400 mm (P) x 5620 mm (L) </t>
    </r>
    <r>
      <rPr>
        <i/>
        <sz val="9"/>
        <rFont val="Avenir Book"/>
      </rPr>
      <t xml:space="preserve">(MDF M1 à peindre PT-3 et 2 capot plexi 5 faces 6mm 125 mm (H) x  300 (P) x 1000 mm (L)  </t>
    </r>
    <r>
      <rPr>
        <sz val="9"/>
        <rFont val="Avenir Book"/>
      </rPr>
      <t xml:space="preserve">
</t>
    </r>
    <r>
      <rPr>
        <i/>
        <sz val="9"/>
        <rFont val="Avenir Book"/>
      </rPr>
      <t>(cette vitrine accueille 2 écrans et 1 mono-écouteur)</t>
    </r>
  </si>
  <si>
    <r>
      <t xml:space="preserve">Fourniture pose et mise en peinture d'une table circulaire 720 mm (H) x 1200 mm (Diam)
</t>
    </r>
    <r>
      <rPr>
        <i/>
        <sz val="9"/>
        <rFont val="Avenir Book"/>
      </rPr>
      <t>(plateau MDF 30 mm, piétements constitués de 3 panneaux MDF avec renforts d'angles compris intégration d'un tube aluminium brut pour support réglette LED, ce mobilier intègre 3 écrans et 3 casques d'écoute)</t>
    </r>
  </si>
  <si>
    <t xml:space="preserve">Fourniture pose et mise en peinture d'un plateau circulaire MDF 30 mm (ép.) x  2640 mm (Diam) à poser sur structure réemploi, y compris renforts et ajout de 20 pieds ajustables  
Seuls les bords et le dessous du plateau sont à peindre.  </t>
  </si>
  <si>
    <r>
      <t xml:space="preserve">Fourniture pose et mise en peinture d'une vitrine en applique 100 mm (H) x 300 (P) x 380 mm (L)
</t>
    </r>
    <r>
      <rPr>
        <i/>
        <sz val="9"/>
        <rFont val="Avenir Book"/>
      </rPr>
      <t>(MDF M1 à peindre PT-3 et 1 capot plexi 5 faces 6mm de dimensions 80 mm (H) x 380 mm (L)  x 300 mm (l))</t>
    </r>
  </si>
  <si>
    <t>u</t>
  </si>
  <si>
    <t xml:space="preserve">Fourniture pose et mise en peinture d'une vitrine murale à encastrer dans CM-1c 
- Niche MDF à peindre PT-2, 1500 mm (H) x 350 mm (P) x 2000 mm (L)
cette niche recevra 1 écran
- Vitrine en L MDF à peindre PT-2 à poser compris capot plexi 4 faces 200 mm (H) x 491 mm (P) x 2000 mm (L) </t>
  </si>
  <si>
    <t>Fourniture pose et mise en peinture d'une vitrine murale à encastrer dans CM-1c 
- Niche MDF à peindre PT-2,1500 mm (H) x 350 mm (P) x 2000 mm (L)</t>
  </si>
  <si>
    <r>
      <rPr>
        <sz val="9"/>
        <color theme="1"/>
        <rFont val="Avenir Book"/>
      </rPr>
      <t>Mise en oeuvre d'une ci</t>
    </r>
    <r>
      <rPr>
        <sz val="9"/>
        <color indexed="8"/>
        <rFont val="Avenir Book"/>
      </rPr>
      <t xml:space="preserve">maise béton cellulaire double face 5625 mm (L)
</t>
    </r>
    <r>
      <rPr>
        <i/>
        <sz val="9"/>
        <color rgb="FF000000"/>
        <rFont val="Avenir Book"/>
      </rPr>
      <t>(cette cimaise recevra de l'enduit pour une projection et intègrera 2 enceintes)</t>
    </r>
  </si>
  <si>
    <r>
      <t xml:space="preserve">Fourniture et pose d'une cimaise courbe MDF double-face 11680 mm (L)
</t>
    </r>
    <r>
      <rPr>
        <i/>
        <sz val="9"/>
        <color rgb="FF000000"/>
        <rFont val="Avenir Book"/>
      </rPr>
      <t>(cette cimaise intègre 2 enceintes, reçoit projection à l'entrée et est support du linteau LT-1a)</t>
    </r>
  </si>
  <si>
    <r>
      <t xml:space="preserve">Fourniture et pose d'une cimaise courbe MDF double-face 8000 mm (L)
</t>
    </r>
    <r>
      <rPr>
        <i/>
        <sz val="9"/>
        <color rgb="FF000000"/>
        <rFont val="Avenir Book"/>
      </rPr>
      <t>(parement simple face dans les zones non accessibles, cette cimaise est support des linteaux LT-1a et LT-2a)</t>
    </r>
  </si>
  <si>
    <r>
      <t xml:space="preserve">Fourniture et pose d'une cimaise courbe MDF double-face 10420 mm (L)
</t>
    </r>
    <r>
      <rPr>
        <i/>
        <sz val="9"/>
        <color rgb="FF000000"/>
        <rFont val="Avenir Book"/>
      </rPr>
      <t>(cette cimaise intègre 2 niches VT2, VT3, 2 écrans en applique et 3 mono-écouteurs et elle est support du linteau Lt-2a, pas de parement MDF à l’arrière de la cimaise dans la zone non visible et non accessible de la galerie)</t>
    </r>
  </si>
  <si>
    <r>
      <t xml:space="preserve">Fourniture et pose d'une cimaise courbe MDF double-face 9460 mm (L)
</t>
    </r>
    <r>
      <rPr>
        <i/>
        <sz val="9"/>
        <color rgb="FF000000"/>
        <rFont val="Avenir Book"/>
      </rPr>
      <t>(parement simple face à l'arrière du rideau, cette cimaise intègre 1 passage pour le public et est support du linteau LT-1b)</t>
    </r>
  </si>
  <si>
    <r>
      <t xml:space="preserve">Fourniture et pose d'une cimaise courbe MDF double-face  2430 mm (L)
</t>
    </r>
    <r>
      <rPr>
        <i/>
        <sz val="9"/>
        <color rgb="FF000000"/>
        <rFont val="Avenir Book"/>
      </rPr>
      <t>(cette cimaise est support du linteau LT-1b)</t>
    </r>
  </si>
  <si>
    <r>
      <t xml:space="preserve">Fourniture et pose d'une cimaise placo double-face 4710 mm (L)
</t>
    </r>
    <r>
      <rPr>
        <i/>
        <sz val="9"/>
        <color rgb="FF000000"/>
        <rFont val="Avenir Book"/>
      </rPr>
      <t>1 face MDF de récupération à peindre et 1 face plaques de plâtre feu</t>
    </r>
  </si>
  <si>
    <r>
      <t xml:space="preserve">Fourniture et pose d'une cimaise placo double-face 7020 mm (L)
</t>
    </r>
    <r>
      <rPr>
        <i/>
        <sz val="9"/>
        <color rgb="FF000000"/>
        <rFont val="Avenir Book"/>
      </rPr>
      <t>1 face MDF de récupération à peindre et 1 face plaques de plâtre feu</t>
    </r>
  </si>
  <si>
    <r>
      <t xml:space="preserve">Fourniture et pose d'une cimaise placo double-face 7280 mm (L)
</t>
    </r>
    <r>
      <rPr>
        <i/>
        <sz val="9"/>
        <color rgb="FF000000"/>
        <rFont val="Avenir Book"/>
      </rPr>
      <t>1 face MDF de récupération à peindre et 1 face plaques de plâtre feu</t>
    </r>
  </si>
  <si>
    <r>
      <t xml:space="preserve">Fourniture et pose d'une cimaise MDF double-face 5760 mm (L)
</t>
    </r>
    <r>
      <rPr>
        <i/>
        <sz val="9"/>
        <color rgb="FF000000"/>
        <rFont val="Avenir Book"/>
      </rPr>
      <t>1 face MDF de récupération à peindre, 1 face MDF de récupération hauteur partielle et bâche PVC acoustique M1 toute hauteur)</t>
    </r>
  </si>
  <si>
    <r>
      <rPr>
        <sz val="9"/>
        <color theme="1"/>
        <rFont val="Avenir Book"/>
      </rPr>
      <t xml:space="preserve">Mise en oeuvre </t>
    </r>
    <r>
      <rPr>
        <sz val="9"/>
        <color indexed="8"/>
        <rFont val="Avenir Book"/>
      </rPr>
      <t xml:space="preserve">d'une cimaise béton cellulaire double face 6562 mm (L)
</t>
    </r>
    <r>
      <rPr>
        <i/>
        <sz val="9"/>
        <color rgb="FF000000"/>
        <rFont val="Avenir Book"/>
      </rPr>
      <t>(cette cimaise recevra 1 écran et 1 casque d'écoute)</t>
    </r>
  </si>
  <si>
    <r>
      <rPr>
        <sz val="9"/>
        <color theme="1"/>
        <rFont val="Avenir Book"/>
      </rPr>
      <t>Mise en oeuvre</t>
    </r>
    <r>
      <rPr>
        <b/>
        <sz val="9"/>
        <color rgb="FF00B050"/>
        <rFont val="Avenir Book"/>
      </rPr>
      <t xml:space="preserve"> </t>
    </r>
    <r>
      <rPr>
        <sz val="9"/>
        <color indexed="8"/>
        <rFont val="Avenir Book"/>
      </rPr>
      <t>d'une cimaise béton cellulaire double face 2187 mm (L)</t>
    </r>
  </si>
  <si>
    <r>
      <rPr>
        <sz val="9"/>
        <color theme="1"/>
        <rFont val="Avenir Book"/>
      </rPr>
      <t xml:space="preserve">Mise en oeuvre </t>
    </r>
    <r>
      <rPr>
        <sz val="9"/>
        <color indexed="8"/>
        <rFont val="Avenir Book"/>
      </rPr>
      <t>d'une cimaise béton cellulaire double face 2187 mm (L)</t>
    </r>
  </si>
  <si>
    <t>441</t>
  </si>
  <si>
    <t>PSE-1</t>
  </si>
  <si>
    <t>PSE-2</t>
  </si>
  <si>
    <t>Fourniture béton cellulaire pour CM-4, CM-5, VT-1, VT-4 et PD-1
Bloc de 250 (h) x 200 (l) x 625 (L) mm</t>
  </si>
  <si>
    <t>Date  et signature du représentnant du titulaire et apposition du cachet social de l'entreprise :</t>
  </si>
  <si>
    <t xml:space="preserve">MONTANT TOTAL  LOT 1 HORS PSE : </t>
  </si>
  <si>
    <t>MARCHÉ N° 2024-593-1 : RÉALISATION DE L'EXPOSITION TEMPORAIRE PROVISOIREMENT INTITULÉE "BANLIEUES CHÉRIES"
DÉCOMPOSITION DU PRIX GLOBAL ET FORFAITAIRE (DPGF) - LOT 1 - AMÉNAGEMENT SCÉNOGRAPHIQUE</t>
  </si>
  <si>
    <r>
      <t xml:space="preserve">Fourniture et pose de podium 500 mm (H) x 600 mm (l) x 625 mm (L)
</t>
    </r>
    <r>
      <rPr>
        <i/>
        <sz val="9"/>
        <rFont val="Avenir Book"/>
      </rPr>
      <t>(piétement béton cellulaire</t>
    </r>
    <r>
      <rPr>
        <sz val="9"/>
        <rFont val="Avenir Book"/>
      </rPr>
      <t xml:space="preserve"> </t>
    </r>
    <r>
      <rPr>
        <b/>
        <sz val="9"/>
        <color rgb="FFFF0000"/>
        <rFont val="Avenir Book"/>
      </rPr>
      <t>(fourniture des blocs de béton cellulaire dans la rubrique PSE 1)</t>
    </r>
    <r>
      <rPr>
        <b/>
        <sz val="9"/>
        <rFont val="Avenir Book"/>
      </rPr>
      <t>,</t>
    </r>
    <r>
      <rPr>
        <b/>
        <sz val="9"/>
        <color rgb="FFFF0000"/>
        <rFont val="Avenir Book"/>
      </rPr>
      <t xml:space="preserve"> </t>
    </r>
    <r>
      <rPr>
        <i/>
        <sz val="9"/>
        <rFont val="Avenir Book"/>
      </rPr>
      <t>1 face caoutchouc recyclé)</t>
    </r>
  </si>
  <si>
    <r>
      <t xml:space="preserve">Fourniture et pose de podium incliné à vocation d'assise entre 900 et 400 mm (H) x 3400 (l) x 5750 mm (L)
</t>
    </r>
    <r>
      <rPr>
        <i/>
        <sz val="9"/>
        <rFont val="Avenir Book"/>
      </rPr>
      <t>(piétement béton cellulaire</t>
    </r>
    <r>
      <rPr>
        <sz val="9"/>
        <rFont val="Avenir Book"/>
      </rPr>
      <t xml:space="preserve"> </t>
    </r>
    <r>
      <rPr>
        <b/>
        <sz val="9"/>
        <color rgb="FFFF0000"/>
        <rFont val="Avenir Book"/>
      </rPr>
      <t>(fourniture des blocs de béton cellulaire dans la rubrique PSE 1)</t>
    </r>
    <r>
      <rPr>
        <b/>
        <i/>
        <sz val="9"/>
        <rFont val="Avenir Book"/>
      </rPr>
      <t xml:space="preserve">, </t>
    </r>
    <r>
      <rPr>
        <i/>
        <sz val="9"/>
        <rFont val="Avenir Book"/>
      </rPr>
      <t>5 faces caoutchouc recyclé)</t>
    </r>
  </si>
  <si>
    <r>
      <t xml:space="preserve">Fourniture et pose de podium 250 mm (H) x 1200 mm (l) x 1250 mm (L)
</t>
    </r>
    <r>
      <rPr>
        <i/>
        <sz val="9"/>
        <rFont val="Avenir Book"/>
      </rPr>
      <t>(piétement béton cellulaire</t>
    </r>
    <r>
      <rPr>
        <sz val="9"/>
        <rFont val="Avenir Book"/>
      </rPr>
      <t xml:space="preserve"> </t>
    </r>
    <r>
      <rPr>
        <b/>
        <sz val="9"/>
        <color rgb="FFFF0000"/>
        <rFont val="Avenir Book"/>
      </rPr>
      <t>(fourniture des blocs de béton cellulaire dans la rubrique PSE 1)</t>
    </r>
    <r>
      <rPr>
        <b/>
        <sz val="9"/>
        <rFont val="Avenir Book"/>
      </rPr>
      <t>,</t>
    </r>
    <r>
      <rPr>
        <b/>
        <sz val="9"/>
        <color rgb="FFFF0000"/>
        <rFont val="Avenir Book"/>
      </rPr>
      <t xml:space="preserve"> </t>
    </r>
    <r>
      <rPr>
        <i/>
        <sz val="9"/>
        <rFont val="Avenir Book"/>
      </rPr>
      <t>1 face caoutchouc recyclé)</t>
    </r>
  </si>
  <si>
    <t>PRESTATIONS SUPPLÉMENTAIRES ÉVENTUELLES (PSE)</t>
  </si>
  <si>
    <r>
      <t xml:space="preserve">Fourniture pose et mise en peinture d'une vitrine table 969 mm (H) x 625 mm (Pr) x 1000 mm (L) 
</t>
    </r>
    <r>
      <rPr>
        <i/>
        <sz val="9"/>
        <rFont val="Avenir Book"/>
      </rPr>
      <t xml:space="preserve">(MDF M1 à peindre et capot plexi 5 faces 6mm 200 mm (H) x1000 mm (Pr) piétement béton cellulaire)
</t>
    </r>
    <r>
      <rPr>
        <b/>
        <i/>
        <sz val="9"/>
        <color rgb="FFFF0000"/>
        <rFont val="Avenir Book"/>
      </rPr>
      <t>(fourniture des blocs de béton cellulaire dans la rubrique PSE1)</t>
    </r>
  </si>
  <si>
    <r>
      <t xml:space="preserve">Fourniture pose et mise en peinture d'une vitrine table 781 mm (H) x 625 mm (Pr) x 1870 mm (L)
</t>
    </r>
    <r>
      <rPr>
        <i/>
        <sz val="9"/>
        <rFont val="Avenir Book"/>
      </rPr>
      <t xml:space="preserve">(MDF M1 à peindre PT-1 et capot plexi 1 face 6mm 543 mm (Pr) x 1450 cm (L) (fournis par le musée), piétement béton cellulaire)
</t>
    </r>
    <r>
      <rPr>
        <b/>
        <i/>
        <sz val="9"/>
        <color rgb="FFFF0000"/>
        <rFont val="Avenir Book"/>
      </rPr>
      <t>(fourniture des blocs de béton cellulaire dans la rubrique PSE 1)</t>
    </r>
  </si>
  <si>
    <r>
      <t xml:space="preserve">CIMAISE DROITE DOUBLE FACE BETON CELLULAIRE HAUTEUR 3000 MM / EPAISSEUR 200 MM </t>
    </r>
    <r>
      <rPr>
        <b/>
        <sz val="10"/>
        <color rgb="FFFF0000"/>
        <rFont val="Avenir Book"/>
      </rPr>
      <t>(fourniture des blocs de béton cellulaire dans la rubrique PSE 1)</t>
    </r>
  </si>
  <si>
    <r>
      <t xml:space="preserve">CIMAISE DROITE DOUBLE FACE BETON CELLULAIRE HAUTEUR 4200 MM / EPAISSEUR 200 MM </t>
    </r>
    <r>
      <rPr>
        <b/>
        <sz val="10"/>
        <color rgb="FFFF0000"/>
        <rFont val="Avenir Book"/>
      </rPr>
      <t>(fourniture des blocs de béton cellulaire dans la rubrique PSE 1)</t>
    </r>
  </si>
  <si>
    <r>
      <rPr>
        <b/>
        <sz val="9"/>
        <rFont val="Avenir Book"/>
      </rPr>
      <t>SS-3 :</t>
    </r>
    <r>
      <rPr>
        <sz val="9"/>
        <rFont val="Avenir Book"/>
      </rPr>
      <t xml:space="preserve"> Fourniture et pose du sol souple caoutchouc recyclé en rouleaux (M4) pour studio de musique </t>
    </r>
  </si>
  <si>
    <t>DÉMONTAGE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</si>
</sst>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* #,##0.00&quot;  &quot;[$€-2]&quot; &quot;;&quot; &quot;* &quot;-&quot;#,##0.00&quot;  &quot;[$€-2]&quot; &quot;;&quot; &quot;* &quot;-&quot;??&quot;  &quot;[$€-2]&quot; &quot;"/>
    <numFmt numFmtId="165" formatCode="&quot; &quot;* #,##0.00&quot;  &quot;[$€-2]&quot; &quot;;&quot; &quot;* \(#,##0.00&quot;) &quot;[$€-2]&quot; &quot;;&quot; &quot;* &quot;-&quot;??&quot;  &quot;[$€-2]&quot; &quot;"/>
    <numFmt numFmtId="166" formatCode="#,##0.00&quot;€&quot;;#,##0.00&quot;€&quot;"/>
    <numFmt numFmtId="167" formatCode="_-[$€-2]\ * #,##0.00_-;\-[$€-2]\ * #,##0.00_-;_-[$€-2]\ * &quot;-&quot;??_-;_-@_-"/>
    <numFmt numFmtId="168" formatCode="#,##0.00\ &quot;€&quot;"/>
  </numFmts>
  <fonts count="28">
    <font>
      <sz val="11"/>
      <color indexed="8"/>
      <name val="Calibri"/>
    </font>
    <font>
      <sz val="10"/>
      <color indexed="8"/>
      <name val="Avenir Book"/>
    </font>
    <font>
      <sz val="10"/>
      <color indexed="8"/>
      <name val="Avenir Heavy"/>
    </font>
    <font>
      <sz val="9"/>
      <color indexed="8"/>
      <name val="Avenir Book"/>
    </font>
    <font>
      <sz val="10"/>
      <color indexed="13"/>
      <name val="Avenir Book"/>
    </font>
    <font>
      <sz val="9"/>
      <name val="Avenir Book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8"/>
      <name val="Calibri"/>
      <family val="2"/>
    </font>
    <font>
      <b/>
      <sz val="10"/>
      <color indexed="8"/>
      <name val="Avenir Heavy"/>
    </font>
    <font>
      <b/>
      <sz val="11"/>
      <color indexed="8"/>
      <name val="Calibri"/>
      <family val="2"/>
    </font>
    <font>
      <b/>
      <sz val="9"/>
      <color indexed="8"/>
      <name val="Avenir Medium"/>
    </font>
    <font>
      <b/>
      <sz val="10"/>
      <color indexed="8"/>
      <name val="Avenir Medium"/>
    </font>
    <font>
      <b/>
      <sz val="10"/>
      <name val="Avenir Medium"/>
    </font>
    <font>
      <b/>
      <sz val="11"/>
      <name val="Calibri"/>
      <family val="2"/>
    </font>
    <font>
      <b/>
      <sz val="10"/>
      <color indexed="8"/>
      <name val="Avenir Book"/>
    </font>
    <font>
      <i/>
      <sz val="9"/>
      <color rgb="FF000000"/>
      <name val="Avenir Book"/>
    </font>
    <font>
      <sz val="11"/>
      <color indexed="8"/>
      <name val="Calibri"/>
      <family val="2"/>
    </font>
    <font>
      <b/>
      <sz val="11"/>
      <name val="Avenir Heavy"/>
    </font>
    <font>
      <sz val="11"/>
      <color indexed="8"/>
      <name val="Calibri"/>
      <family val="2"/>
    </font>
    <font>
      <b/>
      <sz val="10"/>
      <color rgb="FFFF0000"/>
      <name val="Avenir Book"/>
    </font>
    <font>
      <b/>
      <sz val="9"/>
      <color rgb="FF00B050"/>
      <name val="Avenir Book"/>
    </font>
    <font>
      <b/>
      <sz val="9"/>
      <name val="Avenir Book"/>
    </font>
    <font>
      <b/>
      <sz val="9"/>
      <color rgb="FFFF0000"/>
      <name val="Avenir Book"/>
    </font>
    <font>
      <i/>
      <sz val="9"/>
      <name val="Avenir Book"/>
    </font>
    <font>
      <b/>
      <i/>
      <sz val="9"/>
      <name val="Avenir Book"/>
    </font>
    <font>
      <b/>
      <i/>
      <sz val="9"/>
      <color rgb="FFFF0000"/>
      <name val="Avenir Book"/>
    </font>
    <font>
      <sz val="9"/>
      <color theme="1"/>
      <name val="Avenir Book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9" fontId="19" fillId="0" borderId="0" applyFont="0" applyFill="0" applyBorder="0" applyAlignment="0" applyProtection="0"/>
  </cellStyleXfs>
  <cellXfs count="90">
    <xf numFmtId="0" fontId="0" fillId="0" borderId="0" xfId="0"/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0" fillId="0" borderId="0" xfId="0" applyNumberFormat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vertical="center" wrapText="1"/>
    </xf>
    <xf numFmtId="9" fontId="1" fillId="3" borderId="10" xfId="0" applyNumberFormat="1" applyFont="1" applyFill="1" applyBorder="1" applyAlignment="1">
      <alignment horizontal="center" vertical="center" wrapText="1"/>
    </xf>
    <xf numFmtId="164" fontId="2" fillId="3" borderId="11" xfId="0" applyNumberFormat="1" applyFont="1" applyFill="1" applyBorder="1" applyAlignment="1">
      <alignment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right" vertical="center" wrapText="1"/>
    </xf>
    <xf numFmtId="49" fontId="5" fillId="5" borderId="1" xfId="0" applyNumberFormat="1" applyFont="1" applyFill="1" applyBorder="1" applyAlignment="1">
      <alignment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9" fontId="3" fillId="5" borderId="1" xfId="0" applyNumberFormat="1" applyFont="1" applyFill="1" applyBorder="1" applyAlignment="1">
      <alignment horizontal="center" vertical="center" wrapText="1"/>
    </xf>
    <xf numFmtId="164" fontId="3" fillId="5" borderId="8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vertical="center" wrapText="1"/>
    </xf>
    <xf numFmtId="0" fontId="0" fillId="5" borderId="0" xfId="0" applyNumberFormat="1" applyFill="1" applyBorder="1" applyAlignment="1">
      <alignment vertical="center" wrapText="1"/>
    </xf>
    <xf numFmtId="164" fontId="2" fillId="3" borderId="8" xfId="0" applyNumberFormat="1" applyFont="1" applyFill="1" applyBorder="1" applyAlignment="1">
      <alignment vertical="center" wrapText="1"/>
    </xf>
    <xf numFmtId="0" fontId="17" fillId="2" borderId="0" xfId="0" applyFont="1" applyFill="1" applyBorder="1" applyAlignment="1">
      <alignment vertical="center" wrapText="1"/>
    </xf>
    <xf numFmtId="0" fontId="17" fillId="0" borderId="0" xfId="0" applyNumberFormat="1" applyFont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NumberFormat="1" applyFill="1" applyBorder="1" applyAlignment="1">
      <alignment vertical="center" wrapText="1"/>
    </xf>
    <xf numFmtId="49" fontId="9" fillId="7" borderId="7" xfId="0" applyNumberFormat="1" applyFont="1" applyFill="1" applyBorder="1" applyAlignment="1">
      <alignment horizontal="center" vertical="center" wrapText="1"/>
    </xf>
    <xf numFmtId="164" fontId="2" fillId="7" borderId="8" xfId="0" applyNumberFormat="1" applyFont="1" applyFill="1" applyBorder="1" applyAlignment="1">
      <alignment vertical="center" wrapText="1"/>
    </xf>
    <xf numFmtId="0" fontId="0" fillId="2" borderId="0" xfId="0" applyFill="1" applyBorder="1" applyAlignment="1" applyProtection="1">
      <alignment vertical="center" wrapText="1"/>
      <protection locked="0"/>
    </xf>
    <xf numFmtId="0" fontId="0" fillId="0" borderId="0" xfId="0" applyNumberFormat="1" applyBorder="1" applyAlignment="1" applyProtection="1">
      <alignment vertical="center" wrapText="1"/>
      <protection locked="0"/>
    </xf>
    <xf numFmtId="0" fontId="0" fillId="2" borderId="0" xfId="0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6" fontId="3" fillId="5" borderId="1" xfId="0" applyNumberFormat="1" applyFont="1" applyFill="1" applyBorder="1" applyAlignment="1">
      <alignment horizontal="center" vertical="center" wrapText="1"/>
    </xf>
    <xf numFmtId="165" fontId="1" fillId="3" borderId="10" xfId="0" applyNumberFormat="1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49" fontId="15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4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66" fontId="3" fillId="7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67" fontId="0" fillId="2" borderId="0" xfId="0" applyNumberFormat="1" applyFill="1" applyBorder="1" applyAlignment="1">
      <alignment vertical="center" wrapText="1"/>
    </xf>
    <xf numFmtId="9" fontId="2" fillId="3" borderId="1" xfId="3" applyFont="1" applyFill="1" applyBorder="1" applyAlignment="1">
      <alignment horizontal="center" vertical="center" wrapText="1"/>
    </xf>
    <xf numFmtId="49" fontId="3" fillId="5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8" fontId="3" fillId="2" borderId="1" xfId="0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vertical="center" wrapText="1"/>
    </xf>
    <xf numFmtId="168" fontId="3" fillId="5" borderId="1" xfId="0" applyNumberFormat="1" applyFont="1" applyFill="1" applyBorder="1" applyAlignment="1">
      <alignment vertical="center" wrapText="1"/>
    </xf>
    <xf numFmtId="168" fontId="5" fillId="2" borderId="1" xfId="0" applyNumberFormat="1" applyFont="1" applyFill="1" applyBorder="1" applyAlignment="1">
      <alignment vertical="center" wrapText="1"/>
    </xf>
    <xf numFmtId="0" fontId="10" fillId="6" borderId="14" xfId="0" applyNumberFormat="1" applyFont="1" applyFill="1" applyBorder="1" applyAlignment="1">
      <alignment horizontal="left" vertical="center" wrapText="1"/>
    </xf>
    <xf numFmtId="0" fontId="10" fillId="6" borderId="15" xfId="0" applyNumberFormat="1" applyFont="1" applyFill="1" applyBorder="1" applyAlignment="1">
      <alignment horizontal="left" vertical="center" wrapText="1"/>
    </xf>
    <xf numFmtId="0" fontId="10" fillId="6" borderId="16" xfId="0" applyNumberFormat="1" applyFont="1" applyFill="1" applyBorder="1" applyAlignment="1">
      <alignment horizontal="left" vertical="center" wrapText="1"/>
    </xf>
    <xf numFmtId="49" fontId="9" fillId="7" borderId="1" xfId="0" applyNumberFormat="1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10" fillId="0" borderId="17" xfId="0" applyNumberFormat="1" applyFont="1" applyBorder="1" applyAlignment="1">
      <alignment horizontal="left" vertical="top" wrapText="1"/>
    </xf>
    <xf numFmtId="0" fontId="10" fillId="0" borderId="18" xfId="0" applyNumberFormat="1" applyFont="1" applyBorder="1" applyAlignment="1">
      <alignment horizontal="left" vertical="top" wrapText="1"/>
    </xf>
    <xf numFmtId="0" fontId="10" fillId="0" borderId="19" xfId="0" applyNumberFormat="1" applyFont="1" applyBorder="1" applyAlignment="1">
      <alignment horizontal="left" vertical="top" wrapText="1"/>
    </xf>
    <xf numFmtId="49" fontId="15" fillId="4" borderId="12" xfId="0" applyNumberFormat="1" applyFont="1" applyFill="1" applyBorder="1" applyAlignment="1">
      <alignment horizontal="left" vertical="center" wrapText="1"/>
    </xf>
    <xf numFmtId="49" fontId="15" fillId="4" borderId="13" xfId="0" applyNumberFormat="1" applyFont="1" applyFill="1" applyBorder="1" applyAlignment="1">
      <alignment horizontal="left" vertical="center" wrapText="1"/>
    </xf>
    <xf numFmtId="49" fontId="15" fillId="4" borderId="12" xfId="0" applyNumberFormat="1" applyFont="1" applyFill="1" applyBorder="1" applyAlignment="1">
      <alignment vertical="center" wrapText="1"/>
    </xf>
    <xf numFmtId="49" fontId="15" fillId="4" borderId="13" xfId="0" applyNumberFormat="1" applyFont="1" applyFill="1" applyBorder="1" applyAlignment="1">
      <alignment vertical="center" wrapText="1"/>
    </xf>
    <xf numFmtId="49" fontId="15" fillId="4" borderId="20" xfId="0" applyNumberFormat="1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9" fillId="3" borderId="12" xfId="0" applyNumberFormat="1" applyFont="1" applyFill="1" applyBorder="1" applyAlignment="1">
      <alignment horizontal="left" vertical="center" wrapText="1"/>
    </xf>
    <xf numFmtId="49" fontId="9" fillId="3" borderId="13" xfId="0" applyNumberFormat="1" applyFont="1" applyFill="1" applyBorder="1" applyAlignment="1">
      <alignment horizontal="left" vertical="center" wrapText="1"/>
    </xf>
    <xf numFmtId="49" fontId="9" fillId="3" borderId="20" xfId="0" applyNumberFormat="1" applyFont="1" applyFill="1" applyBorder="1" applyAlignment="1">
      <alignment horizontal="left" vertical="center" wrapText="1"/>
    </xf>
    <xf numFmtId="49" fontId="18" fillId="3" borderId="9" xfId="0" applyNumberFormat="1" applyFont="1" applyFill="1" applyBorder="1" applyAlignment="1">
      <alignment horizontal="right" vertical="center" wrapText="1"/>
    </xf>
    <xf numFmtId="0" fontId="18" fillId="3" borderId="10" xfId="0" applyFont="1" applyFill="1" applyBorder="1" applyAlignment="1">
      <alignment horizontal="right" vertical="center" wrapText="1"/>
    </xf>
    <xf numFmtId="49" fontId="15" fillId="4" borderId="12" xfId="0" applyNumberFormat="1" applyFont="1" applyFill="1" applyBorder="1" applyAlignment="1" applyProtection="1">
      <alignment horizontal="left" vertical="center" wrapText="1"/>
      <protection locked="0"/>
    </xf>
    <xf numFmtId="49" fontId="15" fillId="4" borderId="13" xfId="0" applyNumberFormat="1" applyFont="1" applyFill="1" applyBorder="1" applyAlignment="1" applyProtection="1">
      <alignment horizontal="left" vertical="center" wrapText="1"/>
      <protection locked="0"/>
    </xf>
  </cellXfs>
  <cellStyles count="4">
    <cellStyle name="Lien hypertexte" xfId="1" builtinId="8" hidden="1"/>
    <cellStyle name="Lien hypertexte visité" xfId="2" builtinId="9" hidden="1"/>
    <cellStyle name="Normal" xfId="0" builtinId="0"/>
    <cellStyle name="Pourcentage" xfId="3" builtinId="5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64"/>
  <sheetViews>
    <sheetView showGridLines="0" tabSelected="1" zoomScale="130" zoomScaleNormal="130" workbookViewId="0">
      <selection activeCell="B55" sqref="B55:E55"/>
    </sheetView>
  </sheetViews>
  <sheetFormatPr baseColWidth="10" defaultColWidth="8.6328125" defaultRowHeight="15" customHeight="1"/>
  <cols>
    <col min="1" max="1" width="12.6328125" style="3" customWidth="1"/>
    <col min="2" max="2" width="62.1796875" style="3" customWidth="1"/>
    <col min="3" max="3" width="8.453125" style="3" customWidth="1"/>
    <col min="4" max="4" width="7.36328125" style="3" customWidth="1"/>
    <col min="5" max="5" width="11.36328125" style="3" customWidth="1"/>
    <col min="6" max="6" width="14.90625" style="42" customWidth="1"/>
    <col min="7" max="7" width="10.36328125" style="42" customWidth="1"/>
    <col min="8" max="8" width="13.453125" style="3" customWidth="1"/>
    <col min="9" max="9" width="8.6328125" style="3" customWidth="1"/>
    <col min="10" max="10" width="86.08984375" style="3" customWidth="1"/>
    <col min="11" max="31" width="8.6328125" style="3" customWidth="1"/>
    <col min="32" max="16384" width="8.6328125" style="3"/>
  </cols>
  <sheetData>
    <row r="1" spans="1:30" s="28" customFormat="1" ht="28" customHeight="1">
      <c r="A1" s="78" t="s">
        <v>118</v>
      </c>
      <c r="B1" s="79"/>
      <c r="C1" s="79"/>
      <c r="D1" s="79"/>
      <c r="E1" s="79"/>
      <c r="F1" s="79"/>
      <c r="G1" s="79"/>
      <c r="H1" s="80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</row>
    <row r="2" spans="1:30" ht="6" customHeight="1" thickBot="1">
      <c r="A2" s="2"/>
      <c r="B2" s="2"/>
      <c r="C2" s="2"/>
      <c r="D2" s="2"/>
      <c r="E2" s="2"/>
      <c r="F2" s="35"/>
      <c r="G2" s="35"/>
      <c r="H2" s="2"/>
      <c r="I2" s="2"/>
      <c r="J2" s="4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43.5" customHeight="1">
      <c r="A3" s="13" t="s">
        <v>1</v>
      </c>
      <c r="B3" s="15" t="s">
        <v>15</v>
      </c>
      <c r="C3" s="14" t="s">
        <v>7</v>
      </c>
      <c r="D3" s="14" t="s">
        <v>2</v>
      </c>
      <c r="E3" s="14" t="s">
        <v>4</v>
      </c>
      <c r="F3" s="15" t="s">
        <v>5</v>
      </c>
      <c r="G3" s="14" t="s">
        <v>3</v>
      </c>
      <c r="H3" s="12" t="s">
        <v>6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4.5">
      <c r="A4" s="23" t="s">
        <v>0</v>
      </c>
      <c r="B4" s="81" t="s">
        <v>20</v>
      </c>
      <c r="C4" s="82"/>
      <c r="D4" s="82"/>
      <c r="E4" s="82"/>
      <c r="F4" s="36">
        <f>F5+F11+F15+F17+F20+F23+F26+F29</f>
        <v>0</v>
      </c>
      <c r="G4" s="56">
        <v>0.2</v>
      </c>
      <c r="H4" s="26">
        <f>F4+F4*G4</f>
        <v>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s="34" customFormat="1" ht="14.5">
      <c r="A5" s="44" t="s">
        <v>29</v>
      </c>
      <c r="B5" s="88" t="s">
        <v>82</v>
      </c>
      <c r="C5" s="89"/>
      <c r="D5" s="89"/>
      <c r="E5" s="89"/>
      <c r="F5" s="48">
        <f>SUM(F6:F10)</f>
        <v>0</v>
      </c>
      <c r="G5" s="49" t="s">
        <v>39</v>
      </c>
      <c r="H5" s="48">
        <f>F5+F5*G5</f>
        <v>0</v>
      </c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</row>
    <row r="6" spans="1:30" ht="35.5">
      <c r="A6" s="46" t="s">
        <v>21</v>
      </c>
      <c r="B6" s="5" t="s">
        <v>100</v>
      </c>
      <c r="C6" s="1" t="s">
        <v>8</v>
      </c>
      <c r="D6" s="6">
        <v>44</v>
      </c>
      <c r="E6" s="61"/>
      <c r="F6" s="37">
        <f t="shared" ref="F6:F14" si="0">E6*D6</f>
        <v>0</v>
      </c>
      <c r="G6" s="7">
        <v>0.2</v>
      </c>
      <c r="H6" s="9">
        <f>F6+F6*G6</f>
        <v>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37.25" customHeight="1">
      <c r="A7" s="46" t="s">
        <v>22</v>
      </c>
      <c r="B7" s="5" t="s">
        <v>101</v>
      </c>
      <c r="C7" s="1" t="s">
        <v>8</v>
      </c>
      <c r="D7" s="6">
        <v>30</v>
      </c>
      <c r="E7" s="61"/>
      <c r="F7" s="37">
        <f t="shared" si="0"/>
        <v>0</v>
      </c>
      <c r="G7" s="7">
        <v>0.2</v>
      </c>
      <c r="H7" s="9">
        <f t="shared" ref="H7:H10" si="1">F7+F7*G7</f>
        <v>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47.5">
      <c r="A8" s="46" t="s">
        <v>23</v>
      </c>
      <c r="B8" s="5" t="s">
        <v>102</v>
      </c>
      <c r="C8" s="1" t="s">
        <v>8</v>
      </c>
      <c r="D8" s="6">
        <v>39</v>
      </c>
      <c r="E8" s="61"/>
      <c r="F8" s="37">
        <f t="shared" si="0"/>
        <v>0</v>
      </c>
      <c r="G8" s="7">
        <v>0.2</v>
      </c>
      <c r="H8" s="9">
        <f t="shared" si="1"/>
        <v>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35.5">
      <c r="A9" s="46" t="s">
        <v>24</v>
      </c>
      <c r="B9" s="50" t="s">
        <v>103</v>
      </c>
      <c r="C9" s="51" t="s">
        <v>8</v>
      </c>
      <c r="D9" s="52">
        <v>32</v>
      </c>
      <c r="E9" s="62"/>
      <c r="F9" s="53">
        <f t="shared" ref="F9" si="2">E9*D9</f>
        <v>0</v>
      </c>
      <c r="G9" s="54">
        <v>0.2</v>
      </c>
      <c r="H9" s="9">
        <f t="shared" si="1"/>
        <v>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23.5">
      <c r="A10" s="46" t="s">
        <v>25</v>
      </c>
      <c r="B10" s="5" t="s">
        <v>104</v>
      </c>
      <c r="C10" s="1" t="s">
        <v>8</v>
      </c>
      <c r="D10" s="6">
        <v>9.1</v>
      </c>
      <c r="E10" s="61"/>
      <c r="F10" s="37">
        <f t="shared" ref="F10" si="3">E10*D10</f>
        <v>0</v>
      </c>
      <c r="G10" s="7">
        <v>0.2</v>
      </c>
      <c r="H10" s="9">
        <f t="shared" si="1"/>
        <v>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ht="14.5">
      <c r="A11" s="45" t="s">
        <v>30</v>
      </c>
      <c r="B11" s="88" t="s">
        <v>83</v>
      </c>
      <c r="C11" s="89"/>
      <c r="D11" s="89"/>
      <c r="E11" s="89"/>
      <c r="F11" s="48">
        <f>SUM(F12:F14)</f>
        <v>0</v>
      </c>
      <c r="G11" s="49" t="s">
        <v>39</v>
      </c>
      <c r="H11" s="48">
        <f>F11+F11*G11</f>
        <v>0</v>
      </c>
      <c r="I11" s="2"/>
      <c r="J11" s="16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23.5">
      <c r="A12" s="46" t="s">
        <v>26</v>
      </c>
      <c r="B12" s="5" t="s">
        <v>105</v>
      </c>
      <c r="C12" s="1" t="s">
        <v>8</v>
      </c>
      <c r="D12" s="6">
        <v>14</v>
      </c>
      <c r="E12" s="61"/>
      <c r="F12" s="37">
        <f>E12*D12</f>
        <v>0</v>
      </c>
      <c r="G12" s="7">
        <v>0.2</v>
      </c>
      <c r="H12" s="9">
        <f>F12+F12*G12</f>
        <v>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6" customHeight="1">
      <c r="A13" s="46" t="s">
        <v>27</v>
      </c>
      <c r="B13" s="5" t="s">
        <v>106</v>
      </c>
      <c r="C13" s="1" t="s">
        <v>8</v>
      </c>
      <c r="D13" s="6">
        <v>21</v>
      </c>
      <c r="E13" s="61"/>
      <c r="F13" s="37">
        <f t="shared" si="0"/>
        <v>0</v>
      </c>
      <c r="G13" s="7">
        <v>0.2</v>
      </c>
      <c r="H13" s="9">
        <f t="shared" ref="H13" si="4">F13+F13*G13</f>
        <v>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26" customHeight="1">
      <c r="A14" s="47" t="s">
        <v>28</v>
      </c>
      <c r="B14" s="5" t="s">
        <v>107</v>
      </c>
      <c r="C14" s="1" t="s">
        <v>8</v>
      </c>
      <c r="D14" s="6">
        <v>22</v>
      </c>
      <c r="E14" s="61"/>
      <c r="F14" s="37">
        <f t="shared" si="0"/>
        <v>0</v>
      </c>
      <c r="G14" s="7">
        <v>0.2</v>
      </c>
      <c r="H14" s="9">
        <f>F14+F14*G14</f>
        <v>0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14.5">
      <c r="A15" s="45" t="s">
        <v>31</v>
      </c>
      <c r="B15" s="88" t="s">
        <v>84</v>
      </c>
      <c r="C15" s="89"/>
      <c r="D15" s="89"/>
      <c r="E15" s="89"/>
      <c r="F15" s="48">
        <f>SUM(F16)</f>
        <v>0</v>
      </c>
      <c r="G15" s="49" t="s">
        <v>39</v>
      </c>
      <c r="H15" s="48">
        <f>F15+F15*G15</f>
        <v>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37.75" customHeight="1">
      <c r="A16" s="47" t="s">
        <v>32</v>
      </c>
      <c r="B16" s="5" t="s">
        <v>108</v>
      </c>
      <c r="C16" s="1" t="s">
        <v>8</v>
      </c>
      <c r="D16" s="6">
        <v>14.5</v>
      </c>
      <c r="E16" s="61"/>
      <c r="F16" s="37">
        <f t="shared" ref="F16:F18" si="5">E16*D16</f>
        <v>0</v>
      </c>
      <c r="G16" s="7">
        <v>0.2</v>
      </c>
      <c r="H16" s="9">
        <f>F16*1.2</f>
        <v>0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22.75" customHeight="1">
      <c r="A17" s="45" t="s">
        <v>33</v>
      </c>
      <c r="B17" s="73" t="s">
        <v>125</v>
      </c>
      <c r="C17" s="74"/>
      <c r="D17" s="74"/>
      <c r="E17" s="74"/>
      <c r="F17" s="48">
        <f>SUM(F18:F19)</f>
        <v>0</v>
      </c>
      <c r="G17" s="49" t="s">
        <v>39</v>
      </c>
      <c r="H17" s="48">
        <f>F17+F17*G17</f>
        <v>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40.75" customHeight="1">
      <c r="A18" s="46" t="s">
        <v>34</v>
      </c>
      <c r="B18" s="5" t="s">
        <v>99</v>
      </c>
      <c r="C18" s="1" t="s">
        <v>8</v>
      </c>
      <c r="D18" s="6">
        <v>17</v>
      </c>
      <c r="E18" s="61"/>
      <c r="F18" s="37">
        <f t="shared" si="5"/>
        <v>0</v>
      </c>
      <c r="G18" s="7">
        <v>0.2</v>
      </c>
      <c r="H18" s="9">
        <f>F18*1.2</f>
        <v>0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26" customHeight="1">
      <c r="A19" s="47" t="s">
        <v>35</v>
      </c>
      <c r="B19" s="5" t="s">
        <v>109</v>
      </c>
      <c r="C19" s="1" t="s">
        <v>8</v>
      </c>
      <c r="D19" s="6">
        <v>19.5</v>
      </c>
      <c r="E19" s="61"/>
      <c r="F19" s="37">
        <f t="shared" ref="F19" si="6">E19*D19</f>
        <v>0</v>
      </c>
      <c r="G19" s="7">
        <v>0.2</v>
      </c>
      <c r="H19" s="9">
        <f>F19*1.2</f>
        <v>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27.65" customHeight="1">
      <c r="A20" s="45" t="s">
        <v>36</v>
      </c>
      <c r="B20" s="73" t="s">
        <v>126</v>
      </c>
      <c r="C20" s="74"/>
      <c r="D20" s="74"/>
      <c r="E20" s="74"/>
      <c r="F20" s="48">
        <f>SUM(F21:F22)</f>
        <v>0</v>
      </c>
      <c r="G20" s="49" t="s">
        <v>39</v>
      </c>
      <c r="H20" s="48">
        <f>F20+F20*G20</f>
        <v>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26" customHeight="1">
      <c r="A21" s="46" t="s">
        <v>37</v>
      </c>
      <c r="B21" s="5" t="s">
        <v>110</v>
      </c>
      <c r="C21" s="1" t="s">
        <v>8</v>
      </c>
      <c r="D21" s="6">
        <v>10</v>
      </c>
      <c r="E21" s="61"/>
      <c r="F21" s="37">
        <f t="shared" ref="F21:F22" si="7">E21*D21</f>
        <v>0</v>
      </c>
      <c r="G21" s="7">
        <v>0.2</v>
      </c>
      <c r="H21" s="9">
        <f>F21*1.2</f>
        <v>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26" customHeight="1">
      <c r="A22" s="47" t="s">
        <v>38</v>
      </c>
      <c r="B22" s="5" t="s">
        <v>111</v>
      </c>
      <c r="C22" s="1" t="s">
        <v>8</v>
      </c>
      <c r="D22" s="6">
        <v>10</v>
      </c>
      <c r="E22" s="61"/>
      <c r="F22" s="37">
        <f t="shared" si="7"/>
        <v>0</v>
      </c>
      <c r="G22" s="7">
        <v>0.2</v>
      </c>
      <c r="H22" s="9">
        <f>F22*1.2</f>
        <v>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4.5">
      <c r="A23" s="45" t="s">
        <v>41</v>
      </c>
      <c r="B23" s="75" t="s">
        <v>85</v>
      </c>
      <c r="C23" s="76"/>
      <c r="D23" s="76"/>
      <c r="E23" s="77"/>
      <c r="F23" s="38">
        <f>SUM(F24:F25)</f>
        <v>0</v>
      </c>
      <c r="G23" s="49" t="s">
        <v>39</v>
      </c>
      <c r="H23" s="48">
        <f>F23+F23*G23</f>
        <v>0</v>
      </c>
      <c r="I23" s="2"/>
      <c r="J23" s="55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23">
      <c r="A24" s="46" t="s">
        <v>42</v>
      </c>
      <c r="B24" s="5" t="s">
        <v>80</v>
      </c>
      <c r="C24" s="1" t="s">
        <v>8</v>
      </c>
      <c r="D24" s="6">
        <v>65</v>
      </c>
      <c r="E24" s="61"/>
      <c r="F24" s="37">
        <f>E24*D24</f>
        <v>0</v>
      </c>
      <c r="G24" s="7">
        <v>0.2</v>
      </c>
      <c r="H24" s="9">
        <f>F24*1.2</f>
        <v>0</v>
      </c>
      <c r="I24" s="2"/>
      <c r="J24" s="55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23.5">
      <c r="A25" s="46" t="s">
        <v>43</v>
      </c>
      <c r="B25" s="5" t="s">
        <v>81</v>
      </c>
      <c r="C25" s="1" t="s">
        <v>40</v>
      </c>
      <c r="D25" s="6">
        <v>1</v>
      </c>
      <c r="E25" s="61"/>
      <c r="F25" s="37">
        <f t="shared" ref="F25" si="8">E25*D25</f>
        <v>0</v>
      </c>
      <c r="G25" s="7">
        <v>0.2</v>
      </c>
      <c r="H25" s="9">
        <f>F25*1.2</f>
        <v>0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0" ht="14.5">
      <c r="A26" s="45" t="s">
        <v>58</v>
      </c>
      <c r="B26" s="75" t="s">
        <v>86</v>
      </c>
      <c r="C26" s="76"/>
      <c r="D26" s="76"/>
      <c r="E26" s="77"/>
      <c r="F26" s="38">
        <f>SUM(F27:F28)</f>
        <v>0</v>
      </c>
      <c r="G26" s="49" t="s">
        <v>39</v>
      </c>
      <c r="H26" s="48">
        <f>F26+F26*G26</f>
        <v>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0" ht="23.5">
      <c r="A27" s="46" t="s">
        <v>61</v>
      </c>
      <c r="B27" s="5" t="s">
        <v>88</v>
      </c>
      <c r="C27" s="1" t="s">
        <v>8</v>
      </c>
      <c r="D27" s="6">
        <v>3.65</v>
      </c>
      <c r="E27" s="61"/>
      <c r="F27" s="37">
        <f t="shared" ref="F27" si="9">E27*D27</f>
        <v>0</v>
      </c>
      <c r="G27" s="7">
        <v>0.2</v>
      </c>
      <c r="H27" s="9">
        <f>F27*1.2</f>
        <v>0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0" ht="23.5">
      <c r="A28" s="46" t="s">
        <v>62</v>
      </c>
      <c r="B28" s="5" t="s">
        <v>91</v>
      </c>
      <c r="C28" s="1" t="s">
        <v>8</v>
      </c>
      <c r="D28" s="6">
        <v>3</v>
      </c>
      <c r="E28" s="61"/>
      <c r="F28" s="37">
        <f t="shared" ref="F28" si="10">E28*D28</f>
        <v>0</v>
      </c>
      <c r="G28" s="7">
        <v>0.2</v>
      </c>
      <c r="H28" s="9">
        <f>F28*1.2</f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0" ht="14.5">
      <c r="A29" s="45" t="s">
        <v>59</v>
      </c>
      <c r="B29" s="75" t="s">
        <v>87</v>
      </c>
      <c r="C29" s="76"/>
      <c r="D29" s="76"/>
      <c r="E29" s="77"/>
      <c r="F29" s="38">
        <f>F30</f>
        <v>0</v>
      </c>
      <c r="G29" s="49" t="s">
        <v>39</v>
      </c>
      <c r="H29" s="48">
        <f>F29+F29*G29</f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0" ht="23.5">
      <c r="A30" s="46" t="s">
        <v>60</v>
      </c>
      <c r="B30" s="5" t="s">
        <v>90</v>
      </c>
      <c r="C30" s="1" t="s">
        <v>8</v>
      </c>
      <c r="D30" s="6">
        <v>3.25</v>
      </c>
      <c r="E30" s="61"/>
      <c r="F30" s="37">
        <f t="shared" ref="F30" si="11">E30*D30</f>
        <v>0</v>
      </c>
      <c r="G30" s="7">
        <v>0.2</v>
      </c>
      <c r="H30" s="9">
        <f>F30*1.2</f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ht="14.5">
      <c r="A31" s="23" t="s">
        <v>10</v>
      </c>
      <c r="B31" s="81" t="s">
        <v>16</v>
      </c>
      <c r="C31" s="82"/>
      <c r="D31" s="82"/>
      <c r="E31" s="82"/>
      <c r="F31" s="39">
        <f>SUM(F32:F37)</f>
        <v>0</v>
      </c>
      <c r="G31" s="56">
        <v>0.2</v>
      </c>
      <c r="H31" s="26">
        <f>F31+F31*G31</f>
        <v>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0" ht="58.5">
      <c r="A32" s="47" t="s">
        <v>44</v>
      </c>
      <c r="B32" s="22" t="s">
        <v>124</v>
      </c>
      <c r="C32" s="1" t="s">
        <v>9</v>
      </c>
      <c r="D32" s="6">
        <v>1</v>
      </c>
      <c r="E32" s="61"/>
      <c r="F32" s="37">
        <f t="shared" ref="F32" si="12">E32*D32</f>
        <v>0</v>
      </c>
      <c r="G32" s="7">
        <v>0.2</v>
      </c>
      <c r="H32" s="9">
        <f t="shared" ref="H32" si="13">F32*1.2</f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0" ht="57.5">
      <c r="A33" s="47" t="s">
        <v>45</v>
      </c>
      <c r="B33" s="22" t="s">
        <v>97</v>
      </c>
      <c r="C33" s="1" t="s">
        <v>9</v>
      </c>
      <c r="D33" s="6">
        <v>1</v>
      </c>
      <c r="E33" s="61"/>
      <c r="F33" s="37">
        <f t="shared" ref="F33:F35" si="14">E33*D33</f>
        <v>0</v>
      </c>
      <c r="G33" s="7">
        <v>0.2</v>
      </c>
      <c r="H33" s="9">
        <f t="shared" ref="H33:H35" si="15">F33*1.2</f>
        <v>0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0" ht="23">
      <c r="A34" s="47" t="s">
        <v>46</v>
      </c>
      <c r="B34" s="22" t="s">
        <v>98</v>
      </c>
      <c r="C34" s="1" t="s">
        <v>9</v>
      </c>
      <c r="D34" s="6">
        <v>1</v>
      </c>
      <c r="E34" s="61"/>
      <c r="F34" s="37">
        <f t="shared" si="14"/>
        <v>0</v>
      </c>
      <c r="G34" s="7">
        <v>0.2</v>
      </c>
      <c r="H34" s="9">
        <f t="shared" si="15"/>
        <v>0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0" ht="58.5">
      <c r="A35" s="47" t="s">
        <v>47</v>
      </c>
      <c r="B35" s="22" t="s">
        <v>123</v>
      </c>
      <c r="C35" s="1" t="s">
        <v>9</v>
      </c>
      <c r="D35" s="6">
        <v>1</v>
      </c>
      <c r="E35" s="61"/>
      <c r="F35" s="37">
        <f t="shared" si="14"/>
        <v>0</v>
      </c>
      <c r="G35" s="7">
        <v>0.2</v>
      </c>
      <c r="H35" s="9">
        <f t="shared" si="15"/>
        <v>0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0" ht="47.5">
      <c r="A36" s="47" t="s">
        <v>48</v>
      </c>
      <c r="B36" s="22" t="s">
        <v>92</v>
      </c>
      <c r="C36" s="1" t="s">
        <v>9</v>
      </c>
      <c r="D36" s="6">
        <v>1</v>
      </c>
      <c r="E36" s="61"/>
      <c r="F36" s="37">
        <f t="shared" ref="F36" si="16">E36*D36</f>
        <v>0</v>
      </c>
      <c r="G36" s="7">
        <v>0.2</v>
      </c>
      <c r="H36" s="9">
        <f t="shared" ref="H36" si="17">F36*1.2</f>
        <v>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0" ht="46.25" customHeight="1">
      <c r="A37" s="46" t="s">
        <v>49</v>
      </c>
      <c r="B37" s="22" t="s">
        <v>95</v>
      </c>
      <c r="C37" s="1" t="s">
        <v>9</v>
      </c>
      <c r="D37" s="6">
        <v>1</v>
      </c>
      <c r="E37" s="61"/>
      <c r="F37" s="37">
        <f t="shared" ref="F37" si="18">E37*D37</f>
        <v>0</v>
      </c>
      <c r="G37" s="7">
        <v>0.2</v>
      </c>
      <c r="H37" s="9">
        <f t="shared" ref="H37" si="19">F37*1.2</f>
        <v>0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0" ht="15" customHeight="1">
      <c r="A38" s="23" t="s">
        <v>11</v>
      </c>
      <c r="B38" s="83" t="s">
        <v>50</v>
      </c>
      <c r="C38" s="84"/>
      <c r="D38" s="84"/>
      <c r="E38" s="85"/>
      <c r="F38" s="39">
        <f>SUM(F39:F43)</f>
        <v>0</v>
      </c>
      <c r="G38" s="56">
        <v>0.2</v>
      </c>
      <c r="H38" s="26">
        <f>F38+F38*G38</f>
        <v>0</v>
      </c>
    </row>
    <row r="39" spans="1:30" ht="35.5">
      <c r="A39" s="57" t="s">
        <v>75</v>
      </c>
      <c r="B39" s="8" t="s">
        <v>119</v>
      </c>
      <c r="C39" s="1" t="s">
        <v>9</v>
      </c>
      <c r="D39" s="6">
        <v>3</v>
      </c>
      <c r="E39" s="61"/>
      <c r="F39" s="37">
        <f>E39*D39</f>
        <v>0</v>
      </c>
      <c r="G39" s="7">
        <v>0.2</v>
      </c>
      <c r="H39" s="9">
        <f>F39*1.2</f>
        <v>0</v>
      </c>
    </row>
    <row r="40" spans="1:30" ht="35.5">
      <c r="A40" s="57" t="s">
        <v>76</v>
      </c>
      <c r="B40" s="8" t="s">
        <v>121</v>
      </c>
      <c r="C40" s="1" t="s">
        <v>9</v>
      </c>
      <c r="D40" s="6">
        <v>1</v>
      </c>
      <c r="E40" s="61"/>
      <c r="F40" s="37">
        <f>E40*D40</f>
        <v>0</v>
      </c>
      <c r="G40" s="7">
        <v>0.2</v>
      </c>
      <c r="H40" s="9">
        <f>F40*1.2</f>
        <v>0</v>
      </c>
    </row>
    <row r="41" spans="1:30" ht="47">
      <c r="A41" s="57" t="s">
        <v>51</v>
      </c>
      <c r="B41" s="8" t="s">
        <v>120</v>
      </c>
      <c r="C41" s="1" t="s">
        <v>9</v>
      </c>
      <c r="D41" s="6">
        <v>1</v>
      </c>
      <c r="E41" s="61"/>
      <c r="F41" s="37">
        <f>E41*D41</f>
        <v>0</v>
      </c>
      <c r="G41" s="7">
        <v>0.2</v>
      </c>
      <c r="H41" s="9">
        <f t="shared" ref="H41:H43" si="20">F41*1.2</f>
        <v>0</v>
      </c>
    </row>
    <row r="42" spans="1:30" ht="59">
      <c r="A42" s="57" t="s">
        <v>52</v>
      </c>
      <c r="B42" s="8" t="s">
        <v>93</v>
      </c>
      <c r="C42" s="1" t="s">
        <v>9</v>
      </c>
      <c r="D42" s="6">
        <v>1</v>
      </c>
      <c r="E42" s="61"/>
      <c r="F42" s="37">
        <f>E42*D42</f>
        <v>0</v>
      </c>
      <c r="G42" s="7">
        <v>0.2</v>
      </c>
      <c r="H42" s="9">
        <f t="shared" si="20"/>
        <v>0</v>
      </c>
    </row>
    <row r="43" spans="1:30" ht="46">
      <c r="A43" s="57" t="s">
        <v>53</v>
      </c>
      <c r="B43" s="8" t="s">
        <v>94</v>
      </c>
      <c r="C43" s="1" t="s">
        <v>9</v>
      </c>
      <c r="D43" s="6">
        <v>1</v>
      </c>
      <c r="E43" s="61"/>
      <c r="F43" s="37">
        <f>E43*D43</f>
        <v>0</v>
      </c>
      <c r="G43" s="7">
        <v>0.2</v>
      </c>
      <c r="H43" s="9">
        <f t="shared" si="20"/>
        <v>0</v>
      </c>
    </row>
    <row r="44" spans="1:30" ht="14.5">
      <c r="A44" s="23" t="s">
        <v>12</v>
      </c>
      <c r="B44" s="81" t="s">
        <v>54</v>
      </c>
      <c r="C44" s="82"/>
      <c r="D44" s="82"/>
      <c r="E44" s="82"/>
      <c r="F44" s="39">
        <f>SUM(F45:F46)</f>
        <v>0</v>
      </c>
      <c r="G44" s="56">
        <v>0.2</v>
      </c>
      <c r="H44" s="26">
        <f>F44+F44*G44</f>
        <v>0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0" ht="19" customHeight="1">
      <c r="A45" s="57" t="s">
        <v>55</v>
      </c>
      <c r="B45" s="17" t="s">
        <v>74</v>
      </c>
      <c r="C45" s="18" t="s">
        <v>8</v>
      </c>
      <c r="D45" s="19">
        <v>46</v>
      </c>
      <c r="E45" s="63"/>
      <c r="F45" s="40">
        <f t="shared" ref="F45:F46" si="21">E45*D45</f>
        <v>0</v>
      </c>
      <c r="G45" s="20">
        <v>0.2</v>
      </c>
      <c r="H45" s="21">
        <f t="shared" ref="H45:H46" si="22">F45*1.2</f>
        <v>0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30" ht="28.25" customHeight="1">
      <c r="A46" s="57" t="s">
        <v>56</v>
      </c>
      <c r="B46" s="17" t="s">
        <v>57</v>
      </c>
      <c r="C46" s="18" t="s">
        <v>8</v>
      </c>
      <c r="D46" s="19">
        <v>43</v>
      </c>
      <c r="E46" s="63"/>
      <c r="F46" s="40">
        <f t="shared" si="21"/>
        <v>0</v>
      </c>
      <c r="G46" s="20">
        <v>0.2</v>
      </c>
      <c r="H46" s="21">
        <f t="shared" si="22"/>
        <v>0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</row>
    <row r="47" spans="1:30" ht="14.5">
      <c r="A47" s="23" t="s">
        <v>13</v>
      </c>
      <c r="B47" s="83" t="s">
        <v>17</v>
      </c>
      <c r="C47" s="84"/>
      <c r="D47" s="84"/>
      <c r="E47" s="85"/>
      <c r="F47" s="39">
        <f>SUM(F48:F54)</f>
        <v>0</v>
      </c>
      <c r="G47" s="39"/>
      <c r="H47" s="26">
        <f>F47*1.2</f>
        <v>0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</row>
    <row r="48" spans="1:30" ht="19" customHeight="1">
      <c r="A48" s="57" t="s">
        <v>63</v>
      </c>
      <c r="B48" s="8" t="s">
        <v>19</v>
      </c>
      <c r="C48" s="1" t="s">
        <v>8</v>
      </c>
      <c r="D48" s="1" t="s">
        <v>72</v>
      </c>
      <c r="E48" s="61"/>
      <c r="F48" s="37">
        <f t="shared" ref="F48:F54" si="23">E48*D48</f>
        <v>0</v>
      </c>
      <c r="G48" s="7">
        <v>0.2</v>
      </c>
      <c r="H48" s="9">
        <f>F48*1.2</f>
        <v>0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ht="19" customHeight="1">
      <c r="A49" s="57" t="s">
        <v>64</v>
      </c>
      <c r="B49" s="8" t="s">
        <v>69</v>
      </c>
      <c r="C49" s="1" t="s">
        <v>8</v>
      </c>
      <c r="D49" s="6">
        <v>316</v>
      </c>
      <c r="E49" s="61"/>
      <c r="F49" s="37">
        <f t="shared" si="23"/>
        <v>0</v>
      </c>
      <c r="G49" s="7">
        <v>0.2</v>
      </c>
      <c r="H49" s="9">
        <f>F49*1.2</f>
        <v>0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</row>
    <row r="50" spans="1:30" ht="23">
      <c r="A50" s="57" t="s">
        <v>65</v>
      </c>
      <c r="B50" s="8" t="s">
        <v>79</v>
      </c>
      <c r="C50" s="1" t="s">
        <v>8</v>
      </c>
      <c r="D50" s="6">
        <v>367.5</v>
      </c>
      <c r="E50" s="61"/>
      <c r="F50" s="37">
        <f t="shared" si="23"/>
        <v>0</v>
      </c>
      <c r="G50" s="7">
        <v>0.2</v>
      </c>
      <c r="H50" s="9">
        <f t="shared" ref="H50:H54" si="24">F50*1.2</f>
        <v>0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ht="19" customHeight="1">
      <c r="A51" s="57" t="s">
        <v>66</v>
      </c>
      <c r="B51" s="8" t="s">
        <v>70</v>
      </c>
      <c r="C51" s="1" t="s">
        <v>8</v>
      </c>
      <c r="D51" s="6">
        <v>28</v>
      </c>
      <c r="E51" s="61"/>
      <c r="F51" s="37">
        <f t="shared" si="23"/>
        <v>0</v>
      </c>
      <c r="G51" s="7">
        <v>0.2</v>
      </c>
      <c r="H51" s="9">
        <f t="shared" si="24"/>
        <v>0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ht="19" customHeight="1">
      <c r="A52" s="57" t="s">
        <v>67</v>
      </c>
      <c r="B52" s="8" t="s">
        <v>71</v>
      </c>
      <c r="C52" s="1" t="s">
        <v>8</v>
      </c>
      <c r="D52" s="6">
        <v>10</v>
      </c>
      <c r="E52" s="61"/>
      <c r="F52" s="37">
        <f t="shared" si="23"/>
        <v>0</v>
      </c>
      <c r="G52" s="7">
        <v>0.2</v>
      </c>
      <c r="H52" s="9">
        <f t="shared" si="24"/>
        <v>0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</row>
    <row r="53" spans="1:30" ht="19" customHeight="1">
      <c r="A53" s="57" t="s">
        <v>68</v>
      </c>
      <c r="B53" s="8" t="s">
        <v>73</v>
      </c>
      <c r="C53" s="1" t="s">
        <v>8</v>
      </c>
      <c r="D53" s="6">
        <v>116</v>
      </c>
      <c r="E53" s="61"/>
      <c r="F53" s="37">
        <f t="shared" si="23"/>
        <v>0</v>
      </c>
      <c r="G53" s="7">
        <v>0.2</v>
      </c>
      <c r="H53" s="9">
        <f t="shared" si="24"/>
        <v>0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</row>
    <row r="54" spans="1:30" ht="19" customHeight="1">
      <c r="A54" s="57" t="s">
        <v>77</v>
      </c>
      <c r="B54" s="8" t="s">
        <v>78</v>
      </c>
      <c r="C54" s="1" t="s">
        <v>8</v>
      </c>
      <c r="D54" s="6">
        <v>288</v>
      </c>
      <c r="E54" s="61"/>
      <c r="F54" s="37">
        <f t="shared" si="23"/>
        <v>0</v>
      </c>
      <c r="G54" s="7">
        <v>0.2</v>
      </c>
      <c r="H54" s="9">
        <f t="shared" si="24"/>
        <v>0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</row>
    <row r="55" spans="1:30" ht="14.5">
      <c r="A55" s="23" t="s">
        <v>14</v>
      </c>
      <c r="B55" s="81" t="s">
        <v>128</v>
      </c>
      <c r="C55" s="82"/>
      <c r="D55" s="82"/>
      <c r="E55" s="82"/>
      <c r="F55" s="39">
        <f>F56</f>
        <v>0</v>
      </c>
      <c r="G55" s="39"/>
      <c r="H55" s="26">
        <f>F55*1.2</f>
        <v>0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ht="19" customHeight="1">
      <c r="A56" s="47" t="s">
        <v>18</v>
      </c>
      <c r="B56" s="50" t="s">
        <v>89</v>
      </c>
      <c r="C56" s="51" t="s">
        <v>9</v>
      </c>
      <c r="D56" s="52">
        <v>1</v>
      </c>
      <c r="E56" s="62"/>
      <c r="F56" s="53">
        <f t="shared" ref="F56" si="25">E56*D56</f>
        <v>0</v>
      </c>
      <c r="G56" s="54">
        <v>0.2</v>
      </c>
      <c r="H56" s="59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</row>
    <row r="57" spans="1:30" thickBot="1">
      <c r="A57" s="86" t="s">
        <v>117</v>
      </c>
      <c r="B57" s="87"/>
      <c r="C57" s="87"/>
      <c r="D57" s="87"/>
      <c r="E57" s="87"/>
      <c r="F57" s="41">
        <f>F4+F31+F38+F44+F47+F55</f>
        <v>0</v>
      </c>
      <c r="G57" s="10">
        <v>0.2</v>
      </c>
      <c r="H57" s="11">
        <f>F57*1.2</f>
        <v>0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1:30" ht="9" customHeight="1" thickBot="1"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</row>
    <row r="59" spans="1:30" ht="25" customHeight="1">
      <c r="A59" s="65" t="s">
        <v>122</v>
      </c>
      <c r="B59" s="66"/>
      <c r="C59" s="66"/>
      <c r="D59" s="66"/>
      <c r="E59" s="66"/>
      <c r="F59" s="66"/>
      <c r="G59" s="66"/>
      <c r="H59" s="67"/>
    </row>
    <row r="60" spans="1:30" s="30" customFormat="1" ht="14.5">
      <c r="A60" s="31"/>
      <c r="B60" s="68"/>
      <c r="C60" s="69"/>
      <c r="D60" s="69"/>
      <c r="E60" s="69"/>
      <c r="F60" s="43"/>
      <c r="G60" s="43"/>
      <c r="H60" s="32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</row>
    <row r="61" spans="1:30" s="30" customFormat="1" ht="23">
      <c r="A61" s="60" t="s">
        <v>113</v>
      </c>
      <c r="B61" s="8" t="s">
        <v>115</v>
      </c>
      <c r="C61" s="60" t="s">
        <v>96</v>
      </c>
      <c r="D61" s="60" t="s">
        <v>112</v>
      </c>
      <c r="E61" s="64"/>
      <c r="F61" s="37">
        <f t="shared" ref="F61" si="26">E61*D61</f>
        <v>0</v>
      </c>
      <c r="G61" s="54">
        <v>0.2</v>
      </c>
      <c r="H61" s="9">
        <f t="shared" ref="H61" si="27">F61*1.2</f>
        <v>0</v>
      </c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</row>
    <row r="62" spans="1:30" s="25" customFormat="1" ht="26" customHeight="1">
      <c r="A62" s="47" t="s">
        <v>114</v>
      </c>
      <c r="B62" s="22" t="s">
        <v>127</v>
      </c>
      <c r="C62" s="51" t="s">
        <v>8</v>
      </c>
      <c r="D62" s="52">
        <v>118</v>
      </c>
      <c r="E62" s="62"/>
      <c r="F62" s="53">
        <f>E62*D62</f>
        <v>0</v>
      </c>
      <c r="G62" s="54">
        <v>0.2</v>
      </c>
      <c r="H62" s="58">
        <f>F62*1.2</f>
        <v>0</v>
      </c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</row>
    <row r="63" spans="1:30" ht="15" customHeight="1" thickBot="1"/>
    <row r="64" spans="1:30" ht="147" customHeight="1" thickBot="1">
      <c r="A64" s="70" t="s">
        <v>116</v>
      </c>
      <c r="B64" s="71"/>
      <c r="C64" s="71"/>
      <c r="D64" s="71"/>
      <c r="E64" s="71"/>
      <c r="F64" s="71"/>
      <c r="G64" s="71"/>
      <c r="H64" s="72"/>
    </row>
  </sheetData>
  <mergeCells count="19">
    <mergeCell ref="A1:H1"/>
    <mergeCell ref="B4:E4"/>
    <mergeCell ref="B47:E47"/>
    <mergeCell ref="A57:E57"/>
    <mergeCell ref="B31:E31"/>
    <mergeCell ref="B55:E55"/>
    <mergeCell ref="B5:E5"/>
    <mergeCell ref="B11:E11"/>
    <mergeCell ref="B15:E15"/>
    <mergeCell ref="B38:E38"/>
    <mergeCell ref="B44:E44"/>
    <mergeCell ref="B26:E26"/>
    <mergeCell ref="B29:E29"/>
    <mergeCell ref="A59:H59"/>
    <mergeCell ref="B60:E60"/>
    <mergeCell ref="A64:H64"/>
    <mergeCell ref="B17:E17"/>
    <mergeCell ref="B20:E20"/>
    <mergeCell ref="B23:E23"/>
  </mergeCells>
  <phoneticPr fontId="8" type="noConversion"/>
  <conditionalFormatting sqref="F5:F22 F24:F25 F27:F28 F30 F32:F37 F48:F54 F56 F61:F62">
    <cfRule type="cellIs" dxfId="10" priority="14" stopIfTrue="1" operator="lessThan">
      <formula>0</formula>
    </cfRule>
  </conditionalFormatting>
  <conditionalFormatting sqref="F39:F43">
    <cfRule type="cellIs" dxfId="9" priority="5" stopIfTrue="1" operator="lessThan">
      <formula>0</formula>
    </cfRule>
  </conditionalFormatting>
  <conditionalFormatting sqref="F45:F46">
    <cfRule type="cellIs" dxfId="8" priority="4" stopIfTrue="1" operator="lessThan">
      <formula>0</formula>
    </cfRule>
  </conditionalFormatting>
  <conditionalFormatting sqref="H5">
    <cfRule type="cellIs" dxfId="7" priority="10" stopIfTrue="1" operator="lessThan">
      <formula>0</formula>
    </cfRule>
  </conditionalFormatting>
  <conditionalFormatting sqref="H11">
    <cfRule type="cellIs" dxfId="6" priority="11" stopIfTrue="1" operator="lessThan">
      <formula>0</formula>
    </cfRule>
  </conditionalFormatting>
  <conditionalFormatting sqref="H15">
    <cfRule type="cellIs" dxfId="5" priority="9" stopIfTrue="1" operator="lessThan">
      <formula>0</formula>
    </cfRule>
  </conditionalFormatting>
  <conditionalFormatting sqref="H17">
    <cfRule type="cellIs" dxfId="4" priority="8" stopIfTrue="1" operator="lessThan">
      <formula>0</formula>
    </cfRule>
  </conditionalFormatting>
  <conditionalFormatting sqref="H20">
    <cfRule type="cellIs" dxfId="3" priority="7" stopIfTrue="1" operator="lessThan">
      <formula>0</formula>
    </cfRule>
  </conditionalFormatting>
  <conditionalFormatting sqref="H23">
    <cfRule type="cellIs" dxfId="2" priority="6" stopIfTrue="1" operator="lessThan">
      <formula>0</formula>
    </cfRule>
  </conditionalFormatting>
  <conditionalFormatting sqref="H26">
    <cfRule type="cellIs" dxfId="1" priority="3" stopIfTrue="1" operator="lessThan">
      <formula>0</formula>
    </cfRule>
  </conditionalFormatting>
  <conditionalFormatting sqref="H29">
    <cfRule type="cellIs" dxfId="0" priority="2" stopIfTrue="1" operator="lessThan">
      <formula>0</formula>
    </cfRule>
  </conditionalFormatting>
  <pageMargins left="0.23622047244094491" right="0.23622047244094491" top="0.47244094488188981" bottom="0.51181102362204722" header="0.31496062992125984" footer="0.31496062992125984"/>
  <pageSetup scale="76" fitToHeight="0" orientation="portrait" r:id="rId1"/>
  <headerFooter>
    <oddFooter>&amp;R&amp;10&amp;P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2024-593-1-DPGF</vt:lpstr>
      <vt:lpstr>'2024-593-1-DPGF'!Zone_d_impression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Jeanne BOSSARD</dc:creator>
  <cp:lastModifiedBy>Marie-Laure BRUNEAU</cp:lastModifiedBy>
  <cp:lastPrinted>2023-12-18T16:49:02Z</cp:lastPrinted>
  <dcterms:created xsi:type="dcterms:W3CDTF">2023-05-19T09:43:10Z</dcterms:created>
  <dcterms:modified xsi:type="dcterms:W3CDTF">2024-11-22T19:14:36Z</dcterms:modified>
</cp:coreProperties>
</file>