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88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<sst xmlns="http://schemas.openxmlformats.org/spreadsheetml/2006/main" count="284" uniqueCount="194">
  <si>
    <t>Dossier</t>
  </si>
  <si>
    <t>Date</t>
  </si>
  <si>
    <t>Phase</t>
  </si>
  <si>
    <t>Indice</t>
  </si>
  <si>
    <t>MAITRE D'OUVRAGE
C.H.U DIJON-BOURGOGNE
5, Boulevard Jeanne d’Arc
B.P 77908
21079 DIJON CEDEX
Tél : 03.80.29.33.80   Fax : 03.80.29.35.00</t>
  </si>
  <si>
    <t>COORDONNATEUR SECURITE CHANTIER : 
    QUALICONSULT
    16 Rue des Cortots
    21121 FONTAINE LES DIJON</t>
  </si>
  <si>
    <t>BUREAU CONTROLE : 
    ALPES CONTRÔLES
    13 rue Victor FOURCAUT
    52000 CHAUMONT</t>
  </si>
  <si>
    <t>ACOUSTICIEN : 
    ALLEGRO ACOUSTIQUE
    18 rue Colonel Quantin
    21000 DIJON</t>
  </si>
  <si>
    <t>BE FLUIDES : 
    D.G.E.T
    39 avenue du 14 Juillet
    21300 CHENÔVE</t>
  </si>
  <si>
    <t>MAITRE D'OEUVRE : 
    TRIA ARCHITECTES
    70 Avenue de Drapeau
    21000 DIJON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</si>
  <si>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</si>
  <si>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</si>
  <si>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</si>
  <si>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</si>
  <si>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</si>
  <si>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</si>
  <si>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</si>
  <si>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</si>
  <si>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</si>
  <si>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</si>
  <si>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</si>
  <si>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</si>
  <si>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</si>
  <si>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</si>
  <si>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</si>
  <si>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</si>
  <si>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</si>
  <si>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</si>
  <si>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</si>
  <si>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</si>
  <si>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</si>
  <si>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</si>
  <si>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</si>
  <si>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</si>
  <si>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</si>
  <si>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</si>
  <si>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</si>
  <si>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</si>
  <si>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</si>
  <si>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</si>
  <si>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n°05</t>
  </si>
  <si>
    <t>REVETEMENTS MURAUX ET PEINTURE</t>
  </si>
  <si>
    <t>3.&amp;</t>
  </si>
  <si>
    <t>05.2</t>
  </si>
  <si>
    <t>PRESCRIPTIONS PARTICULIERES</t>
  </si>
  <si>
    <t>05.2.1</t>
  </si>
  <si>
    <t>PEINTURE</t>
  </si>
  <si>
    <t>05.2.1.1</t>
  </si>
  <si>
    <t>Toile de verre et peinture</t>
  </si>
  <si>
    <r>
      <rPr>
        <b/>
        <u/>
        <sz val="11"/>
        <color theme="1"/>
        <rFont val="Arial"/>
        <family val="2"/>
      </rPr>
      <t>Toile de verre et peinture</t>
    </r>
    <r>
      <rPr>
        <u/>
        <sz val="10"/>
        <color theme="1"/>
        <rFont val="Arial"/>
        <family val="2"/>
      </rPr>
      <t xml:space="preserve"> </t>
    </r>
  </si>
  <si>
    <t>Arrachage de revêtements existants</t>
  </si>
  <si>
    <t>9.T</t>
  </si>
  <si>
    <t>9.L</t>
  </si>
  <si>
    <t xml:space="preserve">Localisation : supports existants conservés non recouverts par un doublage sur l'ensemble de l'aile universitaire sauf salle EJE selon plans architecte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</si>
  <si>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 xml:space="preserve">supports existants conservés non recouverts par un doublage sur l'ensemble de l'aile universitaire </t>
    </r>
    <r>
      <rPr>
        <b/>
        <i/>
        <sz val="8"/>
        <color theme="1"/>
        <rFont val="Arial"/>
        <family val="2"/>
      </rPr>
      <t>sauf salle EJE</t>
    </r>
    <r>
      <rPr>
        <i/>
        <sz val="8"/>
        <color theme="1"/>
        <rFont val="Arial"/>
        <family val="2"/>
      </rPr>
      <t xml:space="preserve"> selon plans architecte
</t>
    </r>
  </si>
  <si>
    <t>9.&amp;</t>
  </si>
  <si>
    <t>Préparation des supports</t>
  </si>
  <si>
    <t xml:space="preserve">Localisation : ensemble de l'aile universitaire y compris retour des tableaux des menuiseries selon plans architecte
</t>
  </si>
  <si>
    <t>Revêtement toile de verre avec peinture</t>
  </si>
  <si>
    <t>6.&amp;</t>
  </si>
  <si>
    <t>05.2.1.2</t>
  </si>
  <si>
    <t>PEINTURES INTERIEURES</t>
  </si>
  <si>
    <t>Peinture plafond</t>
  </si>
  <si>
    <t>ENS</t>
  </si>
  <si>
    <t xml:space="preserve">Localisation : Retombées, jouées et gaine technique de l'aile universitaire selon plans architecte
</t>
  </si>
  <si>
    <t>Peinture ardoise</t>
  </si>
  <si>
    <t xml:space="preserve">Localisation : une bande de 1m de large dans chaque salle de classes (emplacement à définir avec le maître d'ouvrage), porte de la salle EJE
</t>
  </si>
  <si>
    <t>Peinture sur ouvrage bois</t>
  </si>
  <si>
    <t xml:space="preserve">Localisation : 
- Portes pré-peintes, huisserie bois, portes des placards techniques, portes existantes conservées
- Et d'une manière générale tous ouvrages bois du lot MENUISERIES INTERIEURES
</t>
  </si>
  <si>
    <t>Vernis vitrificateur sur bois brut</t>
  </si>
  <si>
    <t xml:space="preserve">Localisation : 
bancs des espaces créatif, actif, détente, détente personnel 
tablettes des menuiseries
mains courantes dans circulation suivant plans architecte
</t>
  </si>
  <si>
    <t>Peinture sur canalisations</t>
  </si>
  <si>
    <t xml:space="preserve">Localisation : ensemble des canalisations / tuyaux apparents de l'aile universitaire
</t>
  </si>
  <si>
    <t>Raccord de peinture</t>
  </si>
  <si>
    <t xml:space="preserve">Localisation : après passage des lots techniques et à l'appréciation de l'architecte
</t>
  </si>
  <si>
    <t>4.&amp;</t>
  </si>
  <si>
    <t>05.2.2</t>
  </si>
  <si>
    <t>REVÊTEMENTS MURAUX</t>
  </si>
  <si>
    <t>05.2.2.1</t>
  </si>
  <si>
    <t>Revêtement vinyle</t>
  </si>
  <si>
    <t xml:space="preserve">Localisation : selon plans architecte
circulation principale sur 1.20 m
rangement EJE et médiation sur 1.10 m
sanitaires enfants et personnel, buanderie toute hauteur
</t>
  </si>
  <si>
    <t>Revêtement acoustique</t>
  </si>
  <si>
    <t xml:space="preserve">Localisation : à hauteur d’homme (au-dessus de 1,20 m), sur deux des murs sur une surface de 10 m² au minimum de la salle Espace tampon selon indication des plans architecte
</t>
  </si>
  <si>
    <t>05.2.3</t>
  </si>
  <si>
    <t>TRAVAUX SUR L'EXTERIEUR</t>
  </si>
  <si>
    <t>05.2.3.1</t>
  </si>
  <si>
    <t>PEINTURE SUR GARDE CORPS</t>
  </si>
  <si>
    <r>
      <rPr>
        <b/>
        <u/>
        <sz val="11"/>
        <color theme="1"/>
        <rFont val="Arial"/>
        <family val="2"/>
      </rPr>
      <t>PEINTURE SUR GARDE CORPS</t>
    </r>
    <r>
      <rPr>
        <u/>
        <sz val="10"/>
        <color theme="1"/>
        <rFont val="Arial"/>
        <family val="2"/>
      </rPr>
      <t xml:space="preserve"> </t>
    </r>
  </si>
  <si>
    <t>Peinture sur métal extérieur</t>
  </si>
  <si>
    <t>ML</t>
  </si>
  <si>
    <t xml:space="preserve">Localisation : main courante de la terrasse inaccessible selon plans architecte
</t>
  </si>
  <si>
    <t>Peinture sur béton extérieur</t>
  </si>
  <si>
    <t>Localisation : garde corps existant sur terrasse inaccessible selon plans architecte</t>
  </si>
  <si>
    <t>05.2.4</t>
  </si>
  <si>
    <t>GESTION ET TRAITEMENT DES DECHETS</t>
  </si>
  <si>
    <t>Nettoyage de livraison</t>
  </si>
  <si>
    <t>FT</t>
  </si>
  <si>
    <t xml:space="preserve">Localisation : nettoyage de livraison pour l'ensemble de l'aile universitaire
</t>
  </si>
  <si>
    <t xml:space="preserve">Nettoyage de chantier </t>
  </si>
  <si>
    <t xml:space="preserve">Localisation : nettoyages de chantier pour les travaux faisant l’objet du présent lot.
</t>
  </si>
  <si>
    <t xml:space="preserve">Gestion et traitement des déchets </t>
  </si>
  <si>
    <t xml:space="preserve">Localisation : gestion et traitement de tous les déchets issus des travaux faisant l’objet du présent lot.
</t>
  </si>
  <si>
    <t>Finitions (inclus dans l'offre)</t>
  </si>
  <si>
    <t>PM</t>
  </si>
  <si>
    <t xml:space="preserve">Localisation : pour les travaux faisant l’objet du présent lot.
</t>
  </si>
  <si>
    <t>Total H.T. :</t>
  </si>
  <si>
    <t>Total T.V.A. (20%) :</t>
  </si>
  <si>
    <t>Total T.T.C. :</t>
  </si>
  <si>
    <t>RECAPITULATIF
Lot n°05 REVETEMENTS MURAUX ET PEINTURE</t>
  </si>
  <si>
    <t>RECAPITULATIF DES CHAPITRES</t>
  </si>
  <si>
    <t>05.2 - PRESCRIPTIONS PARTICULIERES</t>
  </si>
  <si>
    <t>- 05.2.1 - PEINTURE</t>
  </si>
  <si>
    <t>- 05.2.1.1 - Toile de verre et peinture</t>
  </si>
  <si>
    <t>- 05.2.1.2 - PEINTURES INTERIEURES</t>
  </si>
  <si>
    <t>- 05.2.2 - REVÊTEMENTS MURAUX</t>
  </si>
  <si>
    <t>- 05.2.2.1 - REVÊTEMENTS MURAUX</t>
  </si>
  <si>
    <t>- 05.2.3 - TRAVAUX SUR L'EXTERIEUR</t>
  </si>
  <si>
    <t>- 05.2.3.1 - PEINTURE SUR GARDE CORPS</t>
  </si>
  <si>
    <t>- 05.2.4 - GESTION ET TRAITEMENT DES DECHETS</t>
  </si>
  <si>
    <t>Total du lot REVETEMENTS MURAUX ET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</si>
  <si>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</si>
  <si>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</si>
  <si>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</si>
  <si>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</si>
  <si>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</si>
  <si>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</si>
  <si>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</si>
  <si>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</si>
  <si>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</si>
  <si>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</si>
  <si>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</si>
  <si>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</si>
  <si>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</si>
  <si>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</si>
  <si>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</si>
  <si>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</si>
  <si>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</si>
  <si>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</si>
  <si>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</si>
  <si>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</si>
  <si>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</si>
  <si>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</si>
  <si>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</si>
  <si>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</si>
  <si>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</si>
  <si>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</si>
  <si>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</si>
  <si>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</si>
  <si>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</si>
  <si>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</si>
  <si>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</si>
  <si>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</si>
  <si>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</si>
  <si>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4e étage de l'Hôpital d'enfants
C.H.U Dijon Bourgogne</t>
  </si>
  <si>
    <t>HOP - CHU 2404</t>
  </si>
  <si>
    <t>20/11/2024</t>
  </si>
  <si>
    <t>DCE</t>
  </si>
  <si>
    <t>5 Boulevard Jeanne D'Arc</t>
  </si>
  <si>
    <t>21079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</si>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</sst>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4" formatCode="#,##0.00"/>
    <numFmt numFmtId="164" formatCode="#,##0.00"/>
    <numFmt numFmtId="164" formatCode="#,##0.00"/>
    <numFmt numFmtId="165" formatCode="0.00%"/>
    <numFmt numFmtId="166" formatCode="#,##0"/>
    <numFmt numFmtId="166" formatCode="#,##0"/>
    <numFmt numFmtId="167" formatCode="#,##0.00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5" formatCode="0.00%"/>
    <numFmt numFmtId="165" formatCode="0.00%"/>
    <numFmt numFmtId="165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4" fontId="11" fillId="0" borderId="12" xfId="0" applyNumberFormat="1" applyFont="1" applyBorder="1" applyAlignment="1" applyProtection="1">
      <alignment vertical="top" wrapText="1"/>
      <protection locked="0"/>
    </xf>
    <xf numFmtId="164" fontId="1" fillId="0" borderId="9" xfId="0" applyNumberFormat="1" applyFont="1" applyBorder="1" applyAlignment="1">
      <alignment vertical="top" wrapText="1"/>
    </xf>
    <xf numFmtId="165" fontId="4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166" fontId="11" fillId="0" borderId="9" xfId="0" applyNumberFormat="1" applyFont="1" applyBorder="1" applyAlignment="1">
      <alignment horizontal="right" vertical="top" wrapText="1"/>
    </xf>
    <xf numFmtId="166" fontId="11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1" xfId="0" applyFont="1" applyBorder="1" applyAlignment="1">
      <alignment horizontal="left" vertical="top" indent="1" wrapText="1"/>
    </xf>
    <xf numFmtId="167" fontId="11" fillId="0" borderId="9" xfId="0" applyNumberFormat="1" applyFont="1" applyBorder="1" applyAlignment="1">
      <alignment horizontal="right" vertical="top" wrapText="1"/>
    </xf>
    <xf numFmtId="167" fontId="11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168" fontId="13" fillId="0" borderId="5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168" fontId="13" fillId="0" borderId="7" xfId="0" applyNumberFormat="1" applyFont="1" applyBorder="1" applyAlignment="1">
      <alignment horizontal="right" vertical="top" wrapText="1"/>
    </xf>
    <xf numFmtId="168" fontId="13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8" fontId="15" fillId="0" borderId="0" xfId="0" applyNumberFormat="1" applyFont="1" applyAlignment="1">
      <alignment horizontal="right" vertical="top" indent="1" wrapText="1"/>
    </xf>
    <xf numFmtId="168" fontId="1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indent="2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horizontal="right" vertical="top" indent="2" wrapText="1"/>
    </xf>
    <xf numFmtId="168" fontId="6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3" fillId="0" borderId="18" xfId="0" applyFont="1" applyBorder="1" applyAlignment="1">
      <alignment vertical="top" wrapText="1"/>
    </xf>
    <xf numFmtId="168" fontId="13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13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2" name="Picture 1" descr="{15e25cd8-6dc2-474c-82e0-16910ebec55b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90488</xdr:rowOff>
    </xdr:from>
    <xdr:to>
      <xdr:col>1</xdr:col>
      <xdr:colOff>636587</xdr:colOff>
      <xdr:row>81</xdr:row>
      <xdr:rowOff>15582</xdr:rowOff>
    </xdr:to>
    <xdr:pic>
      <xdr:nvPicPr>
        <xdr:cNvPr id="3" name="Picture 2" descr="{0ba65ade-487d-4938-b0a3-3548f0067e15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20188"/>
          <a:ext cx="603250" cy="15369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57150</xdr:rowOff>
    </xdr:from>
    <xdr:to>
      <xdr:col>1</xdr:col>
      <xdr:colOff>636587</xdr:colOff>
      <xdr:row>74</xdr:row>
      <xdr:rowOff>53763</xdr:rowOff>
    </xdr:to>
    <xdr:pic>
      <xdr:nvPicPr>
        <xdr:cNvPr id="4" name="Picture 3" descr="{4040eff0-7e73-4de8-86f6-1cdee9c189da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286750"/>
          <a:ext cx="603250" cy="22521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52388</xdr:rowOff>
    </xdr:from>
    <xdr:to>
      <xdr:col>1</xdr:col>
      <xdr:colOff>636587</xdr:colOff>
      <xdr:row>67</xdr:row>
      <xdr:rowOff>54903</xdr:rowOff>
    </xdr:to>
    <xdr:pic>
      <xdr:nvPicPr>
        <xdr:cNvPr id="5" name="Picture 4" descr="{cd67f76d-6cd4-4be4-99e1-50ce2e9cfcb3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481888"/>
          <a:ext cx="603250" cy="23111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56</xdr:row>
      <xdr:rowOff>95250</xdr:rowOff>
    </xdr:from>
    <xdr:to>
      <xdr:col>1</xdr:col>
      <xdr:colOff>636587</xdr:colOff>
      <xdr:row>62</xdr:row>
      <xdr:rowOff>12700</xdr:rowOff>
    </xdr:to>
    <xdr:pic>
      <xdr:nvPicPr>
        <xdr:cNvPr id="6" name="Picture 5" descr="{06a90f2b-d3e4-4d2a-9283-600f9425ce78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4960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19050</xdr:rowOff>
    </xdr:from>
    <xdr:to>
      <xdr:col>1</xdr:col>
      <xdr:colOff>636587</xdr:colOff>
      <xdr:row>53</xdr:row>
      <xdr:rowOff>90051</xdr:rowOff>
    </xdr:to>
    <xdr:pic>
      <xdr:nvPicPr>
        <xdr:cNvPr id="7" name="Picture 6" descr="{4cff127b-26f3-4ed8-8d73-d85779191e80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848350"/>
          <a:ext cx="603250" cy="29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11" t="s">
        <v>9</v>
      </c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11" t="s">
        <v>8</v>
      </c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5"/>
      <c r="C64" s="11" t="s">
        <v>7</v>
      </c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1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1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6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  <mergeCell ref="C57:C63"/>
    <mergeCell ref="B57:B63"/>
    <mergeCell ref="C50:C56"/>
    <mergeCell ref="B50:B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23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>
      <c r="A3" s="7" t="s">
        <v>26</v>
      </c>
      <c r="B3" s="26" t="s">
        <v>27</v>
      </c>
      <c r="C3" s="26" t="s">
        <v>28</v>
      </c>
      <c r="D3" s="26"/>
      <c r="E3" s="26"/>
      <c r="F3" s="26" t="s">
        <v>15</v>
      </c>
      <c r="G3" s="26" t="s">
        <v>29</v>
      </c>
      <c r="H3" s="26" t="s">
        <v>30</v>
      </c>
      <c r="I3" s="26" t="s">
        <v>31</v>
      </c>
      <c r="J3" s="26" t="s">
        <v>32</v>
      </c>
      <c r="K3" s="26" t="s">
        <v>33</v>
      </c>
      <c r="L3" s="26" t="s">
        <v>34</v>
      </c>
      <c r="M3" s="26" t="s">
        <v>35</v>
      </c>
      <c r="N3" s="26" t="s">
        <v>36</v>
      </c>
      <c r="O3" s="26" t="s">
        <v>37</v>
      </c>
      <c r="P3" s="26" t="s">
        <v>38</v>
      </c>
      <c r="Q3" s="26" t="s">
        <v>39</v>
      </c>
    </row>
    <row r="4" spans="1:17" ht="37.2075" customHeight="1">
      <c r="A4" s="7">
        <v>2</v>
      </c>
      <c r="B4" s="27" t="s">
        <v>40</v>
      </c>
      <c r="C4" s="28" t="s">
        <v>41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42</v>
      </c>
    </row>
    <row r="7" spans="1:17" ht="18.6038" customHeight="1">
      <c r="A7" s="7">
        <v>3</v>
      </c>
      <c r="B7" s="29" t="s">
        <v>43</v>
      </c>
      <c r="C7" s="30" t="s">
        <v>44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45</v>
      </c>
      <c r="C8" s="32" t="s">
        <v>46</v>
      </c>
      <c r="D8" s="32"/>
      <c r="E8" s="32"/>
      <c r="F8" s="32"/>
      <c r="G8" s="32"/>
      <c r="H8" s="32"/>
      <c r="I8" s="32"/>
      <c r="J8" s="33"/>
      <c r="K8" s="7"/>
    </row>
    <row r="9" spans="1:17" ht="19.8137" customHeight="1">
      <c r="A9" s="7">
        <v>6</v>
      </c>
      <c r="B9" s="29" t="s">
        <v>47</v>
      </c>
      <c r="C9" s="34" t="s">
        <v>49</v>
      </c>
      <c r="D9" s="34"/>
      <c r="E9" s="34"/>
      <c r="F9" s="34"/>
      <c r="G9" s="34"/>
      <c r="H9" s="34"/>
      <c r="I9" s="34"/>
      <c r="J9" s="35"/>
      <c r="K9" s="7"/>
    </row>
    <row r="10" spans="1:17">
      <c r="A10" s="7">
        <v>9</v>
      </c>
      <c r="B10" s="36">
        <v>1</v>
      </c>
      <c r="C10" s="37" t="s">
        <v>50</v>
      </c>
      <c r="D10" s="38"/>
      <c r="E10" s="38"/>
      <c r="F10" s="39" t="s">
        <v>14</v>
      </c>
      <c r="G10" s="40">
        <v>470</v>
      </c>
      <c r="H10" s="41"/>
      <c r="I10" s="42"/>
      <c r="J10" s="43">
        <f>IF(AND(G10= "",H10= ""), 0, ROUND(ROUND(I10, 2) * ROUND(IF(H10="",G10,H10),  2), 2))</f>
        <v/>
      </c>
      <c r="K10" s="7"/>
      <c r="M10" s="44">
        <v>0.2</v>
      </c>
      <c r="Q10" s="7">
        <v>1192</v>
      </c>
    </row>
    <row r="11" spans="1:17" hidden="1">
      <c r="A11" s="7" t="s">
        <v>51</v>
      </c>
    </row>
    <row r="12" spans="1:17" ht="33.8875" customHeight="1">
      <c r="A12" s="7" t="s">
        <v>52</v>
      </c>
      <c r="B12" s="45"/>
      <c r="C12" s="45" t="s">
        <v>54</v>
      </c>
      <c r="D12" s="45"/>
      <c r="E12" s="45"/>
      <c r="F12" s="45"/>
      <c r="G12" s="45"/>
      <c r="H12" s="45"/>
      <c r="I12" s="45"/>
      <c r="J12" s="45"/>
    </row>
    <row r="13" spans="1:17" hidden="1">
      <c r="A13" s="7" t="s">
        <v>55</v>
      </c>
    </row>
    <row r="14" spans="1:17">
      <c r="A14" s="7">
        <v>9</v>
      </c>
      <c r="B14" s="36">
        <v>2</v>
      </c>
      <c r="C14" s="37" t="s">
        <v>56</v>
      </c>
      <c r="D14" s="38"/>
      <c r="E14" s="38"/>
      <c r="F14" s="39" t="s">
        <v>14</v>
      </c>
      <c r="G14" s="40">
        <v>1313</v>
      </c>
      <c r="H14" s="41"/>
      <c r="I14" s="42"/>
      <c r="J14" s="43">
        <f>IF(AND(G14= "",H14= ""), 0, ROUND(ROUND(I14, 2) * ROUND(IF(H14="",G14,H14),  2), 2))</f>
        <v/>
      </c>
      <c r="K14" s="7"/>
      <c r="M14" s="44">
        <v>0.2</v>
      </c>
      <c r="Q14" s="7">
        <v>1192</v>
      </c>
    </row>
    <row r="15" spans="1:17" hidden="1">
      <c r="A15" s="7" t="s">
        <v>51</v>
      </c>
    </row>
    <row r="16" spans="1:17" ht="33.8875" customHeight="1">
      <c r="A16" s="7" t="s">
        <v>52</v>
      </c>
      <c r="B16" s="45"/>
      <c r="C16" s="45" t="s">
        <v>57</v>
      </c>
      <c r="D16" s="45"/>
      <c r="E16" s="45"/>
      <c r="F16" s="45"/>
      <c r="G16" s="45"/>
      <c r="H16" s="45"/>
      <c r="I16" s="45"/>
      <c r="J16" s="45"/>
    </row>
    <row r="17" spans="1:17" hidden="1">
      <c r="A17" s="7" t="s">
        <v>55</v>
      </c>
    </row>
    <row r="18" spans="1:17">
      <c r="A18" s="7">
        <v>9</v>
      </c>
      <c r="B18" s="36">
        <v>3</v>
      </c>
      <c r="C18" s="37" t="s">
        <v>58</v>
      </c>
      <c r="D18" s="38"/>
      <c r="E18" s="38"/>
      <c r="F18" s="39" t="s">
        <v>14</v>
      </c>
      <c r="G18" s="40">
        <v>1097</v>
      </c>
      <c r="H18" s="41"/>
      <c r="I18" s="42"/>
      <c r="J18" s="43">
        <f>IF(AND(G18= "",H18= ""), 0, ROUND(ROUND(I18, 2) * ROUND(IF(H18="",G18,H18),  2), 2))</f>
        <v/>
      </c>
      <c r="K18" s="7"/>
      <c r="M18" s="44">
        <v>0.2</v>
      </c>
      <c r="Q18" s="7">
        <v>1192</v>
      </c>
    </row>
    <row r="19" spans="1:17" hidden="1">
      <c r="A19" s="7" t="s">
        <v>51</v>
      </c>
    </row>
    <row r="20" spans="1:17" ht="33.8875" customHeight="1">
      <c r="A20" s="7" t="s">
        <v>52</v>
      </c>
      <c r="B20" s="45"/>
      <c r="C20" s="45" t="s">
        <v>57</v>
      </c>
      <c r="D20" s="45"/>
      <c r="E20" s="45"/>
      <c r="F20" s="45"/>
      <c r="G20" s="45"/>
      <c r="H20" s="45"/>
      <c r="I20" s="45"/>
      <c r="J20" s="45"/>
    </row>
    <row r="21" spans="1:17" hidden="1">
      <c r="A21" s="7" t="s">
        <v>55</v>
      </c>
    </row>
    <row r="22" spans="1:17" hidden="1">
      <c r="A22" s="7" t="s">
        <v>59</v>
      </c>
    </row>
    <row r="23" spans="1:17">
      <c r="A23" s="7">
        <v>6</v>
      </c>
      <c r="B23" s="29" t="s">
        <v>60</v>
      </c>
      <c r="C23" s="34" t="s">
        <v>61</v>
      </c>
      <c r="D23" s="34"/>
      <c r="E23" s="34"/>
      <c r="F23" s="34"/>
      <c r="G23" s="34"/>
      <c r="H23" s="34"/>
      <c r="I23" s="34"/>
      <c r="J23" s="35"/>
      <c r="K23" s="7"/>
    </row>
    <row r="24" spans="1:17">
      <c r="A24" s="7">
        <v>9</v>
      </c>
      <c r="B24" s="36">
        <v>4</v>
      </c>
      <c r="C24" s="37" t="s">
        <v>62</v>
      </c>
      <c r="D24" s="38"/>
      <c r="E24" s="38"/>
      <c r="F24" s="39" t="s">
        <v>63</v>
      </c>
      <c r="G24" s="46">
        <v>1</v>
      </c>
      <c r="H24" s="47"/>
      <c r="I24" s="42"/>
      <c r="J24" s="43">
        <f>IF(AND(G24= "",H24= ""), 0, ROUND(ROUND(I24, 2) * ROUND(IF(H24="",G24,H24),  0), 2))</f>
        <v/>
      </c>
      <c r="K24" s="7"/>
      <c r="M24" s="44">
        <v>0.2</v>
      </c>
      <c r="Q24" s="7">
        <v>1192</v>
      </c>
    </row>
    <row r="25" spans="1:17" hidden="1">
      <c r="A25" s="7" t="s">
        <v>51</v>
      </c>
    </row>
    <row r="26" spans="1:17" hidden="1">
      <c r="A26" s="7" t="s">
        <v>51</v>
      </c>
    </row>
    <row r="27" spans="1:17" ht="22.75" customHeight="1">
      <c r="A27" s="7" t="s">
        <v>52</v>
      </c>
      <c r="B27" s="45"/>
      <c r="C27" s="45" t="s">
        <v>64</v>
      </c>
      <c r="D27" s="45"/>
      <c r="E27" s="45"/>
      <c r="F27" s="45"/>
      <c r="G27" s="45"/>
      <c r="H27" s="45"/>
      <c r="I27" s="45"/>
      <c r="J27" s="45"/>
    </row>
    <row r="28" spans="1:17" hidden="1">
      <c r="A28" s="7" t="s">
        <v>55</v>
      </c>
    </row>
    <row r="29" spans="1:17">
      <c r="A29" s="7">
        <v>9</v>
      </c>
      <c r="B29" s="36">
        <v>5</v>
      </c>
      <c r="C29" s="37" t="s">
        <v>65</v>
      </c>
      <c r="D29" s="38"/>
      <c r="E29" s="38"/>
      <c r="F29" s="39" t="s">
        <v>14</v>
      </c>
      <c r="G29" s="40">
        <v>8</v>
      </c>
      <c r="H29" s="41"/>
      <c r="I29" s="42"/>
      <c r="J29" s="43">
        <f>IF(AND(G29= "",H29= ""), 0, ROUND(ROUND(I29, 2) * ROUND(IF(H29="",G29,H29),  2), 2))</f>
        <v/>
      </c>
      <c r="K29" s="7"/>
      <c r="M29" s="44">
        <v>0.2</v>
      </c>
      <c r="Q29" s="7">
        <v>1192</v>
      </c>
    </row>
    <row r="30" spans="1:17" hidden="1">
      <c r="A30" s="7" t="s">
        <v>51</v>
      </c>
    </row>
    <row r="31" spans="1:17" ht="33.8875" customHeight="1">
      <c r="A31" s="7" t="s">
        <v>52</v>
      </c>
      <c r="B31" s="45"/>
      <c r="C31" s="45" t="s">
        <v>66</v>
      </c>
      <c r="D31" s="45"/>
      <c r="E31" s="45"/>
      <c r="F31" s="45"/>
      <c r="G31" s="45"/>
      <c r="H31" s="45"/>
      <c r="I31" s="45"/>
      <c r="J31" s="45"/>
    </row>
    <row r="32" spans="1:17" hidden="1">
      <c r="A32" s="7" t="s">
        <v>55</v>
      </c>
    </row>
    <row r="33" spans="1:17">
      <c r="A33" s="7">
        <v>9</v>
      </c>
      <c r="B33" s="36">
        <v>6</v>
      </c>
      <c r="C33" s="37" t="s">
        <v>67</v>
      </c>
      <c r="D33" s="38"/>
      <c r="E33" s="38"/>
      <c r="F33" s="39" t="s">
        <v>63</v>
      </c>
      <c r="G33" s="46">
        <v>1</v>
      </c>
      <c r="H33" s="47"/>
      <c r="I33" s="42"/>
      <c r="J33" s="43">
        <f>IF(AND(G33= "",H33= ""), 0, ROUND(ROUND(I33, 2) * ROUND(IF(H33="",G33,H33),  0), 2))</f>
        <v/>
      </c>
      <c r="K33" s="7"/>
      <c r="M33" s="44">
        <v>0.2</v>
      </c>
      <c r="Q33" s="7">
        <v>1192</v>
      </c>
    </row>
    <row r="34" spans="1:17" hidden="1">
      <c r="A34" s="7" t="s">
        <v>51</v>
      </c>
    </row>
    <row r="35" spans="1:17" ht="43.025" customHeight="1">
      <c r="A35" s="7" t="s">
        <v>52</v>
      </c>
      <c r="B35" s="45"/>
      <c r="C35" s="45" t="s">
        <v>68</v>
      </c>
      <c r="D35" s="45"/>
      <c r="E35" s="45"/>
      <c r="F35" s="45"/>
      <c r="G35" s="45"/>
      <c r="H35" s="45"/>
      <c r="I35" s="45"/>
      <c r="J35" s="45"/>
    </row>
    <row r="36" spans="1:17" hidden="1">
      <c r="A36" s="7" t="s">
        <v>55</v>
      </c>
    </row>
    <row r="37" spans="1:17">
      <c r="A37" s="7">
        <v>9</v>
      </c>
      <c r="B37" s="36">
        <v>7</v>
      </c>
      <c r="C37" s="37" t="s">
        <v>69</v>
      </c>
      <c r="D37" s="38"/>
      <c r="E37" s="38"/>
      <c r="F37" s="39" t="s">
        <v>14</v>
      </c>
      <c r="G37" s="40">
        <v>13</v>
      </c>
      <c r="H37" s="41"/>
      <c r="I37" s="42"/>
      <c r="J37" s="43">
        <f>IF(AND(G37= "",H37= ""), 0, ROUND(ROUND(I37, 2) * ROUND(IF(H37="",G37,H37),  2), 2))</f>
        <v/>
      </c>
      <c r="K37" s="7"/>
      <c r="M37" s="44">
        <v>0.2</v>
      </c>
      <c r="Q37" s="7">
        <v>1192</v>
      </c>
    </row>
    <row r="38" spans="1:17" hidden="1">
      <c r="A38" s="7" t="s">
        <v>51</v>
      </c>
    </row>
    <row r="39" spans="1:17" ht="52.3625" customHeight="1">
      <c r="A39" s="7" t="s">
        <v>52</v>
      </c>
      <c r="B39" s="45"/>
      <c r="C39" s="45" t="s">
        <v>70</v>
      </c>
      <c r="D39" s="45"/>
      <c r="E39" s="45"/>
      <c r="F39" s="45"/>
      <c r="G39" s="45"/>
      <c r="H39" s="45"/>
      <c r="I39" s="45"/>
      <c r="J39" s="45"/>
    </row>
    <row r="40" spans="1:17" hidden="1">
      <c r="A40" s="7" t="s">
        <v>55</v>
      </c>
    </row>
    <row r="41" spans="1:17">
      <c r="A41" s="7">
        <v>9</v>
      </c>
      <c r="B41" s="36">
        <v>8</v>
      </c>
      <c r="C41" s="37" t="s">
        <v>71</v>
      </c>
      <c r="D41" s="38"/>
      <c r="E41" s="38"/>
      <c r="F41" s="39" t="s">
        <v>63</v>
      </c>
      <c r="G41" s="46">
        <v>1</v>
      </c>
      <c r="H41" s="47"/>
      <c r="I41" s="42"/>
      <c r="J41" s="43">
        <f>IF(AND(G41= "",H41= ""), 0, ROUND(ROUND(I41, 2) * ROUND(IF(H41="",G41,H41),  0), 2))</f>
        <v/>
      </c>
      <c r="K41" s="7"/>
      <c r="M41" s="44">
        <v>0.2</v>
      </c>
      <c r="Q41" s="7">
        <v>1192</v>
      </c>
    </row>
    <row r="42" spans="1:17" hidden="1">
      <c r="A42" s="7" t="s">
        <v>51</v>
      </c>
    </row>
    <row r="43" spans="1:17" ht="22.75" customHeight="1">
      <c r="A43" s="7" t="s">
        <v>52</v>
      </c>
      <c r="B43" s="45"/>
      <c r="C43" s="45" t="s">
        <v>72</v>
      </c>
      <c r="D43" s="45"/>
      <c r="E43" s="45"/>
      <c r="F43" s="45"/>
      <c r="G43" s="45"/>
      <c r="H43" s="45"/>
      <c r="I43" s="45"/>
      <c r="J43" s="45"/>
    </row>
    <row r="44" spans="1:17" hidden="1">
      <c r="A44" s="7" t="s">
        <v>55</v>
      </c>
    </row>
    <row r="45" spans="1:17">
      <c r="A45" s="7">
        <v>9</v>
      </c>
      <c r="B45" s="36">
        <v>9</v>
      </c>
      <c r="C45" s="37" t="s">
        <v>73</v>
      </c>
      <c r="D45" s="38"/>
      <c r="E45" s="38"/>
      <c r="F45" s="39" t="s">
        <v>63</v>
      </c>
      <c r="G45" s="46">
        <v>1</v>
      </c>
      <c r="H45" s="47"/>
      <c r="I45" s="42"/>
      <c r="J45" s="43">
        <f>IF(AND(G45= "",H45= ""), 0, ROUND(ROUND(I45, 2) * ROUND(IF(H45="",G45,H45),  0), 2))</f>
        <v/>
      </c>
      <c r="K45" s="7"/>
      <c r="M45" s="44">
        <v>0.2</v>
      </c>
      <c r="Q45" s="7">
        <v>1192</v>
      </c>
    </row>
    <row r="46" spans="1:17" hidden="1">
      <c r="A46" s="7" t="s">
        <v>51</v>
      </c>
    </row>
    <row r="47" spans="1:17" ht="22.75" customHeight="1">
      <c r="A47" s="7" t="s">
        <v>52</v>
      </c>
      <c r="B47" s="45"/>
      <c r="C47" s="45" t="s">
        <v>74</v>
      </c>
      <c r="D47" s="45"/>
      <c r="E47" s="45"/>
      <c r="F47" s="45"/>
      <c r="G47" s="45"/>
      <c r="H47" s="45"/>
      <c r="I47" s="45"/>
      <c r="J47" s="45"/>
    </row>
    <row r="48" spans="1:17" hidden="1">
      <c r="A48" s="7" t="s">
        <v>55</v>
      </c>
    </row>
    <row r="49" spans="1:17" hidden="1">
      <c r="A49" s="7" t="s">
        <v>59</v>
      </c>
    </row>
    <row r="50" spans="1:17" hidden="1">
      <c r="A50" s="7" t="s">
        <v>75</v>
      </c>
    </row>
    <row r="51" spans="1:17">
      <c r="A51" s="7">
        <v>4</v>
      </c>
      <c r="B51" s="29" t="s">
        <v>76</v>
      </c>
      <c r="C51" s="32" t="s">
        <v>77</v>
      </c>
      <c r="D51" s="32"/>
      <c r="E51" s="32"/>
      <c r="F51" s="32"/>
      <c r="G51" s="32"/>
      <c r="H51" s="32"/>
      <c r="I51" s="32"/>
      <c r="J51" s="33"/>
      <c r="K51" s="7"/>
    </row>
    <row r="52" spans="1:17">
      <c r="A52" s="7">
        <v>6</v>
      </c>
      <c r="B52" s="29" t="s">
        <v>78</v>
      </c>
      <c r="C52" s="34" t="s">
        <v>77</v>
      </c>
      <c r="D52" s="34"/>
      <c r="E52" s="34"/>
      <c r="F52" s="34"/>
      <c r="G52" s="34"/>
      <c r="H52" s="34"/>
      <c r="I52" s="34"/>
      <c r="J52" s="35"/>
      <c r="K52" s="7"/>
    </row>
    <row r="53" spans="1:17">
      <c r="A53" s="7">
        <v>9</v>
      </c>
      <c r="B53" s="36">
        <v>10</v>
      </c>
      <c r="C53" s="37" t="s">
        <v>79</v>
      </c>
      <c r="D53" s="38"/>
      <c r="E53" s="38"/>
      <c r="F53" s="39" t="s">
        <v>14</v>
      </c>
      <c r="G53" s="40">
        <v>209</v>
      </c>
      <c r="H53" s="41"/>
      <c r="I53" s="42"/>
      <c r="J53" s="43">
        <f>IF(AND(G53= "",H53= ""), 0, ROUND(ROUND(I53, 2) * ROUND(IF(H53="",G53,H53),  2), 2))</f>
        <v/>
      </c>
      <c r="K53" s="7"/>
      <c r="M53" s="44">
        <v>0.2</v>
      </c>
      <c r="Q53" s="7">
        <v>1192</v>
      </c>
    </row>
    <row r="54" spans="1:17" hidden="1">
      <c r="A54" s="7" t="s">
        <v>51</v>
      </c>
    </row>
    <row r="55" spans="1:17" ht="56.1625" customHeight="1">
      <c r="A55" s="7" t="s">
        <v>52</v>
      </c>
      <c r="B55" s="45"/>
      <c r="C55" s="45" t="s">
        <v>80</v>
      </c>
      <c r="D55" s="45"/>
      <c r="E55" s="45"/>
      <c r="F55" s="45"/>
      <c r="G55" s="45"/>
      <c r="H55" s="45"/>
      <c r="I55" s="45"/>
      <c r="J55" s="45"/>
    </row>
    <row r="56" spans="1:17" hidden="1">
      <c r="A56" s="7" t="s">
        <v>55</v>
      </c>
    </row>
    <row r="57" spans="1:17">
      <c r="A57" s="7">
        <v>9</v>
      </c>
      <c r="B57" s="36">
        <v>11</v>
      </c>
      <c r="C57" s="37" t="s">
        <v>81</v>
      </c>
      <c r="D57" s="38"/>
      <c r="E57" s="38"/>
      <c r="F57" s="39" t="s">
        <v>14</v>
      </c>
      <c r="G57" s="40">
        <v>11</v>
      </c>
      <c r="H57" s="41"/>
      <c r="I57" s="42"/>
      <c r="J57" s="43">
        <f>IF(AND(G57= "",H57= ""), 0, ROUND(ROUND(I57, 2) * ROUND(IF(H57="",G57,H57),  2), 2))</f>
        <v/>
      </c>
      <c r="K57" s="7"/>
      <c r="M57" s="44">
        <v>0.2</v>
      </c>
      <c r="Q57" s="7">
        <v>1192</v>
      </c>
    </row>
    <row r="58" spans="1:17" hidden="1">
      <c r="A58" s="7" t="s">
        <v>51</v>
      </c>
    </row>
    <row r="59" spans="1:17" ht="33.8875" customHeight="1">
      <c r="A59" s="7" t="s">
        <v>52</v>
      </c>
      <c r="B59" s="45"/>
      <c r="C59" s="45" t="s">
        <v>82</v>
      </c>
      <c r="D59" s="45"/>
      <c r="E59" s="45"/>
      <c r="F59" s="45"/>
      <c r="G59" s="45"/>
      <c r="H59" s="45"/>
      <c r="I59" s="45"/>
      <c r="J59" s="45"/>
    </row>
    <row r="60" spans="1:17" hidden="1">
      <c r="A60" s="7" t="s">
        <v>55</v>
      </c>
    </row>
    <row r="61" spans="1:17" hidden="1">
      <c r="A61" s="7" t="s">
        <v>59</v>
      </c>
    </row>
    <row r="62" spans="1:17" hidden="1">
      <c r="A62" s="7" t="s">
        <v>75</v>
      </c>
    </row>
    <row r="63" spans="1:17">
      <c r="A63" s="7">
        <v>4</v>
      </c>
      <c r="B63" s="29" t="s">
        <v>83</v>
      </c>
      <c r="C63" s="32" t="s">
        <v>84</v>
      </c>
      <c r="D63" s="32"/>
      <c r="E63" s="32"/>
      <c r="F63" s="32"/>
      <c r="G63" s="32"/>
      <c r="H63" s="32"/>
      <c r="I63" s="32"/>
      <c r="J63" s="33"/>
      <c r="K63" s="7"/>
    </row>
    <row r="64" spans="1:17" ht="16.1838" customHeight="1">
      <c r="A64" s="7">
        <v>6</v>
      </c>
      <c r="B64" s="29" t="s">
        <v>85</v>
      </c>
      <c r="C64" s="34" t="s">
        <v>87</v>
      </c>
      <c r="D64" s="34"/>
      <c r="E64" s="34"/>
      <c r="F64" s="34"/>
      <c r="G64" s="34"/>
      <c r="H64" s="34"/>
      <c r="I64" s="34"/>
      <c r="J64" s="35"/>
      <c r="K64" s="7"/>
    </row>
    <row r="65" spans="1:17">
      <c r="A65" s="7">
        <v>9</v>
      </c>
      <c r="B65" s="36">
        <v>12</v>
      </c>
      <c r="C65" s="37" t="s">
        <v>88</v>
      </c>
      <c r="D65" s="38"/>
      <c r="E65" s="38"/>
      <c r="F65" s="39" t="s">
        <v>89</v>
      </c>
      <c r="G65" s="40">
        <v>21</v>
      </c>
      <c r="H65" s="41"/>
      <c r="I65" s="42"/>
      <c r="J65" s="43">
        <f>IF(AND(G65= "",H65= ""), 0, ROUND(ROUND(I65, 2) * ROUND(IF(H65="",G65,H65),  2), 2))</f>
        <v/>
      </c>
      <c r="K65" s="7"/>
      <c r="M65" s="44">
        <v>0.2</v>
      </c>
      <c r="Q65" s="7">
        <v>1192</v>
      </c>
    </row>
    <row r="66" spans="1:17" hidden="1">
      <c r="A66" s="7" t="s">
        <v>51</v>
      </c>
    </row>
    <row r="67" spans="1:17" ht="22.75" customHeight="1">
      <c r="A67" s="7" t="s">
        <v>52</v>
      </c>
      <c r="B67" s="45"/>
      <c r="C67" s="45" t="s">
        <v>90</v>
      </c>
      <c r="D67" s="45"/>
      <c r="E67" s="45"/>
      <c r="F67" s="45"/>
      <c r="G67" s="45"/>
      <c r="H67" s="45"/>
      <c r="I67" s="45"/>
      <c r="J67" s="45"/>
    </row>
    <row r="68" spans="1:17" hidden="1">
      <c r="A68" s="7" t="s">
        <v>55</v>
      </c>
    </row>
    <row r="69" spans="1:17">
      <c r="A69" s="7">
        <v>9</v>
      </c>
      <c r="B69" s="36">
        <v>13</v>
      </c>
      <c r="C69" s="37" t="s">
        <v>91</v>
      </c>
      <c r="D69" s="38"/>
      <c r="E69" s="38"/>
      <c r="F69" s="39" t="s">
        <v>14</v>
      </c>
      <c r="G69" s="40">
        <v>27</v>
      </c>
      <c r="H69" s="41"/>
      <c r="I69" s="42"/>
      <c r="J69" s="43">
        <f>IF(AND(G69= "",H69= ""), 0, ROUND(ROUND(I69, 2) * ROUND(IF(H69="",G69,H69),  2), 2))</f>
        <v/>
      </c>
      <c r="K69" s="7"/>
      <c r="M69" s="44">
        <v>0.2</v>
      </c>
      <c r="Q69" s="7">
        <v>1192</v>
      </c>
    </row>
    <row r="70" spans="1:17" hidden="1">
      <c r="A70" s="7" t="s">
        <v>51</v>
      </c>
    </row>
    <row r="71" spans="1:17">
      <c r="A71" s="7" t="s">
        <v>52</v>
      </c>
      <c r="B71" s="45"/>
      <c r="C71" s="45" t="s">
        <v>92</v>
      </c>
      <c r="D71" s="45"/>
      <c r="E71" s="45"/>
      <c r="F71" s="45"/>
      <c r="G71" s="45"/>
      <c r="H71" s="45"/>
      <c r="I71" s="45"/>
      <c r="J71" s="45"/>
    </row>
    <row r="72" spans="1:17" hidden="1">
      <c r="A72" s="7" t="s">
        <v>55</v>
      </c>
    </row>
    <row r="73" spans="1:17" hidden="1">
      <c r="A73" s="7" t="s">
        <v>59</v>
      </c>
    </row>
    <row r="74" spans="1:17" hidden="1">
      <c r="A74" s="7" t="s">
        <v>75</v>
      </c>
    </row>
    <row r="75" spans="1:17" ht="29.425" customHeight="1">
      <c r="A75" s="7">
        <v>4</v>
      </c>
      <c r="B75" s="29" t="s">
        <v>93</v>
      </c>
      <c r="C75" s="32" t="s">
        <v>94</v>
      </c>
      <c r="D75" s="32"/>
      <c r="E75" s="32"/>
      <c r="F75" s="32"/>
      <c r="G75" s="32"/>
      <c r="H75" s="32"/>
      <c r="I75" s="32"/>
      <c r="J75" s="33"/>
      <c r="K75" s="7"/>
    </row>
    <row r="76" spans="1:17">
      <c r="A76" s="7">
        <v>9</v>
      </c>
      <c r="B76" s="36">
        <v>14</v>
      </c>
      <c r="C76" s="37" t="s">
        <v>95</v>
      </c>
      <c r="D76" s="38"/>
      <c r="E76" s="38"/>
      <c r="F76" s="39" t="s">
        <v>96</v>
      </c>
      <c r="G76" s="46">
        <v>1</v>
      </c>
      <c r="H76" s="47"/>
      <c r="I76" s="42"/>
      <c r="J76" s="43">
        <f>IF(AND(G76= "",H76= ""), 0, ROUND(ROUND(I76, 2) * ROUND(IF(H76="",G76,H76),  0), 2))</f>
        <v/>
      </c>
      <c r="K76" s="7"/>
      <c r="M76" s="44">
        <v>0.2</v>
      </c>
      <c r="Q76" s="7">
        <v>1192</v>
      </c>
    </row>
    <row r="77" spans="1:17" hidden="1">
      <c r="A77" s="7" t="s">
        <v>51</v>
      </c>
    </row>
    <row r="78" spans="1:17" ht="22.75" customHeight="1">
      <c r="A78" s="7" t="s">
        <v>52</v>
      </c>
      <c r="B78" s="45"/>
      <c r="C78" s="45" t="s">
        <v>97</v>
      </c>
      <c r="D78" s="45"/>
      <c r="E78" s="45"/>
      <c r="F78" s="45"/>
      <c r="G78" s="45"/>
      <c r="H78" s="45"/>
      <c r="I78" s="45"/>
      <c r="J78" s="45"/>
    </row>
    <row r="79" spans="1:17" hidden="1">
      <c r="A79" s="7" t="s">
        <v>55</v>
      </c>
    </row>
    <row r="80" spans="1:17">
      <c r="A80" s="7">
        <v>9</v>
      </c>
      <c r="B80" s="36">
        <v>15</v>
      </c>
      <c r="C80" s="37" t="s">
        <v>98</v>
      </c>
      <c r="D80" s="38"/>
      <c r="E80" s="38"/>
      <c r="F80" s="39" t="s">
        <v>96</v>
      </c>
      <c r="G80" s="46">
        <v>1</v>
      </c>
      <c r="H80" s="47"/>
      <c r="I80" s="42"/>
      <c r="J80" s="43">
        <f>IF(AND(G80= "",H80= ""), 0, ROUND(ROUND(I80, 2) * ROUND(IF(H80="",G80,H80),  0), 2))</f>
        <v/>
      </c>
      <c r="K80" s="7"/>
      <c r="M80" s="44">
        <v>0.2</v>
      </c>
      <c r="Q80" s="7">
        <v>1192</v>
      </c>
    </row>
    <row r="81" spans="1:17" hidden="1">
      <c r="A81" s="7" t="s">
        <v>51</v>
      </c>
    </row>
    <row r="82" spans="1:17" ht="22.75" customHeight="1">
      <c r="A82" s="7" t="s">
        <v>52</v>
      </c>
      <c r="B82" s="45"/>
      <c r="C82" s="48" t="s">
        <v>99</v>
      </c>
      <c r="D82" s="48"/>
      <c r="E82" s="48"/>
      <c r="F82" s="48"/>
      <c r="G82" s="48"/>
      <c r="H82" s="48"/>
      <c r="I82" s="48"/>
      <c r="J82" s="45"/>
    </row>
    <row r="83" spans="1:17" hidden="1">
      <c r="A83" s="7" t="s">
        <v>55</v>
      </c>
    </row>
    <row r="84" spans="1:17">
      <c r="A84" s="7">
        <v>9</v>
      </c>
      <c r="B84" s="36">
        <v>16</v>
      </c>
      <c r="C84" s="37" t="s">
        <v>100</v>
      </c>
      <c r="D84" s="38"/>
      <c r="E84" s="38"/>
      <c r="F84" s="39" t="s">
        <v>96</v>
      </c>
      <c r="G84" s="46">
        <v>1</v>
      </c>
      <c r="H84" s="47"/>
      <c r="I84" s="42"/>
      <c r="J84" s="43">
        <f>IF(AND(G84= "",H84= ""), 0, ROUND(ROUND(I84, 2) * ROUND(IF(H84="",G84,H84),  0), 2))</f>
        <v/>
      </c>
      <c r="K84" s="7"/>
      <c r="M84" s="44">
        <v>0.2</v>
      </c>
      <c r="Q84" s="7">
        <v>1192</v>
      </c>
    </row>
    <row r="85" spans="1:17" hidden="1">
      <c r="A85" s="7" t="s">
        <v>51</v>
      </c>
    </row>
    <row r="86" spans="1:17" ht="22.75" customHeight="1">
      <c r="A86" s="7" t="s">
        <v>52</v>
      </c>
      <c r="B86" s="45"/>
      <c r="C86" s="45" t="s">
        <v>101</v>
      </c>
      <c r="D86" s="45"/>
      <c r="E86" s="45"/>
      <c r="F86" s="45"/>
      <c r="G86" s="45"/>
      <c r="H86" s="45"/>
      <c r="I86" s="45"/>
      <c r="J86" s="45"/>
    </row>
    <row r="87" spans="1:17" hidden="1">
      <c r="A87" s="7" t="s">
        <v>55</v>
      </c>
    </row>
    <row r="88" spans="1:17">
      <c r="A88" s="7">
        <v>9</v>
      </c>
      <c r="B88" s="36">
        <v>17</v>
      </c>
      <c r="C88" s="37" t="s">
        <v>102</v>
      </c>
      <c r="D88" s="38"/>
      <c r="E88" s="38"/>
      <c r="F88" s="39" t="s">
        <v>103</v>
      </c>
      <c r="G88" s="49">
        <v>0</v>
      </c>
      <c r="H88" s="50"/>
      <c r="I88" s="42"/>
      <c r="J88" s="43">
        <f>IF(AND(G88= "",H88= ""), 0, ROUND(ROUND(I88, 2) * ROUND(IF(H88="",G88,H88),  3), 2))</f>
        <v/>
      </c>
      <c r="K88" s="7"/>
      <c r="M88" s="44">
        <v>0.2</v>
      </c>
      <c r="Q88" s="7">
        <v>1192</v>
      </c>
    </row>
    <row r="89" spans="1:17" hidden="1">
      <c r="A89" s="7" t="s">
        <v>51</v>
      </c>
    </row>
    <row r="90" spans="1:17" ht="22.75" customHeight="1">
      <c r="A90" s="7" t="s">
        <v>52</v>
      </c>
      <c r="B90" s="45"/>
      <c r="C90" s="45" t="s">
        <v>104</v>
      </c>
      <c r="D90" s="45"/>
      <c r="E90" s="45"/>
      <c r="F90" s="45"/>
      <c r="G90" s="45"/>
      <c r="H90" s="45"/>
      <c r="I90" s="45"/>
      <c r="J90" s="45"/>
    </row>
    <row r="91" spans="1:17" hidden="1">
      <c r="A91" s="7" t="s">
        <v>55</v>
      </c>
    </row>
    <row r="92" spans="1:17" hidden="1">
      <c r="A92" s="7" t="s">
        <v>75</v>
      </c>
    </row>
    <row r="93" spans="1:17">
      <c r="A93" s="7" t="s">
        <v>42</v>
      </c>
      <c r="B93" s="38"/>
      <c r="J93" s="38"/>
    </row>
    <row r="94" spans="1:17">
      <c r="B94" s="38"/>
      <c r="C94" s="51" t="s">
        <v>44</v>
      </c>
      <c r="D94" s="52"/>
      <c r="E94" s="52"/>
      <c r="F94" s="53"/>
      <c r="G94" s="53"/>
      <c r="H94" s="53"/>
      <c r="I94" s="53"/>
      <c r="J94" s="54"/>
    </row>
    <row r="95" spans="1:17">
      <c r="B95" s="38"/>
      <c r="C95" s="55"/>
      <c r="D95" s="7"/>
      <c r="E95" s="7"/>
      <c r="F95" s="7"/>
      <c r="G95" s="7"/>
      <c r="H95" s="7"/>
      <c r="I95" s="7"/>
      <c r="J95" s="8"/>
    </row>
    <row r="96" spans="1:17">
      <c r="B96" s="38"/>
      <c r="C96" s="56" t="s">
        <v>105</v>
      </c>
      <c r="D96" s="57"/>
      <c r="E96" s="57"/>
      <c r="F96" s="58">
        <f>SUMIF(K8:K93, IF(K7="","",K7), J8:J93)</f>
        <v/>
      </c>
      <c r="G96" s="58"/>
      <c r="H96" s="58"/>
      <c r="I96" s="58"/>
      <c r="J96" s="59"/>
    </row>
    <row r="97" spans="2:10" ht="16.9125" customHeight="1">
      <c r="B97" s="38"/>
      <c r="C97" s="56" t="s">
        <v>106</v>
      </c>
      <c r="D97" s="57"/>
      <c r="E97" s="57"/>
      <c r="F97" s="58">
        <f>ROUND(SUMIF(K8:K93, IF(K7="","",K7), J8:J93) * 0.2, 2)</f>
        <v/>
      </c>
      <c r="G97" s="58"/>
      <c r="H97" s="58"/>
      <c r="I97" s="58"/>
      <c r="J97" s="59"/>
    </row>
    <row r="98" spans="2:10">
      <c r="B98" s="38"/>
      <c r="C98" s="60" t="s">
        <v>107</v>
      </c>
      <c r="D98" s="61"/>
      <c r="E98" s="61"/>
      <c r="F98" s="62">
        <f>SUM(F96:F97)</f>
        <v/>
      </c>
      <c r="G98" s="62"/>
      <c r="H98" s="62"/>
      <c r="I98" s="62"/>
      <c r="J98" s="63"/>
    </row>
    <row r="99" spans="2:10" ht="37.2075" customHeight="1">
      <c r="B99" s="3"/>
      <c r="C99" s="64" t="s">
        <v>108</v>
      </c>
      <c r="D99" s="64"/>
      <c r="E99" s="64"/>
      <c r="F99" s="64"/>
      <c r="G99" s="64"/>
      <c r="H99" s="64"/>
      <c r="I99" s="64"/>
      <c r="J99" s="64"/>
    </row>
    <row r="101" spans="2:10">
      <c r="C101" s="65" t="s">
        <v>109</v>
      </c>
      <c r="D101" s="65"/>
      <c r="E101" s="65"/>
      <c r="F101" s="65"/>
      <c r="G101" s="65"/>
      <c r="H101" s="65"/>
      <c r="I101" s="65"/>
      <c r="J101" s="65"/>
    </row>
    <row r="102" spans="2:10" ht="33.825" customHeight="1">
      <c r="C102" s="66" t="s">
        <v>110</v>
      </c>
      <c r="D102" s="67"/>
      <c r="E102" s="67"/>
      <c r="F102" s="68">
        <f>SUMIF(K10:K88, "", J10:J88)</f>
        <v/>
      </c>
      <c r="G102" s="68"/>
      <c r="H102" s="68"/>
      <c r="I102" s="68"/>
      <c r="J102" s="68"/>
    </row>
    <row r="103" spans="2:10">
      <c r="C103" s="69" t="s">
        <v>111</v>
      </c>
      <c r="D103" s="70"/>
      <c r="E103" s="70"/>
      <c r="F103" s="71">
        <f>SUMIF(K10:K45, "", J10:J45)</f>
        <v/>
      </c>
      <c r="G103" s="72"/>
      <c r="H103" s="72"/>
      <c r="I103" s="72"/>
      <c r="J103" s="72"/>
    </row>
    <row r="104" spans="2:10" ht="15.375" customHeight="1">
      <c r="C104" s="73" t="s">
        <v>112</v>
      </c>
      <c r="D104" s="74"/>
      <c r="E104" s="74"/>
      <c r="F104" s="75">
        <f>SUMIF(K10:K18, "", J10:J18)</f>
        <v/>
      </c>
      <c r="G104" s="76"/>
      <c r="H104" s="76"/>
      <c r="I104" s="76"/>
      <c r="J104" s="76"/>
    </row>
    <row r="105" spans="2:10">
      <c r="C105" s="73" t="s">
        <v>113</v>
      </c>
      <c r="D105" s="74"/>
      <c r="E105" s="74"/>
      <c r="F105" s="75">
        <f>SUMIF(K24:K45, "", J24:J45)</f>
        <v/>
      </c>
      <c r="G105" s="76"/>
      <c r="H105" s="76"/>
      <c r="I105" s="76"/>
      <c r="J105" s="76"/>
    </row>
    <row r="106" spans="2:10">
      <c r="C106" s="69" t="s">
        <v>114</v>
      </c>
      <c r="D106" s="70"/>
      <c r="E106" s="70"/>
      <c r="F106" s="71">
        <f>SUMIF(K53:K57, "", J53:J57)</f>
        <v/>
      </c>
      <c r="G106" s="72"/>
      <c r="H106" s="72"/>
      <c r="I106" s="72"/>
      <c r="J106" s="72"/>
    </row>
    <row r="107" spans="2:10">
      <c r="C107" s="73" t="s">
        <v>115</v>
      </c>
      <c r="D107" s="74"/>
      <c r="E107" s="74"/>
      <c r="F107" s="75">
        <f>SUMIF(K53:K57, "", J53:J57)</f>
        <v/>
      </c>
      <c r="G107" s="76"/>
      <c r="H107" s="76"/>
      <c r="I107" s="76"/>
      <c r="J107" s="76"/>
    </row>
    <row r="108" spans="2:10">
      <c r="C108" s="69" t="s">
        <v>116</v>
      </c>
      <c r="D108" s="70"/>
      <c r="E108" s="70"/>
      <c r="F108" s="71">
        <f>SUMIF(K65:K69, "", J65:J69)</f>
        <v/>
      </c>
      <c r="G108" s="72"/>
      <c r="H108" s="72"/>
      <c r="I108" s="72"/>
      <c r="J108" s="72"/>
    </row>
    <row r="109" spans="2:10" ht="24.75" customHeight="1">
      <c r="C109" s="73" t="s">
        <v>117</v>
      </c>
      <c r="D109" s="74"/>
      <c r="E109" s="74"/>
      <c r="F109" s="75">
        <f>SUMIF(K65:K69, "", J65:J69)</f>
        <v/>
      </c>
      <c r="G109" s="76"/>
      <c r="H109" s="76"/>
      <c r="I109" s="76"/>
      <c r="J109" s="76"/>
    </row>
    <row r="110" spans="2:10" ht="26.75" customHeight="1">
      <c r="C110" s="69" t="s">
        <v>118</v>
      </c>
      <c r="D110" s="70"/>
      <c r="E110" s="70"/>
      <c r="F110" s="71">
        <f>SUMIF(K76:K88, "", J76:J88)</f>
        <v/>
      </c>
      <c r="G110" s="72"/>
      <c r="H110" s="72"/>
      <c r="I110" s="72"/>
      <c r="J110" s="72"/>
    </row>
    <row r="111" spans="2:10" ht="25.025" customHeight="1">
      <c r="C111" s="77" t="s">
        <v>119</v>
      </c>
      <c r="D111" s="78"/>
      <c r="E111" s="78"/>
      <c r="F111" s="79"/>
      <c r="G111" s="79"/>
      <c r="H111" s="79"/>
      <c r="I111" s="79"/>
      <c r="J111" s="80"/>
    </row>
    <row r="112" spans="2:10">
      <c r="C112" s="81"/>
      <c r="D112" s="3"/>
      <c r="E112" s="3"/>
      <c r="F112" s="3"/>
      <c r="G112" s="3"/>
      <c r="H112" s="3"/>
      <c r="I112" s="3"/>
      <c r="J112" s="82"/>
    </row>
    <row r="113" spans="1:10">
      <c r="A113" s="83"/>
      <c r="C113" s="84" t="s">
        <v>105</v>
      </c>
      <c r="D113" s="7"/>
      <c r="E113" s="7"/>
      <c r="F113" s="85">
        <f>SUMIF(K5:K99, IF(K4="","",K4), J5:J99)</f>
        <v/>
      </c>
      <c r="G113" s="86"/>
      <c r="H113" s="86"/>
      <c r="I113" s="86"/>
      <c r="J113" s="87"/>
    </row>
    <row r="114" spans="1:10">
      <c r="A114" s="83"/>
      <c r="C114" s="84" t="s">
        <v>106</v>
      </c>
      <c r="D114" s="7"/>
      <c r="E114" s="7"/>
      <c r="F114" s="85">
        <f>ROUND(SUMIF(K5:K99, IF(K4="","",K4), J5:J99) * 0.2, 2)</f>
        <v/>
      </c>
      <c r="G114" s="86"/>
      <c r="H114" s="86"/>
      <c r="I114" s="86"/>
      <c r="J114" s="87"/>
    </row>
    <row r="115" spans="1:10">
      <c r="C115" s="88" t="s">
        <v>107</v>
      </c>
      <c r="D115" s="89"/>
      <c r="E115" s="89"/>
      <c r="F115" s="90">
        <f>SUM(F113:F114)</f>
        <v/>
      </c>
      <c r="G115" s="91"/>
      <c r="H115" s="91"/>
      <c r="I115" s="91"/>
      <c r="J115" s="92"/>
    </row>
    <row r="116" spans="1:10">
      <c r="C116" s="93"/>
    </row>
    <row r="117" spans="1:10">
      <c r="C117" s="94" t="s">
        <v>120</v>
      </c>
    </row>
    <row r="118" spans="1:10">
      <c r="C118" s="89">
        <f>IF('Paramètres'!AA2&lt;&gt;"",'Paramètres'!AA2,"")</f>
        <v/>
      </c>
      <c r="D118" s="89"/>
      <c r="E118" s="89"/>
      <c r="F118" s="89"/>
      <c r="G118" s="89"/>
      <c r="H118" s="89"/>
      <c r="I118" s="89"/>
      <c r="J118" s="89"/>
    </row>
    <row r="119" spans="1:10">
      <c r="C119" s="89"/>
      <c r="D119" s="89"/>
      <c r="E119" s="89"/>
      <c r="F119" s="89"/>
      <c r="G119" s="89"/>
      <c r="H119" s="89"/>
      <c r="I119" s="89"/>
      <c r="J119" s="89"/>
    </row>
    <row r="120" spans="1:10" ht="56.7" customHeight="1">
      <c r="F120" s="74" t="s">
        <v>121</v>
      </c>
      <c r="G120" s="74"/>
      <c r="H120" s="74"/>
      <c r="I120" s="74"/>
      <c r="J120" s="74"/>
    </row>
    <row r="122" spans="1:10" ht="85.05" customHeight="1">
      <c r="C122" s="95" t="s">
        <v>122</v>
      </c>
      <c r="D122" s="95"/>
      <c r="F122" s="95" t="s">
        <v>123</v>
      </c>
      <c r="G122" s="95"/>
      <c r="H122" s="95"/>
      <c r="I122" s="95"/>
      <c r="J122" s="95"/>
    </row>
    <row r="123" spans="1:10">
      <c r="C123" s="96" t="s">
        <v>124</v>
      </c>
      <c r="D123" s="96"/>
      <c r="E123" s="96"/>
      <c r="F123" s="96"/>
      <c r="G123" s="96"/>
      <c r="H123" s="96"/>
      <c r="I123" s="96"/>
      <c r="J123" s="96"/>
    </row>
  </sheetData>
  <sheetProtection password="E95E" sheet="1" objects="1" selectLockedCells="1"/>
  <mergeCells count="92">
    <mergeCell ref="C3:E3"/>
    <mergeCell ref="C4:E4"/>
    <mergeCell ref="C7:E7"/>
    <mergeCell ref="C8:E8"/>
    <mergeCell ref="C9:E9"/>
    <mergeCell ref="C10:E10"/>
    <mergeCell ref="C12:I12"/>
    <mergeCell ref="C14:E14"/>
    <mergeCell ref="C16:I16"/>
    <mergeCell ref="C18:E18"/>
    <mergeCell ref="C20:I20"/>
    <mergeCell ref="C23:E23"/>
    <mergeCell ref="C24:E24"/>
    <mergeCell ref="C27:I27"/>
    <mergeCell ref="C29:E29"/>
    <mergeCell ref="C31:I31"/>
    <mergeCell ref="C33:E33"/>
    <mergeCell ref="C35:I35"/>
    <mergeCell ref="C37:E37"/>
    <mergeCell ref="C39:I39"/>
    <mergeCell ref="C41:E41"/>
    <mergeCell ref="C43:I43"/>
    <mergeCell ref="C45:E45"/>
    <mergeCell ref="C47:I47"/>
    <mergeCell ref="C51:E51"/>
    <mergeCell ref="C52:E52"/>
    <mergeCell ref="C53:E53"/>
    <mergeCell ref="C55:I55"/>
    <mergeCell ref="C57:E57"/>
    <mergeCell ref="C59:I59"/>
    <mergeCell ref="C63:E63"/>
    <mergeCell ref="C64:E64"/>
    <mergeCell ref="C65:E65"/>
    <mergeCell ref="C67:I67"/>
    <mergeCell ref="C69:E69"/>
    <mergeCell ref="C71:I71"/>
    <mergeCell ref="C75:E75"/>
    <mergeCell ref="C76:E76"/>
    <mergeCell ref="C78:I78"/>
    <mergeCell ref="C80:E80"/>
    <mergeCell ref="C82:I82"/>
    <mergeCell ref="C84:E84"/>
    <mergeCell ref="C86:I86"/>
    <mergeCell ref="C88:E88"/>
    <mergeCell ref="C90:I90"/>
    <mergeCell ref="C93:E93"/>
    <mergeCell ref="F94:J94"/>
    <mergeCell ref="C94:E94"/>
    <mergeCell ref="F95:J95"/>
    <mergeCell ref="C95:E95"/>
    <mergeCell ref="F96:J96"/>
    <mergeCell ref="C96:E96"/>
    <mergeCell ref="F97:J97"/>
    <mergeCell ref="C97:E97"/>
    <mergeCell ref="F98:J98"/>
    <mergeCell ref="C98:E98"/>
    <mergeCell ref="C99:J99"/>
    <mergeCell ref="C101:J101"/>
    <mergeCell ref="F102:J102"/>
    <mergeCell ref="C102:E102"/>
    <mergeCell ref="F103:J103"/>
    <mergeCell ref="C103:E103"/>
    <mergeCell ref="F104:J104"/>
    <mergeCell ref="C104:E104"/>
    <mergeCell ref="F105:J105"/>
    <mergeCell ref="C105:E105"/>
    <mergeCell ref="F106:J106"/>
    <mergeCell ref="C106:E106"/>
    <mergeCell ref="F107:J107"/>
    <mergeCell ref="C107:E107"/>
    <mergeCell ref="F108:J108"/>
    <mergeCell ref="C108:E108"/>
    <mergeCell ref="F109:J109"/>
    <mergeCell ref="C109:E109"/>
    <mergeCell ref="F110:J110"/>
    <mergeCell ref="C110:E110"/>
    <mergeCell ref="C111:E111"/>
    <mergeCell ref="C112:J112"/>
    <mergeCell ref="C113:E113"/>
    <mergeCell ref="F113:J113"/>
    <mergeCell ref="C114:E114"/>
    <mergeCell ref="F114:J114"/>
    <mergeCell ref="C115:E115"/>
    <mergeCell ref="F115:J115"/>
    <mergeCell ref="C116:J116"/>
    <mergeCell ref="C117:J117"/>
    <mergeCell ref="C118:J118"/>
    <mergeCell ref="C119:J119"/>
    <mergeCell ref="F120:J120"/>
    <mergeCell ref="C122:D122"/>
    <mergeCell ref="F122:J122"/>
    <mergeCell ref="C123:J12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&amp;LHOP - CHU 2404 - Réaménagement du 4e étage de l'Hôpital d'enfants
5 Boulevard Jeanne D'Arc - 21079 DIJON&amp;RDPGF - Lot n°05 REVETEMENTS MURAUX ET PEINTURE 
DCE - Edition du 20/11/2024</oddHeader>
    <oddFooter>&amp;LTRIA ARCHITECTES&amp;CEdition du 20/11/2024&amp;RPage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7" t="s">
        <v>125</v>
      </c>
      <c r="AA1" s="7">
        <f>IF('DPGF'!F115&lt;&gt;"",'DPGF'!F115,"0")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7" t="s">
        <v>126</v>
      </c>
      <c r="B3" s="74" t="s">
        <v>127</v>
      </c>
      <c r="C3" s="98" t="s">
        <v>152</v>
      </c>
      <c r="D3" s="98"/>
      <c r="E3" s="98"/>
      <c r="F3" s="98"/>
      <c r="G3" s="98"/>
      <c r="H3" s="98"/>
      <c r="I3" s="98"/>
      <c r="J3" s="9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7" t="s">
        <v>128</v>
      </c>
      <c r="B5" s="74" t="s">
        <v>129</v>
      </c>
      <c r="C5" s="98" t="s">
        <v>153</v>
      </c>
      <c r="D5" s="98"/>
      <c r="E5" s="98"/>
      <c r="F5" s="98"/>
      <c r="G5" s="98"/>
      <c r="H5" s="98"/>
      <c r="I5" s="98"/>
      <c r="J5" s="9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7" t="s">
        <v>138</v>
      </c>
      <c r="B7" s="74" t="s">
        <v>139</v>
      </c>
      <c r="C7" s="98" t="s">
        <v>154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7" t="s">
        <v>140</v>
      </c>
      <c r="B9" s="74" t="s">
        <v>141</v>
      </c>
      <c r="C9" s="98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7" t="s">
        <v>130</v>
      </c>
      <c r="B11" s="74" t="s">
        <v>131</v>
      </c>
      <c r="C11" s="98" t="s">
        <v>41</v>
      </c>
      <c r="D11" s="98"/>
      <c r="E11" s="98"/>
      <c r="F11" s="98"/>
      <c r="G11" s="98"/>
      <c r="H11" s="98"/>
      <c r="I11" s="98"/>
      <c r="J11" s="9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7" t="s">
        <v>142</v>
      </c>
      <c r="B13" s="74" t="s">
        <v>143</v>
      </c>
      <c r="C13" s="98" t="s">
        <v>155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7" t="s">
        <v>144</v>
      </c>
      <c r="B15" s="74" t="s">
        <v>145</v>
      </c>
      <c r="C15" s="98" t="s">
        <v>156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7" t="s">
        <v>146</v>
      </c>
      <c r="B17" s="74" t="s">
        <v>147</v>
      </c>
      <c r="C17" s="98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9">
        <v>0.2</v>
      </c>
      <c r="E19" s="100" t="s">
        <v>148</v>
      </c>
      <c r="AA19" s="7">
        <f>INT((AA5-AA18*100)/10)</f>
        <v/>
      </c>
    </row>
    <row r="20" spans="1:27" ht="12.75" customHeight="1">
      <c r="C20" s="101">
        <v>0.055</v>
      </c>
      <c r="E20" s="100" t="s">
        <v>149</v>
      </c>
      <c r="AA20" s="7">
        <f>AA5-AA18*100-AA19*10</f>
        <v/>
      </c>
    </row>
    <row r="21" spans="1:27" ht="12.75" customHeight="1">
      <c r="C21" s="101">
        <v>0</v>
      </c>
      <c r="E21" s="100" t="s">
        <v>150</v>
      </c>
      <c r="AA21" s="7">
        <f>INT(AA6/10)</f>
        <v/>
      </c>
    </row>
    <row r="22" spans="1:27" ht="12.75" customHeight="1">
      <c r="C22" s="102">
        <v>0</v>
      </c>
      <c r="E22" s="100" t="s">
        <v>151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7" t="s">
        <v>132</v>
      </c>
      <c r="B24" s="74" t="s">
        <v>133</v>
      </c>
      <c r="C24" s="98" t="s">
        <v>157</v>
      </c>
      <c r="D24" s="98"/>
      <c r="E24" s="98"/>
      <c r="F24" s="98"/>
      <c r="G24" s="98"/>
      <c r="H24" s="98"/>
      <c r="I24" s="98"/>
      <c r="J24" s="9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7" t="s">
        <v>134</v>
      </c>
      <c r="B26" s="74" t="s">
        <v>135</v>
      </c>
      <c r="C26" s="98" t="s">
        <v>158</v>
      </c>
      <c r="D26" s="98"/>
      <c r="E26" s="98"/>
      <c r="F26" s="98"/>
      <c r="G26" s="98"/>
      <c r="H26" s="98"/>
      <c r="I26" s="98"/>
      <c r="J26" s="9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7" t="s">
        <v>136</v>
      </c>
      <c r="B28" s="74" t="s">
        <v>137</v>
      </c>
      <c r="C28" s="98"/>
      <c r="D28" s="98"/>
      <c r="E28" s="98"/>
      <c r="F28" s="98"/>
      <c r="G28" s="98"/>
      <c r="H28" s="98"/>
      <c r="I28" s="98"/>
      <c r="J28" s="9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159</v>
      </c>
      <c r="B1" s="7" t="s">
        <v>160</v>
      </c>
    </row>
    <row r="2" spans="1:3">
      <c r="A2" s="7" t="s">
        <v>161</v>
      </c>
      <c r="B2" s="7" t="s">
        <v>152</v>
      </c>
    </row>
    <row r="3" spans="1:3">
      <c r="A3" s="7" t="s">
        <v>162</v>
      </c>
      <c r="B3" s="7">
        <v>0</v>
      </c>
    </row>
    <row r="4" spans="1:3">
      <c r="A4" s="7" t="s">
        <v>163</v>
      </c>
      <c r="B4" s="7">
        <v>0</v>
      </c>
    </row>
    <row r="5" spans="1:3">
      <c r="A5" s="7" t="s">
        <v>164</v>
      </c>
      <c r="B5" s="7">
        <v>0</v>
      </c>
    </row>
    <row r="6" spans="1:3">
      <c r="A6" s="7" t="s">
        <v>165</v>
      </c>
      <c r="B6" s="7">
        <v>1</v>
      </c>
    </row>
    <row r="7" spans="1:3">
      <c r="A7" s="7" t="s">
        <v>166</v>
      </c>
      <c r="B7" s="7">
        <v>1</v>
      </c>
    </row>
    <row r="8" spans="1:3">
      <c r="A8" s="7" t="s">
        <v>167</v>
      </c>
      <c r="B8" s="7">
        <v>0</v>
      </c>
    </row>
    <row r="9" spans="1:3">
      <c r="A9" s="7" t="s">
        <v>168</v>
      </c>
      <c r="B9" s="7">
        <v>0</v>
      </c>
    </row>
    <row r="10" spans="1:3">
      <c r="A10" s="7" t="s">
        <v>169</v>
      </c>
      <c r="C10" s="7" t="s">
        <v>170</v>
      </c>
    </row>
    <row r="11" spans="1:3">
      <c r="A11" s="7" t="s">
        <v>171</v>
      </c>
      <c r="B11" s="7">
        <v>0</v>
      </c>
    </row>
    <row r="12" spans="1:3">
      <c r="A12" s="7" t="s">
        <v>172</v>
      </c>
      <c r="B12" s="7" t="s">
        <v>173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3" t="s">
        <v>174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>
      <c r="A4" s="97" t="s">
        <v>126</v>
      </c>
      <c r="B4" s="74" t="s">
        <v>175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>
      <c r="A6" s="97" t="s">
        <v>128</v>
      </c>
      <c r="B6" s="74" t="s">
        <v>176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>
      <c r="A8" s="97" t="s">
        <v>138</v>
      </c>
      <c r="B8" s="74" t="s">
        <v>177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>
      <c r="A10" s="97" t="s">
        <v>140</v>
      </c>
      <c r="B10" s="74" t="s">
        <v>178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>
      <c r="A12" s="97" t="s">
        <v>130</v>
      </c>
      <c r="B12" s="74" t="s">
        <v>179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>
      <c r="A14" s="97" t="s">
        <v>142</v>
      </c>
      <c r="B14" s="74" t="s">
        <v>180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>
      <c r="A16" s="97" t="s">
        <v>144</v>
      </c>
      <c r="B16" s="74" t="s">
        <v>181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>
      <c r="A18" s="97" t="s">
        <v>146</v>
      </c>
      <c r="B18" s="74" t="s">
        <v>182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>
      <c r="A20" s="97" t="s">
        <v>183</v>
      </c>
      <c r="B20" s="74" t="s">
        <v>184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>
      <c r="A22" s="97" t="s">
        <v>132</v>
      </c>
      <c r="B22" s="74" t="s">
        <v>185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>
      <c r="A24" s="97" t="s">
        <v>134</v>
      </c>
      <c r="B24" s="74" t="s">
        <v>186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>
      <c r="A28" s="97" t="s">
        <v>136</v>
      </c>
      <c r="B28" s="74" t="s">
        <v>187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7" t="s">
        <v>188</v>
      </c>
      <c r="C2" s="107"/>
      <c r="D2" s="107"/>
      <c r="E2" s="107"/>
      <c r="F2" s="107"/>
    </row>
    <row r="4" spans="2:6" ht="12.75" customHeight="1">
      <c r="B4" s="108" t="s">
        <v>189</v>
      </c>
      <c r="C4" s="108" t="s">
        <v>190</v>
      </c>
      <c r="D4" s="108" t="s">
        <v>191</v>
      </c>
      <c r="E4" s="108" t="s">
        <v>192</v>
      </c>
      <c r="F4" s="108" t="s">
        <v>193</v>
      </c>
    </row>
    <row r="6" spans="2:6" ht="12.75" customHeight="1">
      <c r="B6" s="109"/>
      <c r="C6" s="110"/>
      <c r="D6" s="111"/>
      <c r="E6" s="112"/>
      <c r="F6" s="113">
        <f>IF(AND(E6= "",D6= ""), "", ROUND(ROUND(E6, 2) * ROUND(D6, 3), 2))</f>
        <v/>
      </c>
    </row>
    <row r="8" spans="2:6" ht="12.75" customHeight="1">
      <c r="B8" s="109"/>
      <c r="C8" s="110"/>
      <c r="D8" s="111"/>
      <c r="E8" s="112"/>
      <c r="F8" s="113">
        <f>IF(AND(E8= "",D8= ""), "", ROUND(ROUND(E8, 2) * ROUND(D8, 3), 2))</f>
        <v/>
      </c>
    </row>
    <row r="10" spans="2:6" ht="12.75" customHeight="1">
      <c r="B10" s="109"/>
      <c r="C10" s="110"/>
      <c r="D10" s="111"/>
      <c r="E10" s="112"/>
      <c r="F10" s="113">
        <f>IF(AND(E10= "",D10= ""), "", ROUND(ROUND(E10, 2) * ROUND(D10, 3), 2))</f>
        <v/>
      </c>
    </row>
    <row r="12" spans="2:6" ht="12.75" customHeight="1">
      <c r="B12" s="109"/>
      <c r="C12" s="110"/>
      <c r="D12" s="111"/>
      <c r="E12" s="112"/>
      <c r="F12" s="113">
        <f>IF(AND(E12= "",D12= ""), "", ROUND(ROUND(E12, 2) * ROUND(D12, 3), 2))</f>
        <v/>
      </c>
    </row>
    <row r="14" spans="2:6" ht="12.75" customHeight="1">
      <c r="B14" s="109"/>
      <c r="C14" s="110"/>
      <c r="D14" s="111"/>
      <c r="E14" s="112"/>
      <c r="F14" s="113">
        <f>IF(AND(E14= "",D14= ""), "", ROUND(ROUND(E14, 2) * ROUND(D14, 3), 2))</f>
        <v/>
      </c>
    </row>
    <row r="16" spans="2:6" ht="12.75" customHeight="1">
      <c r="B16" s="109"/>
      <c r="C16" s="110"/>
      <c r="D16" s="111"/>
      <c r="E16" s="112"/>
      <c r="F16" s="113">
        <f>IF(AND(E16= "",D16= ""), "", ROUND(ROUND(E16, 2) * ROUND(D16, 3), 2))</f>
        <v/>
      </c>
    </row>
    <row r="18" spans="2:6" ht="12.75" customHeight="1">
      <c r="B18" s="109"/>
      <c r="C18" s="110"/>
      <c r="D18" s="111"/>
      <c r="E18" s="112"/>
      <c r="F18" s="113">
        <f>IF(AND(E18= "",D18= ""), "", ROUND(ROUND(E18, 2) * ROUND(D18, 3), 2))</f>
        <v/>
      </c>
    </row>
    <row r="20" spans="2:6" ht="12.75" customHeight="1">
      <c r="B20" s="109"/>
      <c r="C20" s="110"/>
      <c r="D20" s="111"/>
      <c r="E20" s="112"/>
      <c r="F20" s="113">
        <f>IF(AND(E20= "",D20= ""), "", ROUND(ROUND(E20, 2) * ROUND(D20, 3), 2))</f>
        <v/>
      </c>
    </row>
    <row r="22" spans="2:6" ht="12.75" customHeight="1">
      <c r="B22" s="109"/>
      <c r="C22" s="110"/>
      <c r="D22" s="111"/>
      <c r="E22" s="112"/>
      <c r="F22" s="113">
        <f>IF(AND(E22= "",D22= ""), "", ROUND(ROUND(E22, 2) * ROUND(D22, 3), 2))</f>
        <v/>
      </c>
    </row>
    <row r="24" spans="2:6" ht="12.75" customHeight="1">
      <c r="B24" s="109"/>
      <c r="C24" s="110"/>
      <c r="D24" s="111"/>
      <c r="E24" s="112"/>
      <c r="F24" s="113">
        <f>IF(AND(E24= "",D24= ""), "", ROUND(ROUND(E24, 2) * ROUND(D24, 3), 2))</f>
        <v/>
      </c>
    </row>
    <row r="26" spans="2:6" ht="12.75" customHeight="1">
      <c r="B26" s="109"/>
      <c r="C26" s="110"/>
      <c r="D26" s="111"/>
      <c r="E26" s="112"/>
      <c r="F26" s="113">
        <f>IF(AND(E26= "",D26= ""), "", ROUND(ROUND(E26, 2) * ROUND(D26, 3), 2))</f>
        <v/>
      </c>
    </row>
    <row r="28" spans="2:6" ht="12.75" customHeight="1">
      <c r="B28" s="109"/>
      <c r="C28" s="110"/>
      <c r="D28" s="111"/>
      <c r="E28" s="112"/>
      <c r="F28" s="113">
        <f>IF(AND(E28= "",D28= ""), "", ROUND(ROUND(E28, 2) * ROUND(D28, 3), 2))</f>
        <v/>
      </c>
    </row>
    <row r="30" spans="2:6" ht="12.75" customHeight="1">
      <c r="B30" s="109"/>
      <c r="C30" s="110"/>
      <c r="D30" s="111"/>
      <c r="E30" s="112"/>
      <c r="F30" s="113">
        <f>IF(AND(E30= "",D30= ""), "", ROUND(ROUND(E30, 2) * ROUND(D30, 3), 2))</f>
        <v/>
      </c>
    </row>
    <row r="32" spans="2:6" ht="12.75" customHeight="1">
      <c r="B32" s="109"/>
      <c r="C32" s="110"/>
      <c r="D32" s="111"/>
      <c r="E32" s="112"/>
      <c r="F32" s="113">
        <f>IF(AND(E32= "",D32= ""), "", ROUND(ROUND(E32, 2) * ROUND(D32, 3), 2))</f>
        <v/>
      </c>
    </row>
    <row r="34" spans="2:6" ht="12.75" customHeight="1">
      <c r="B34" s="109"/>
      <c r="C34" s="110"/>
      <c r="D34" s="111"/>
      <c r="E34" s="112"/>
      <c r="F34" s="113">
        <f>IF(AND(E34= "",D34= ""), "", ROUND(ROUND(E34, 2) * ROUND(D34, 3), 2))</f>
        <v/>
      </c>
    </row>
    <row r="36" spans="2:6" ht="12.75" customHeight="1">
      <c r="B36" s="109"/>
      <c r="C36" s="110"/>
      <c r="D36" s="111"/>
      <c r="E36" s="112"/>
      <c r="F36" s="113">
        <f>IF(AND(E36= "",D36= ""), "", ROUND(ROUND(E36, 2) * ROUND(D36, 3), 2))</f>
        <v/>
      </c>
    </row>
    <row r="38" spans="2:6" ht="12.75" customHeight="1">
      <c r="B38" s="109"/>
      <c r="C38" s="110"/>
      <c r="D38" s="111"/>
      <c r="E38" s="112"/>
      <c r="F38" s="113">
        <f>IF(AND(E38= "",D38= ""), "", ROUND(ROUND(E38, 2) * ROUND(D38, 3), 2))</f>
        <v/>
      </c>
    </row>
    <row r="40" spans="2:6" ht="12.75" customHeight="1">
      <c r="B40" s="109"/>
      <c r="C40" s="110"/>
      <c r="D40" s="111"/>
      <c r="E40" s="112"/>
      <c r="F40" s="113">
        <f>IF(AND(E40= "",D40= ""), "", ROUND(ROUND(E40, 2) * ROUND(D40, 3), 2))</f>
        <v/>
      </c>
    </row>
    <row r="42" spans="2:6" ht="12.75" customHeight="1">
      <c r="B42" s="109"/>
      <c r="C42" s="110"/>
      <c r="D42" s="111"/>
      <c r="E42" s="112"/>
      <c r="F42" s="113">
        <f>IF(AND(E42= "",D42= ""), "", ROUND(ROUND(E42, 2) * ROUND(D42, 3), 2))</f>
        <v/>
      </c>
    </row>
    <row r="44" spans="2:6" ht="12.75" customHeight="1">
      <c r="B44" s="109"/>
      <c r="C44" s="110"/>
      <c r="D44" s="111"/>
      <c r="E44" s="112"/>
      <c r="F44" s="113">
        <f>IF(AND(E44= "",D44= ""), "", ROUND(ROUND(E44, 2) * ROUND(D44, 3), 2))</f>
        <v/>
      </c>
    </row>
    <row r="46" spans="2:6" ht="12.75" customHeight="1">
      <c r="B46" s="109"/>
      <c r="C46" s="110"/>
      <c r="D46" s="111"/>
      <c r="E46" s="112"/>
      <c r="F46" s="113">
        <f>IF(AND(E46= "",D46= ""), "", ROUND(ROUND(E46, 2) * ROUND(D46, 3), 2))</f>
        <v/>
      </c>
    </row>
    <row r="48" spans="2:6" ht="12.75" customHeight="1">
      <c r="B48" s="109"/>
      <c r="C48" s="110"/>
      <c r="D48" s="111"/>
      <c r="E48" s="112"/>
      <c r="F48" s="113">
        <f>IF(AND(E48= "",D48= ""), "", ROUND(ROUND(E48, 2) * ROUND(D48, 3), 2))</f>
        <v/>
      </c>
    </row>
    <row r="50" spans="2:6" ht="12.75" customHeight="1">
      <c r="B50" s="109"/>
      <c r="C50" s="110"/>
      <c r="D50" s="111"/>
      <c r="E50" s="112"/>
      <c r="F50" s="113">
        <f>IF(AND(E50= "",D50= ""), "", ROUND(ROUND(E50, 2) * ROUND(D50, 3), 2))</f>
        <v/>
      </c>
    </row>
    <row r="52" spans="2:6" ht="12.75" customHeight="1">
      <c r="B52" s="109"/>
      <c r="C52" s="110"/>
      <c r="D52" s="111"/>
      <c r="E52" s="112"/>
      <c r="F52" s="113">
        <f>IF(AND(E52= "",D52= ""), "", ROUND(ROUND(E52, 2) * ROUND(D52, 3), 2))</f>
        <v/>
      </c>
    </row>
    <row r="54" spans="2:6" ht="12.75" customHeight="1">
      <c r="B54" s="109"/>
      <c r="C54" s="110"/>
      <c r="D54" s="111"/>
      <c r="E54" s="112"/>
      <c r="F54" s="113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2024-11-20T13:08:10Z</dcterms:created>
  <dcterms:modified xsi:type="dcterms:W3CDTF">2024-11-20T13:08:10Z</dcterms:modified>
</cp:coreProperties>
</file>