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Default Extension="png" ContentType="image/png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comments1.xml><?xml version="1.0" encoding="utf-8"?>
<comments xmlns="http://schemas.openxmlformats.org/spreadsheetml/2006/main">
  <authors>
    <author/>
  </authors>
  <commentList>
    <comment ref="J55" authorId="0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<sst xmlns="http://schemas.openxmlformats.org/spreadsheetml/2006/main" count="232" uniqueCount="176">
  <si>
    <t>Dossier</t>
  </si>
  <si>
    <t>Date</t>
  </si>
  <si>
    <t>Phase</t>
  </si>
  <si>
    <t>Indice</t>
  </si>
  <si>
    <t>MAITRE D'OUVRAGE
C.H.U DIJON-BOURGOGNE
5, Boulevard Jeanne d’Arc
B.P 77908
21079 DIJON CEDEX
Tél : 03.80.29.33.80   Fax : 03.80.29.35.00</t>
  </si>
  <si>
    <t>COORDONNATEUR SECURITE CHANTIER : 
    QUALICONSULT
    16 Rue des Cortots
    21121 FONTAINE LES DIJON</t>
  </si>
  <si>
    <t>BUREAU CONTROLE : 
    ALPES CONTRÔLES
    13 rue Victor FOURCAUT
    52000 CHAUMONT</t>
  </si>
  <si>
    <t>ACOUSTICIEN : 
    ALLEGRO ACOUSTIQUE
    18 rue Colonel Quantin
    21000 DIJON</t>
  </si>
  <si>
    <t>BE FLUIDES : 
    D.G.E.T
    39 avenue du 14 Juillet
    21300 CHENÔVE</t>
  </si>
  <si>
    <t>MAITRE D'OEUVRE : 
    TRIA ARCHITECTES
    70 Avenue de Drapeau
    21000 DIJON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</si>
  <si>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</si>
  <si>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</si>
  <si>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</si>
  <si>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</si>
  <si>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</si>
  <si>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</si>
  <si>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</si>
  <si>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</si>
  <si>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</si>
  <si>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</si>
  <si>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</si>
  <si>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</si>
  <si>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</si>
  <si>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</si>
  <si>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</si>
  <si>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</si>
  <si>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</si>
  <si>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</si>
  <si>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</si>
  <si>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</si>
  <si>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</si>
  <si>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</si>
  <si>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</si>
  <si>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</si>
  <si>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</si>
  <si>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</si>
  <si>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</si>
  <si>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</si>
  <si>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</si>
  <si>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</si>
  <si>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n°06</t>
  </si>
  <si>
    <t>REVETEMENTS DE SOLS SOUPLES</t>
  </si>
  <si>
    <t>3.&amp;</t>
  </si>
  <si>
    <t>06.2</t>
  </si>
  <si>
    <t>PRESCRIPTIONS PARTICULIERES</t>
  </si>
  <si>
    <t>06.2.1</t>
  </si>
  <si>
    <t xml:space="preserve">PREPARATION DES SUPPORTS  </t>
  </si>
  <si>
    <t>06.2.1.1</t>
  </si>
  <si>
    <t xml:space="preserve">Ragréage </t>
  </si>
  <si>
    <t>Traitement des fissures</t>
  </si>
  <si>
    <t>9.T</t>
  </si>
  <si>
    <t>9.L</t>
  </si>
  <si>
    <t xml:space="preserve">Localisation : ensemble de l'aile universitaire suite à la dépose du sol amianté (hors petite circulation de "l'accès public")
</t>
  </si>
  <si>
    <t>9.&amp;</t>
  </si>
  <si>
    <t>Ragréage P4 fibré</t>
  </si>
  <si>
    <t xml:space="preserve">Localisation : ensemble de l'aile universitaire suite à la dépose du sol amianté  (hors petite circulation de "l'accès public")
</t>
  </si>
  <si>
    <t>8.&amp;</t>
  </si>
  <si>
    <t>4.&amp;</t>
  </si>
  <si>
    <t>06.2.2</t>
  </si>
  <si>
    <t>REVETEMENT SOLS MINCES PVC</t>
  </si>
  <si>
    <t>06.2.2.1</t>
  </si>
  <si>
    <t xml:space="preserve">Revêtement PVC </t>
  </si>
  <si>
    <t>8.T</t>
  </si>
  <si>
    <t>Sol souple PVC</t>
  </si>
  <si>
    <t xml:space="preserve">Localisation : ensemble de l'aile universitaire suite à la dépose du sol selon plans architecte  (hors petite circulation de "l'accès public")
</t>
  </si>
  <si>
    <t>06.2.2.2</t>
  </si>
  <si>
    <t>Plinthes PVC assorties</t>
  </si>
  <si>
    <t>Remontées en plinthes</t>
  </si>
  <si>
    <t>ML</t>
  </si>
  <si>
    <t xml:space="preserve">Localisation : ensemble de l'aile universitaire suite à la dépose du sol
</t>
  </si>
  <si>
    <t>06.2.2.3</t>
  </si>
  <si>
    <t>Profilés de seuil</t>
  </si>
  <si>
    <t>Profilé de seuil</t>
  </si>
  <si>
    <t xml:space="preserve">Localisation : au droit du changement de revêtement de sol avec les circulations de l'aile universitaire
</t>
  </si>
  <si>
    <t>06.2.2.4</t>
  </si>
  <si>
    <t>Couvre joint de dilatation</t>
  </si>
  <si>
    <t xml:space="preserve">Localisation : au droit des joints de dilatation des circulations selon plans architecte
</t>
  </si>
  <si>
    <t>06.2.3</t>
  </si>
  <si>
    <t>GESTION ET TRAITEMENT DES DECHETS</t>
  </si>
  <si>
    <t>Nettoyage de chantier :</t>
  </si>
  <si>
    <t>FT</t>
  </si>
  <si>
    <t xml:space="preserve">Localisation : nettoyages de chantier pour les travaux faisant l’objet du présent lot.
</t>
  </si>
  <si>
    <t>Gestion et traitement des déchets :</t>
  </si>
  <si>
    <t xml:space="preserve">Localisation : gestion et traitement de tous les déchets issus des travaux faisant l’objet du présent lot.
</t>
  </si>
  <si>
    <t>Finitions (inclus dans l'offre)</t>
  </si>
  <si>
    <t>PM</t>
  </si>
  <si>
    <t xml:space="preserve">Localisation : pour les travaux faisant l’objet du présent lot.
</t>
  </si>
  <si>
    <t>Total H.T. :</t>
  </si>
  <si>
    <t>Total T.V.A. (20%) :</t>
  </si>
  <si>
    <t>Total T.T.C. :</t>
  </si>
  <si>
    <t>RECAPITULATIF
Lot n°06 REVETEMENTS DE SOLS SOUPLES</t>
  </si>
  <si>
    <t>RECAPITULATIF DES CHAPITRES</t>
  </si>
  <si>
    <t>06.2 - PRESCRIPTIONS PARTICULIERES</t>
  </si>
  <si>
    <t>- 06.2.1 - PREPARATION DES SUPPORTS</t>
  </si>
  <si>
    <t>- 06.2.1.1 - Ragréage</t>
  </si>
  <si>
    <t>- 06.2.2 - REVETEMENT SOLS MINCES PVC</t>
  </si>
  <si>
    <t>- 06.2.2.1 - Revêtement PVC</t>
  </si>
  <si>
    <t>- 06.2.2.2 - Plinthes PVC assorties</t>
  </si>
  <si>
    <t>- 06.2.2.3 - Profilés de seuil</t>
  </si>
  <si>
    <t>- 06.2.2.4 - Couvre joint de dilatation</t>
  </si>
  <si>
    <t>- 06.2.3 - GESTION ET TRAITEMENT DES DECHETS</t>
  </si>
  <si>
    <t>Total du lot REVETEMENTS DE SOLS SOUPLES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</si>
  <si>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</si>
  <si>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</si>
  <si>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</si>
  <si>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</si>
  <si>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</si>
  <si>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</si>
  <si>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</si>
  <si>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</si>
  <si>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</si>
  <si>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</si>
  <si>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</si>
  <si>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</si>
  <si>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</si>
  <si>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</si>
  <si>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</si>
  <si>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</si>
  <si>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</si>
  <si>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</si>
  <si>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</si>
  <si>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</si>
  <si>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</si>
  <si>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</si>
  <si>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</si>
  <si>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</si>
  <si>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</si>
  <si>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</si>
  <si>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</si>
  <si>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</si>
  <si>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</si>
  <si>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</si>
  <si>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</si>
  <si>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</si>
  <si>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</si>
  <si>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Réaménagement du 4e étage de l'Hôpital d'enfants
C.H.U Dijon Bourgogne</t>
  </si>
  <si>
    <t>HOP - CHU 2404</t>
  </si>
  <si>
    <t>20/11/2024</t>
  </si>
  <si>
    <t>DCE</t>
  </si>
  <si>
    <t>5 Boulevard Jeanne D'Arc</t>
  </si>
  <si>
    <t>21079 DIJON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</si>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</sst>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.00"/>
    <numFmt numFmtId="164" formatCode="#,##0.00"/>
    <numFmt numFmtId="164" formatCode="#,##0.00"/>
    <numFmt numFmtId="164" formatCode="#,##0.00"/>
    <numFmt numFmtId="165" formatCode="0.00%"/>
    <numFmt numFmtId="166" formatCode="#,##0"/>
    <numFmt numFmtId="166" formatCode="#,##0"/>
    <numFmt numFmtId="167" formatCode="#,##0.000"/>
    <numFmt numFmtId="167" formatCode="#,##0.000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5" formatCode="0.00%"/>
    <numFmt numFmtId="165" formatCode="0.00%"/>
    <numFmt numFmtId="165" formatCode="0.00%"/>
    <numFmt numFmtId="169" formatCode="00000"/>
    <numFmt numFmtId="170" formatCode="0#&quot; &quot;##&quot; &quot;##&quot; &quot;##&quot; &quot;##"/>
    <numFmt numFmtId="167" formatCode="#,##0.000"/>
    <numFmt numFmtId="168" formatCode="#,##0.00\ [$€];[Red]-#,##0.00\ [$€]"/>
    <numFmt numFmtId="168" formatCode="#,##0.00\ [$€];[Red]-#,##0.00\ [$€]"/>
  </numFmts>
  <fonts count="17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2" borderId="0" xfId="0" applyFont="1" applyFill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164" fontId="10" fillId="0" borderId="9" xfId="0" applyNumberFormat="1" applyFont="1" applyBorder="1" applyAlignment="1">
      <alignment horizontal="right" vertical="top" wrapText="1"/>
    </xf>
    <xf numFmtId="164" fontId="10" fillId="0" borderId="12" xfId="0" applyNumberFormat="1" applyFont="1" applyBorder="1" applyAlignment="1" applyProtection="1">
      <alignment horizontal="right" vertical="top" wrapText="1"/>
      <protection locked="0"/>
    </xf>
    <xf numFmtId="164" fontId="10" fillId="0" borderId="12" xfId="0" applyNumberFormat="1" applyFont="1" applyBorder="1" applyAlignment="1" applyProtection="1">
      <alignment vertical="top" wrapText="1"/>
      <protection locked="0"/>
    </xf>
    <xf numFmtId="164" fontId="1" fillId="0" borderId="9" xfId="0" applyNumberFormat="1" applyFont="1" applyBorder="1" applyAlignment="1">
      <alignment vertical="top" wrapText="1"/>
    </xf>
    <xf numFmtId="165" fontId="4" fillId="0" borderId="0" xfId="0" applyNumberFormat="1" applyFont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166" fontId="10" fillId="0" borderId="9" xfId="0" applyNumberFormat="1" applyFont="1" applyBorder="1" applyAlignment="1">
      <alignment horizontal="right" vertical="top" wrapText="1"/>
    </xf>
    <xf numFmtId="166" fontId="10" fillId="0" borderId="12" xfId="0" applyNumberFormat="1" applyFont="1" applyBorder="1" applyAlignment="1" applyProtection="1">
      <alignment horizontal="right" vertical="top" wrapText="1"/>
      <protection locked="0"/>
    </xf>
    <xf numFmtId="0" fontId="11" fillId="0" borderId="11" xfId="0" applyFont="1" applyBorder="1" applyAlignment="1">
      <alignment horizontal="left" vertical="top" indent="1" wrapText="1"/>
    </xf>
    <xf numFmtId="167" fontId="10" fillId="0" borderId="9" xfId="0" applyNumberFormat="1" applyFont="1" applyBorder="1" applyAlignment="1">
      <alignment horizontal="right" vertical="top" wrapText="1"/>
    </xf>
    <xf numFmtId="167" fontId="10" fillId="0" borderId="12" xfId="0" applyNumberFormat="1" applyFont="1" applyBorder="1" applyAlignment="1" applyProtection="1">
      <alignment horizontal="right" vertical="top" wrapText="1"/>
      <protection locked="0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168" fontId="12" fillId="0" borderId="0" xfId="0" applyNumberFormat="1" applyFont="1" applyAlignment="1">
      <alignment horizontal="right" vertical="top" wrapText="1"/>
    </xf>
    <xf numFmtId="168" fontId="12" fillId="0" borderId="5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168" fontId="12" fillId="0" borderId="7" xfId="0" applyNumberFormat="1" applyFont="1" applyBorder="1" applyAlignment="1">
      <alignment horizontal="right" vertical="top" wrapText="1"/>
    </xf>
    <xf numFmtId="168" fontId="12" fillId="0" borderId="8" xfId="0" applyNumberFormat="1" applyFon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8" fontId="13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indent="1" wrapText="1"/>
    </xf>
    <xf numFmtId="0" fontId="14" fillId="0" borderId="0" xfId="0" applyFont="1" applyAlignment="1">
      <alignment vertical="top" wrapText="1"/>
    </xf>
    <xf numFmtId="168" fontId="14" fillId="0" borderId="0" xfId="0" applyNumberFormat="1" applyFont="1" applyAlignment="1">
      <alignment horizontal="right" vertical="top" indent="1" wrapText="1"/>
    </xf>
    <xf numFmtId="168" fontId="14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indent="2" wrapText="1"/>
    </xf>
    <xf numFmtId="0" fontId="6" fillId="0" borderId="0" xfId="0" applyFont="1" applyAlignment="1">
      <alignment vertical="top" wrapText="1"/>
    </xf>
    <xf numFmtId="168" fontId="6" fillId="0" borderId="0" xfId="0" applyNumberFormat="1" applyFont="1" applyAlignment="1">
      <alignment horizontal="right" vertical="top" indent="2" wrapText="1"/>
    </xf>
    <xf numFmtId="168" fontId="6" fillId="0" borderId="0" xfId="0" applyNumberFormat="1" applyFont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2" fillId="0" borderId="18" xfId="0" applyFont="1" applyBorder="1" applyAlignment="1">
      <alignment vertical="top" wrapText="1"/>
    </xf>
    <xf numFmtId="168" fontId="12" fillId="0" borderId="0" xfId="0" applyNumberFormat="1" applyFont="1" applyAlignment="1">
      <alignment vertical="top" wrapText="1"/>
    </xf>
    <xf numFmtId="168" fontId="1" fillId="0" borderId="0" xfId="0" applyNumberFormat="1" applyFont="1" applyAlignment="1">
      <alignment vertical="top" wrapText="1"/>
    </xf>
    <xf numFmtId="168" fontId="1" fillId="0" borderId="19" xfId="0" applyNumberFormat="1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8" fontId="12" fillId="0" borderId="21" xfId="0" applyNumberFormat="1" applyFont="1" applyBorder="1" applyAlignment="1">
      <alignment vertical="top" wrapText="1"/>
    </xf>
    <xf numFmtId="168" fontId="1" fillId="0" borderId="21" xfId="0" applyNumberFormat="1" applyFont="1" applyBorder="1" applyAlignment="1">
      <alignment vertical="top" wrapText="1"/>
    </xf>
    <xf numFmtId="168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65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5" fontId="6" fillId="0" borderId="11" xfId="0" applyNumberFormat="1" applyFont="1" applyBorder="1" applyAlignment="1">
      <alignment horizontal="right" vertical="top" wrapText="1"/>
    </xf>
    <xf numFmtId="165" fontId="6" fillId="0" borderId="24" xfId="0" applyNumberFormat="1" applyFont="1" applyBorder="1" applyAlignment="1">
      <alignment horizontal="right" vertical="top" wrapText="1"/>
    </xf>
    <xf numFmtId="0" fontId="12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170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8" fontId="6" fillId="0" borderId="12" xfId="0" applyNumberFormat="1" applyFont="1" applyBorder="1" applyAlignment="1" applyProtection="1">
      <alignment horizontal="right" vertical="top" wrapText="1"/>
      <protection locked="0"/>
    </xf>
    <xf numFmtId="168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<Relationship Id="rId3" Type="http://schemas.openxmlformats.org/officeDocument/2006/relationships/image" Target="../media/image3.png"/><Relationship Id="rId4" Type="http://schemas.openxmlformats.org/officeDocument/2006/relationships/image" Target="../media/image4.jpeg"/><Relationship Id="rId5" Type="http://schemas.openxmlformats.org/officeDocument/2006/relationships/image" Target="../media/image5.jpeg"/><Relationship Id="rId6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781050</xdr:colOff>
      <xdr:row>27</xdr:row>
      <xdr:rowOff>0</xdr:rowOff>
    </xdr:from>
    <xdr:to>
      <xdr:col>7</xdr:col>
      <xdr:colOff>190243</xdr:colOff>
      <xdr:row>44</xdr:row>
      <xdr:rowOff>114043</xdr:rowOff>
    </xdr:to>
    <xdr:pic>
      <xdr:nvPicPr>
        <xdr:cNvPr id="2" name="Picture 1" descr="{a540333c-8396-4ea5-9285-4a4a836e0a60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05225" y="3086100"/>
          <a:ext cx="2057143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90488</xdr:rowOff>
    </xdr:from>
    <xdr:to>
      <xdr:col>1</xdr:col>
      <xdr:colOff>636587</xdr:colOff>
      <xdr:row>81</xdr:row>
      <xdr:rowOff>15582</xdr:rowOff>
    </xdr:to>
    <xdr:pic>
      <xdr:nvPicPr>
        <xdr:cNvPr id="3" name="Picture 2" descr="{29098af7-bde1-47e2-aaef-5da752dc0e9b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9120188"/>
          <a:ext cx="603250" cy="153694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72</xdr:row>
      <xdr:rowOff>57150</xdr:rowOff>
    </xdr:from>
    <xdr:to>
      <xdr:col>1</xdr:col>
      <xdr:colOff>636587</xdr:colOff>
      <xdr:row>74</xdr:row>
      <xdr:rowOff>53763</xdr:rowOff>
    </xdr:to>
    <xdr:pic>
      <xdr:nvPicPr>
        <xdr:cNvPr id="4" name="Picture 3" descr="{1a824eb6-d34c-4af6-a660-72ef356f0801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8286750"/>
          <a:ext cx="603250" cy="225213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65</xdr:row>
      <xdr:rowOff>52388</xdr:rowOff>
    </xdr:from>
    <xdr:to>
      <xdr:col>1</xdr:col>
      <xdr:colOff>636587</xdr:colOff>
      <xdr:row>67</xdr:row>
      <xdr:rowOff>54903</xdr:rowOff>
    </xdr:to>
    <xdr:pic>
      <xdr:nvPicPr>
        <xdr:cNvPr id="5" name="Picture 4" descr="{8bc74f29-0d49-44c9-b315-5ed5d0dbb5b2}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7481888"/>
          <a:ext cx="603250" cy="231115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56</xdr:row>
      <xdr:rowOff>95250</xdr:rowOff>
    </xdr:from>
    <xdr:to>
      <xdr:col>1</xdr:col>
      <xdr:colOff>636587</xdr:colOff>
      <xdr:row>62</xdr:row>
      <xdr:rowOff>12700</xdr:rowOff>
    </xdr:to>
    <xdr:pic>
      <xdr:nvPicPr>
        <xdr:cNvPr id="6" name="Picture 5" descr="{3734465a-1256-47b9-bd62-23071b3a9aca}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2863" y="6496050"/>
          <a:ext cx="603250" cy="6032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51</xdr:row>
      <xdr:rowOff>19050</xdr:rowOff>
    </xdr:from>
    <xdr:to>
      <xdr:col>1</xdr:col>
      <xdr:colOff>636587</xdr:colOff>
      <xdr:row>53</xdr:row>
      <xdr:rowOff>90051</xdr:rowOff>
    </xdr:to>
    <xdr:pic>
      <xdr:nvPicPr>
        <xdr:cNvPr id="7" name="Picture 6" descr="{20813947-26dd-486d-ab7f-9513d9eeed33}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2863" y="5848350"/>
          <a:ext cx="603250" cy="299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10" t="s">
        <v>4</v>
      </c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11" t="s">
        <v>9</v>
      </c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11" t="s">
        <v>8</v>
      </c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12">
        <f>IF('Paramètres'!C9&lt;&gt;"",'Paramètres'!C9,"")</f>
        <v/>
      </c>
      <c r="F60" s="12"/>
      <c r="G60" s="12"/>
      <c r="H60" s="12"/>
      <c r="I60" s="8"/>
    </row>
    <row r="61" spans="2:9" ht="9.00113" customHeight="1">
      <c r="B61" s="5"/>
      <c r="C61" s="6"/>
      <c r="D61" s="7"/>
      <c r="E61" s="12"/>
      <c r="F61" s="12"/>
      <c r="G61" s="12"/>
      <c r="H61" s="12"/>
      <c r="I61" s="8"/>
    </row>
    <row r="62" spans="2:9" ht="9.00113" customHeight="1">
      <c r="B62" s="5"/>
      <c r="C62" s="6"/>
      <c r="D62" s="7"/>
      <c r="E62" s="12"/>
      <c r="F62" s="12"/>
      <c r="G62" s="12"/>
      <c r="H62" s="12"/>
      <c r="I62" s="8"/>
    </row>
    <row r="63" spans="2:9" ht="9.00113" customHeight="1">
      <c r="B63" s="5"/>
      <c r="C63" s="6"/>
      <c r="D63" s="7"/>
      <c r="E63" s="12">
        <f>IF('Paramètres'!C11&lt;&gt;"",'Paramètres'!C11,"")</f>
        <v/>
      </c>
      <c r="F63" s="12"/>
      <c r="G63" s="12"/>
      <c r="H63" s="12"/>
      <c r="I63" s="8"/>
    </row>
    <row r="64" spans="2:9" ht="9.00113" customHeight="1">
      <c r="B64" s="5"/>
      <c r="C64" s="11" t="s">
        <v>7</v>
      </c>
      <c r="D64" s="7"/>
      <c r="E64" s="12"/>
      <c r="F64" s="12"/>
      <c r="G64" s="12"/>
      <c r="H64" s="12"/>
      <c r="I64" s="8"/>
    </row>
    <row r="65" spans="2:9" ht="9.00113" customHeight="1">
      <c r="B65" s="5"/>
      <c r="C65" s="6"/>
      <c r="D65" s="7"/>
      <c r="E65" s="12"/>
      <c r="F65" s="12"/>
      <c r="G65" s="12"/>
      <c r="H65" s="12"/>
      <c r="I65" s="8"/>
    </row>
    <row r="66" spans="2:9" ht="9.00113" customHeight="1">
      <c r="B66" s="5"/>
      <c r="C66" s="6"/>
      <c r="D66" s="7"/>
      <c r="E66" s="12"/>
      <c r="F66" s="12"/>
      <c r="G66" s="12"/>
      <c r="H66" s="12"/>
      <c r="I66" s="8"/>
    </row>
    <row r="67" spans="2:9" ht="9.00113" customHeight="1">
      <c r="B67" s="5"/>
      <c r="C67" s="6"/>
      <c r="D67" s="7"/>
      <c r="E67" s="12"/>
      <c r="F67" s="12"/>
      <c r="G67" s="12"/>
      <c r="H67" s="12"/>
      <c r="I67" s="8"/>
    </row>
    <row r="68" spans="2:9" ht="9.00113" customHeight="1">
      <c r="B68" s="5"/>
      <c r="C68" s="6"/>
      <c r="D68" s="7"/>
      <c r="E68" s="12"/>
      <c r="F68" s="12"/>
      <c r="G68" s="12"/>
      <c r="H68" s="12"/>
      <c r="I68" s="8"/>
    </row>
    <row r="69" spans="2:9" ht="9.00113" customHeight="1">
      <c r="B69" s="5"/>
      <c r="C69" s="6"/>
      <c r="D69" s="7"/>
      <c r="E69" s="12"/>
      <c r="F69" s="12"/>
      <c r="G69" s="12"/>
      <c r="H69" s="12"/>
      <c r="I69" s="8"/>
    </row>
    <row r="70" spans="2:9" ht="9.00113" customHeight="1">
      <c r="B70" s="5"/>
      <c r="C70" s="6"/>
      <c r="D70" s="7"/>
      <c r="E70" s="13">
        <f>IF('Paramètres'!C3&lt;&gt;"",'Paramètres'!C3,"")</f>
        <v/>
      </c>
      <c r="F70" s="14"/>
      <c r="G70" s="14"/>
      <c r="H70" s="15"/>
      <c r="I70" s="8"/>
    </row>
    <row r="71" spans="2:9" ht="9.00113" customHeight="1">
      <c r="B71" s="5"/>
      <c r="C71" s="11" t="s">
        <v>6</v>
      </c>
      <c r="D71" s="7"/>
      <c r="E71" s="16"/>
      <c r="F71" s="9"/>
      <c r="G71" s="9"/>
      <c r="H71" s="17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5"/>
      <c r="C73" s="6"/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8"/>
      <c r="F76" s="19"/>
      <c r="G76" s="19"/>
      <c r="H76" s="20"/>
      <c r="I76" s="8"/>
    </row>
    <row r="77" spans="2:9" ht="9.00113" customHeight="1">
      <c r="B77" s="5"/>
      <c r="C77" s="6"/>
      <c r="D77" s="7"/>
      <c r="E77" s="7"/>
      <c r="F77" s="7"/>
      <c r="G77" s="7"/>
      <c r="H77" s="7"/>
      <c r="I77" s="8"/>
    </row>
    <row r="78" spans="2:9" ht="9.00113" customHeight="1">
      <c r="B78" s="5"/>
      <c r="C78" s="11" t="s">
        <v>5</v>
      </c>
      <c r="D78" s="7"/>
      <c r="E78" s="7"/>
      <c r="F78" s="21" t="s">
        <v>0</v>
      </c>
      <c r="G78" s="21">
        <f>IF('Paramètres'!C7&lt;&gt;"",'Paramètres'!C7,"")</f>
        <v/>
      </c>
      <c r="H78" s="7"/>
      <c r="I78" s="8"/>
    </row>
    <row r="79" spans="2:9" ht="9.00113" customHeight="1">
      <c r="B79" s="5"/>
      <c r="C79" s="6"/>
      <c r="D79" s="7"/>
      <c r="E79" s="7"/>
      <c r="F79" s="21"/>
      <c r="G79" s="21"/>
      <c r="H79" s="7"/>
      <c r="I79" s="8"/>
    </row>
    <row r="80" spans="2:9" ht="9.00113" customHeight="1">
      <c r="B80" s="5"/>
      <c r="C80" s="6"/>
      <c r="D80" s="7"/>
      <c r="E80" s="7"/>
      <c r="F80" s="21" t="s">
        <v>1</v>
      </c>
      <c r="G80" s="21">
        <f>IF('Paramètres'!C13&lt;&gt;"",'Paramètres'!C13,"")</f>
        <v/>
      </c>
      <c r="H80" s="7"/>
      <c r="I80" s="8"/>
    </row>
    <row r="81" spans="2:9" ht="9.00113" customHeight="1">
      <c r="B81" s="5"/>
      <c r="C81" s="6"/>
      <c r="D81" s="7"/>
      <c r="E81" s="7"/>
      <c r="F81" s="21"/>
      <c r="G81" s="21"/>
      <c r="H81" s="7"/>
      <c r="I81" s="8"/>
    </row>
    <row r="82" spans="2:9" ht="9.00113" customHeight="1">
      <c r="B82" s="5"/>
      <c r="C82" s="6"/>
      <c r="D82" s="7"/>
      <c r="E82" s="7"/>
      <c r="F82" s="21" t="s">
        <v>2</v>
      </c>
      <c r="G82" s="21">
        <f>IF('Paramètres'!C15&lt;&gt;"",'Paramètres'!C15,"")</f>
        <v/>
      </c>
      <c r="H82" s="7"/>
      <c r="I82" s="8"/>
    </row>
    <row r="83" spans="2:9" ht="9.00113" customHeight="1">
      <c r="B83" s="5"/>
      <c r="C83" s="6"/>
      <c r="D83" s="7"/>
      <c r="E83" s="7"/>
      <c r="F83" s="21"/>
      <c r="G83" s="21"/>
      <c r="H83" s="7"/>
      <c r="I83" s="8"/>
    </row>
    <row r="84" spans="2:9" ht="9.00113" customHeight="1">
      <c r="B84" s="5"/>
      <c r="C84" s="6"/>
      <c r="D84" s="7"/>
      <c r="E84" s="7"/>
      <c r="F84" s="21" t="s">
        <v>3</v>
      </c>
      <c r="G84" s="21">
        <f>IF('Paramètres'!C17&lt;&gt;"",'Paramètres'!C17,"")</f>
        <v/>
      </c>
      <c r="H84" s="7"/>
      <c r="I84" s="8"/>
    </row>
    <row r="85" spans="2:9" ht="9.00113" customHeight="1">
      <c r="B85" s="5"/>
      <c r="C85" s="6"/>
      <c r="D85" s="7"/>
      <c r="E85" s="7"/>
      <c r="F85" s="21"/>
      <c r="G85" s="21"/>
      <c r="H85" s="7"/>
      <c r="I85" s="8"/>
    </row>
    <row r="86" spans="2:9" ht="9.00113" customHeight="1">
      <c r="B86" s="22"/>
      <c r="C86" s="23"/>
      <c r="D86" s="24"/>
      <c r="E86" s="24"/>
      <c r="F86" s="24"/>
      <c r="G86" s="24"/>
      <c r="H86" s="24"/>
      <c r="I86" s="25"/>
    </row>
  </sheetData>
  <sheetProtection password="E95E" sheet="1" objects="1" selectLockedCells="1"/>
  <mergeCells count="26">
    <mergeCell ref="E2:H10"/>
    <mergeCell ref="E11:H19"/>
    <mergeCell ref="E20:H27"/>
    <mergeCell ref="E28:H45"/>
    <mergeCell ref="E60:H62"/>
    <mergeCell ref="E63:H69"/>
    <mergeCell ref="E70:H76"/>
    <mergeCell ref="F78:F79"/>
    <mergeCell ref="G78:G79"/>
    <mergeCell ref="F80:F81"/>
    <mergeCell ref="G80:G81"/>
    <mergeCell ref="F82:F83"/>
    <mergeCell ref="G82:G83"/>
    <mergeCell ref="F84:F85"/>
    <mergeCell ref="G84:G85"/>
    <mergeCell ref="E47:H58"/>
    <mergeCell ref="C78:C84"/>
    <mergeCell ref="B78:B84"/>
    <mergeCell ref="C71:C77"/>
    <mergeCell ref="B71:B77"/>
    <mergeCell ref="C64:C70"/>
    <mergeCell ref="B64:B70"/>
    <mergeCell ref="C57:C63"/>
    <mergeCell ref="B57:B63"/>
    <mergeCell ref="C50:C56"/>
    <mergeCell ref="B50:B56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90"/>
  <sheetViews>
    <sheetView showGridLines="0" tabSelected="1" workbookViewId="0">
      <pane ySplit="3" topLeftCell="A4" activePane="bottomLeft" state="frozen"/>
      <selection pane="bottomLeft" activeCell="H10" sqref="H10"/>
    </sheetView>
  </sheetViews>
  <sheetFormatPr defaultRowHeight="15"/>
  <cols>
    <col min="1" max="1" width="0" hidden="1" customWidth="1"/>
    <col min="2" max="2" width="6.5703125" customWidth="1"/>
    <col min="3" max="3" width="28.5703125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8.140625" customWidth="1"/>
    <col min="9" max="9" width="12.5703125" customWidth="1"/>
    <col min="10" max="10" width="12.5703125" customWidth="1"/>
    <col min="11" max="11" width="0" hidden="1" customWidth="1"/>
    <col min="12" max="12" width="0" hidden="1" customWidth="1"/>
    <col min="13" max="13" width="0" hidden="1" customWidth="1"/>
    <col min="14" max="14" width="0" hidden="1" customWidth="1"/>
    <col min="15" max="15" width="0" hidden="1" customWidth="1"/>
    <col min="16" max="16" width="0" hidden="1" customWidth="1"/>
    <col min="17" max="17" width="0" hidden="1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M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</row>
    <row r="3" spans="1:17">
      <c r="A3" s="7" t="s">
        <v>26</v>
      </c>
      <c r="B3" s="26" t="s">
        <v>27</v>
      </c>
      <c r="C3" s="26" t="s">
        <v>28</v>
      </c>
      <c r="D3" s="26"/>
      <c r="E3" s="26"/>
      <c r="F3" s="26" t="s">
        <v>15</v>
      </c>
      <c r="G3" s="26" t="s">
        <v>29</v>
      </c>
      <c r="H3" s="26" t="s">
        <v>30</v>
      </c>
      <c r="I3" s="26" t="s">
        <v>31</v>
      </c>
      <c r="J3" s="26" t="s">
        <v>32</v>
      </c>
      <c r="K3" s="26" t="s">
        <v>33</v>
      </c>
      <c r="L3" s="26" t="s">
        <v>34</v>
      </c>
      <c r="M3" s="26" t="s">
        <v>35</v>
      </c>
      <c r="N3" s="26" t="s">
        <v>36</v>
      </c>
      <c r="O3" s="26" t="s">
        <v>37</v>
      </c>
      <c r="P3" s="26" t="s">
        <v>38</v>
      </c>
      <c r="Q3" s="26" t="s">
        <v>39</v>
      </c>
    </row>
    <row r="4" spans="1:17" ht="37.2075" customHeight="1">
      <c r="A4" s="7">
        <v>2</v>
      </c>
      <c r="B4" s="27" t="s">
        <v>40</v>
      </c>
      <c r="C4" s="28" t="s">
        <v>41</v>
      </c>
      <c r="D4" s="28"/>
      <c r="E4" s="28"/>
      <c r="F4" s="28"/>
      <c r="G4" s="28"/>
      <c r="H4" s="28"/>
      <c r="I4" s="28"/>
      <c r="J4" s="27"/>
      <c r="K4" s="7"/>
    </row>
    <row r="5" spans="1:17" hidden="1">
      <c r="A5" s="7">
        <v>3</v>
      </c>
    </row>
    <row r="6" spans="1:17" hidden="1">
      <c r="A6" s="7" t="s">
        <v>42</v>
      </c>
    </row>
    <row r="7" spans="1:17" ht="18.6038" customHeight="1">
      <c r="A7" s="7">
        <v>3</v>
      </c>
      <c r="B7" s="29" t="s">
        <v>43</v>
      </c>
      <c r="C7" s="30" t="s">
        <v>44</v>
      </c>
      <c r="D7" s="30"/>
      <c r="E7" s="30"/>
      <c r="F7" s="30"/>
      <c r="G7" s="30"/>
      <c r="H7" s="30"/>
      <c r="I7" s="30"/>
      <c r="J7" s="31"/>
      <c r="K7" s="7"/>
    </row>
    <row r="8" spans="1:17">
      <c r="A8" s="7">
        <v>4</v>
      </c>
      <c r="B8" s="29" t="s">
        <v>45</v>
      </c>
      <c r="C8" s="32" t="s">
        <v>46</v>
      </c>
      <c r="D8" s="32"/>
      <c r="E8" s="32"/>
      <c r="F8" s="32"/>
      <c r="G8" s="32"/>
      <c r="H8" s="32"/>
      <c r="I8" s="32"/>
      <c r="J8" s="33"/>
      <c r="K8" s="7"/>
    </row>
    <row r="9" spans="1:17">
      <c r="A9" s="7">
        <v>8</v>
      </c>
      <c r="B9" s="34" t="s">
        <v>47</v>
      </c>
      <c r="C9" s="35" t="s">
        <v>48</v>
      </c>
      <c r="D9" s="35"/>
      <c r="E9" s="35"/>
      <c r="J9" s="36"/>
      <c r="K9" s="7"/>
    </row>
    <row r="10" spans="1:17">
      <c r="A10" s="7">
        <v>9</v>
      </c>
      <c r="B10" s="34">
        <v>1</v>
      </c>
      <c r="C10" s="37" t="s">
        <v>49</v>
      </c>
      <c r="D10" s="36"/>
      <c r="E10" s="36"/>
      <c r="F10" s="38" t="s">
        <v>14</v>
      </c>
      <c r="G10" s="39">
        <v>511</v>
      </c>
      <c r="H10" s="40"/>
      <c r="I10" s="41"/>
      <c r="J10" s="42">
        <f>IF(AND(G10= "",H10= ""), 0, ROUND(ROUND(I10, 2) * ROUND(IF(H10="",G10,H10),  2), 2))</f>
        <v/>
      </c>
      <c r="K10" s="7"/>
      <c r="M10" s="43">
        <v>0.2</v>
      </c>
      <c r="Q10" s="7">
        <v>1192</v>
      </c>
    </row>
    <row r="11" spans="1:17" hidden="1">
      <c r="A11" s="7" t="s">
        <v>50</v>
      </c>
    </row>
    <row r="12" spans="1:17" ht="33.8875" customHeight="1">
      <c r="A12" s="7" t="s">
        <v>51</v>
      </c>
      <c r="B12" s="44"/>
      <c r="C12" s="44" t="s">
        <v>52</v>
      </c>
      <c r="D12" s="44"/>
      <c r="E12" s="44"/>
      <c r="F12" s="44"/>
      <c r="G12" s="44"/>
      <c r="H12" s="44"/>
      <c r="I12" s="44"/>
      <c r="J12" s="44"/>
    </row>
    <row r="13" spans="1:17" hidden="1">
      <c r="A13" s="7" t="s">
        <v>53</v>
      </c>
    </row>
    <row r="14" spans="1:17">
      <c r="A14" s="7">
        <v>9</v>
      </c>
      <c r="B14" s="34">
        <v>2</v>
      </c>
      <c r="C14" s="37" t="s">
        <v>54</v>
      </c>
      <c r="D14" s="36"/>
      <c r="E14" s="36"/>
      <c r="F14" s="38" t="s">
        <v>14</v>
      </c>
      <c r="G14" s="39">
        <v>511</v>
      </c>
      <c r="H14" s="40"/>
      <c r="I14" s="41"/>
      <c r="J14" s="42">
        <f>IF(AND(G14= "",H14= ""), 0, ROUND(ROUND(I14, 2) * ROUND(IF(H14="",G14,H14),  2), 2))</f>
        <v/>
      </c>
      <c r="K14" s="7"/>
      <c r="M14" s="43">
        <v>0.2</v>
      </c>
      <c r="Q14" s="7">
        <v>1192</v>
      </c>
    </row>
    <row r="15" spans="1:17" hidden="1">
      <c r="A15" s="7" t="s">
        <v>50</v>
      </c>
    </row>
    <row r="16" spans="1:17" ht="33.8875" customHeight="1">
      <c r="A16" s="7" t="s">
        <v>51</v>
      </c>
      <c r="B16" s="44"/>
      <c r="C16" s="44" t="s">
        <v>55</v>
      </c>
      <c r="D16" s="44"/>
      <c r="E16" s="44"/>
      <c r="F16" s="44"/>
      <c r="G16" s="44"/>
      <c r="H16" s="44"/>
      <c r="I16" s="44"/>
      <c r="J16" s="44"/>
    </row>
    <row r="17" spans="1:17" hidden="1">
      <c r="A17" s="7" t="s">
        <v>53</v>
      </c>
    </row>
    <row r="18" spans="1:17" hidden="1">
      <c r="A18" s="7" t="s">
        <v>56</v>
      </c>
    </row>
    <row r="19" spans="1:17" hidden="1">
      <c r="A19" s="7" t="s">
        <v>57</v>
      </c>
    </row>
    <row r="20" spans="1:17">
      <c r="A20" s="7">
        <v>4</v>
      </c>
      <c r="B20" s="29" t="s">
        <v>58</v>
      </c>
      <c r="C20" s="32" t="s">
        <v>59</v>
      </c>
      <c r="D20" s="32"/>
      <c r="E20" s="32"/>
      <c r="F20" s="32"/>
      <c r="G20" s="32"/>
      <c r="H20" s="32"/>
      <c r="I20" s="32"/>
      <c r="J20" s="33"/>
      <c r="K20" s="7"/>
    </row>
    <row r="21" spans="1:17">
      <c r="A21" s="7">
        <v>8</v>
      </c>
      <c r="B21" s="34" t="s">
        <v>60</v>
      </c>
      <c r="C21" s="35" t="s">
        <v>61</v>
      </c>
      <c r="D21" s="35"/>
      <c r="E21" s="35"/>
      <c r="J21" s="36"/>
      <c r="K21" s="7"/>
    </row>
    <row r="22" spans="1:17" hidden="1">
      <c r="A22" s="7" t="s">
        <v>62</v>
      </c>
    </row>
    <row r="23" spans="1:17">
      <c r="A23" s="7">
        <v>9</v>
      </c>
      <c r="B23" s="34">
        <v>3</v>
      </c>
      <c r="C23" s="37" t="s">
        <v>63</v>
      </c>
      <c r="D23" s="36"/>
      <c r="E23" s="36"/>
      <c r="F23" s="38" t="s">
        <v>14</v>
      </c>
      <c r="G23" s="39">
        <v>511</v>
      </c>
      <c r="H23" s="40"/>
      <c r="I23" s="41"/>
      <c r="J23" s="42">
        <f>IF(AND(G23= "",H23= ""), 0, ROUND(ROUND(I23, 2) * ROUND(IF(H23="",G23,H23),  2), 2))</f>
        <v/>
      </c>
      <c r="K23" s="7"/>
      <c r="M23" s="43">
        <v>0.2</v>
      </c>
      <c r="Q23" s="7">
        <v>1192</v>
      </c>
    </row>
    <row r="24" spans="1:17" ht="33.8875" customHeight="1">
      <c r="A24" s="7" t="s">
        <v>51</v>
      </c>
      <c r="B24" s="44"/>
      <c r="C24" s="44" t="s">
        <v>64</v>
      </c>
      <c r="D24" s="44"/>
      <c r="E24" s="44"/>
      <c r="F24" s="44"/>
      <c r="G24" s="44"/>
      <c r="H24" s="44"/>
      <c r="I24" s="44"/>
      <c r="J24" s="44"/>
    </row>
    <row r="25" spans="1:17" hidden="1">
      <c r="A25" s="7" t="s">
        <v>53</v>
      </c>
    </row>
    <row r="26" spans="1:17" hidden="1">
      <c r="A26" s="7" t="s">
        <v>56</v>
      </c>
    </row>
    <row r="27" spans="1:17">
      <c r="A27" s="7">
        <v>8</v>
      </c>
      <c r="B27" s="34" t="s">
        <v>65</v>
      </c>
      <c r="C27" s="35" t="s">
        <v>66</v>
      </c>
      <c r="D27" s="35"/>
      <c r="E27" s="35"/>
      <c r="J27" s="36"/>
      <c r="K27" s="7"/>
    </row>
    <row r="28" spans="1:17" hidden="1">
      <c r="A28" s="7" t="s">
        <v>62</v>
      </c>
    </row>
    <row r="29" spans="1:17">
      <c r="A29" s="7">
        <v>9</v>
      </c>
      <c r="B29" s="34">
        <v>4</v>
      </c>
      <c r="C29" s="37" t="s">
        <v>67</v>
      </c>
      <c r="D29" s="36"/>
      <c r="E29" s="36"/>
      <c r="F29" s="38" t="s">
        <v>68</v>
      </c>
      <c r="G29" s="39">
        <v>478</v>
      </c>
      <c r="H29" s="40"/>
      <c r="I29" s="41"/>
      <c r="J29" s="42">
        <f>IF(AND(G29= "",H29= ""), 0, ROUND(ROUND(I29, 2) * ROUND(IF(H29="",G29,H29),  2), 2))</f>
        <v/>
      </c>
      <c r="K29" s="7"/>
      <c r="M29" s="43">
        <v>0.2</v>
      </c>
      <c r="Q29" s="7">
        <v>1192</v>
      </c>
    </row>
    <row r="30" spans="1:17" ht="22.75" customHeight="1">
      <c r="A30" s="7" t="s">
        <v>51</v>
      </c>
      <c r="B30" s="44"/>
      <c r="C30" s="44" t="s">
        <v>69</v>
      </c>
      <c r="D30" s="44"/>
      <c r="E30" s="44"/>
      <c r="F30" s="44"/>
      <c r="G30" s="44"/>
      <c r="H30" s="44"/>
      <c r="I30" s="44"/>
      <c r="J30" s="44"/>
    </row>
    <row r="31" spans="1:17" hidden="1">
      <c r="A31" s="7" t="s">
        <v>53</v>
      </c>
    </row>
    <row r="32" spans="1:17" hidden="1">
      <c r="A32" s="7" t="s">
        <v>56</v>
      </c>
    </row>
    <row r="33" spans="1:17">
      <c r="A33" s="7">
        <v>8</v>
      </c>
      <c r="B33" s="34" t="s">
        <v>70</v>
      </c>
      <c r="C33" s="35" t="s">
        <v>71</v>
      </c>
      <c r="D33" s="35"/>
      <c r="E33" s="35"/>
      <c r="J33" s="36"/>
      <c r="K33" s="7"/>
    </row>
    <row r="34" spans="1:17" hidden="1">
      <c r="A34" s="7" t="s">
        <v>62</v>
      </c>
    </row>
    <row r="35" spans="1:17">
      <c r="A35" s="7">
        <v>9</v>
      </c>
      <c r="B35" s="34">
        <v>5</v>
      </c>
      <c r="C35" s="37" t="s">
        <v>72</v>
      </c>
      <c r="D35" s="36"/>
      <c r="E35" s="36"/>
      <c r="F35" s="38" t="s">
        <v>68</v>
      </c>
      <c r="G35" s="39">
        <v>10</v>
      </c>
      <c r="H35" s="40"/>
      <c r="I35" s="41"/>
      <c r="J35" s="42">
        <f>IF(AND(G35= "",H35= ""), 0, ROUND(ROUND(I35, 2) * ROUND(IF(H35="",G35,H35),  2), 2))</f>
        <v/>
      </c>
      <c r="K35" s="7"/>
      <c r="M35" s="43">
        <v>0.2</v>
      </c>
      <c r="Q35" s="7">
        <v>1192</v>
      </c>
    </row>
    <row r="36" spans="1:17" ht="22.75" customHeight="1">
      <c r="A36" s="7" t="s">
        <v>51</v>
      </c>
      <c r="B36" s="44"/>
      <c r="C36" s="44" t="s">
        <v>73</v>
      </c>
      <c r="D36" s="44"/>
      <c r="E36" s="44"/>
      <c r="F36" s="44"/>
      <c r="G36" s="44"/>
      <c r="H36" s="44"/>
      <c r="I36" s="44"/>
      <c r="J36" s="44"/>
    </row>
    <row r="37" spans="1:17" hidden="1">
      <c r="A37" s="7" t="s">
        <v>53</v>
      </c>
    </row>
    <row r="38" spans="1:17" hidden="1">
      <c r="A38" s="7" t="s">
        <v>56</v>
      </c>
    </row>
    <row r="39" spans="1:17">
      <c r="A39" s="7">
        <v>8</v>
      </c>
      <c r="B39" s="34" t="s">
        <v>74</v>
      </c>
      <c r="C39" s="35" t="s">
        <v>75</v>
      </c>
      <c r="D39" s="35"/>
      <c r="E39" s="35"/>
      <c r="J39" s="36"/>
      <c r="K39" s="7"/>
    </row>
    <row r="40" spans="1:17" hidden="1">
      <c r="A40" s="7" t="s">
        <v>62</v>
      </c>
    </row>
    <row r="41" spans="1:17">
      <c r="A41" s="7">
        <v>9</v>
      </c>
      <c r="B41" s="34">
        <v>6</v>
      </c>
      <c r="C41" s="37" t="s">
        <v>75</v>
      </c>
      <c r="D41" s="36"/>
      <c r="E41" s="36"/>
      <c r="F41" s="38" t="s">
        <v>68</v>
      </c>
      <c r="G41" s="39">
        <v>4</v>
      </c>
      <c r="H41" s="40"/>
      <c r="I41" s="41"/>
      <c r="J41" s="42">
        <f>IF(AND(G41= "",H41= ""), 0, ROUND(ROUND(I41, 2) * ROUND(IF(H41="",G41,H41),  2), 2))</f>
        <v/>
      </c>
      <c r="K41" s="7"/>
      <c r="M41" s="43">
        <v>0.2</v>
      </c>
      <c r="Q41" s="7">
        <v>1192</v>
      </c>
    </row>
    <row r="42" spans="1:17" ht="22.75" customHeight="1">
      <c r="A42" s="7" t="s">
        <v>51</v>
      </c>
      <c r="B42" s="44"/>
      <c r="C42" s="44" t="s">
        <v>76</v>
      </c>
      <c r="D42" s="44"/>
      <c r="E42" s="44"/>
      <c r="F42" s="44"/>
      <c r="G42" s="44"/>
      <c r="H42" s="44"/>
      <c r="I42" s="44"/>
      <c r="J42" s="44"/>
    </row>
    <row r="43" spans="1:17" hidden="1">
      <c r="A43" s="7" t="s">
        <v>53</v>
      </c>
    </row>
    <row r="44" spans="1:17" hidden="1">
      <c r="A44" s="7" t="s">
        <v>56</v>
      </c>
    </row>
    <row r="45" spans="1:17" hidden="1">
      <c r="A45" s="7" t="s">
        <v>57</v>
      </c>
    </row>
    <row r="46" spans="1:17" ht="29.425" customHeight="1">
      <c r="A46" s="7">
        <v>4</v>
      </c>
      <c r="B46" s="29" t="s">
        <v>77</v>
      </c>
      <c r="C46" s="32" t="s">
        <v>78</v>
      </c>
      <c r="D46" s="32"/>
      <c r="E46" s="32"/>
      <c r="F46" s="32"/>
      <c r="G46" s="32"/>
      <c r="H46" s="32"/>
      <c r="I46" s="32"/>
      <c r="J46" s="33"/>
      <c r="K46" s="7"/>
    </row>
    <row r="47" spans="1:17">
      <c r="A47" s="7">
        <v>9</v>
      </c>
      <c r="B47" s="34">
        <v>7</v>
      </c>
      <c r="C47" s="37" t="s">
        <v>79</v>
      </c>
      <c r="D47" s="36"/>
      <c r="E47" s="36"/>
      <c r="F47" s="38" t="s">
        <v>80</v>
      </c>
      <c r="G47" s="45">
        <v>1</v>
      </c>
      <c r="H47" s="46"/>
      <c r="I47" s="41"/>
      <c r="J47" s="42">
        <f>IF(AND(G47= "",H47= ""), 0, ROUND(ROUND(I47, 2) * ROUND(IF(H47="",G47,H47),  0), 2))</f>
        <v/>
      </c>
      <c r="K47" s="7"/>
      <c r="M47" s="43">
        <v>0.2</v>
      </c>
      <c r="Q47" s="7">
        <v>1192</v>
      </c>
    </row>
    <row r="48" spans="1:17" hidden="1">
      <c r="A48" s="7" t="s">
        <v>50</v>
      </c>
    </row>
    <row r="49" spans="1:17" ht="22.75" customHeight="1">
      <c r="A49" s="7" t="s">
        <v>51</v>
      </c>
      <c r="B49" s="44"/>
      <c r="C49" s="47" t="s">
        <v>81</v>
      </c>
      <c r="D49" s="47"/>
      <c r="E49" s="47"/>
      <c r="F49" s="47"/>
      <c r="G49" s="47"/>
      <c r="H49" s="47"/>
      <c r="I49" s="47"/>
      <c r="J49" s="44"/>
    </row>
    <row r="50" spans="1:17" hidden="1">
      <c r="A50" s="7" t="s">
        <v>53</v>
      </c>
    </row>
    <row r="51" spans="1:17">
      <c r="A51" s="7">
        <v>9</v>
      </c>
      <c r="B51" s="34">
        <v>8</v>
      </c>
      <c r="C51" s="37" t="s">
        <v>82</v>
      </c>
      <c r="D51" s="36"/>
      <c r="E51" s="36"/>
      <c r="F51" s="38" t="s">
        <v>80</v>
      </c>
      <c r="G51" s="45">
        <v>1</v>
      </c>
      <c r="H51" s="46"/>
      <c r="I51" s="41"/>
      <c r="J51" s="42">
        <f>IF(AND(G51= "",H51= ""), 0, ROUND(ROUND(I51, 2) * ROUND(IF(H51="",G51,H51),  0), 2))</f>
        <v/>
      </c>
      <c r="K51" s="7"/>
      <c r="M51" s="43">
        <v>0.2</v>
      </c>
      <c r="Q51" s="7">
        <v>1192</v>
      </c>
    </row>
    <row r="52" spans="1:17" hidden="1">
      <c r="A52" s="7" t="s">
        <v>50</v>
      </c>
    </row>
    <row r="53" spans="1:17" ht="22.75" customHeight="1">
      <c r="A53" s="7" t="s">
        <v>51</v>
      </c>
      <c r="B53" s="44"/>
      <c r="C53" s="44" t="s">
        <v>83</v>
      </c>
      <c r="D53" s="44"/>
      <c r="E53" s="44"/>
      <c r="F53" s="44"/>
      <c r="G53" s="44"/>
      <c r="H53" s="44"/>
      <c r="I53" s="44"/>
      <c r="J53" s="44"/>
    </row>
    <row r="54" spans="1:17" hidden="1">
      <c r="A54" s="7" t="s">
        <v>53</v>
      </c>
    </row>
    <row r="55" spans="1:17">
      <c r="A55" s="7">
        <v>9</v>
      </c>
      <c r="B55" s="34">
        <v>9</v>
      </c>
      <c r="C55" s="37" t="s">
        <v>84</v>
      </c>
      <c r="D55" s="36"/>
      <c r="E55" s="36"/>
      <c r="F55" s="38" t="s">
        <v>85</v>
      </c>
      <c r="G55" s="48">
        <v>0</v>
      </c>
      <c r="H55" s="49"/>
      <c r="I55" s="41"/>
      <c r="J55" s="42">
        <f>IF(AND(G55= "",H55= ""), 0, ROUND(ROUND(I55, 2) * ROUND(IF(H55="",G55,H55),  3), 2))</f>
        <v/>
      </c>
      <c r="K55" s="7"/>
      <c r="M55" s="43">
        <v>0.2</v>
      </c>
      <c r="Q55" s="7">
        <v>1192</v>
      </c>
    </row>
    <row r="56" spans="1:17" hidden="1">
      <c r="A56" s="7" t="s">
        <v>50</v>
      </c>
    </row>
    <row r="57" spans="1:17" ht="22.75" customHeight="1">
      <c r="A57" s="7" t="s">
        <v>51</v>
      </c>
      <c r="B57" s="44"/>
      <c r="C57" s="44" t="s">
        <v>86</v>
      </c>
      <c r="D57" s="44"/>
      <c r="E57" s="44"/>
      <c r="F57" s="44"/>
      <c r="G57" s="44"/>
      <c r="H57" s="44"/>
      <c r="I57" s="44"/>
      <c r="J57" s="44"/>
    </row>
    <row r="58" spans="1:17" hidden="1">
      <c r="A58" s="7" t="s">
        <v>53</v>
      </c>
    </row>
    <row r="59" spans="1:17" hidden="1">
      <c r="A59" s="7" t="s">
        <v>57</v>
      </c>
    </row>
    <row r="60" spans="1:17">
      <c r="A60" s="7" t="s">
        <v>42</v>
      </c>
      <c r="B60" s="36"/>
      <c r="J60" s="36"/>
    </row>
    <row r="61" spans="1:17">
      <c r="B61" s="36"/>
      <c r="C61" s="50" t="s">
        <v>44</v>
      </c>
      <c r="D61" s="51"/>
      <c r="E61" s="51"/>
      <c r="F61" s="52"/>
      <c r="G61" s="52"/>
      <c r="H61" s="52"/>
      <c r="I61" s="52"/>
      <c r="J61" s="53"/>
    </row>
    <row r="62" spans="1:17">
      <c r="B62" s="36"/>
      <c r="C62" s="54"/>
      <c r="D62" s="7"/>
      <c r="E62" s="7"/>
      <c r="F62" s="7"/>
      <c r="G62" s="7"/>
      <c r="H62" s="7"/>
      <c r="I62" s="7"/>
      <c r="J62" s="8"/>
    </row>
    <row r="63" spans="1:17">
      <c r="B63" s="36"/>
      <c r="C63" s="55" t="s">
        <v>87</v>
      </c>
      <c r="D63" s="56"/>
      <c r="E63" s="56"/>
      <c r="F63" s="57">
        <f>SUMIF(K8:K60, IF(K7="","",K7), J8:J60)</f>
        <v/>
      </c>
      <c r="G63" s="57"/>
      <c r="H63" s="57"/>
      <c r="I63" s="57"/>
      <c r="J63" s="58"/>
    </row>
    <row r="64" spans="1:17" ht="16.9125" customHeight="1">
      <c r="B64" s="36"/>
      <c r="C64" s="55" t="s">
        <v>88</v>
      </c>
      <c r="D64" s="56"/>
      <c r="E64" s="56"/>
      <c r="F64" s="57">
        <f>ROUND(SUMIF(K8:K60, IF(K7="","",K7), J8:J60) * 0.2, 2)</f>
        <v/>
      </c>
      <c r="G64" s="57"/>
      <c r="H64" s="57"/>
      <c r="I64" s="57"/>
      <c r="J64" s="58"/>
    </row>
    <row r="65" spans="1:10">
      <c r="B65" s="36"/>
      <c r="C65" s="59" t="s">
        <v>89</v>
      </c>
      <c r="D65" s="60"/>
      <c r="E65" s="60"/>
      <c r="F65" s="61">
        <f>SUM(F63:F64)</f>
        <v/>
      </c>
      <c r="G65" s="61"/>
      <c r="H65" s="61"/>
      <c r="I65" s="61"/>
      <c r="J65" s="62"/>
    </row>
    <row r="66" spans="1:10" ht="37.2075" customHeight="1">
      <c r="B66" s="3"/>
      <c r="C66" s="63" t="s">
        <v>90</v>
      </c>
      <c r="D66" s="63"/>
      <c r="E66" s="63"/>
      <c r="F66" s="63"/>
      <c r="G66" s="63"/>
      <c r="H66" s="63"/>
      <c r="I66" s="63"/>
      <c r="J66" s="63"/>
    </row>
    <row r="68" spans="1:10">
      <c r="C68" s="64" t="s">
        <v>91</v>
      </c>
      <c r="D68" s="64"/>
      <c r="E68" s="64"/>
      <c r="F68" s="64"/>
      <c r="G68" s="64"/>
      <c r="H68" s="64"/>
      <c r="I68" s="64"/>
      <c r="J68" s="64"/>
    </row>
    <row r="69" spans="1:10" ht="33.825" customHeight="1">
      <c r="C69" s="65" t="s">
        <v>92</v>
      </c>
      <c r="D69" s="66"/>
      <c r="E69" s="66"/>
      <c r="F69" s="67">
        <f>SUMIF(K10:K55, "", J10:J55)</f>
        <v/>
      </c>
      <c r="G69" s="67"/>
      <c r="H69" s="67"/>
      <c r="I69" s="67"/>
      <c r="J69" s="67"/>
    </row>
    <row r="70" spans="1:10">
      <c r="C70" s="68" t="s">
        <v>93</v>
      </c>
      <c r="D70" s="69"/>
      <c r="E70" s="69"/>
      <c r="F70" s="70">
        <f>SUMIF(K10:K14, "", J10:J14)</f>
        <v/>
      </c>
      <c r="G70" s="71"/>
      <c r="H70" s="71"/>
      <c r="I70" s="71"/>
      <c r="J70" s="71"/>
    </row>
    <row r="71" spans="1:10" ht="15.375" customHeight="1">
      <c r="C71" s="72" t="s">
        <v>94</v>
      </c>
      <c r="D71" s="73"/>
      <c r="E71" s="73"/>
      <c r="F71" s="74">
        <f>SUMIF(K10:K14, "", J10:J14)</f>
        <v/>
      </c>
      <c r="G71" s="75"/>
      <c r="H71" s="75"/>
      <c r="I71" s="75"/>
      <c r="J71" s="75"/>
    </row>
    <row r="72" spans="1:10" ht="26.75" customHeight="1">
      <c r="C72" s="68" t="s">
        <v>95</v>
      </c>
      <c r="D72" s="69"/>
      <c r="E72" s="69"/>
      <c r="F72" s="70">
        <f>SUMIF(K23:K41, "", J23:J41)</f>
        <v/>
      </c>
      <c r="G72" s="71"/>
      <c r="H72" s="71"/>
      <c r="I72" s="71"/>
      <c r="J72" s="71"/>
    </row>
    <row r="73" spans="1:10">
      <c r="C73" s="72" t="s">
        <v>96</v>
      </c>
      <c r="D73" s="73"/>
      <c r="E73" s="73"/>
      <c r="F73" s="74">
        <f>SUMIF(K23:K23, "", J23:J23)</f>
        <v/>
      </c>
      <c r="G73" s="75"/>
      <c r="H73" s="75"/>
      <c r="I73" s="75"/>
      <c r="J73" s="75"/>
    </row>
    <row r="74" spans="1:10">
      <c r="C74" s="72" t="s">
        <v>97</v>
      </c>
      <c r="D74" s="73"/>
      <c r="E74" s="73"/>
      <c r="F74" s="74">
        <f>SUMIF(K29:K29, "", J29:J29)</f>
        <v/>
      </c>
      <c r="G74" s="75"/>
      <c r="H74" s="75"/>
      <c r="I74" s="75"/>
      <c r="J74" s="75"/>
    </row>
    <row r="75" spans="1:10">
      <c r="C75" s="72" t="s">
        <v>98</v>
      </c>
      <c r="D75" s="73"/>
      <c r="E75" s="73"/>
      <c r="F75" s="74">
        <f>SUMIF(K35:K35, "", J35:J35)</f>
        <v/>
      </c>
      <c r="G75" s="75"/>
      <c r="H75" s="75"/>
      <c r="I75" s="75"/>
      <c r="J75" s="75"/>
    </row>
    <row r="76" spans="1:10" ht="15.375" customHeight="1">
      <c r="C76" s="72" t="s">
        <v>99</v>
      </c>
      <c r="D76" s="73"/>
      <c r="E76" s="73"/>
      <c r="F76" s="74">
        <f>SUMIF(K41:K41, "", J41:J41)</f>
        <v/>
      </c>
      <c r="G76" s="75"/>
      <c r="H76" s="75"/>
      <c r="I76" s="75"/>
      <c r="J76" s="75"/>
    </row>
    <row r="77" spans="1:10" ht="26.75" customHeight="1">
      <c r="C77" s="68" t="s">
        <v>100</v>
      </c>
      <c r="D77" s="69"/>
      <c r="E77" s="69"/>
      <c r="F77" s="70">
        <f>SUMIF(K47:K55, "", J47:J55)</f>
        <v/>
      </c>
      <c r="G77" s="71"/>
      <c r="H77" s="71"/>
      <c r="I77" s="71"/>
      <c r="J77" s="71"/>
    </row>
    <row r="78" spans="1:10" ht="25.025" customHeight="1">
      <c r="C78" s="76" t="s">
        <v>101</v>
      </c>
      <c r="D78" s="77"/>
      <c r="E78" s="77"/>
      <c r="F78" s="78"/>
      <c r="G78" s="78"/>
      <c r="H78" s="78"/>
      <c r="I78" s="78"/>
      <c r="J78" s="79"/>
    </row>
    <row r="79" spans="1:10">
      <c r="C79" s="80"/>
      <c r="D79" s="3"/>
      <c r="E79" s="3"/>
      <c r="F79" s="3"/>
      <c r="G79" s="3"/>
      <c r="H79" s="3"/>
      <c r="I79" s="3"/>
      <c r="J79" s="81"/>
    </row>
    <row r="80" spans="1:10">
      <c r="A80" s="82"/>
      <c r="C80" s="83" t="s">
        <v>87</v>
      </c>
      <c r="D80" s="7"/>
      <c r="E80" s="7"/>
      <c r="F80" s="84">
        <f>SUMIF(K5:K66, IF(K4="","",K4), J5:J66)</f>
        <v/>
      </c>
      <c r="G80" s="85"/>
      <c r="H80" s="85"/>
      <c r="I80" s="85"/>
      <c r="J80" s="86"/>
    </row>
    <row r="81" spans="1:10">
      <c r="A81" s="82"/>
      <c r="C81" s="83" t="s">
        <v>88</v>
      </c>
      <c r="D81" s="7"/>
      <c r="E81" s="7"/>
      <c r="F81" s="84">
        <f>ROUND(SUMIF(K5:K66, IF(K4="","",K4), J5:J66) * 0.2, 2)</f>
        <v/>
      </c>
      <c r="G81" s="85"/>
      <c r="H81" s="85"/>
      <c r="I81" s="85"/>
      <c r="J81" s="86"/>
    </row>
    <row r="82" spans="1:10">
      <c r="C82" s="87" t="s">
        <v>89</v>
      </c>
      <c r="D82" s="88"/>
      <c r="E82" s="88"/>
      <c r="F82" s="89">
        <f>SUM(F80:F81)</f>
        <v/>
      </c>
      <c r="G82" s="90"/>
      <c r="H82" s="90"/>
      <c r="I82" s="90"/>
      <c r="J82" s="91"/>
    </row>
    <row r="83" spans="1:10">
      <c r="C83" s="92"/>
    </row>
    <row r="84" spans="1:10">
      <c r="C84" s="35" t="s">
        <v>102</v>
      </c>
    </row>
    <row r="85" spans="1:10">
      <c r="C85" s="88">
        <f>IF('Paramètres'!AA2&lt;&gt;"",'Paramètres'!AA2,"")</f>
        <v/>
      </c>
      <c r="D85" s="88"/>
      <c r="E85" s="88"/>
      <c r="F85" s="88"/>
      <c r="G85" s="88"/>
      <c r="H85" s="88"/>
      <c r="I85" s="88"/>
      <c r="J85" s="88"/>
    </row>
    <row r="86" spans="1:10">
      <c r="C86" s="88"/>
      <c r="D86" s="88"/>
      <c r="E86" s="88"/>
      <c r="F86" s="88"/>
      <c r="G86" s="88"/>
      <c r="H86" s="88"/>
      <c r="I86" s="88"/>
      <c r="J86" s="88"/>
    </row>
    <row r="87" spans="1:10" ht="56.7" customHeight="1">
      <c r="F87" s="73" t="s">
        <v>103</v>
      </c>
      <c r="G87" s="73"/>
      <c r="H87" s="73"/>
      <c r="I87" s="73"/>
      <c r="J87" s="73"/>
    </row>
    <row r="89" spans="1:10" ht="85.05" customHeight="1">
      <c r="C89" s="93" t="s">
        <v>104</v>
      </c>
      <c r="D89" s="93"/>
      <c r="F89" s="93" t="s">
        <v>105</v>
      </c>
      <c r="G89" s="93"/>
      <c r="H89" s="93"/>
      <c r="I89" s="93"/>
      <c r="J89" s="93"/>
    </row>
    <row r="90" spans="1:10">
      <c r="C90" s="94" t="s">
        <v>106</v>
      </c>
      <c r="D90" s="94"/>
      <c r="E90" s="94"/>
      <c r="F90" s="94"/>
      <c r="G90" s="94"/>
      <c r="H90" s="94"/>
      <c r="I90" s="94"/>
      <c r="J90" s="94"/>
    </row>
  </sheetData>
  <sheetProtection password="E95E" sheet="1" objects="1" selectLockedCells="1"/>
  <mergeCells count="76">
    <mergeCell ref="C3:E3"/>
    <mergeCell ref="C4:E4"/>
    <mergeCell ref="C7:E7"/>
    <mergeCell ref="C8:E8"/>
    <mergeCell ref="C9:E9"/>
    <mergeCell ref="C10:E10"/>
    <mergeCell ref="C12:I12"/>
    <mergeCell ref="C14:E14"/>
    <mergeCell ref="C16:I16"/>
    <mergeCell ref="C20:E20"/>
    <mergeCell ref="C21:E21"/>
    <mergeCell ref="C23:E23"/>
    <mergeCell ref="C24:I24"/>
    <mergeCell ref="C27:E27"/>
    <mergeCell ref="C29:E29"/>
    <mergeCell ref="C30:I30"/>
    <mergeCell ref="C33:E33"/>
    <mergeCell ref="C35:E35"/>
    <mergeCell ref="C36:I36"/>
    <mergeCell ref="C39:E39"/>
    <mergeCell ref="C41:E41"/>
    <mergeCell ref="C42:I42"/>
    <mergeCell ref="C46:E46"/>
    <mergeCell ref="C47:E47"/>
    <mergeCell ref="C49:I49"/>
    <mergeCell ref="C51:E51"/>
    <mergeCell ref="C53:I53"/>
    <mergeCell ref="C55:E55"/>
    <mergeCell ref="C57:I57"/>
    <mergeCell ref="C60:E60"/>
    <mergeCell ref="F61:J61"/>
    <mergeCell ref="C61:E61"/>
    <mergeCell ref="F62:J62"/>
    <mergeCell ref="C62:E62"/>
    <mergeCell ref="F63:J63"/>
    <mergeCell ref="C63:E63"/>
    <mergeCell ref="F64:J64"/>
    <mergeCell ref="C64:E64"/>
    <mergeCell ref="F65:J65"/>
    <mergeCell ref="C65:E65"/>
    <mergeCell ref="C66:J66"/>
    <mergeCell ref="C68:J68"/>
    <mergeCell ref="F69:J69"/>
    <mergeCell ref="C69:E69"/>
    <mergeCell ref="F70:J70"/>
    <mergeCell ref="C70:E70"/>
    <mergeCell ref="F71:J71"/>
    <mergeCell ref="C71:E71"/>
    <mergeCell ref="F72:J72"/>
    <mergeCell ref="C72:E72"/>
    <mergeCell ref="F73:J73"/>
    <mergeCell ref="C73:E73"/>
    <mergeCell ref="F74:J74"/>
    <mergeCell ref="C74:E74"/>
    <mergeCell ref="F75:J75"/>
    <mergeCell ref="C75:E75"/>
    <mergeCell ref="F76:J76"/>
    <mergeCell ref="C76:E76"/>
    <mergeCell ref="F77:J77"/>
    <mergeCell ref="C77:E77"/>
    <mergeCell ref="C78:E78"/>
    <mergeCell ref="C79:J79"/>
    <mergeCell ref="C80:E80"/>
    <mergeCell ref="F80:J80"/>
    <mergeCell ref="C81:E81"/>
    <mergeCell ref="F81:J81"/>
    <mergeCell ref="C82:E82"/>
    <mergeCell ref="F82:J82"/>
    <mergeCell ref="C83:J83"/>
    <mergeCell ref="C84:J84"/>
    <mergeCell ref="C85:J85"/>
    <mergeCell ref="C86:J86"/>
    <mergeCell ref="F87:J87"/>
    <mergeCell ref="C89:D89"/>
    <mergeCell ref="F89:J89"/>
    <mergeCell ref="C90:J90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&amp;LHOP - CHU 2404 - Réaménagement du 4e étage de l'Hôpital d'enfants
5 Boulevard Jeanne D'Arc - 21079 DIJON&amp;RDPGF - Lot n°06 REVETEMENTS DE SOLS SOUPLES 
DCE - Edition du 20/11/2024</oddHeader>
    <oddFooter>&amp;LTRIA ARCHITECTES&amp;CEdition du 20/11/2024&amp;RPage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56" t="s">
        <v>107</v>
      </c>
      <c r="AA1" s="7">
        <f>IF('DPGF'!F82&lt;&gt;"",'DPGF'!F82,"0")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5" t="s">
        <v>108</v>
      </c>
      <c r="B3" s="73" t="s">
        <v>109</v>
      </c>
      <c r="C3" s="96" t="s">
        <v>134</v>
      </c>
      <c r="D3" s="96"/>
      <c r="E3" s="96"/>
      <c r="F3" s="96"/>
      <c r="G3" s="96"/>
      <c r="H3" s="96"/>
      <c r="I3" s="96"/>
      <c r="J3" s="96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5" t="s">
        <v>110</v>
      </c>
      <c r="B5" s="73" t="s">
        <v>111</v>
      </c>
      <c r="C5" s="96" t="s">
        <v>135</v>
      </c>
      <c r="D5" s="96"/>
      <c r="E5" s="96"/>
      <c r="F5" s="96"/>
      <c r="G5" s="96"/>
      <c r="H5" s="96"/>
      <c r="I5" s="96"/>
      <c r="J5" s="96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5" t="s">
        <v>120</v>
      </c>
      <c r="B7" s="73" t="s">
        <v>121</v>
      </c>
      <c r="C7" s="96" t="s">
        <v>136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5" t="s">
        <v>122</v>
      </c>
      <c r="B9" s="73" t="s">
        <v>123</v>
      </c>
      <c r="C9" s="96" t="s">
        <v>40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5" t="s">
        <v>112</v>
      </c>
      <c r="B11" s="73" t="s">
        <v>113</v>
      </c>
      <c r="C11" s="96" t="s">
        <v>41</v>
      </c>
      <c r="D11" s="96"/>
      <c r="E11" s="96"/>
      <c r="F11" s="96"/>
      <c r="G11" s="96"/>
      <c r="H11" s="96"/>
      <c r="I11" s="96"/>
      <c r="J11" s="96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5" t="s">
        <v>124</v>
      </c>
      <c r="B13" s="73" t="s">
        <v>125</v>
      </c>
      <c r="C13" s="96" t="s">
        <v>137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5" t="s">
        <v>126</v>
      </c>
      <c r="B15" s="73" t="s">
        <v>127</v>
      </c>
      <c r="C15" s="96" t="s">
        <v>138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5" t="s">
        <v>128</v>
      </c>
      <c r="B17" s="73" t="s">
        <v>129</v>
      </c>
      <c r="C17" s="96"/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7">
        <v>0.2</v>
      </c>
      <c r="E19" s="98" t="s">
        <v>130</v>
      </c>
      <c r="AA19" s="7">
        <f>INT((AA5-AA18*100)/10)</f>
        <v/>
      </c>
    </row>
    <row r="20" spans="1:27" ht="12.75" customHeight="1">
      <c r="C20" s="99">
        <v>0.055</v>
      </c>
      <c r="E20" s="98" t="s">
        <v>131</v>
      </c>
      <c r="AA20" s="7">
        <f>AA5-AA18*100-AA19*10</f>
        <v/>
      </c>
    </row>
    <row r="21" spans="1:27" ht="12.75" customHeight="1">
      <c r="C21" s="99">
        <v>0</v>
      </c>
      <c r="E21" s="98" t="s">
        <v>132</v>
      </c>
      <c r="AA21" s="7">
        <f>INT(AA6/10)</f>
        <v/>
      </c>
    </row>
    <row r="22" spans="1:27" ht="12.75" customHeight="1">
      <c r="C22" s="100">
        <v>0</v>
      </c>
      <c r="E22" s="98" t="s">
        <v>133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5" t="s">
        <v>114</v>
      </c>
      <c r="B24" s="73" t="s">
        <v>115</v>
      </c>
      <c r="C24" s="96" t="s">
        <v>139</v>
      </c>
      <c r="D24" s="96"/>
      <c r="E24" s="96"/>
      <c r="F24" s="96"/>
      <c r="G24" s="96"/>
      <c r="H24" s="96"/>
      <c r="I24" s="96"/>
      <c r="J24" s="96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5" t="s">
        <v>116</v>
      </c>
      <c r="B26" s="73" t="s">
        <v>117</v>
      </c>
      <c r="C26" s="96" t="s">
        <v>140</v>
      </c>
      <c r="D26" s="96"/>
      <c r="E26" s="96"/>
      <c r="F26" s="96"/>
      <c r="G26" s="96"/>
      <c r="H26" s="96"/>
      <c r="I26" s="96"/>
      <c r="J26" s="96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5" t="s">
        <v>118</v>
      </c>
      <c r="B28" s="73" t="s">
        <v>119</v>
      </c>
      <c r="C28" s="96"/>
      <c r="D28" s="96"/>
      <c r="E28" s="96"/>
      <c r="F28" s="96"/>
      <c r="G28" s="96"/>
      <c r="H28" s="96"/>
      <c r="I28" s="96"/>
      <c r="J28" s="96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141</v>
      </c>
      <c r="B1" s="7" t="s">
        <v>142</v>
      </c>
    </row>
    <row r="2" spans="1:3">
      <c r="A2" s="7" t="s">
        <v>143</v>
      </c>
      <c r="B2" s="7" t="s">
        <v>134</v>
      </c>
    </row>
    <row r="3" spans="1:3">
      <c r="A3" s="7" t="s">
        <v>144</v>
      </c>
      <c r="B3" s="7">
        <v>0</v>
      </c>
    </row>
    <row r="4" spans="1:3">
      <c r="A4" s="7" t="s">
        <v>145</v>
      </c>
      <c r="B4" s="7">
        <v>0</v>
      </c>
    </row>
    <row r="5" spans="1:3">
      <c r="A5" s="7" t="s">
        <v>146</v>
      </c>
      <c r="B5" s="7">
        <v>0</v>
      </c>
    </row>
    <row r="6" spans="1:3">
      <c r="A6" s="7" t="s">
        <v>147</v>
      </c>
      <c r="B6" s="7">
        <v>1</v>
      </c>
    </row>
    <row r="7" spans="1:3">
      <c r="A7" s="7" t="s">
        <v>148</v>
      </c>
      <c r="B7" s="7">
        <v>1</v>
      </c>
    </row>
    <row r="8" spans="1:3">
      <c r="A8" s="7" t="s">
        <v>149</v>
      </c>
      <c r="B8" s="7">
        <v>0</v>
      </c>
    </row>
    <row r="9" spans="1:3">
      <c r="A9" s="7" t="s">
        <v>150</v>
      </c>
      <c r="B9" s="7">
        <v>0</v>
      </c>
    </row>
    <row r="10" spans="1:3">
      <c r="A10" s="7" t="s">
        <v>151</v>
      </c>
      <c r="C10" s="7" t="s">
        <v>152</v>
      </c>
    </row>
    <row r="11" spans="1:3">
      <c r="A11" s="7" t="s">
        <v>153</v>
      </c>
      <c r="B11" s="7">
        <v>0</v>
      </c>
    </row>
    <row r="12" spans="1:3">
      <c r="A12" s="7" t="s">
        <v>154</v>
      </c>
      <c r="B12" s="7" t="s">
        <v>155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101" t="s">
        <v>156</v>
      </c>
      <c r="C2" s="101"/>
      <c r="D2" s="101"/>
      <c r="E2" s="101"/>
      <c r="F2" s="101"/>
      <c r="G2" s="101"/>
      <c r="H2" s="101"/>
      <c r="I2" s="101"/>
      <c r="J2" s="101"/>
    </row>
    <row r="4" spans="1:10" ht="12.75" customHeight="1">
      <c r="A4" s="95" t="s">
        <v>108</v>
      </c>
      <c r="B4" s="73" t="s">
        <v>157</v>
      </c>
      <c r="C4" s="102"/>
      <c r="D4" s="102"/>
      <c r="E4" s="102"/>
      <c r="F4" s="102"/>
      <c r="G4" s="102"/>
      <c r="H4" s="102"/>
      <c r="I4" s="102"/>
      <c r="J4" s="102"/>
    </row>
    <row r="6" spans="1:10" ht="12.75" customHeight="1">
      <c r="A6" s="95" t="s">
        <v>110</v>
      </c>
      <c r="B6" s="73" t="s">
        <v>158</v>
      </c>
      <c r="C6" s="102"/>
      <c r="D6" s="102"/>
      <c r="E6" s="102"/>
      <c r="F6" s="102"/>
      <c r="G6" s="102"/>
      <c r="H6" s="102"/>
      <c r="I6" s="102"/>
      <c r="J6" s="102"/>
    </row>
    <row r="8" spans="1:10" ht="12.75" customHeight="1">
      <c r="A8" s="95" t="s">
        <v>120</v>
      </c>
      <c r="B8" s="73" t="s">
        <v>159</v>
      </c>
      <c r="C8" s="102"/>
      <c r="D8" s="102"/>
      <c r="E8" s="102"/>
      <c r="F8" s="102"/>
      <c r="G8" s="102"/>
      <c r="H8" s="102"/>
      <c r="I8" s="102"/>
      <c r="J8" s="102"/>
    </row>
    <row r="10" spans="1:10" ht="12.75" customHeight="1">
      <c r="A10" s="95" t="s">
        <v>122</v>
      </c>
      <c r="B10" s="73" t="s">
        <v>160</v>
      </c>
      <c r="C10" s="103"/>
      <c r="D10" s="103"/>
      <c r="E10" s="103"/>
      <c r="F10" s="103"/>
      <c r="G10" s="103"/>
      <c r="H10" s="103"/>
      <c r="I10" s="103"/>
      <c r="J10" s="103"/>
    </row>
    <row r="12" spans="1:10" ht="12.75" customHeight="1">
      <c r="A12" s="95" t="s">
        <v>112</v>
      </c>
      <c r="B12" s="73" t="s">
        <v>161</v>
      </c>
      <c r="C12" s="102"/>
      <c r="D12" s="102"/>
      <c r="E12" s="102"/>
      <c r="F12" s="102"/>
      <c r="G12" s="102"/>
      <c r="H12" s="102"/>
      <c r="I12" s="102"/>
      <c r="J12" s="102"/>
    </row>
    <row r="14" spans="1:10" ht="12.75" customHeight="1">
      <c r="A14" s="95" t="s">
        <v>124</v>
      </c>
      <c r="B14" s="73" t="s">
        <v>162</v>
      </c>
      <c r="C14" s="102"/>
      <c r="D14" s="102"/>
      <c r="E14" s="102"/>
      <c r="F14" s="102"/>
      <c r="G14" s="102"/>
      <c r="H14" s="102"/>
      <c r="I14" s="102"/>
      <c r="J14" s="102"/>
    </row>
    <row r="16" spans="1:10" ht="12.75" customHeight="1">
      <c r="A16" s="95" t="s">
        <v>126</v>
      </c>
      <c r="B16" s="73" t="s">
        <v>163</v>
      </c>
      <c r="C16" s="102"/>
      <c r="D16" s="102"/>
      <c r="E16" s="102"/>
      <c r="F16" s="102"/>
      <c r="G16" s="102"/>
      <c r="H16" s="102"/>
      <c r="I16" s="102"/>
      <c r="J16" s="102"/>
    </row>
    <row r="18" spans="1:10" ht="12.75" customHeight="1">
      <c r="A18" s="95" t="s">
        <v>128</v>
      </c>
      <c r="B18" s="73" t="s">
        <v>164</v>
      </c>
      <c r="C18" s="104"/>
      <c r="D18" s="104"/>
      <c r="E18" s="104"/>
      <c r="F18" s="104"/>
      <c r="G18" s="104"/>
      <c r="H18" s="104"/>
      <c r="I18" s="104"/>
      <c r="J18" s="104"/>
    </row>
    <row r="20" spans="1:10" ht="12.75" customHeight="1">
      <c r="A20" s="95" t="s">
        <v>165</v>
      </c>
      <c r="B20" s="73" t="s">
        <v>166</v>
      </c>
      <c r="C20" s="104"/>
      <c r="D20" s="104"/>
      <c r="E20" s="104"/>
      <c r="F20" s="104"/>
      <c r="G20" s="104"/>
      <c r="H20" s="104"/>
      <c r="I20" s="104"/>
      <c r="J20" s="104"/>
    </row>
    <row r="22" spans="1:10" ht="12.75" customHeight="1">
      <c r="A22" s="95" t="s">
        <v>114</v>
      </c>
      <c r="B22" s="73" t="s">
        <v>167</v>
      </c>
      <c r="C22" s="104"/>
      <c r="D22" s="104"/>
      <c r="E22" s="104"/>
      <c r="F22" s="104"/>
      <c r="G22" s="104"/>
      <c r="H22" s="104"/>
      <c r="I22" s="104"/>
      <c r="J22" s="104"/>
    </row>
    <row r="24" spans="1:10" ht="12.75" customHeight="1">
      <c r="A24" s="95" t="s">
        <v>116</v>
      </c>
      <c r="B24" s="73" t="s">
        <v>168</v>
      </c>
      <c r="C24" s="102"/>
      <c r="D24" s="102"/>
      <c r="E24" s="102"/>
      <c r="F24" s="102"/>
      <c r="G24" s="102"/>
      <c r="H24" s="102"/>
      <c r="I24" s="102"/>
      <c r="J24" s="102"/>
    </row>
    <row r="28" spans="1:10" ht="60" customHeight="1">
      <c r="A28" s="95" t="s">
        <v>118</v>
      </c>
      <c r="B28" s="73" t="s">
        <v>169</v>
      </c>
      <c r="C28" s="102"/>
      <c r="D28" s="102"/>
      <c r="E28" s="102"/>
      <c r="F28" s="102"/>
      <c r="G28" s="102"/>
      <c r="H28" s="102"/>
      <c r="I28" s="102"/>
      <c r="J28" s="102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105" t="s">
        <v>170</v>
      </c>
      <c r="C2" s="105"/>
      <c r="D2" s="105"/>
      <c r="E2" s="105"/>
      <c r="F2" s="105"/>
    </row>
    <row r="4" spans="2:6" ht="12.75" customHeight="1">
      <c r="B4" s="106" t="s">
        <v>171</v>
      </c>
      <c r="C4" s="106" t="s">
        <v>172</v>
      </c>
      <c r="D4" s="106" t="s">
        <v>173</v>
      </c>
      <c r="E4" s="106" t="s">
        <v>174</v>
      </c>
      <c r="F4" s="106" t="s">
        <v>175</v>
      </c>
    </row>
    <row r="6" spans="2:6" ht="12.75" customHeight="1">
      <c r="B6" s="107"/>
      <c r="C6" s="108"/>
      <c r="D6" s="109"/>
      <c r="E6" s="110"/>
      <c r="F6" s="111">
        <f>IF(AND(E6= "",D6= ""), "", ROUND(ROUND(E6, 2) * ROUND(D6, 3), 2))</f>
        <v/>
      </c>
    </row>
    <row r="8" spans="2:6" ht="12.75" customHeight="1">
      <c r="B8" s="107"/>
      <c r="C8" s="108"/>
      <c r="D8" s="109"/>
      <c r="E8" s="110"/>
      <c r="F8" s="111">
        <f>IF(AND(E8= "",D8= ""), "", ROUND(ROUND(E8, 2) * ROUND(D8, 3), 2))</f>
        <v/>
      </c>
    </row>
    <row r="10" spans="2:6" ht="12.75" customHeight="1">
      <c r="B10" s="107"/>
      <c r="C10" s="108"/>
      <c r="D10" s="109"/>
      <c r="E10" s="110"/>
      <c r="F10" s="111">
        <f>IF(AND(E10= "",D10= ""), "", ROUND(ROUND(E10, 2) * ROUND(D10, 3), 2))</f>
        <v/>
      </c>
    </row>
    <row r="12" spans="2:6" ht="12.75" customHeight="1">
      <c r="B12" s="107"/>
      <c r="C12" s="108"/>
      <c r="D12" s="109"/>
      <c r="E12" s="110"/>
      <c r="F12" s="111">
        <f>IF(AND(E12= "",D12= ""), "", ROUND(ROUND(E12, 2) * ROUND(D12, 3), 2))</f>
        <v/>
      </c>
    </row>
    <row r="14" spans="2:6" ht="12.75" customHeight="1">
      <c r="B14" s="107"/>
      <c r="C14" s="108"/>
      <c r="D14" s="109"/>
      <c r="E14" s="110"/>
      <c r="F14" s="111">
        <f>IF(AND(E14= "",D14= ""), "", ROUND(ROUND(E14, 2) * ROUND(D14, 3), 2))</f>
        <v/>
      </c>
    </row>
    <row r="16" spans="2:6" ht="12.75" customHeight="1">
      <c r="B16" s="107"/>
      <c r="C16" s="108"/>
      <c r="D16" s="109"/>
      <c r="E16" s="110"/>
      <c r="F16" s="111">
        <f>IF(AND(E16= "",D16= ""), "", ROUND(ROUND(E16, 2) * ROUND(D16, 3), 2))</f>
        <v/>
      </c>
    </row>
    <row r="18" spans="2:6" ht="12.75" customHeight="1">
      <c r="B18" s="107"/>
      <c r="C18" s="108"/>
      <c r="D18" s="109"/>
      <c r="E18" s="110"/>
      <c r="F18" s="111">
        <f>IF(AND(E18= "",D18= ""), "", ROUND(ROUND(E18, 2) * ROUND(D18, 3), 2))</f>
        <v/>
      </c>
    </row>
    <row r="20" spans="2:6" ht="12.75" customHeight="1">
      <c r="B20" s="107"/>
      <c r="C20" s="108"/>
      <c r="D20" s="109"/>
      <c r="E20" s="110"/>
      <c r="F20" s="111">
        <f>IF(AND(E20= "",D20= ""), "", ROUND(ROUND(E20, 2) * ROUND(D20, 3), 2))</f>
        <v/>
      </c>
    </row>
    <row r="22" spans="2:6" ht="12.75" customHeight="1">
      <c r="B22" s="107"/>
      <c r="C22" s="108"/>
      <c r="D22" s="109"/>
      <c r="E22" s="110"/>
      <c r="F22" s="111">
        <f>IF(AND(E22= "",D22= ""), "", ROUND(ROUND(E22, 2) * ROUND(D22, 3), 2))</f>
        <v/>
      </c>
    </row>
    <row r="24" spans="2:6" ht="12.75" customHeight="1">
      <c r="B24" s="107"/>
      <c r="C24" s="108"/>
      <c r="D24" s="109"/>
      <c r="E24" s="110"/>
      <c r="F24" s="111">
        <f>IF(AND(E24= "",D24= ""), "", ROUND(ROUND(E24, 2) * ROUND(D24, 3), 2))</f>
        <v/>
      </c>
    </row>
    <row r="26" spans="2:6" ht="12.75" customHeight="1">
      <c r="B26" s="107"/>
      <c r="C26" s="108"/>
      <c r="D26" s="109"/>
      <c r="E26" s="110"/>
      <c r="F26" s="111">
        <f>IF(AND(E26= "",D26= ""), "", ROUND(ROUND(E26, 2) * ROUND(D26, 3), 2))</f>
        <v/>
      </c>
    </row>
    <row r="28" spans="2:6" ht="12.75" customHeight="1">
      <c r="B28" s="107"/>
      <c r="C28" s="108"/>
      <c r="D28" s="109"/>
      <c r="E28" s="110"/>
      <c r="F28" s="111">
        <f>IF(AND(E28= "",D28= ""), "", ROUND(ROUND(E28, 2) * ROUND(D28, 3), 2))</f>
        <v/>
      </c>
    </row>
    <row r="30" spans="2:6" ht="12.75" customHeight="1">
      <c r="B30" s="107"/>
      <c r="C30" s="108"/>
      <c r="D30" s="109"/>
      <c r="E30" s="110"/>
      <c r="F30" s="111">
        <f>IF(AND(E30= "",D30= ""), "", ROUND(ROUND(E30, 2) * ROUND(D30, 3), 2))</f>
        <v/>
      </c>
    </row>
    <row r="32" spans="2:6" ht="12.75" customHeight="1">
      <c r="B32" s="107"/>
      <c r="C32" s="108"/>
      <c r="D32" s="109"/>
      <c r="E32" s="110"/>
      <c r="F32" s="111">
        <f>IF(AND(E32= "",D32= ""), "", ROUND(ROUND(E32, 2) * ROUND(D32, 3), 2))</f>
        <v/>
      </c>
    </row>
    <row r="34" spans="2:6" ht="12.75" customHeight="1">
      <c r="B34" s="107"/>
      <c r="C34" s="108"/>
      <c r="D34" s="109"/>
      <c r="E34" s="110"/>
      <c r="F34" s="111">
        <f>IF(AND(E34= "",D34= ""), "", ROUND(ROUND(E34, 2) * ROUND(D34, 3), 2))</f>
        <v/>
      </c>
    </row>
    <row r="36" spans="2:6" ht="12.75" customHeight="1">
      <c r="B36" s="107"/>
      <c r="C36" s="108"/>
      <c r="D36" s="109"/>
      <c r="E36" s="110"/>
      <c r="F36" s="111">
        <f>IF(AND(E36= "",D36= ""), "", ROUND(ROUND(E36, 2) * ROUND(D36, 3), 2))</f>
        <v/>
      </c>
    </row>
    <row r="38" spans="2:6" ht="12.75" customHeight="1">
      <c r="B38" s="107"/>
      <c r="C38" s="108"/>
      <c r="D38" s="109"/>
      <c r="E38" s="110"/>
      <c r="F38" s="111">
        <f>IF(AND(E38= "",D38= ""), "", ROUND(ROUND(E38, 2) * ROUND(D38, 3), 2))</f>
        <v/>
      </c>
    </row>
    <row r="40" spans="2:6" ht="12.75" customHeight="1">
      <c r="B40" s="107"/>
      <c r="C40" s="108"/>
      <c r="D40" s="109"/>
      <c r="E40" s="110"/>
      <c r="F40" s="111">
        <f>IF(AND(E40= "",D40= ""), "", ROUND(ROUND(E40, 2) * ROUND(D40, 3), 2))</f>
        <v/>
      </c>
    </row>
    <row r="42" spans="2:6" ht="12.75" customHeight="1">
      <c r="B42" s="107"/>
      <c r="C42" s="108"/>
      <c r="D42" s="109"/>
      <c r="E42" s="110"/>
      <c r="F42" s="111">
        <f>IF(AND(E42= "",D42= ""), "", ROUND(ROUND(E42, 2) * ROUND(D42, 3), 2))</f>
        <v/>
      </c>
    </row>
    <row r="44" spans="2:6" ht="12.75" customHeight="1">
      <c r="B44" s="107"/>
      <c r="C44" s="108"/>
      <c r="D44" s="109"/>
      <c r="E44" s="110"/>
      <c r="F44" s="111">
        <f>IF(AND(E44= "",D44= ""), "", ROUND(ROUND(E44, 2) * ROUND(D44, 3), 2))</f>
        <v/>
      </c>
    </row>
    <row r="46" spans="2:6" ht="12.75" customHeight="1">
      <c r="B46" s="107"/>
      <c r="C46" s="108"/>
      <c r="D46" s="109"/>
      <c r="E46" s="110"/>
      <c r="F46" s="111">
        <f>IF(AND(E46= "",D46= ""), "", ROUND(ROUND(E46, 2) * ROUND(D46, 3), 2))</f>
        <v/>
      </c>
    </row>
    <row r="48" spans="2:6" ht="12.75" customHeight="1">
      <c r="B48" s="107"/>
      <c r="C48" s="108"/>
      <c r="D48" s="109"/>
      <c r="E48" s="110"/>
      <c r="F48" s="111">
        <f>IF(AND(E48= "",D48= ""), "", ROUND(ROUND(E48, 2) * ROUND(D48, 3), 2))</f>
        <v/>
      </c>
    </row>
    <row r="50" spans="2:6" ht="12.75" customHeight="1">
      <c r="B50" s="107"/>
      <c r="C50" s="108"/>
      <c r="D50" s="109"/>
      <c r="E50" s="110"/>
      <c r="F50" s="111">
        <f>IF(AND(E50= "",D50= ""), "", ROUND(ROUND(E50, 2) * ROUND(D50, 3), 2))</f>
        <v/>
      </c>
    </row>
    <row r="52" spans="2:6" ht="12.75" customHeight="1">
      <c r="B52" s="107"/>
      <c r="C52" s="108"/>
      <c r="D52" s="109"/>
      <c r="E52" s="110"/>
      <c r="F52" s="111">
        <f>IF(AND(E52= "",D52= ""), "", ROUND(ROUND(E52, 2) * ROUND(D52, 3), 2))</f>
        <v/>
      </c>
    </row>
    <row r="54" spans="2:6" ht="12.75" customHeight="1">
      <c r="B54" s="107"/>
      <c r="C54" s="108"/>
      <c r="D54" s="109"/>
      <c r="E54" s="110"/>
      <c r="F54" s="111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2024-11-20T13:08:12Z</dcterms:created>
  <dcterms:modified xsi:type="dcterms:W3CDTF">2024-11-20T13:08:12Z</dcterms:modified>
</cp:coreProperties>
</file>