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246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<sst xmlns="http://schemas.openxmlformats.org/spreadsheetml/2006/main" count="536" uniqueCount="305">
  <si>
    <t>Dossier</t>
  </si>
  <si>
    <t>Date</t>
  </si>
  <si>
    <t>Phase</t>
  </si>
  <si>
    <t>Indice</t>
  </si>
  <si>
    <t>MAITRE D'OUVRAGE
C.H.U DIJON-BOURGOGNE
5, Boulevard Jeanne d’Arc
B.P 77908
21079 DIJON CEDEX
Tél : 03.80.29.33.80   Fax : 03.80.29.35.00</t>
  </si>
  <si>
    <t>COORDONNATEUR SECURITE CHANTIER : 
    QUALICONSULT
    16 Rue des Cortots
    21121 FONTAINE LES DIJON</t>
  </si>
  <si>
    <t>BUREAU CONTROLE : 
    ALPES CONTRÔLES
    13 rue Victor FOURCAUT
    52000 CHAUMONT</t>
  </si>
  <si>
    <t>ACOUSTICIEN : 
    ALLEGRO ACOUSTIQUE
    18 rue Colonel Quantin
    21000 DIJON</t>
  </si>
  <si>
    <t>BE FLUIDES : 
    D.G.E.T
    39 avenue du 14 Juillet
    21300 CHENÔVE</t>
  </si>
  <si>
    <t>MAITRE D'OEUVRE : 
    TRIA ARCHITECTES
    70 Avenue de Drapeau
    21000 DIJON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</si>
  <si>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</si>
  <si>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</si>
  <si>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</si>
  <si>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</si>
  <si>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</si>
  <si>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</si>
  <si>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</si>
  <si>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</si>
  <si>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</si>
  <si>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</si>
  <si>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</si>
  <si>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</si>
  <si>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</si>
  <si>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</si>
  <si>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</si>
  <si>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</si>
  <si>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</si>
  <si>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</si>
  <si>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</si>
  <si>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</si>
  <si>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</si>
  <si>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</si>
  <si>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</si>
  <si>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</si>
  <si>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</si>
  <si>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</si>
  <si>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</si>
  <si>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</si>
  <si>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</si>
  <si>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</si>
  <si>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n°03</t>
  </si>
  <si>
    <t>MENUISERIES INTERIEURES - MOBILIER</t>
  </si>
  <si>
    <t>3.&amp;</t>
  </si>
  <si>
    <t>03.2</t>
  </si>
  <si>
    <t>PRESCRIPTIONS PARTICULIERES</t>
  </si>
  <si>
    <t>03.2.1</t>
  </si>
  <si>
    <t>BLOCS-PORTES INTERIEURS</t>
  </si>
  <si>
    <t>03.2.1.1</t>
  </si>
  <si>
    <t xml:space="preserve">Blocs-portes âme pleine CF1/2h type PHONE </t>
  </si>
  <si>
    <t>8.T</t>
  </si>
  <si>
    <t>Bloc-porte PHONE ou équivalent avec oculus - (0.93+0.63) x 2.04 m ht</t>
  </si>
  <si>
    <t>9.T</t>
  </si>
  <si>
    <t>9.L</t>
  </si>
  <si>
    <t xml:space="preserve">Localisation : espace actif selon plans architecte
</t>
  </si>
  <si>
    <t>9.&amp;</t>
  </si>
  <si>
    <t>Bloc-porte PHONE ou équivalent sans oculus - (0.93+0.63) x 2.04 m ht</t>
  </si>
  <si>
    <t xml:space="preserve">Localisation : circulation espace médiation selon plans architecte
</t>
  </si>
  <si>
    <t>Bloc-porte PHONE ou équivalent sans oculus - 0.93 x 2.04 m ht</t>
  </si>
  <si>
    <t xml:space="preserve">Localisation : espace détente, espace détente personnel et entre salles de classe 1 et 2 selon plans architecte
</t>
  </si>
  <si>
    <t>8.&amp;</t>
  </si>
  <si>
    <t>03.2.1.2</t>
  </si>
  <si>
    <t>Blocs-portes âme pleine CF1/2h 30 type ISOPHONE</t>
  </si>
  <si>
    <t>Bloc-porte ISOPHONE ou équivalent avec oculus - 0.93 x 2.04 m ht - Béquille à code</t>
  </si>
  <si>
    <t xml:space="preserve">Localisation : bureau direction, salles de classes 1 et 3 selon plans architecte
</t>
  </si>
  <si>
    <t>Bloc-porte ISOPHONE ou équivalent avec oculus - (0.93+0.63) x 2.04 m ht - Béquille à code</t>
  </si>
  <si>
    <t xml:space="preserve">Localisation : salle de classe 2 selon plans architecte
</t>
  </si>
  <si>
    <t xml:space="preserve">Bloc-porte ISOPHONE ou équivalent sans oculus - 0.93 x 2.04 m ht </t>
  </si>
  <si>
    <t xml:space="preserve">Localisation : espace tampon, bureau cadre, QVT1, QVT 2 selon plans architecte
</t>
  </si>
  <si>
    <t>Bloc-porte ISOPHONE ou équivalent - EJE 1UP</t>
  </si>
  <si>
    <t xml:space="preserve">Localisation : salle EJE selon plans architecte
</t>
  </si>
  <si>
    <t>Bloc-porte ISOPHONE ou équivalent EJE 2UP</t>
  </si>
  <si>
    <t>03.2.1.3</t>
  </si>
  <si>
    <t>Bloc-porte vitré</t>
  </si>
  <si>
    <t>Bloc-porte vitré acoustique</t>
  </si>
  <si>
    <t xml:space="preserve">Localisation : espace créatif selon plans architecte
</t>
  </si>
  <si>
    <t>03.2.1.10</t>
  </si>
  <si>
    <t>Bloc-porte coulissant</t>
  </si>
  <si>
    <t xml:space="preserve">Localisation : entre espace actif et espace créatif selon plans architecte
</t>
  </si>
  <si>
    <t>03.2.1.11</t>
  </si>
  <si>
    <t>Blocs portes D.A.S</t>
  </si>
  <si>
    <t>Bloc-porte double action DAS CF 1/2h - 2 vantaux tiercés (0.93+0.63) x 2.04 m ht avec oculus</t>
  </si>
  <si>
    <t xml:space="preserve">Localisation : portes d'accès public selon plans architecte
</t>
  </si>
  <si>
    <t>Bloc-porte double action DAS CF 1/2h - 2 vantaux tiercés (0.93+0.63) x 2.04 m ht avec oculus sur contrôle d'accès</t>
  </si>
  <si>
    <t xml:space="preserve">Localisation : porte de la circulation principale selon plans architecte
</t>
  </si>
  <si>
    <t>Bloc-porte double action DAS CF 1/2h - 2 vantaux tiercés (0.93+0.63) x 2.04 m ht sur contrôle d'accès</t>
  </si>
  <si>
    <t xml:space="preserve">Localisation : portes de circulation du personnel
</t>
  </si>
  <si>
    <t>03.2.1.12</t>
  </si>
  <si>
    <t>Bloc-portes des locaux CF 1h</t>
  </si>
  <si>
    <t>Bloc-porte CF1/2h</t>
  </si>
  <si>
    <t xml:space="preserve">Localisation : gaine technique, buanderie, local RGT selon plans architecte
</t>
  </si>
  <si>
    <t>Bloc-porte CF1/2h avec contrôle d'accès</t>
  </si>
  <si>
    <t xml:space="preserve">Localisation : rangement médiation, rangement EJE selon plans architecte
</t>
  </si>
  <si>
    <t>03.2.1.13</t>
  </si>
  <si>
    <t>Bloc-portes âme pleine des sanitaires</t>
  </si>
  <si>
    <t>Bloc-porte 0.93 x 2.04 m ht avec serrure</t>
  </si>
  <si>
    <t xml:space="preserve">Localisation : sanitaire du personnel selon plans architecte
</t>
  </si>
  <si>
    <t>Bloc-porte 0.93 x 2.04 m ht</t>
  </si>
  <si>
    <t xml:space="preserve">Localisation : sanitaire enfants selon plans architecte
</t>
  </si>
  <si>
    <t>03.2.1.14</t>
  </si>
  <si>
    <t>Porte coulissante suspendue</t>
  </si>
  <si>
    <t>Porte coulissante 1.00 x 2.70 m ht</t>
  </si>
  <si>
    <t xml:space="preserve">Localisation : bureau de direction selon plan architecte
</t>
  </si>
  <si>
    <t>03.2.1.15</t>
  </si>
  <si>
    <t>Organigramme</t>
  </si>
  <si>
    <t>Organigramme général</t>
  </si>
  <si>
    <t>ENS</t>
  </si>
  <si>
    <t xml:space="preserve">Localisation : pour l'ensemble des portes équipées de serrures
</t>
  </si>
  <si>
    <t>4.&amp;</t>
  </si>
  <si>
    <t>03.2.2</t>
  </si>
  <si>
    <t>CHÂSSIS</t>
  </si>
  <si>
    <t>03.2.2.1</t>
  </si>
  <si>
    <t>Châssis vitré</t>
  </si>
  <si>
    <t>Châssis vitré acoustique 0.90 x 1.70 m ht avec store occultant</t>
  </si>
  <si>
    <t xml:space="preserve">Localisation : châssis entre espace créatif et espace actif selon plans architecte
</t>
  </si>
  <si>
    <t>03.2.3</t>
  </si>
  <si>
    <t>FACADES DE GAINES</t>
  </si>
  <si>
    <t>03.2.3.1</t>
  </si>
  <si>
    <t>Façades de gaines techniques</t>
  </si>
  <si>
    <t>Façade de gaine technique 1.00 x 2.40 m</t>
  </si>
  <si>
    <t xml:space="preserve">Localisation : circulation principale selon plans architecte
</t>
  </si>
  <si>
    <t>03.2.4</t>
  </si>
  <si>
    <t>MOBILIER</t>
  </si>
  <si>
    <t>03.2.4.1</t>
  </si>
  <si>
    <t>Placard préfabriqué à portes coulissantes</t>
  </si>
  <si>
    <t>Placard 1.60 x 2.50 m ht - PL-01</t>
  </si>
  <si>
    <t xml:space="preserve">Localisation : placard des salles de classes 1 et 2 selon plans architecte
</t>
  </si>
  <si>
    <t>03.2.4.2</t>
  </si>
  <si>
    <t>Meubles</t>
  </si>
  <si>
    <t>Espaces de rangement</t>
  </si>
  <si>
    <t xml:space="preserve">Localisation : rangement médiation, rangement EJE et local RGT selon plans architecte
</t>
  </si>
  <si>
    <t>Meuble Salle de Classe 2 - M-01</t>
  </si>
  <si>
    <t>Meuble Salle de Classe 3 - M-02</t>
  </si>
  <si>
    <t xml:space="preserve">Localisation : salle de classe 3 selon plans architecte
</t>
  </si>
  <si>
    <t>Meuble 2 Bureau Direction - M-03</t>
  </si>
  <si>
    <t xml:space="preserve">Localisation : bureau direction selon plans architecte
</t>
  </si>
  <si>
    <t>Meuble 1 Bureau Direction - M-04</t>
  </si>
  <si>
    <t>Meuble Espace Détente personnel - M-07</t>
  </si>
  <si>
    <t xml:space="preserve">Localisation : espace détente personnel selon plans architecte
</t>
  </si>
  <si>
    <t>03.2.4.3</t>
  </si>
  <si>
    <t>Meuble sous évier</t>
  </si>
  <si>
    <t>Meuble sous évier 1000 x 600 x 900 mm ht M-05 et M-06</t>
  </si>
  <si>
    <t xml:space="preserve">    Localisation : salles de classes 1 et 3 selon plans architecte
</t>
  </si>
  <si>
    <t>Meuble sous évier 1200 x 600 x 900 mm ht M-08</t>
  </si>
  <si>
    <t xml:space="preserve">    Localisation : buanderie selon plans architecte
</t>
  </si>
  <si>
    <t>03.2.4.4</t>
  </si>
  <si>
    <t>Plan de travail</t>
  </si>
  <si>
    <t>Plans de travail (1800 + 1650) x 600 mm</t>
  </si>
  <si>
    <t>03.2.4.5</t>
  </si>
  <si>
    <t>OUVRAGES DIVERS DE MENUISERIES</t>
  </si>
  <si>
    <r>
      <rPr>
        <b/>
        <sz val="10"/>
        <color rgb="FF000000"/>
        <rFont val="Arial"/>
        <family val="2"/>
      </rPr>
      <t>OUVRAGES DIVERS DE MENUISERIES</t>
    </r>
    <r>
      <rPr>
        <b/>
        <sz val="10"/>
        <color theme="1"/>
        <rFont val="Arial"/>
        <family val="2"/>
      </rPr>
      <t xml:space="preserve"> </t>
    </r>
  </si>
  <si>
    <t>03.2.4.5.1</t>
  </si>
  <si>
    <t>Trappes dans gaines techniques</t>
  </si>
  <si>
    <t>Trappe gaine technique CF 1/2 H, 400 x 400 mm</t>
  </si>
  <si>
    <t xml:space="preserve">Localisation : Pour gaines techniques selon besoins des lots techniques et dimension de la gaine
A minima : GT des sanitaires
</t>
  </si>
  <si>
    <t>03.2.4.5.2</t>
  </si>
  <si>
    <t>Cimaise murale</t>
  </si>
  <si>
    <t>ML</t>
  </si>
  <si>
    <t>8.L</t>
  </si>
  <si>
    <t>Localisation : cimaise sur mur de la circulation principale (env 15ml)</t>
  </si>
  <si>
    <t>03.2.4.5.3</t>
  </si>
  <si>
    <t>Tablette bois massif</t>
  </si>
  <si>
    <t>Tablette d'habillage en bois massif</t>
  </si>
  <si>
    <t xml:space="preserve">Localisation : assise des espaces détente, détente personnel, actif et créatif selon plans architecte
</t>
  </si>
  <si>
    <t>03.2.4.5.4</t>
  </si>
  <si>
    <t>Crédence en stratifié compact</t>
  </si>
  <si>
    <t xml:space="preserve">Localisation : sanitaires enfants, sanitaire personnel,espace détente personnel, salle EJE, salles de classes 1 et 3, bureau direction et buanderie selon plans architecte
</t>
  </si>
  <si>
    <t>03.2.4.5.5</t>
  </si>
  <si>
    <t>Habillage mural</t>
  </si>
  <si>
    <t>Habillage mural en tasseau</t>
  </si>
  <si>
    <t xml:space="preserve">Localisation : circulation principale selon plans architecte notamment plan de détail
</t>
  </si>
  <si>
    <t>03.2.4.5.6</t>
  </si>
  <si>
    <t>Cabines sanitaires</t>
  </si>
  <si>
    <t xml:space="preserve">Localisation : sanitaires enfants F/G selon plans architectes
</t>
  </si>
  <si>
    <t>03.2.4.5.7</t>
  </si>
  <si>
    <t>Tablettes pour menuiseries</t>
  </si>
  <si>
    <t>Tablette médium pour menuiseries</t>
  </si>
  <si>
    <t xml:space="preserve">Localisation : menuiseries extérieures en façade Nord
</t>
  </si>
  <si>
    <t>03.2.4.5.8</t>
  </si>
  <si>
    <t>Main courante</t>
  </si>
  <si>
    <t xml:space="preserve">Localisation : circulation principale de l'aile universitaire selon plan
</t>
  </si>
  <si>
    <t>03.2.4.5.9</t>
  </si>
  <si>
    <t>Habillage pour couvre joint</t>
  </si>
  <si>
    <t xml:space="preserve">Localisation : circulations selon plans architecte
</t>
  </si>
  <si>
    <t>5.&amp;</t>
  </si>
  <si>
    <t>03.2.5</t>
  </si>
  <si>
    <t>GESTION ET TRAITEMENT DES DECHETS</t>
  </si>
  <si>
    <t xml:space="preserve">Nettoyage de chantier </t>
  </si>
  <si>
    <t>FT</t>
  </si>
  <si>
    <t xml:space="preserve">Localisation : nettoyages de chantier pour les travaux faisant l’objet du présent lot.
</t>
  </si>
  <si>
    <t>Gestion et traitement des déchets :</t>
  </si>
  <si>
    <t xml:space="preserve">Localisation : gestion et traitement de tous les déchets issus des travaux faisant l’objet du présent lot.
</t>
  </si>
  <si>
    <t>Finitions (inclus dans l'offre)</t>
  </si>
  <si>
    <t>PM</t>
  </si>
  <si>
    <t xml:space="preserve">Localisation : pour les travaux faisant l’objet du présent lot.
</t>
  </si>
  <si>
    <t>Total H.T. :</t>
  </si>
  <si>
    <t>Total T.V.A. (20%) :</t>
  </si>
  <si>
    <t>Total T.T.C. :</t>
  </si>
  <si>
    <t>RECAPITULATIF
Lot n°03 MENUISERIES INTERIEURES - MOBILIER</t>
  </si>
  <si>
    <t>RECAPITULATIF DES CHAPITRES</t>
  </si>
  <si>
    <t>03.2 - PRESCRIPTIONS PARTICULIERES</t>
  </si>
  <si>
    <t>- 03.2.1 - BLOCS-PORTES INTERIEURS</t>
  </si>
  <si>
    <t>- 03.2.1.1 - Blocs-portes âme pleine CF1/2h type PHONE</t>
  </si>
  <si>
    <t>- 03.2.1.2 - Blocs-portes âme pleine CF1/2h 30 type ISOPHONE</t>
  </si>
  <si>
    <t>- 03.2.1.3 - Bloc-porte vitré</t>
  </si>
  <si>
    <t>- 03.2.1.10 - Bloc-porte coulissant</t>
  </si>
  <si>
    <t>- 03.2.1.11 - Blocs portes D.A.S</t>
  </si>
  <si>
    <t>- 03.2.1.12 - Bloc-portes des locaux CF 1h</t>
  </si>
  <si>
    <t>- 03.2.1.13 - Bloc-portes âme pleine des sanitaires</t>
  </si>
  <si>
    <t>- 03.2.1.14 - Porte coulissante suspendue</t>
  </si>
  <si>
    <t>- 03.2.1.15 - Organigramme</t>
  </si>
  <si>
    <t>- 03.2.2 - CHÂSSIS</t>
  </si>
  <si>
    <t>- 03.2.2.1 - Châssis vitré</t>
  </si>
  <si>
    <t>- 03.2.3 - FACADES DE GAINES</t>
  </si>
  <si>
    <t>- 03.2.3.1 - Façades de gaines techniques</t>
  </si>
  <si>
    <t>- 03.2.4 - MOBILIER</t>
  </si>
  <si>
    <t>- 03.2.4.1 - Placard préfabriqué à portes coulissantes</t>
  </si>
  <si>
    <t>- 03.2.4.2 - Meubles</t>
  </si>
  <si>
    <t>- 03.2.4.3 - Meuble sous évier</t>
  </si>
  <si>
    <t>- 03.2.4.4 - Plan de travail</t>
  </si>
  <si>
    <t>- 03.2.4.5 - OUVRAGES DIVERS DE MENUISERIES</t>
  </si>
  <si>
    <t>- 03.2.4.5.1 - Trappes dans gaines techniques</t>
  </si>
  <si>
    <t>- 03.2.4.5.2 - Cimaise murale</t>
  </si>
  <si>
    <t>- 03.2.4.5.3 - Tablette bois massif</t>
  </si>
  <si>
    <t>- 03.2.4.5.4 - Crédence en stratifié compact</t>
  </si>
  <si>
    <t>- 03.2.4.5.5 - Habillage mural</t>
  </si>
  <si>
    <t>- 03.2.4.5.6 - Cabines sanitaires</t>
  </si>
  <si>
    <t>- 03.2.4.5.7 - Tablettes pour menuiseries</t>
  </si>
  <si>
    <t>- 03.2.4.5.8 - Main courante</t>
  </si>
  <si>
    <t>- 03.2.4.5.9 - Habillage pour couvre joint</t>
  </si>
  <si>
    <t>- 03.2.5 - GESTION ET TRAITEMENT DES DECHETS</t>
  </si>
  <si>
    <t>Total du lot MENUISERIES INTERIEURES - MOBILIER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</si>
  <si>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</si>
  <si>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</si>
  <si>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</si>
  <si>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</si>
  <si>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</si>
  <si>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</si>
  <si>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</si>
  <si>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</si>
  <si>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</si>
  <si>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</si>
  <si>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</si>
  <si>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</si>
  <si>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</si>
  <si>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</si>
  <si>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</si>
  <si>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</si>
  <si>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</si>
  <si>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</si>
  <si>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</si>
  <si>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</si>
  <si>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</si>
  <si>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</si>
  <si>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</si>
  <si>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</si>
  <si>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</si>
  <si>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</si>
  <si>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</si>
  <si>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</si>
  <si>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</si>
  <si>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</si>
  <si>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</si>
  <si>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</si>
  <si>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</si>
  <si>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du 4e étage de l'Hôpital d'enfants
C.H.U Dijon Bourgogne</t>
  </si>
  <si>
    <t>HOP - CHU 2404</t>
  </si>
  <si>
    <t>20/11/2024</t>
  </si>
  <si>
    <t>DCE</t>
  </si>
  <si>
    <t>5 Boulevard Jeanne D'Arc</t>
  </si>
  <si>
    <t>21079 DIJON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</si>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</sst>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4" formatCode="#,##0"/>
    <numFmt numFmtId="165" formatCode="#,##0.00"/>
    <numFmt numFmtId="165" formatCode="#,##0.00"/>
    <numFmt numFmtId="166" formatCode="0.00%"/>
    <numFmt numFmtId="165" formatCode="#,##0.00"/>
    <numFmt numFmtId="165" formatCode="#,##0.00"/>
    <numFmt numFmtId="167" formatCode="#,##0.000"/>
    <numFmt numFmtId="167" formatCode="#,##0.000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6" formatCode="0.00%"/>
    <numFmt numFmtId="166" formatCode="0.00%"/>
    <numFmt numFmtId="166" formatCode="0.00%"/>
    <numFmt numFmtId="169" formatCode="00000"/>
    <numFmt numFmtId="170" formatCode="0#&quot; &quot;##&quot; &quot;##&quot; &quot;##&quot; &quot;##"/>
    <numFmt numFmtId="167" formatCode="#,##0.000"/>
    <numFmt numFmtId="168" formatCode="#,##0.00\ [$€];[Red]-#,##0.00\ [$€]"/>
    <numFmt numFmtId="168" formatCode="#,##0.00\ [$€];[Red]-#,##0.00\ [$€]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horizontal="right" vertical="top" wrapText="1"/>
      <protection locked="0"/>
    </xf>
    <xf numFmtId="165" fontId="10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4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1" fillId="0" borderId="11" xfId="0" applyFont="1" applyBorder="1" applyAlignment="1">
      <alignment horizontal="left" vertical="top" indent="1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10" fillId="0" borderId="9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horizontal="right" vertical="top" wrapText="1"/>
      <protection locked="0"/>
    </xf>
    <xf numFmtId="167" fontId="10" fillId="0" borderId="9" xfId="0" applyNumberFormat="1" applyFont="1" applyBorder="1" applyAlignment="1">
      <alignment horizontal="right" vertical="top" wrapText="1"/>
    </xf>
    <xf numFmtId="167" fontId="10" fillId="0" borderId="12" xfId="0" applyNumberFormat="1" applyFont="1" applyBorder="1" applyAlignment="1" applyProtection="1">
      <alignment horizontal="right" vertical="top" wrapText="1"/>
      <protection locked="0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168" fontId="12" fillId="0" borderId="0" xfId="0" applyNumberFormat="1" applyFont="1" applyAlignment="1">
      <alignment horizontal="right" vertical="top" wrapText="1"/>
    </xf>
    <xf numFmtId="168" fontId="12" fillId="0" borderId="5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168" fontId="12" fillId="0" borderId="7" xfId="0" applyNumberFormat="1" applyFont="1" applyBorder="1" applyAlignment="1">
      <alignment horizontal="right" vertical="top" wrapText="1"/>
    </xf>
    <xf numFmtId="168" fontId="12" fillId="0" borderId="8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8" fontId="1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indent="1" wrapText="1"/>
    </xf>
    <xf numFmtId="0" fontId="14" fillId="0" borderId="0" xfId="0" applyFont="1" applyAlignment="1">
      <alignment vertical="top" wrapText="1"/>
    </xf>
    <xf numFmtId="168" fontId="14" fillId="0" borderId="0" xfId="0" applyNumberFormat="1" applyFont="1" applyAlignment="1">
      <alignment horizontal="right" vertical="top" indent="1" wrapText="1"/>
    </xf>
    <xf numFmtId="168" fontId="14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indent="2" wrapText="1"/>
    </xf>
    <xf numFmtId="0" fontId="6" fillId="0" borderId="0" xfId="0" applyFont="1" applyAlignment="1">
      <alignment vertical="top" wrapText="1"/>
    </xf>
    <xf numFmtId="168" fontId="6" fillId="0" borderId="0" xfId="0" applyNumberFormat="1" applyFont="1" applyAlignment="1">
      <alignment horizontal="right" vertical="top" indent="2" wrapText="1"/>
    </xf>
    <xf numFmtId="168" fontId="6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indent="3" wrapText="1"/>
    </xf>
    <xf numFmtId="0" fontId="15" fillId="0" borderId="0" xfId="0" applyFont="1" applyAlignment="1">
      <alignment vertical="top" wrapText="1"/>
    </xf>
    <xf numFmtId="168" fontId="15" fillId="0" borderId="0" xfId="0" applyNumberFormat="1" applyFont="1" applyAlignment="1">
      <alignment horizontal="right" vertical="top" indent="3" wrapText="1"/>
    </xf>
    <xf numFmtId="168" fontId="15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2" fillId="0" borderId="18" xfId="0" applyFont="1" applyBorder="1" applyAlignment="1">
      <alignment vertical="top" wrapText="1"/>
    </xf>
    <xf numFmtId="168" fontId="12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8" fontId="12" fillId="0" borderId="21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168" fontId="1" fillId="0" borderId="22" xfId="0" applyNumberFormat="1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Relationship Id="rId5" Type="http://schemas.openxmlformats.org/officeDocument/2006/relationships/image" Target="../media/image5.jpeg"/><Relationship Id="rId6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781050</xdr:colOff>
      <xdr:row>27</xdr:row>
      <xdr:rowOff>0</xdr:rowOff>
    </xdr:from>
    <xdr:to>
      <xdr:col>7</xdr:col>
      <xdr:colOff>190243</xdr:colOff>
      <xdr:row>44</xdr:row>
      <xdr:rowOff>114043</xdr:rowOff>
    </xdr:to>
    <xdr:pic>
      <xdr:nvPicPr>
        <xdr:cNvPr id="2" name="Picture 1" descr="{6c6513f2-c3c7-4425-8ac1-cc7765745f81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05225" y="3086100"/>
          <a:ext cx="2057143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90488</xdr:rowOff>
    </xdr:from>
    <xdr:to>
      <xdr:col>1</xdr:col>
      <xdr:colOff>636587</xdr:colOff>
      <xdr:row>81</xdr:row>
      <xdr:rowOff>15582</xdr:rowOff>
    </xdr:to>
    <xdr:pic>
      <xdr:nvPicPr>
        <xdr:cNvPr id="3" name="Picture 2" descr="{650f0cf3-6a0e-442c-8214-cce2658cc045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120188"/>
          <a:ext cx="603250" cy="15369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57150</xdr:rowOff>
    </xdr:from>
    <xdr:to>
      <xdr:col>1</xdr:col>
      <xdr:colOff>636587</xdr:colOff>
      <xdr:row>74</xdr:row>
      <xdr:rowOff>53763</xdr:rowOff>
    </xdr:to>
    <xdr:pic>
      <xdr:nvPicPr>
        <xdr:cNvPr id="4" name="Picture 3" descr="{bb732a10-7017-4eca-86dc-fd71a5c85dd3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286750"/>
          <a:ext cx="603250" cy="22521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52388</xdr:rowOff>
    </xdr:from>
    <xdr:to>
      <xdr:col>1</xdr:col>
      <xdr:colOff>636587</xdr:colOff>
      <xdr:row>67</xdr:row>
      <xdr:rowOff>54903</xdr:rowOff>
    </xdr:to>
    <xdr:pic>
      <xdr:nvPicPr>
        <xdr:cNvPr id="5" name="Picture 4" descr="{be62b498-cd83-4d62-b181-9b2a36a9179c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7481888"/>
          <a:ext cx="603250" cy="23111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56</xdr:row>
      <xdr:rowOff>95250</xdr:rowOff>
    </xdr:from>
    <xdr:to>
      <xdr:col>1</xdr:col>
      <xdr:colOff>636587</xdr:colOff>
      <xdr:row>62</xdr:row>
      <xdr:rowOff>12700</xdr:rowOff>
    </xdr:to>
    <xdr:pic>
      <xdr:nvPicPr>
        <xdr:cNvPr id="6" name="Picture 5" descr="{fba5efcd-5c5f-4683-96cb-a49bf1b3f9ff}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64960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51</xdr:row>
      <xdr:rowOff>19050</xdr:rowOff>
    </xdr:from>
    <xdr:to>
      <xdr:col>1</xdr:col>
      <xdr:colOff>636587</xdr:colOff>
      <xdr:row>53</xdr:row>
      <xdr:rowOff>90051</xdr:rowOff>
    </xdr:to>
    <xdr:pic>
      <xdr:nvPicPr>
        <xdr:cNvPr id="7" name="Picture 6" descr="{185ed88a-c5c4-463b-9ee9-3d4c617d3ad3}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863" y="5848350"/>
          <a:ext cx="603250" cy="299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11" t="s">
        <v>9</v>
      </c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11" t="s">
        <v>8</v>
      </c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2">
        <f>IF('Paramètres'!C9&lt;&gt;"",'Paramètres'!C9,"")</f>
        <v/>
      </c>
      <c r="F60" s="12"/>
      <c r="G60" s="12"/>
      <c r="H60" s="12"/>
      <c r="I60" s="8"/>
    </row>
    <row r="61" spans="2:9" ht="9.00113" customHeight="1">
      <c r="B61" s="5"/>
      <c r="C61" s="6"/>
      <c r="D61" s="7"/>
      <c r="E61" s="12"/>
      <c r="F61" s="12"/>
      <c r="G61" s="12"/>
      <c r="H61" s="12"/>
      <c r="I61" s="8"/>
    </row>
    <row r="62" spans="2:9" ht="9.00113" customHeight="1">
      <c r="B62" s="5"/>
      <c r="C62" s="6"/>
      <c r="D62" s="7"/>
      <c r="E62" s="12"/>
      <c r="F62" s="12"/>
      <c r="G62" s="12"/>
      <c r="H62" s="12"/>
      <c r="I62" s="8"/>
    </row>
    <row r="63" spans="2:9" ht="9.00113" customHeight="1">
      <c r="B63" s="5"/>
      <c r="C63" s="6"/>
      <c r="D63" s="7"/>
      <c r="E63" s="12">
        <f>IF('Paramètres'!C11&lt;&gt;"",'Paramètres'!C11,"")</f>
        <v/>
      </c>
      <c r="F63" s="12"/>
      <c r="G63" s="12"/>
      <c r="H63" s="12"/>
      <c r="I63" s="8"/>
    </row>
    <row r="64" spans="2:9" ht="9.00113" customHeight="1">
      <c r="B64" s="5"/>
      <c r="C64" s="11" t="s">
        <v>7</v>
      </c>
      <c r="D64" s="7"/>
      <c r="E64" s="12"/>
      <c r="F64" s="12"/>
      <c r="G64" s="12"/>
      <c r="H64" s="12"/>
      <c r="I64" s="8"/>
    </row>
    <row r="65" spans="2:9" ht="9.00113" customHeight="1">
      <c r="B65" s="5"/>
      <c r="C65" s="6"/>
      <c r="D65" s="7"/>
      <c r="E65" s="12"/>
      <c r="F65" s="12"/>
      <c r="G65" s="12"/>
      <c r="H65" s="12"/>
      <c r="I65" s="8"/>
    </row>
    <row r="66" spans="2:9" ht="9.00113" customHeight="1">
      <c r="B66" s="5"/>
      <c r="C66" s="6"/>
      <c r="D66" s="7"/>
      <c r="E66" s="12"/>
      <c r="F66" s="12"/>
      <c r="G66" s="12"/>
      <c r="H66" s="12"/>
      <c r="I66" s="8"/>
    </row>
    <row r="67" spans="2:9" ht="9.00113" customHeight="1">
      <c r="B67" s="5"/>
      <c r="C67" s="6"/>
      <c r="D67" s="7"/>
      <c r="E67" s="12"/>
      <c r="F67" s="12"/>
      <c r="G67" s="12"/>
      <c r="H67" s="12"/>
      <c r="I67" s="8"/>
    </row>
    <row r="68" spans="2:9" ht="9.00113" customHeight="1">
      <c r="B68" s="5"/>
      <c r="C68" s="6"/>
      <c r="D68" s="7"/>
      <c r="E68" s="12"/>
      <c r="F68" s="12"/>
      <c r="G68" s="12"/>
      <c r="H68" s="12"/>
      <c r="I68" s="8"/>
    </row>
    <row r="69" spans="2:9" ht="9.00113" customHeight="1">
      <c r="B69" s="5"/>
      <c r="C69" s="6"/>
      <c r="D69" s="7"/>
      <c r="E69" s="12"/>
      <c r="F69" s="12"/>
      <c r="G69" s="12"/>
      <c r="H69" s="12"/>
      <c r="I69" s="8"/>
    </row>
    <row r="70" spans="2:9" ht="9.00113" customHeight="1">
      <c r="B70" s="5"/>
      <c r="C70" s="6"/>
      <c r="D70" s="7"/>
      <c r="E70" s="13">
        <f>IF('Paramètres'!C3&lt;&gt;"",'Paramètres'!C3,"")</f>
        <v/>
      </c>
      <c r="F70" s="14"/>
      <c r="G70" s="14"/>
      <c r="H70" s="15"/>
      <c r="I70" s="8"/>
    </row>
    <row r="71" spans="2:9" ht="9.00113" customHeight="1">
      <c r="B71" s="5"/>
      <c r="C71" s="11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1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6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  <mergeCell ref="C64:C70"/>
    <mergeCell ref="B64:B70"/>
    <mergeCell ref="C57:C63"/>
    <mergeCell ref="B57:B63"/>
    <mergeCell ref="C50:C56"/>
    <mergeCell ref="B50:B5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303"/>
  <sheetViews>
    <sheetView showGridLines="0" tabSelected="1" workbookViewId="0">
      <pane ySplit="3" topLeftCell="A4" activePane="bottomLeft" state="frozen"/>
      <selection pane="bottomLeft" activeCell="H11" sqref="H11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M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</row>
    <row r="3" spans="1:17">
      <c r="A3" s="7" t="s">
        <v>26</v>
      </c>
      <c r="B3" s="26" t="s">
        <v>27</v>
      </c>
      <c r="C3" s="26" t="s">
        <v>28</v>
      </c>
      <c r="D3" s="26"/>
      <c r="E3" s="26"/>
      <c r="F3" s="26" t="s">
        <v>15</v>
      </c>
      <c r="G3" s="26" t="s">
        <v>29</v>
      </c>
      <c r="H3" s="26" t="s">
        <v>30</v>
      </c>
      <c r="I3" s="26" t="s">
        <v>31</v>
      </c>
      <c r="J3" s="26" t="s">
        <v>32</v>
      </c>
      <c r="K3" s="26" t="s">
        <v>33</v>
      </c>
      <c r="L3" s="26" t="s">
        <v>34</v>
      </c>
      <c r="M3" s="26" t="s">
        <v>35</v>
      </c>
      <c r="N3" s="26" t="s">
        <v>36</v>
      </c>
      <c r="O3" s="26" t="s">
        <v>37</v>
      </c>
      <c r="P3" s="26" t="s">
        <v>38</v>
      </c>
      <c r="Q3" s="26" t="s">
        <v>39</v>
      </c>
    </row>
    <row r="4" spans="1:17" ht="37.2075" customHeight="1">
      <c r="A4" s="7">
        <v>2</v>
      </c>
      <c r="B4" s="27" t="s">
        <v>40</v>
      </c>
      <c r="C4" s="28" t="s">
        <v>41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>
        <v>3</v>
      </c>
    </row>
    <row r="6" spans="1:17" hidden="1">
      <c r="A6" s="7" t="s">
        <v>42</v>
      </c>
    </row>
    <row r="7" spans="1:17" ht="18.6038" customHeight="1">
      <c r="A7" s="7">
        <v>3</v>
      </c>
      <c r="B7" s="29" t="s">
        <v>43</v>
      </c>
      <c r="C7" s="30" t="s">
        <v>44</v>
      </c>
      <c r="D7" s="30"/>
      <c r="E7" s="30"/>
      <c r="F7" s="30"/>
      <c r="G7" s="30"/>
      <c r="H7" s="30"/>
      <c r="I7" s="30"/>
      <c r="J7" s="31"/>
      <c r="K7" s="7"/>
    </row>
    <row r="8" spans="1:17">
      <c r="A8" s="7">
        <v>4</v>
      </c>
      <c r="B8" s="29" t="s">
        <v>45</v>
      </c>
      <c r="C8" s="32" t="s">
        <v>46</v>
      </c>
      <c r="D8" s="32"/>
      <c r="E8" s="32"/>
      <c r="F8" s="32"/>
      <c r="G8" s="32"/>
      <c r="H8" s="32"/>
      <c r="I8" s="32"/>
      <c r="J8" s="33"/>
      <c r="K8" s="7"/>
    </row>
    <row r="9" spans="1:17">
      <c r="A9" s="7">
        <v>8</v>
      </c>
      <c r="B9" s="34" t="s">
        <v>47</v>
      </c>
      <c r="C9" s="35" t="s">
        <v>48</v>
      </c>
      <c r="D9" s="35"/>
      <c r="E9" s="35"/>
      <c r="J9" s="36"/>
      <c r="K9" s="7"/>
    </row>
    <row r="10" spans="1:17" hidden="1">
      <c r="A10" s="7" t="s">
        <v>49</v>
      </c>
    </row>
    <row r="11" spans="1:17" ht="27.225" customHeight="1">
      <c r="A11" s="7">
        <v>9</v>
      </c>
      <c r="B11" s="34">
        <v>1</v>
      </c>
      <c r="C11" s="37" t="s">
        <v>50</v>
      </c>
      <c r="D11" s="36"/>
      <c r="E11" s="36"/>
      <c r="F11" s="38" t="s">
        <v>15</v>
      </c>
      <c r="G11" s="39">
        <v>1</v>
      </c>
      <c r="H11" s="40"/>
      <c r="I11" s="41"/>
      <c r="J11" s="42">
        <f>IF(AND(G11= "",H11= ""), 0, ROUND(ROUND(I11, 2) * ROUND(IF(H11="",G11,H11),  0), 2))</f>
        <v/>
      </c>
      <c r="K11" s="7"/>
      <c r="M11" s="43">
        <v>0.2</v>
      </c>
      <c r="Q11" s="7">
        <v>1192</v>
      </c>
    </row>
    <row r="12" spans="1:17" hidden="1">
      <c r="A12" s="7" t="s">
        <v>51</v>
      </c>
    </row>
    <row r="13" spans="1:17" ht="22.75" customHeight="1">
      <c r="A13" s="7" t="s">
        <v>52</v>
      </c>
      <c r="B13" s="44"/>
      <c r="C13" s="45" t="s">
        <v>53</v>
      </c>
      <c r="D13" s="45"/>
      <c r="E13" s="45"/>
      <c r="F13" s="45"/>
      <c r="G13" s="45"/>
      <c r="H13" s="45"/>
      <c r="I13" s="45"/>
      <c r="J13" s="44"/>
    </row>
    <row r="14" spans="1:17" hidden="1">
      <c r="A14" s="7" t="s">
        <v>54</v>
      </c>
    </row>
    <row r="15" spans="1:17" ht="27.225" customHeight="1">
      <c r="A15" s="7">
        <v>9</v>
      </c>
      <c r="B15" s="34">
        <v>2</v>
      </c>
      <c r="C15" s="37" t="s">
        <v>55</v>
      </c>
      <c r="D15" s="36"/>
      <c r="E15" s="36"/>
      <c r="F15" s="38" t="s">
        <v>15</v>
      </c>
      <c r="G15" s="39">
        <v>1</v>
      </c>
      <c r="H15" s="40"/>
      <c r="I15" s="41"/>
      <c r="J15" s="42">
        <f>IF(AND(G15= "",H15= ""), 0, ROUND(ROUND(I15, 2) * ROUND(IF(H15="",G15,H15),  0), 2))</f>
        <v/>
      </c>
      <c r="K15" s="7"/>
      <c r="M15" s="43">
        <v>0.2</v>
      </c>
      <c r="Q15" s="7">
        <v>1192</v>
      </c>
    </row>
    <row r="16" spans="1:17" hidden="1">
      <c r="A16" s="7" t="s">
        <v>51</v>
      </c>
    </row>
    <row r="17" spans="1:17" ht="22.75" customHeight="1">
      <c r="A17" s="7" t="s">
        <v>52</v>
      </c>
      <c r="B17" s="44"/>
      <c r="C17" s="45" t="s">
        <v>56</v>
      </c>
      <c r="D17" s="45"/>
      <c r="E17" s="45"/>
      <c r="F17" s="45"/>
      <c r="G17" s="45"/>
      <c r="H17" s="45"/>
      <c r="I17" s="45"/>
      <c r="J17" s="44"/>
    </row>
    <row r="18" spans="1:17" hidden="1">
      <c r="A18" s="7" t="s">
        <v>54</v>
      </c>
    </row>
    <row r="19" spans="1:17" ht="27.225" customHeight="1">
      <c r="A19" s="7">
        <v>9</v>
      </c>
      <c r="B19" s="34">
        <v>3</v>
      </c>
      <c r="C19" s="37" t="s">
        <v>57</v>
      </c>
      <c r="D19" s="36"/>
      <c r="E19" s="36"/>
      <c r="F19" s="38" t="s">
        <v>15</v>
      </c>
      <c r="G19" s="39">
        <v>3</v>
      </c>
      <c r="H19" s="40"/>
      <c r="I19" s="41"/>
      <c r="J19" s="42">
        <f>IF(AND(G19= "",H19= ""), 0, ROUND(ROUND(I19, 2) * ROUND(IF(H19="",G19,H19),  0), 2))</f>
        <v/>
      </c>
      <c r="K19" s="7"/>
      <c r="M19" s="43">
        <v>0.2</v>
      </c>
      <c r="Q19" s="7">
        <v>1192</v>
      </c>
    </row>
    <row r="20" spans="1:17" ht="33.8875" customHeight="1">
      <c r="A20" s="7" t="s">
        <v>52</v>
      </c>
      <c r="B20" s="44"/>
      <c r="C20" s="45" t="s">
        <v>58</v>
      </c>
      <c r="D20" s="45"/>
      <c r="E20" s="45"/>
      <c r="F20" s="45"/>
      <c r="G20" s="45"/>
      <c r="H20" s="45"/>
      <c r="I20" s="45"/>
      <c r="J20" s="44"/>
    </row>
    <row r="21" spans="1:17" hidden="1">
      <c r="A21" s="7" t="s">
        <v>54</v>
      </c>
    </row>
    <row r="22" spans="1:17" hidden="1">
      <c r="A22" s="7" t="s">
        <v>59</v>
      </c>
    </row>
    <row r="23" spans="1:17" ht="29.425" customHeight="1">
      <c r="A23" s="7">
        <v>8</v>
      </c>
      <c r="B23" s="34" t="s">
        <v>60</v>
      </c>
      <c r="C23" s="35" t="s">
        <v>61</v>
      </c>
      <c r="D23" s="35"/>
      <c r="E23" s="35"/>
      <c r="J23" s="36"/>
      <c r="K23" s="7"/>
    </row>
    <row r="24" spans="1:17" hidden="1">
      <c r="A24" s="7" t="s">
        <v>49</v>
      </c>
    </row>
    <row r="25" spans="1:17" ht="27.225" customHeight="1">
      <c r="A25" s="7">
        <v>9</v>
      </c>
      <c r="B25" s="34">
        <v>4</v>
      </c>
      <c r="C25" s="37" t="s">
        <v>62</v>
      </c>
      <c r="D25" s="36"/>
      <c r="E25" s="36"/>
      <c r="F25" s="38" t="s">
        <v>15</v>
      </c>
      <c r="G25" s="39">
        <v>3</v>
      </c>
      <c r="H25" s="40"/>
      <c r="I25" s="41"/>
      <c r="J25" s="42">
        <f>IF(AND(G25= "",H25= ""), 0, ROUND(ROUND(I25, 2) * ROUND(IF(H25="",G25,H25),  0), 2))</f>
        <v/>
      </c>
      <c r="K25" s="7"/>
      <c r="M25" s="43">
        <v>0.2</v>
      </c>
      <c r="Q25" s="7">
        <v>1192</v>
      </c>
    </row>
    <row r="26" spans="1:17" hidden="1">
      <c r="A26" s="7" t="s">
        <v>51</v>
      </c>
    </row>
    <row r="27" spans="1:17" ht="22.75" customHeight="1">
      <c r="A27" s="7" t="s">
        <v>52</v>
      </c>
      <c r="B27" s="44"/>
      <c r="C27" s="45" t="s">
        <v>63</v>
      </c>
      <c r="D27" s="45"/>
      <c r="E27" s="45"/>
      <c r="F27" s="45"/>
      <c r="G27" s="45"/>
      <c r="H27" s="45"/>
      <c r="I27" s="45"/>
      <c r="J27" s="44"/>
    </row>
    <row r="28" spans="1:17" hidden="1">
      <c r="A28" s="7" t="s">
        <v>54</v>
      </c>
    </row>
    <row r="29" spans="1:17" ht="27.225" customHeight="1">
      <c r="A29" s="7">
        <v>9</v>
      </c>
      <c r="B29" s="34">
        <v>5</v>
      </c>
      <c r="C29" s="37" t="s">
        <v>64</v>
      </c>
      <c r="D29" s="36"/>
      <c r="E29" s="36"/>
      <c r="F29" s="38" t="s">
        <v>15</v>
      </c>
      <c r="G29" s="39">
        <v>1</v>
      </c>
      <c r="H29" s="40"/>
      <c r="I29" s="41"/>
      <c r="J29" s="42">
        <f>IF(AND(G29= "",H29= ""), 0, ROUND(ROUND(I29, 2) * ROUND(IF(H29="",G29,H29),  0), 2))</f>
        <v/>
      </c>
      <c r="K29" s="7"/>
      <c r="M29" s="43">
        <v>0.2</v>
      </c>
      <c r="Q29" s="7">
        <v>1192</v>
      </c>
    </row>
    <row r="30" spans="1:17" hidden="1">
      <c r="A30" s="7" t="s">
        <v>51</v>
      </c>
    </row>
    <row r="31" spans="1:17" ht="22.75" customHeight="1">
      <c r="A31" s="7" t="s">
        <v>52</v>
      </c>
      <c r="B31" s="44"/>
      <c r="C31" s="45" t="s">
        <v>65</v>
      </c>
      <c r="D31" s="45"/>
      <c r="E31" s="45"/>
      <c r="F31" s="45"/>
      <c r="G31" s="45"/>
      <c r="H31" s="45"/>
      <c r="I31" s="45"/>
      <c r="J31" s="44"/>
    </row>
    <row r="32" spans="1:17" hidden="1">
      <c r="A32" s="7" t="s">
        <v>54</v>
      </c>
    </row>
    <row r="33" spans="1:17" ht="27.225" customHeight="1">
      <c r="A33" s="7">
        <v>9</v>
      </c>
      <c r="B33" s="34">
        <v>6</v>
      </c>
      <c r="C33" s="37" t="s">
        <v>66</v>
      </c>
      <c r="D33" s="36"/>
      <c r="E33" s="36"/>
      <c r="F33" s="38" t="s">
        <v>15</v>
      </c>
      <c r="G33" s="39">
        <v>4</v>
      </c>
      <c r="H33" s="40"/>
      <c r="I33" s="41"/>
      <c r="J33" s="42">
        <f>IF(AND(G33= "",H33= ""), 0, ROUND(ROUND(I33, 2) * ROUND(IF(H33="",G33,H33),  0), 2))</f>
        <v/>
      </c>
      <c r="K33" s="7"/>
      <c r="M33" s="43">
        <v>0.2</v>
      </c>
      <c r="Q33" s="7">
        <v>1192</v>
      </c>
    </row>
    <row r="34" spans="1:17" ht="22.75" customHeight="1">
      <c r="A34" s="7" t="s">
        <v>52</v>
      </c>
      <c r="B34" s="44"/>
      <c r="C34" s="45" t="s">
        <v>67</v>
      </c>
      <c r="D34" s="45"/>
      <c r="E34" s="45"/>
      <c r="F34" s="45"/>
      <c r="G34" s="45"/>
      <c r="H34" s="45"/>
      <c r="I34" s="45"/>
      <c r="J34" s="44"/>
    </row>
    <row r="35" spans="1:17" hidden="1">
      <c r="A35" s="7" t="s">
        <v>54</v>
      </c>
    </row>
    <row r="36" spans="1:17">
      <c r="A36" s="7">
        <v>9</v>
      </c>
      <c r="B36" s="34">
        <v>7</v>
      </c>
      <c r="C36" s="37" t="s">
        <v>68</v>
      </c>
      <c r="D36" s="36"/>
      <c r="E36" s="36"/>
      <c r="F36" s="38" t="s">
        <v>15</v>
      </c>
      <c r="G36" s="39">
        <v>1</v>
      </c>
      <c r="H36" s="40"/>
      <c r="I36" s="41"/>
      <c r="J36" s="42">
        <f>IF(AND(G36= "",H36= ""), 0, ROUND(ROUND(I36, 2) * ROUND(IF(H36="",G36,H36),  0), 2))</f>
        <v/>
      </c>
      <c r="K36" s="7"/>
      <c r="M36" s="43">
        <v>0.2</v>
      </c>
      <c r="Q36" s="7">
        <v>1192</v>
      </c>
    </row>
    <row r="37" spans="1:17" hidden="1">
      <c r="A37" s="7" t="s">
        <v>51</v>
      </c>
    </row>
    <row r="38" spans="1:17" ht="22.75" customHeight="1">
      <c r="A38" s="7" t="s">
        <v>52</v>
      </c>
      <c r="B38" s="44"/>
      <c r="C38" s="45" t="s">
        <v>69</v>
      </c>
      <c r="D38" s="45"/>
      <c r="E38" s="45"/>
      <c r="F38" s="45"/>
      <c r="G38" s="45"/>
      <c r="H38" s="45"/>
      <c r="I38" s="45"/>
      <c r="J38" s="44"/>
    </row>
    <row r="39" spans="1:17" hidden="1">
      <c r="A39" s="7" t="s">
        <v>54</v>
      </c>
    </row>
    <row r="40" spans="1:17">
      <c r="A40" s="7">
        <v>9</v>
      </c>
      <c r="B40" s="34">
        <v>8</v>
      </c>
      <c r="C40" s="37" t="s">
        <v>70</v>
      </c>
      <c r="D40" s="36"/>
      <c r="E40" s="36"/>
      <c r="F40" s="38" t="s">
        <v>15</v>
      </c>
      <c r="G40" s="39">
        <v>1</v>
      </c>
      <c r="H40" s="40"/>
      <c r="I40" s="41"/>
      <c r="J40" s="42">
        <f>IF(AND(G40= "",H40= ""), 0, ROUND(ROUND(I40, 2) * ROUND(IF(H40="",G40,H40),  0), 2))</f>
        <v/>
      </c>
      <c r="K40" s="7"/>
      <c r="M40" s="43">
        <v>0.2</v>
      </c>
      <c r="Q40" s="7">
        <v>1192</v>
      </c>
    </row>
    <row r="41" spans="1:17" hidden="1">
      <c r="A41" s="7" t="s">
        <v>51</v>
      </c>
    </row>
    <row r="42" spans="1:17" ht="22.75" customHeight="1">
      <c r="A42" s="7" t="s">
        <v>52</v>
      </c>
      <c r="B42" s="44"/>
      <c r="C42" s="45" t="s">
        <v>69</v>
      </c>
      <c r="D42" s="45"/>
      <c r="E42" s="45"/>
      <c r="F42" s="45"/>
      <c r="G42" s="45"/>
      <c r="H42" s="45"/>
      <c r="I42" s="45"/>
      <c r="J42" s="44"/>
    </row>
    <row r="43" spans="1:17" hidden="1">
      <c r="A43" s="7" t="s">
        <v>54</v>
      </c>
    </row>
    <row r="44" spans="1:17" hidden="1">
      <c r="A44" s="7" t="s">
        <v>59</v>
      </c>
    </row>
    <row r="45" spans="1:17">
      <c r="A45" s="7">
        <v>8</v>
      </c>
      <c r="B45" s="34" t="s">
        <v>71</v>
      </c>
      <c r="C45" s="35" t="s">
        <v>72</v>
      </c>
      <c r="D45" s="35"/>
      <c r="E45" s="35"/>
      <c r="J45" s="36"/>
      <c r="K45" s="7"/>
    </row>
    <row r="46" spans="1:17" hidden="1">
      <c r="A46" s="7" t="s">
        <v>49</v>
      </c>
    </row>
    <row r="47" spans="1:17" hidden="1">
      <c r="A47" s="7" t="s">
        <v>59</v>
      </c>
    </row>
    <row r="48" spans="1:17">
      <c r="A48" s="7">
        <v>9</v>
      </c>
      <c r="B48" s="34">
        <v>9</v>
      </c>
      <c r="C48" s="37" t="s">
        <v>73</v>
      </c>
      <c r="D48" s="36"/>
      <c r="E48" s="36"/>
      <c r="F48" s="38" t="s">
        <v>15</v>
      </c>
      <c r="G48" s="39">
        <v>1</v>
      </c>
      <c r="H48" s="40"/>
      <c r="I48" s="41"/>
      <c r="J48" s="42">
        <f>IF(AND(G48= "",H48= ""), 0, ROUND(ROUND(I48, 2) * ROUND(IF(H48="",G48,H48),  0), 2))</f>
        <v/>
      </c>
      <c r="K48" s="7"/>
      <c r="M48" s="43">
        <v>0.2</v>
      </c>
      <c r="Q48" s="7">
        <v>1192</v>
      </c>
    </row>
    <row r="49" spans="1:17" hidden="1">
      <c r="A49" s="7" t="s">
        <v>51</v>
      </c>
    </row>
    <row r="50" spans="1:17" ht="22.75" customHeight="1">
      <c r="A50" s="7" t="s">
        <v>52</v>
      </c>
      <c r="B50" s="44"/>
      <c r="C50" s="45" t="s">
        <v>74</v>
      </c>
      <c r="D50" s="45"/>
      <c r="E50" s="45"/>
      <c r="F50" s="45"/>
      <c r="G50" s="45"/>
      <c r="H50" s="45"/>
      <c r="I50" s="45"/>
      <c r="J50" s="44"/>
    </row>
    <row r="51" spans="1:17" hidden="1">
      <c r="A51" s="7" t="s">
        <v>54</v>
      </c>
    </row>
    <row r="52" spans="1:17">
      <c r="A52" s="7">
        <v>8</v>
      </c>
      <c r="B52" s="34" t="s">
        <v>75</v>
      </c>
      <c r="C52" s="35" t="s">
        <v>76</v>
      </c>
      <c r="D52" s="35"/>
      <c r="E52" s="35"/>
      <c r="J52" s="36"/>
      <c r="K52" s="7"/>
    </row>
    <row r="53" spans="1:17">
      <c r="A53" s="7">
        <v>9</v>
      </c>
      <c r="B53" s="34">
        <v>10</v>
      </c>
      <c r="C53" s="37" t="s">
        <v>76</v>
      </c>
      <c r="D53" s="36"/>
      <c r="E53" s="36"/>
      <c r="F53" s="38" t="s">
        <v>15</v>
      </c>
      <c r="G53" s="39">
        <v>1</v>
      </c>
      <c r="H53" s="40"/>
      <c r="I53" s="41"/>
      <c r="J53" s="42">
        <f>IF(AND(G53= "",H53= ""), 0, ROUND(ROUND(I53, 2) * ROUND(IF(H53="",G53,H53),  0), 2))</f>
        <v/>
      </c>
      <c r="K53" s="7"/>
      <c r="M53" s="43">
        <v>0.2</v>
      </c>
      <c r="Q53" s="7">
        <v>1192</v>
      </c>
    </row>
    <row r="54" spans="1:17" hidden="1">
      <c r="A54" s="7" t="s">
        <v>51</v>
      </c>
    </row>
    <row r="55" spans="1:17" ht="22.75" customHeight="1">
      <c r="A55" s="7" t="s">
        <v>52</v>
      </c>
      <c r="B55" s="44"/>
      <c r="C55" s="45" t="s">
        <v>77</v>
      </c>
      <c r="D55" s="45"/>
      <c r="E55" s="45"/>
      <c r="F55" s="45"/>
      <c r="G55" s="45"/>
      <c r="H55" s="45"/>
      <c r="I55" s="45"/>
      <c r="J55" s="44"/>
    </row>
    <row r="56" spans="1:17" hidden="1">
      <c r="A56" s="7" t="s">
        <v>54</v>
      </c>
    </row>
    <row r="57" spans="1:17" hidden="1">
      <c r="A57" s="7" t="s">
        <v>59</v>
      </c>
    </row>
    <row r="58" spans="1:17">
      <c r="A58" s="7">
        <v>8</v>
      </c>
      <c r="B58" s="34" t="s">
        <v>78</v>
      </c>
      <c r="C58" s="35" t="s">
        <v>79</v>
      </c>
      <c r="D58" s="35"/>
      <c r="E58" s="35"/>
      <c r="J58" s="36"/>
      <c r="K58" s="7"/>
    </row>
    <row r="59" spans="1:17" hidden="1">
      <c r="A59" s="7" t="s">
        <v>49</v>
      </c>
    </row>
    <row r="60" spans="1:17" ht="27.225" customHeight="1">
      <c r="A60" s="7">
        <v>9</v>
      </c>
      <c r="B60" s="34">
        <v>11</v>
      </c>
      <c r="C60" s="37" t="s">
        <v>80</v>
      </c>
      <c r="D60" s="36"/>
      <c r="E60" s="36"/>
      <c r="F60" s="38" t="s">
        <v>15</v>
      </c>
      <c r="G60" s="39">
        <v>2</v>
      </c>
      <c r="H60" s="40"/>
      <c r="I60" s="41"/>
      <c r="J60" s="42">
        <f>IF(AND(G60= "",H60= ""), 0, ROUND(ROUND(I60, 2) * ROUND(IF(H60="",G60,H60),  0), 2))</f>
        <v/>
      </c>
      <c r="K60" s="7"/>
      <c r="M60" s="43">
        <v>0.2</v>
      </c>
      <c r="Q60" s="7">
        <v>1192</v>
      </c>
    </row>
    <row r="61" spans="1:17" hidden="1">
      <c r="A61" s="7" t="s">
        <v>51</v>
      </c>
    </row>
    <row r="62" spans="1:17" ht="22.75" customHeight="1">
      <c r="A62" s="7" t="s">
        <v>52</v>
      </c>
      <c r="B62" s="44"/>
      <c r="C62" s="44" t="s">
        <v>81</v>
      </c>
      <c r="D62" s="44"/>
      <c r="E62" s="44"/>
      <c r="F62" s="44"/>
      <c r="G62" s="44"/>
      <c r="H62" s="44"/>
      <c r="I62" s="44"/>
      <c r="J62" s="44"/>
    </row>
    <row r="63" spans="1:17" hidden="1">
      <c r="A63" s="7" t="s">
        <v>54</v>
      </c>
    </row>
    <row r="64" spans="1:17" ht="39.4763" customHeight="1">
      <c r="A64" s="7">
        <v>9</v>
      </c>
      <c r="B64" s="34">
        <v>12</v>
      </c>
      <c r="C64" s="37" t="s">
        <v>82</v>
      </c>
      <c r="D64" s="36"/>
      <c r="E64" s="36"/>
      <c r="F64" s="38" t="s">
        <v>15</v>
      </c>
      <c r="G64" s="39">
        <v>1</v>
      </c>
      <c r="H64" s="40"/>
      <c r="I64" s="41"/>
      <c r="J64" s="42">
        <f>IF(AND(G64= "",H64= ""), 0, ROUND(ROUND(I64, 2) * ROUND(IF(H64="",G64,H64),  0), 2))</f>
        <v/>
      </c>
      <c r="K64" s="7"/>
      <c r="M64" s="43">
        <v>0.2</v>
      </c>
      <c r="Q64" s="7">
        <v>1192</v>
      </c>
    </row>
    <row r="65" spans="1:17" hidden="1">
      <c r="A65" s="7" t="s">
        <v>51</v>
      </c>
    </row>
    <row r="66" spans="1:17" ht="22.75" customHeight="1">
      <c r="A66" s="7" t="s">
        <v>52</v>
      </c>
      <c r="B66" s="44"/>
      <c r="C66" s="44" t="s">
        <v>83</v>
      </c>
      <c r="D66" s="44"/>
      <c r="E66" s="44"/>
      <c r="F66" s="44"/>
      <c r="G66" s="44"/>
      <c r="H66" s="44"/>
      <c r="I66" s="44"/>
      <c r="J66" s="44"/>
    </row>
    <row r="67" spans="1:17" hidden="1">
      <c r="A67" s="7" t="s">
        <v>54</v>
      </c>
    </row>
    <row r="68" spans="1:17" ht="27.225" customHeight="1">
      <c r="A68" s="7">
        <v>9</v>
      </c>
      <c r="B68" s="34">
        <v>13</v>
      </c>
      <c r="C68" s="37" t="s">
        <v>84</v>
      </c>
      <c r="D68" s="36"/>
      <c r="E68" s="36"/>
      <c r="F68" s="38" t="s">
        <v>15</v>
      </c>
      <c r="G68" s="39">
        <v>2</v>
      </c>
      <c r="H68" s="40"/>
      <c r="I68" s="41"/>
      <c r="J68" s="42">
        <f>IF(AND(G68= "",H68= ""), 0, ROUND(ROUND(I68, 2) * ROUND(IF(H68="",G68,H68),  0), 2))</f>
        <v/>
      </c>
      <c r="K68" s="7"/>
      <c r="M68" s="43">
        <v>0.2</v>
      </c>
      <c r="Q68" s="7">
        <v>1192</v>
      </c>
    </row>
    <row r="69" spans="1:17" hidden="1">
      <c r="A69" s="7" t="s">
        <v>51</v>
      </c>
    </row>
    <row r="70" spans="1:17" ht="22.75" customHeight="1">
      <c r="A70" s="7" t="s">
        <v>52</v>
      </c>
      <c r="B70" s="44"/>
      <c r="C70" s="44" t="s">
        <v>85</v>
      </c>
      <c r="D70" s="44"/>
      <c r="E70" s="44"/>
      <c r="F70" s="44"/>
      <c r="G70" s="44"/>
      <c r="H70" s="44"/>
      <c r="I70" s="44"/>
      <c r="J70" s="44"/>
    </row>
    <row r="71" spans="1:17" hidden="1">
      <c r="A71" s="7" t="s">
        <v>54</v>
      </c>
    </row>
    <row r="72" spans="1:17" hidden="1">
      <c r="A72" s="7" t="s">
        <v>59</v>
      </c>
    </row>
    <row r="73" spans="1:17">
      <c r="A73" s="7">
        <v>8</v>
      </c>
      <c r="B73" s="34" t="s">
        <v>86</v>
      </c>
      <c r="C73" s="35" t="s">
        <v>87</v>
      </c>
      <c r="D73" s="35"/>
      <c r="E73" s="35"/>
      <c r="J73" s="36"/>
      <c r="K73" s="7"/>
    </row>
    <row r="74" spans="1:17" hidden="1">
      <c r="A74" s="7" t="s">
        <v>49</v>
      </c>
    </row>
    <row r="75" spans="1:17">
      <c r="A75" s="7">
        <v>9</v>
      </c>
      <c r="B75" s="34">
        <v>14</v>
      </c>
      <c r="C75" s="37" t="s">
        <v>88</v>
      </c>
      <c r="D75" s="36"/>
      <c r="E75" s="36"/>
      <c r="F75" s="38" t="s">
        <v>15</v>
      </c>
      <c r="G75" s="39">
        <v>3</v>
      </c>
      <c r="H75" s="40"/>
      <c r="I75" s="41"/>
      <c r="J75" s="42">
        <f>IF(AND(G75= "",H75= ""), 0, ROUND(ROUND(I75, 2) * ROUND(IF(H75="",G75,H75),  0), 2))</f>
        <v/>
      </c>
      <c r="K75" s="7"/>
      <c r="M75" s="43">
        <v>0.2</v>
      </c>
      <c r="Q75" s="7">
        <v>1192</v>
      </c>
    </row>
    <row r="76" spans="1:17" hidden="1">
      <c r="A76" s="7" t="s">
        <v>51</v>
      </c>
    </row>
    <row r="77" spans="1:17" ht="22.75" customHeight="1">
      <c r="A77" s="7" t="s">
        <v>52</v>
      </c>
      <c r="B77" s="44"/>
      <c r="C77" s="45" t="s">
        <v>89</v>
      </c>
      <c r="D77" s="45"/>
      <c r="E77" s="45"/>
      <c r="F77" s="45"/>
      <c r="G77" s="45"/>
      <c r="H77" s="45"/>
      <c r="I77" s="45"/>
      <c r="J77" s="44"/>
    </row>
    <row r="78" spans="1:17" hidden="1">
      <c r="A78" s="7" t="s">
        <v>54</v>
      </c>
    </row>
    <row r="79" spans="1:17">
      <c r="A79" s="7">
        <v>9</v>
      </c>
      <c r="B79" s="34">
        <v>15</v>
      </c>
      <c r="C79" s="37" t="s">
        <v>90</v>
      </c>
      <c r="D79" s="36"/>
      <c r="E79" s="36"/>
      <c r="F79" s="38" t="s">
        <v>15</v>
      </c>
      <c r="G79" s="39">
        <v>2</v>
      </c>
      <c r="H79" s="40"/>
      <c r="I79" s="41"/>
      <c r="J79" s="42">
        <f>IF(AND(G79= "",H79= ""), 0, ROUND(ROUND(I79, 2) * ROUND(IF(H79="",G79,H79),  0), 2))</f>
        <v/>
      </c>
      <c r="K79" s="7"/>
      <c r="M79" s="43">
        <v>0.2</v>
      </c>
      <c r="Q79" s="7">
        <v>1192</v>
      </c>
    </row>
    <row r="80" spans="1:17" hidden="1">
      <c r="A80" s="7" t="s">
        <v>51</v>
      </c>
    </row>
    <row r="81" spans="1:17" ht="22.75" customHeight="1">
      <c r="A81" s="7" t="s">
        <v>52</v>
      </c>
      <c r="B81" s="44"/>
      <c r="C81" s="45" t="s">
        <v>91</v>
      </c>
      <c r="D81" s="45"/>
      <c r="E81" s="45"/>
      <c r="F81" s="45"/>
      <c r="G81" s="45"/>
      <c r="H81" s="45"/>
      <c r="I81" s="45"/>
      <c r="J81" s="44"/>
    </row>
    <row r="82" spans="1:17" hidden="1">
      <c r="A82" s="7" t="s">
        <v>54</v>
      </c>
    </row>
    <row r="83" spans="1:17" hidden="1">
      <c r="A83" s="7" t="s">
        <v>59</v>
      </c>
    </row>
    <row r="84" spans="1:17">
      <c r="A84" s="7">
        <v>8</v>
      </c>
      <c r="B84" s="34" t="s">
        <v>92</v>
      </c>
      <c r="C84" s="35" t="s">
        <v>93</v>
      </c>
      <c r="D84" s="35"/>
      <c r="E84" s="35"/>
      <c r="J84" s="36"/>
      <c r="K84" s="7"/>
    </row>
    <row r="85" spans="1:17" hidden="1">
      <c r="A85" s="7" t="s">
        <v>49</v>
      </c>
    </row>
    <row r="86" spans="1:17">
      <c r="A86" s="7">
        <v>9</v>
      </c>
      <c r="B86" s="34">
        <v>16</v>
      </c>
      <c r="C86" s="37" t="s">
        <v>94</v>
      </c>
      <c r="D86" s="36"/>
      <c r="E86" s="36"/>
      <c r="F86" s="38" t="s">
        <v>15</v>
      </c>
      <c r="G86" s="39">
        <v>1</v>
      </c>
      <c r="H86" s="40"/>
      <c r="I86" s="41"/>
      <c r="J86" s="42">
        <f>IF(AND(G86= "",H86= ""), 0, ROUND(ROUND(I86, 2) * ROUND(IF(H86="",G86,H86),  0), 2))</f>
        <v/>
      </c>
      <c r="K86" s="7"/>
      <c r="M86" s="43">
        <v>0.2</v>
      </c>
      <c r="Q86" s="7">
        <v>1192</v>
      </c>
    </row>
    <row r="87" spans="1:17" hidden="1">
      <c r="A87" s="7" t="s">
        <v>51</v>
      </c>
    </row>
    <row r="88" spans="1:17" ht="22.75" customHeight="1">
      <c r="A88" s="7" t="s">
        <v>52</v>
      </c>
      <c r="B88" s="44"/>
      <c r="C88" s="45" t="s">
        <v>95</v>
      </c>
      <c r="D88" s="45"/>
      <c r="E88" s="45"/>
      <c r="F88" s="45"/>
      <c r="G88" s="45"/>
      <c r="H88" s="45"/>
      <c r="I88" s="45"/>
      <c r="J88" s="44"/>
    </row>
    <row r="89" spans="1:17" hidden="1">
      <c r="A89" s="7" t="s">
        <v>54</v>
      </c>
    </row>
    <row r="90" spans="1:17">
      <c r="A90" s="7">
        <v>9</v>
      </c>
      <c r="B90" s="34">
        <v>17</v>
      </c>
      <c r="C90" s="37" t="s">
        <v>96</v>
      </c>
      <c r="D90" s="36"/>
      <c r="E90" s="36"/>
      <c r="F90" s="38" t="s">
        <v>15</v>
      </c>
      <c r="G90" s="39">
        <v>1</v>
      </c>
      <c r="H90" s="40"/>
      <c r="I90" s="41"/>
      <c r="J90" s="42">
        <f>IF(AND(G90= "",H90= ""), 0, ROUND(ROUND(I90, 2) * ROUND(IF(H90="",G90,H90),  0), 2))</f>
        <v/>
      </c>
      <c r="K90" s="7"/>
      <c r="M90" s="43">
        <v>0.2</v>
      </c>
      <c r="Q90" s="7">
        <v>1192</v>
      </c>
    </row>
    <row r="91" spans="1:17" ht="22.75" customHeight="1">
      <c r="A91" s="7" t="s">
        <v>52</v>
      </c>
      <c r="B91" s="44"/>
      <c r="C91" s="45" t="s">
        <v>97</v>
      </c>
      <c r="D91" s="45"/>
      <c r="E91" s="45"/>
      <c r="F91" s="45"/>
      <c r="G91" s="45"/>
      <c r="H91" s="45"/>
      <c r="I91" s="45"/>
      <c r="J91" s="44"/>
    </row>
    <row r="92" spans="1:17" hidden="1">
      <c r="A92" s="7" t="s">
        <v>54</v>
      </c>
    </row>
    <row r="93" spans="1:17" hidden="1">
      <c r="A93" s="7" t="s">
        <v>59</v>
      </c>
    </row>
    <row r="94" spans="1:17">
      <c r="A94" s="7">
        <v>8</v>
      </c>
      <c r="B94" s="34" t="s">
        <v>98</v>
      </c>
      <c r="C94" s="35" t="s">
        <v>99</v>
      </c>
      <c r="D94" s="35"/>
      <c r="E94" s="35"/>
      <c r="J94" s="36"/>
      <c r="K94" s="7"/>
    </row>
    <row r="95" spans="1:17" hidden="1">
      <c r="A95" s="7" t="s">
        <v>49</v>
      </c>
    </row>
    <row r="96" spans="1:17">
      <c r="A96" s="7">
        <v>9</v>
      </c>
      <c r="B96" s="34">
        <v>18</v>
      </c>
      <c r="C96" s="37" t="s">
        <v>100</v>
      </c>
      <c r="D96" s="36"/>
      <c r="E96" s="36"/>
      <c r="F96" s="38" t="s">
        <v>15</v>
      </c>
      <c r="G96" s="39">
        <v>1</v>
      </c>
      <c r="H96" s="40"/>
      <c r="I96" s="41"/>
      <c r="J96" s="42">
        <f>IF(AND(G96= "",H96= ""), 0, ROUND(ROUND(I96, 2) * ROUND(IF(H96="",G96,H96),  0), 2))</f>
        <v/>
      </c>
      <c r="K96" s="7"/>
      <c r="M96" s="43">
        <v>0.2</v>
      </c>
      <c r="Q96" s="7">
        <v>1192</v>
      </c>
    </row>
    <row r="97" spans="1:17" ht="22.75" customHeight="1">
      <c r="A97" s="7" t="s">
        <v>52</v>
      </c>
      <c r="B97" s="44"/>
      <c r="C97" s="45" t="s">
        <v>101</v>
      </c>
      <c r="D97" s="45"/>
      <c r="E97" s="45"/>
      <c r="F97" s="45"/>
      <c r="G97" s="45"/>
      <c r="H97" s="45"/>
      <c r="I97" s="45"/>
      <c r="J97" s="44"/>
    </row>
    <row r="98" spans="1:17" hidden="1">
      <c r="A98" s="7" t="s">
        <v>54</v>
      </c>
    </row>
    <row r="99" spans="1:17" hidden="1">
      <c r="A99" s="7" t="s">
        <v>59</v>
      </c>
    </row>
    <row r="100" spans="1:17">
      <c r="A100" s="7">
        <v>8</v>
      </c>
      <c r="B100" s="34" t="s">
        <v>102</v>
      </c>
      <c r="C100" s="35" t="s">
        <v>103</v>
      </c>
      <c r="D100" s="35"/>
      <c r="E100" s="35"/>
      <c r="J100" s="36"/>
      <c r="K100" s="7"/>
    </row>
    <row r="101" spans="1:17" hidden="1">
      <c r="A101" s="7" t="s">
        <v>49</v>
      </c>
    </row>
    <row r="102" spans="1:17" hidden="1">
      <c r="A102" s="7" t="s">
        <v>49</v>
      </c>
    </row>
    <row r="103" spans="1:17" hidden="1">
      <c r="A103" s="7" t="s">
        <v>49</v>
      </c>
    </row>
    <row r="104" spans="1:17" hidden="1">
      <c r="A104" s="7" t="s">
        <v>49</v>
      </c>
    </row>
    <row r="105" spans="1:17" hidden="1">
      <c r="A105" s="7" t="s">
        <v>49</v>
      </c>
    </row>
    <row r="106" spans="1:17" hidden="1">
      <c r="A106" s="7" t="s">
        <v>49</v>
      </c>
    </row>
    <row r="107" spans="1:17">
      <c r="A107" s="7">
        <v>9</v>
      </c>
      <c r="B107" s="34">
        <v>19</v>
      </c>
      <c r="C107" s="37" t="s">
        <v>104</v>
      </c>
      <c r="D107" s="36"/>
      <c r="E107" s="36"/>
      <c r="F107" s="38" t="s">
        <v>105</v>
      </c>
      <c r="G107" s="39">
        <v>1</v>
      </c>
      <c r="H107" s="40"/>
      <c r="I107" s="41"/>
      <c r="J107" s="42">
        <f>IF(AND(G107= "",H107= ""), 0, ROUND(ROUND(I107, 2) * ROUND(IF(H107="",G107,H107),  0), 2))</f>
        <v/>
      </c>
      <c r="K107" s="7"/>
      <c r="M107" s="43">
        <v>0.2</v>
      </c>
      <c r="Q107" s="7">
        <v>1192</v>
      </c>
    </row>
    <row r="108" spans="1:17" ht="22.75" customHeight="1">
      <c r="A108" s="7" t="s">
        <v>52</v>
      </c>
      <c r="B108" s="44"/>
      <c r="C108" s="44" t="s">
        <v>106</v>
      </c>
      <c r="D108" s="44"/>
      <c r="E108" s="44"/>
      <c r="F108" s="44"/>
      <c r="G108" s="44"/>
      <c r="H108" s="44"/>
      <c r="I108" s="44"/>
      <c r="J108" s="44"/>
    </row>
    <row r="109" spans="1:17" hidden="1">
      <c r="A109" s="7" t="s">
        <v>54</v>
      </c>
    </row>
    <row r="110" spans="1:17" hidden="1">
      <c r="A110" s="7" t="s">
        <v>59</v>
      </c>
    </row>
    <row r="111" spans="1:17" hidden="1">
      <c r="A111" s="7" t="s">
        <v>107</v>
      </c>
    </row>
    <row r="112" spans="1:17">
      <c r="A112" s="7">
        <v>4</v>
      </c>
      <c r="B112" s="29" t="s">
        <v>108</v>
      </c>
      <c r="C112" s="32" t="s">
        <v>109</v>
      </c>
      <c r="D112" s="32"/>
      <c r="E112" s="32"/>
      <c r="F112" s="32"/>
      <c r="G112" s="32"/>
      <c r="H112" s="32"/>
      <c r="I112" s="32"/>
      <c r="J112" s="33"/>
      <c r="K112" s="7"/>
    </row>
    <row r="113" spans="1:17">
      <c r="A113" s="7">
        <v>8</v>
      </c>
      <c r="B113" s="34" t="s">
        <v>110</v>
      </c>
      <c r="C113" s="35" t="s">
        <v>111</v>
      </c>
      <c r="D113" s="35"/>
      <c r="E113" s="35"/>
      <c r="J113" s="36"/>
      <c r="K113" s="7"/>
    </row>
    <row r="114" spans="1:17" hidden="1">
      <c r="A114" s="7" t="s">
        <v>49</v>
      </c>
    </row>
    <row r="115" spans="1:17" ht="27.225" customHeight="1">
      <c r="A115" s="7">
        <v>9</v>
      </c>
      <c r="B115" s="34">
        <v>20</v>
      </c>
      <c r="C115" s="37" t="s">
        <v>112</v>
      </c>
      <c r="D115" s="36"/>
      <c r="E115" s="36"/>
      <c r="F115" s="38" t="s">
        <v>15</v>
      </c>
      <c r="G115" s="39">
        <v>1</v>
      </c>
      <c r="H115" s="40"/>
      <c r="I115" s="41"/>
      <c r="J115" s="42">
        <f>IF(AND(G115= "",H115= ""), 0, ROUND(ROUND(I115, 2) * ROUND(IF(H115="",G115,H115),  0), 2))</f>
        <v/>
      </c>
      <c r="K115" s="7"/>
      <c r="M115" s="43">
        <v>0.2</v>
      </c>
      <c r="Q115" s="7">
        <v>1192</v>
      </c>
    </row>
    <row r="116" spans="1:17" ht="22.75" customHeight="1">
      <c r="A116" s="7" t="s">
        <v>52</v>
      </c>
      <c r="B116" s="44"/>
      <c r="C116" s="45" t="s">
        <v>113</v>
      </c>
      <c r="D116" s="45"/>
      <c r="E116" s="45"/>
      <c r="F116" s="45"/>
      <c r="G116" s="45"/>
      <c r="H116" s="45"/>
      <c r="I116" s="45"/>
      <c r="J116" s="44"/>
    </row>
    <row r="117" spans="1:17" hidden="1">
      <c r="A117" s="7" t="s">
        <v>54</v>
      </c>
    </row>
    <row r="118" spans="1:17" hidden="1">
      <c r="A118" s="7" t="s">
        <v>59</v>
      </c>
    </row>
    <row r="119" spans="1:17" hidden="1">
      <c r="A119" s="7" t="s">
        <v>107</v>
      </c>
    </row>
    <row r="120" spans="1:17">
      <c r="A120" s="7">
        <v>4</v>
      </c>
      <c r="B120" s="29" t="s">
        <v>114</v>
      </c>
      <c r="C120" s="32" t="s">
        <v>115</v>
      </c>
      <c r="D120" s="32"/>
      <c r="E120" s="32"/>
      <c r="F120" s="32"/>
      <c r="G120" s="32"/>
      <c r="H120" s="32"/>
      <c r="I120" s="32"/>
      <c r="J120" s="33"/>
      <c r="K120" s="7"/>
    </row>
    <row r="121" spans="1:17" ht="15.8125" customHeight="1">
      <c r="A121" s="7">
        <v>8</v>
      </c>
      <c r="B121" s="34" t="s">
        <v>116</v>
      </c>
      <c r="C121" s="35" t="s">
        <v>117</v>
      </c>
      <c r="D121" s="35"/>
      <c r="E121" s="35"/>
      <c r="J121" s="36"/>
      <c r="K121" s="7"/>
    </row>
    <row r="122" spans="1:17" hidden="1">
      <c r="A122" s="7" t="s">
        <v>49</v>
      </c>
    </row>
    <row r="123" spans="1:17">
      <c r="A123" s="7">
        <v>9</v>
      </c>
      <c r="B123" s="34">
        <v>21</v>
      </c>
      <c r="C123" s="37" t="s">
        <v>118</v>
      </c>
      <c r="D123" s="36"/>
      <c r="E123" s="36"/>
      <c r="F123" s="38" t="s">
        <v>15</v>
      </c>
      <c r="G123" s="39">
        <v>2</v>
      </c>
      <c r="H123" s="40"/>
      <c r="I123" s="41"/>
      <c r="J123" s="42">
        <f>IF(AND(G123= "",H123= ""), 0, ROUND(ROUND(I123, 2) * ROUND(IF(H123="",G123,H123),  0), 2))</f>
        <v/>
      </c>
      <c r="K123" s="7"/>
      <c r="M123" s="43">
        <v>0.2</v>
      </c>
      <c r="Q123" s="7">
        <v>1192</v>
      </c>
    </row>
    <row r="124" spans="1:17" ht="22.75" customHeight="1">
      <c r="A124" s="7" t="s">
        <v>52</v>
      </c>
      <c r="B124" s="44"/>
      <c r="C124" s="45" t="s">
        <v>119</v>
      </c>
      <c r="D124" s="45"/>
      <c r="E124" s="45"/>
      <c r="F124" s="45"/>
      <c r="G124" s="45"/>
      <c r="H124" s="45"/>
      <c r="I124" s="45"/>
      <c r="J124" s="44"/>
    </row>
    <row r="125" spans="1:17" hidden="1">
      <c r="A125" s="7" t="s">
        <v>54</v>
      </c>
    </row>
    <row r="126" spans="1:17" hidden="1">
      <c r="A126" s="7" t="s">
        <v>59</v>
      </c>
    </row>
    <row r="127" spans="1:17" hidden="1">
      <c r="A127" s="7" t="s">
        <v>107</v>
      </c>
    </row>
    <row r="128" spans="1:17">
      <c r="A128" s="7">
        <v>4</v>
      </c>
      <c r="B128" s="29" t="s">
        <v>120</v>
      </c>
      <c r="C128" s="32" t="s">
        <v>121</v>
      </c>
      <c r="D128" s="32"/>
      <c r="E128" s="32"/>
      <c r="F128" s="32"/>
      <c r="G128" s="32"/>
      <c r="H128" s="32"/>
      <c r="I128" s="32"/>
      <c r="J128" s="33"/>
      <c r="K128" s="7"/>
    </row>
    <row r="129" spans="1:17">
      <c r="A129" s="7">
        <v>8</v>
      </c>
      <c r="B129" s="34" t="s">
        <v>122</v>
      </c>
      <c r="C129" s="35" t="s">
        <v>123</v>
      </c>
      <c r="D129" s="35"/>
      <c r="E129" s="35"/>
      <c r="J129" s="36"/>
      <c r="K129" s="7"/>
    </row>
    <row r="130" spans="1:17" hidden="1">
      <c r="A130" s="7" t="s">
        <v>49</v>
      </c>
    </row>
    <row r="131" spans="1:17">
      <c r="A131" s="7">
        <v>9</v>
      </c>
      <c r="B131" s="34">
        <v>22</v>
      </c>
      <c r="C131" s="37" t="s">
        <v>124</v>
      </c>
      <c r="D131" s="36"/>
      <c r="E131" s="36"/>
      <c r="F131" s="38" t="s">
        <v>15</v>
      </c>
      <c r="G131" s="39">
        <v>2</v>
      </c>
      <c r="H131" s="40"/>
      <c r="I131" s="41"/>
      <c r="J131" s="42">
        <f>IF(AND(G131= "",H131= ""), 0, ROUND(ROUND(I131, 2) * ROUND(IF(H131="",G131,H131),  0), 2))</f>
        <v/>
      </c>
      <c r="K131" s="7"/>
      <c r="M131" s="43">
        <v>0.2</v>
      </c>
      <c r="Q131" s="7">
        <v>1192</v>
      </c>
    </row>
    <row r="132" spans="1:17" ht="22.75" customHeight="1">
      <c r="A132" s="7" t="s">
        <v>52</v>
      </c>
      <c r="B132" s="44"/>
      <c r="C132" s="45" t="s">
        <v>125</v>
      </c>
      <c r="D132" s="45"/>
      <c r="E132" s="45"/>
      <c r="F132" s="45"/>
      <c r="G132" s="45"/>
      <c r="H132" s="45"/>
      <c r="I132" s="45"/>
      <c r="J132" s="44"/>
    </row>
    <row r="133" spans="1:17" hidden="1">
      <c r="A133" s="7" t="s">
        <v>54</v>
      </c>
    </row>
    <row r="134" spans="1:17" hidden="1">
      <c r="A134" s="7" t="s">
        <v>59</v>
      </c>
    </row>
    <row r="135" spans="1:17">
      <c r="A135" s="7">
        <v>8</v>
      </c>
      <c r="B135" s="34" t="s">
        <v>126</v>
      </c>
      <c r="C135" s="35" t="s">
        <v>127</v>
      </c>
      <c r="D135" s="35"/>
      <c r="E135" s="35"/>
      <c r="J135" s="36"/>
      <c r="K135" s="7"/>
    </row>
    <row r="136" spans="1:17" hidden="1">
      <c r="A136" s="7" t="s">
        <v>49</v>
      </c>
    </row>
    <row r="137" spans="1:17">
      <c r="A137" s="7">
        <v>9</v>
      </c>
      <c r="B137" s="34">
        <v>23</v>
      </c>
      <c r="C137" s="37" t="s">
        <v>128</v>
      </c>
      <c r="D137" s="36"/>
      <c r="E137" s="36"/>
      <c r="F137" s="38" t="s">
        <v>15</v>
      </c>
      <c r="G137" s="39">
        <v>3</v>
      </c>
      <c r="H137" s="40"/>
      <c r="I137" s="41"/>
      <c r="J137" s="42">
        <f>IF(AND(G137= "",H137= ""), 0, ROUND(ROUND(I137, 2) * ROUND(IF(H137="",G137,H137),  0), 2))</f>
        <v/>
      </c>
      <c r="K137" s="7"/>
      <c r="M137" s="43">
        <v>0.2</v>
      </c>
      <c r="Q137" s="7">
        <v>1192</v>
      </c>
    </row>
    <row r="138" spans="1:17" hidden="1">
      <c r="A138" s="7" t="s">
        <v>51</v>
      </c>
    </row>
    <row r="139" spans="1:17" ht="22.75" customHeight="1">
      <c r="A139" s="7" t="s">
        <v>52</v>
      </c>
      <c r="B139" s="44"/>
      <c r="C139" s="44" t="s">
        <v>129</v>
      </c>
      <c r="D139" s="44"/>
      <c r="E139" s="44"/>
      <c r="F139" s="44"/>
      <c r="G139" s="44"/>
      <c r="H139" s="44"/>
      <c r="I139" s="44"/>
      <c r="J139" s="44"/>
    </row>
    <row r="140" spans="1:17" hidden="1">
      <c r="A140" s="7" t="s">
        <v>54</v>
      </c>
    </row>
    <row r="141" spans="1:17">
      <c r="A141" s="7">
        <v>9</v>
      </c>
      <c r="B141" s="34">
        <v>24</v>
      </c>
      <c r="C141" s="37" t="s">
        <v>130</v>
      </c>
      <c r="D141" s="36"/>
      <c r="E141" s="36"/>
      <c r="F141" s="38" t="s">
        <v>15</v>
      </c>
      <c r="G141" s="39">
        <v>1</v>
      </c>
      <c r="H141" s="40"/>
      <c r="I141" s="41"/>
      <c r="J141" s="42">
        <f>IF(AND(G141= "",H141= ""), 0, ROUND(ROUND(I141, 2) * ROUND(IF(H141="",G141,H141),  0), 2))</f>
        <v/>
      </c>
      <c r="K141" s="7"/>
      <c r="M141" s="43">
        <v>0.2</v>
      </c>
      <c r="Q141" s="7">
        <v>1192</v>
      </c>
    </row>
    <row r="142" spans="1:17" hidden="1">
      <c r="A142" s="7" t="s">
        <v>51</v>
      </c>
    </row>
    <row r="143" spans="1:17" ht="22.75" customHeight="1">
      <c r="A143" s="7" t="s">
        <v>52</v>
      </c>
      <c r="B143" s="44"/>
      <c r="C143" s="44" t="s">
        <v>65</v>
      </c>
      <c r="D143" s="44"/>
      <c r="E143" s="44"/>
      <c r="F143" s="44"/>
      <c r="G143" s="44"/>
      <c r="H143" s="44"/>
      <c r="I143" s="44"/>
      <c r="J143" s="44"/>
    </row>
    <row r="144" spans="1:17" hidden="1">
      <c r="A144" s="7" t="s">
        <v>54</v>
      </c>
    </row>
    <row r="145" spans="1:17">
      <c r="A145" s="7">
        <v>9</v>
      </c>
      <c r="B145" s="34">
        <v>25</v>
      </c>
      <c r="C145" s="37" t="s">
        <v>131</v>
      </c>
      <c r="D145" s="36"/>
      <c r="E145" s="36"/>
      <c r="F145" s="38" t="s">
        <v>15</v>
      </c>
      <c r="G145" s="39">
        <v>1</v>
      </c>
      <c r="H145" s="40"/>
      <c r="I145" s="41"/>
      <c r="J145" s="42">
        <f>IF(AND(G145= "",H145= ""), 0, ROUND(ROUND(I145, 2) * ROUND(IF(H145="",G145,H145),  0), 2))</f>
        <v/>
      </c>
      <c r="K145" s="7"/>
      <c r="M145" s="43">
        <v>0.2</v>
      </c>
      <c r="Q145" s="7">
        <v>1192</v>
      </c>
    </row>
    <row r="146" spans="1:17" hidden="1">
      <c r="A146" s="7" t="s">
        <v>51</v>
      </c>
    </row>
    <row r="147" spans="1:17" ht="22.75" customHeight="1">
      <c r="A147" s="7" t="s">
        <v>52</v>
      </c>
      <c r="B147" s="44"/>
      <c r="C147" s="44" t="s">
        <v>132</v>
      </c>
      <c r="D147" s="44"/>
      <c r="E147" s="44"/>
      <c r="F147" s="44"/>
      <c r="G147" s="44"/>
      <c r="H147" s="44"/>
      <c r="I147" s="44"/>
      <c r="J147" s="44"/>
    </row>
    <row r="148" spans="1:17" hidden="1">
      <c r="A148" s="7" t="s">
        <v>54</v>
      </c>
    </row>
    <row r="149" spans="1:17">
      <c r="A149" s="7">
        <v>9</v>
      </c>
      <c r="B149" s="34">
        <v>26</v>
      </c>
      <c r="C149" s="37" t="s">
        <v>133</v>
      </c>
      <c r="D149" s="36"/>
      <c r="E149" s="36"/>
      <c r="F149" s="38" t="s">
        <v>15</v>
      </c>
      <c r="G149" s="39">
        <v>1</v>
      </c>
      <c r="H149" s="40"/>
      <c r="I149" s="41"/>
      <c r="J149" s="42">
        <f>IF(AND(G149= "",H149= ""), 0, ROUND(ROUND(I149, 2) * ROUND(IF(H149="",G149,H149),  0), 2))</f>
        <v/>
      </c>
      <c r="K149" s="7"/>
      <c r="M149" s="43">
        <v>0.2</v>
      </c>
      <c r="Q149" s="7">
        <v>1192</v>
      </c>
    </row>
    <row r="150" spans="1:17" hidden="1">
      <c r="A150" s="7" t="s">
        <v>51</v>
      </c>
    </row>
    <row r="151" spans="1:17" ht="22.75" customHeight="1">
      <c r="A151" s="7" t="s">
        <v>52</v>
      </c>
      <c r="B151" s="44"/>
      <c r="C151" s="44" t="s">
        <v>134</v>
      </c>
      <c r="D151" s="44"/>
      <c r="E151" s="44"/>
      <c r="F151" s="44"/>
      <c r="G151" s="44"/>
      <c r="H151" s="44"/>
      <c r="I151" s="44"/>
      <c r="J151" s="44"/>
    </row>
    <row r="152" spans="1:17" hidden="1">
      <c r="A152" s="7" t="s">
        <v>54</v>
      </c>
    </row>
    <row r="153" spans="1:17">
      <c r="A153" s="7">
        <v>9</v>
      </c>
      <c r="B153" s="34">
        <v>27</v>
      </c>
      <c r="C153" s="37" t="s">
        <v>135</v>
      </c>
      <c r="D153" s="36"/>
      <c r="E153" s="36"/>
      <c r="F153" s="38" t="s">
        <v>15</v>
      </c>
      <c r="G153" s="39">
        <v>1</v>
      </c>
      <c r="H153" s="40"/>
      <c r="I153" s="41"/>
      <c r="J153" s="42">
        <f>IF(AND(G153= "",H153= ""), 0, ROUND(ROUND(I153, 2) * ROUND(IF(H153="",G153,H153),  0), 2))</f>
        <v/>
      </c>
      <c r="K153" s="7"/>
      <c r="M153" s="43">
        <v>0.2</v>
      </c>
      <c r="Q153" s="7">
        <v>1192</v>
      </c>
    </row>
    <row r="154" spans="1:17" hidden="1">
      <c r="A154" s="7" t="s">
        <v>51</v>
      </c>
    </row>
    <row r="155" spans="1:17" ht="22.75" customHeight="1">
      <c r="A155" s="7" t="s">
        <v>52</v>
      </c>
      <c r="B155" s="44"/>
      <c r="C155" s="44" t="s">
        <v>134</v>
      </c>
      <c r="D155" s="44"/>
      <c r="E155" s="44"/>
      <c r="F155" s="44"/>
      <c r="G155" s="44"/>
      <c r="H155" s="44"/>
      <c r="I155" s="44"/>
      <c r="J155" s="44"/>
    </row>
    <row r="156" spans="1:17" hidden="1">
      <c r="A156" s="7" t="s">
        <v>54</v>
      </c>
    </row>
    <row r="157" spans="1:17">
      <c r="A157" s="7">
        <v>9</v>
      </c>
      <c r="B157" s="34">
        <v>28</v>
      </c>
      <c r="C157" s="37" t="s">
        <v>136</v>
      </c>
      <c r="D157" s="36"/>
      <c r="E157" s="36"/>
      <c r="F157" s="38" t="s">
        <v>15</v>
      </c>
      <c r="G157" s="39">
        <v>1</v>
      </c>
      <c r="H157" s="40"/>
      <c r="I157" s="41"/>
      <c r="J157" s="42">
        <f>IF(AND(G157= "",H157= ""), 0, ROUND(ROUND(I157, 2) * ROUND(IF(H157="",G157,H157),  0), 2))</f>
        <v/>
      </c>
      <c r="K157" s="7"/>
      <c r="M157" s="43">
        <v>0.2</v>
      </c>
      <c r="Q157" s="7">
        <v>1192</v>
      </c>
    </row>
    <row r="158" spans="1:17" hidden="1">
      <c r="A158" s="7" t="s">
        <v>51</v>
      </c>
    </row>
    <row r="159" spans="1:17" ht="22.75" customHeight="1">
      <c r="A159" s="7" t="s">
        <v>52</v>
      </c>
      <c r="B159" s="44"/>
      <c r="C159" s="44" t="s">
        <v>137</v>
      </c>
      <c r="D159" s="44"/>
      <c r="E159" s="44"/>
      <c r="F159" s="44"/>
      <c r="G159" s="44"/>
      <c r="H159" s="44"/>
      <c r="I159" s="44"/>
      <c r="J159" s="44"/>
    </row>
    <row r="160" spans="1:17" hidden="1">
      <c r="A160" s="7" t="s">
        <v>54</v>
      </c>
    </row>
    <row r="161" spans="1:17" hidden="1">
      <c r="A161" s="7" t="s">
        <v>59</v>
      </c>
    </row>
    <row r="162" spans="1:17">
      <c r="A162" s="7">
        <v>8</v>
      </c>
      <c r="B162" s="34" t="s">
        <v>138</v>
      </c>
      <c r="C162" s="35" t="s">
        <v>139</v>
      </c>
      <c r="D162" s="35"/>
      <c r="E162" s="35"/>
      <c r="J162" s="36"/>
      <c r="K162" s="7"/>
    </row>
    <row r="163" spans="1:17" hidden="1">
      <c r="A163" s="7" t="s">
        <v>49</v>
      </c>
    </row>
    <row r="164" spans="1:17" ht="22.825" customHeight="1">
      <c r="A164" s="7">
        <v>9</v>
      </c>
      <c r="B164" s="34">
        <v>29</v>
      </c>
      <c r="C164" s="37" t="s">
        <v>140</v>
      </c>
      <c r="D164" s="36"/>
      <c r="E164" s="36"/>
      <c r="F164" s="38" t="s">
        <v>15</v>
      </c>
      <c r="G164" s="39">
        <v>2</v>
      </c>
      <c r="H164" s="40"/>
      <c r="I164" s="41"/>
      <c r="J164" s="42">
        <f>IF(AND(G164= "",H164= ""), 0, ROUND(ROUND(I164, 2) * ROUND(IF(H164="",G164,H164),  0), 2))</f>
        <v/>
      </c>
      <c r="K164" s="7"/>
      <c r="M164" s="43">
        <v>0.2</v>
      </c>
      <c r="Q164" s="7">
        <v>1192</v>
      </c>
    </row>
    <row r="165" spans="1:17" ht="22.75" customHeight="1">
      <c r="A165" s="7" t="s">
        <v>52</v>
      </c>
      <c r="B165" s="44"/>
      <c r="C165" s="45" t="s">
        <v>141</v>
      </c>
      <c r="D165" s="45"/>
      <c r="E165" s="45"/>
      <c r="F165" s="45"/>
      <c r="G165" s="45"/>
      <c r="H165" s="45"/>
      <c r="I165" s="45"/>
      <c r="J165" s="44"/>
    </row>
    <row r="166" spans="1:17" hidden="1">
      <c r="A166" s="7" t="s">
        <v>51</v>
      </c>
    </row>
    <row r="167" spans="1:17" hidden="1">
      <c r="A167" s="7" t="s">
        <v>54</v>
      </c>
    </row>
    <row r="168" spans="1:17">
      <c r="A168" s="7">
        <v>9</v>
      </c>
      <c r="B168" s="34">
        <v>30</v>
      </c>
      <c r="C168" s="37" t="s">
        <v>142</v>
      </c>
      <c r="D168" s="36"/>
      <c r="E168" s="36"/>
      <c r="F168" s="38" t="s">
        <v>15</v>
      </c>
      <c r="G168" s="39">
        <v>1</v>
      </c>
      <c r="H168" s="40"/>
      <c r="I168" s="41"/>
      <c r="J168" s="42">
        <f>IF(AND(G168= "",H168= ""), 0, ROUND(ROUND(I168, 2) * ROUND(IF(H168="",G168,H168),  0), 2))</f>
        <v/>
      </c>
      <c r="K168" s="7"/>
      <c r="M168" s="43">
        <v>0.2</v>
      </c>
      <c r="Q168" s="7">
        <v>1192</v>
      </c>
    </row>
    <row r="169" spans="1:17" ht="22.75" customHeight="1">
      <c r="A169" s="7" t="s">
        <v>52</v>
      </c>
      <c r="B169" s="44"/>
      <c r="C169" s="45" t="s">
        <v>143</v>
      </c>
      <c r="D169" s="45"/>
      <c r="E169" s="45"/>
      <c r="F169" s="45"/>
      <c r="G169" s="45"/>
      <c r="H169" s="45"/>
      <c r="I169" s="45"/>
      <c r="J169" s="44"/>
    </row>
    <row r="170" spans="1:17" hidden="1">
      <c r="A170" s="7" t="s">
        <v>54</v>
      </c>
    </row>
    <row r="171" spans="1:17" hidden="1">
      <c r="A171" s="7" t="s">
        <v>59</v>
      </c>
    </row>
    <row r="172" spans="1:17">
      <c r="A172" s="7">
        <v>8</v>
      </c>
      <c r="B172" s="34" t="s">
        <v>144</v>
      </c>
      <c r="C172" s="35" t="s">
        <v>145</v>
      </c>
      <c r="D172" s="35"/>
      <c r="E172" s="35"/>
      <c r="J172" s="36"/>
      <c r="K172" s="7"/>
    </row>
    <row r="173" spans="1:17" hidden="1">
      <c r="A173" s="7" t="s">
        <v>49</v>
      </c>
    </row>
    <row r="174" spans="1:17">
      <c r="A174" s="7">
        <v>9</v>
      </c>
      <c r="B174" s="34">
        <v>31</v>
      </c>
      <c r="C174" s="37" t="s">
        <v>146</v>
      </c>
      <c r="D174" s="36"/>
      <c r="E174" s="36"/>
      <c r="F174" s="38" t="s">
        <v>15</v>
      </c>
      <c r="G174" s="39">
        <v>1</v>
      </c>
      <c r="H174" s="40"/>
      <c r="I174" s="41"/>
      <c r="J174" s="42">
        <f>IF(AND(G174= "",H174= ""), 0, ROUND(ROUND(I174, 2) * ROUND(IF(H174="",G174,H174),  0), 2))</f>
        <v/>
      </c>
      <c r="K174" s="7"/>
      <c r="M174" s="43">
        <v>0.2</v>
      </c>
      <c r="Q174" s="7">
        <v>1192</v>
      </c>
    </row>
    <row r="175" spans="1:17" ht="22.75" customHeight="1">
      <c r="A175" s="7" t="s">
        <v>52</v>
      </c>
      <c r="B175" s="44"/>
      <c r="C175" s="45" t="s">
        <v>143</v>
      </c>
      <c r="D175" s="45"/>
      <c r="E175" s="45"/>
      <c r="F175" s="45"/>
      <c r="G175" s="45"/>
      <c r="H175" s="45"/>
      <c r="I175" s="45"/>
      <c r="J175" s="44"/>
    </row>
    <row r="176" spans="1:17" hidden="1">
      <c r="A176" s="7" t="s">
        <v>54</v>
      </c>
    </row>
    <row r="177" spans="1:17" hidden="1">
      <c r="A177" s="7" t="s">
        <v>59</v>
      </c>
    </row>
    <row r="178" spans="1:17">
      <c r="A178" s="7">
        <v>5</v>
      </c>
      <c r="B178" s="29" t="s">
        <v>147</v>
      </c>
      <c r="C178" s="46" t="s">
        <v>149</v>
      </c>
      <c r="D178" s="46"/>
      <c r="E178" s="46"/>
      <c r="F178" s="46"/>
      <c r="G178" s="46"/>
      <c r="H178" s="46"/>
      <c r="I178" s="46"/>
      <c r="J178" s="47"/>
      <c r="K178" s="7"/>
    </row>
    <row r="179" spans="1:17">
      <c r="A179" s="7">
        <v>8</v>
      </c>
      <c r="B179" s="34" t="s">
        <v>150</v>
      </c>
      <c r="C179" s="35" t="s">
        <v>151</v>
      </c>
      <c r="D179" s="35"/>
      <c r="E179" s="35"/>
      <c r="J179" s="36"/>
      <c r="K179" s="7"/>
    </row>
    <row r="180" spans="1:17" hidden="1">
      <c r="A180" s="7" t="s">
        <v>49</v>
      </c>
    </row>
    <row r="181" spans="1:17" hidden="1">
      <c r="A181" s="7" t="s">
        <v>49</v>
      </c>
    </row>
    <row r="182" spans="1:17">
      <c r="A182" s="7">
        <v>9</v>
      </c>
      <c r="B182" s="34">
        <v>32</v>
      </c>
      <c r="C182" s="37" t="s">
        <v>152</v>
      </c>
      <c r="D182" s="36"/>
      <c r="E182" s="36"/>
      <c r="F182" s="38" t="s">
        <v>15</v>
      </c>
      <c r="G182" s="39">
        <v>4</v>
      </c>
      <c r="H182" s="40"/>
      <c r="I182" s="41"/>
      <c r="J182" s="42">
        <f>IF(AND(G182= "",H182= ""), 0, ROUND(ROUND(I182, 2) * ROUND(IF(H182="",G182,H182),  0), 2))</f>
        <v/>
      </c>
      <c r="K182" s="7"/>
      <c r="M182" s="43">
        <v>0.2</v>
      </c>
      <c r="Q182" s="7">
        <v>1192</v>
      </c>
    </row>
    <row r="183" spans="1:17" ht="32.0875" customHeight="1">
      <c r="A183" s="7" t="s">
        <v>52</v>
      </c>
      <c r="B183" s="44"/>
      <c r="C183" s="45" t="s">
        <v>153</v>
      </c>
      <c r="D183" s="45"/>
      <c r="E183" s="45"/>
      <c r="F183" s="45"/>
      <c r="G183" s="45"/>
      <c r="H183" s="45"/>
      <c r="I183" s="45"/>
      <c r="J183" s="44"/>
    </row>
    <row r="184" spans="1:17" hidden="1">
      <c r="A184" s="7" t="s">
        <v>54</v>
      </c>
    </row>
    <row r="185" spans="1:17" hidden="1">
      <c r="A185" s="7" t="s">
        <v>59</v>
      </c>
    </row>
    <row r="186" spans="1:17">
      <c r="A186" s="7">
        <v>8</v>
      </c>
      <c r="B186" s="34" t="s">
        <v>154</v>
      </c>
      <c r="C186" s="35" t="s">
        <v>155</v>
      </c>
      <c r="D186" s="35"/>
      <c r="E186" s="35"/>
      <c r="J186" s="36"/>
      <c r="K186" s="7"/>
    </row>
    <row r="187" spans="1:17" hidden="1">
      <c r="A187" s="7" t="s">
        <v>49</v>
      </c>
    </row>
    <row r="188" spans="1:17">
      <c r="A188" s="7">
        <v>9</v>
      </c>
      <c r="B188" s="34">
        <v>33</v>
      </c>
      <c r="C188" s="37" t="s">
        <v>155</v>
      </c>
      <c r="D188" s="36"/>
      <c r="E188" s="36"/>
      <c r="F188" s="38" t="s">
        <v>156</v>
      </c>
      <c r="G188" s="48">
        <v>15</v>
      </c>
      <c r="H188" s="49"/>
      <c r="I188" s="41"/>
      <c r="J188" s="42">
        <f>IF(AND(G188= "",H188= ""), 0, ROUND(ROUND(I188, 2) * ROUND(IF(H188="",G188,H188),  2), 2))</f>
        <v/>
      </c>
      <c r="K188" s="7"/>
      <c r="M188" s="43">
        <v>0.2</v>
      </c>
      <c r="Q188" s="7">
        <v>1192</v>
      </c>
    </row>
    <row r="189" spans="1:17" hidden="1">
      <c r="A189" s="7" t="s">
        <v>54</v>
      </c>
    </row>
    <row r="190" spans="1:17">
      <c r="A190" s="7" t="s">
        <v>157</v>
      </c>
      <c r="B190" s="44"/>
      <c r="C190" s="44" t="s">
        <v>158</v>
      </c>
      <c r="D190" s="44"/>
      <c r="E190" s="44"/>
      <c r="F190" s="44"/>
      <c r="G190" s="44"/>
      <c r="H190" s="44"/>
      <c r="I190" s="44"/>
      <c r="J190" s="44"/>
    </row>
    <row r="191" spans="1:17" hidden="1">
      <c r="A191" s="7" t="s">
        <v>49</v>
      </c>
    </row>
    <row r="192" spans="1:17" hidden="1">
      <c r="A192" s="7" t="s">
        <v>59</v>
      </c>
    </row>
    <row r="193" spans="1:17">
      <c r="A193" s="7">
        <v>8</v>
      </c>
      <c r="B193" s="34" t="s">
        <v>159</v>
      </c>
      <c r="C193" s="35" t="s">
        <v>160</v>
      </c>
      <c r="D193" s="35"/>
      <c r="E193" s="35"/>
      <c r="J193" s="36"/>
      <c r="K193" s="7"/>
    </row>
    <row r="194" spans="1:17" hidden="1">
      <c r="A194" s="7" t="s">
        <v>49</v>
      </c>
    </row>
    <row r="195" spans="1:17">
      <c r="A195" s="7">
        <v>9</v>
      </c>
      <c r="B195" s="34">
        <v>34</v>
      </c>
      <c r="C195" s="37" t="s">
        <v>161</v>
      </c>
      <c r="D195" s="36"/>
      <c r="E195" s="36"/>
      <c r="F195" s="38" t="s">
        <v>156</v>
      </c>
      <c r="G195" s="48">
        <v>20</v>
      </c>
      <c r="H195" s="49"/>
      <c r="I195" s="41"/>
      <c r="J195" s="42">
        <f>IF(AND(G195= "",H195= ""), 0, ROUND(ROUND(I195, 2) * ROUND(IF(H195="",G195,H195),  2), 2))</f>
        <v/>
      </c>
      <c r="K195" s="7"/>
      <c r="M195" s="43">
        <v>0.2</v>
      </c>
      <c r="Q195" s="7">
        <v>1192</v>
      </c>
    </row>
    <row r="196" spans="1:17" ht="22.75" customHeight="1">
      <c r="A196" s="7" t="s">
        <v>52</v>
      </c>
      <c r="B196" s="44"/>
      <c r="C196" s="45" t="s">
        <v>162</v>
      </c>
      <c r="D196" s="45"/>
      <c r="E196" s="45"/>
      <c r="F196" s="45"/>
      <c r="G196" s="45"/>
      <c r="H196" s="45"/>
      <c r="I196" s="45"/>
      <c r="J196" s="44"/>
    </row>
    <row r="197" spans="1:17" hidden="1">
      <c r="A197" s="7" t="s">
        <v>54</v>
      </c>
    </row>
    <row r="198" spans="1:17" hidden="1">
      <c r="A198" s="7" t="s">
        <v>59</v>
      </c>
    </row>
    <row r="199" spans="1:17">
      <c r="A199" s="7">
        <v>8</v>
      </c>
      <c r="B199" s="34" t="s">
        <v>163</v>
      </c>
      <c r="C199" s="35" t="s">
        <v>164</v>
      </c>
      <c r="D199" s="35"/>
      <c r="E199" s="35"/>
      <c r="J199" s="36"/>
      <c r="K199" s="7"/>
    </row>
    <row r="200" spans="1:17" hidden="1">
      <c r="A200" s="7" t="s">
        <v>49</v>
      </c>
    </row>
    <row r="201" spans="1:17">
      <c r="A201" s="7">
        <v>9</v>
      </c>
      <c r="B201" s="34">
        <v>35</v>
      </c>
      <c r="C201" s="37" t="s">
        <v>164</v>
      </c>
      <c r="D201" s="36"/>
      <c r="E201" s="36"/>
      <c r="F201" s="38" t="s">
        <v>14</v>
      </c>
      <c r="G201" s="48">
        <v>6</v>
      </c>
      <c r="H201" s="49"/>
      <c r="I201" s="41"/>
      <c r="J201" s="42">
        <f>IF(AND(G201= "",H201= ""), 0, ROUND(ROUND(I201, 2) * ROUND(IF(H201="",G201,H201),  2), 2))</f>
        <v/>
      </c>
      <c r="K201" s="7"/>
      <c r="M201" s="43">
        <v>0.2</v>
      </c>
      <c r="Q201" s="7">
        <v>1192</v>
      </c>
    </row>
    <row r="202" spans="1:17" ht="33.8875" customHeight="1">
      <c r="A202" s="7" t="s">
        <v>52</v>
      </c>
      <c r="B202" s="44"/>
      <c r="C202" s="45" t="s">
        <v>165</v>
      </c>
      <c r="D202" s="45"/>
      <c r="E202" s="45"/>
      <c r="F202" s="45"/>
      <c r="G202" s="45"/>
      <c r="H202" s="45"/>
      <c r="I202" s="45"/>
      <c r="J202" s="44"/>
    </row>
    <row r="203" spans="1:17" hidden="1">
      <c r="A203" s="7" t="s">
        <v>54</v>
      </c>
    </row>
    <row r="204" spans="1:17" hidden="1">
      <c r="A204" s="7" t="s">
        <v>59</v>
      </c>
    </row>
    <row r="205" spans="1:17">
      <c r="A205" s="7">
        <v>8</v>
      </c>
      <c r="B205" s="34" t="s">
        <v>166</v>
      </c>
      <c r="C205" s="35" t="s">
        <v>167</v>
      </c>
      <c r="D205" s="35"/>
      <c r="E205" s="35"/>
      <c r="J205" s="36"/>
      <c r="K205" s="7"/>
    </row>
    <row r="206" spans="1:17" hidden="1">
      <c r="A206" s="7" t="s">
        <v>49</v>
      </c>
    </row>
    <row r="207" spans="1:17">
      <c r="A207" s="7">
        <v>9</v>
      </c>
      <c r="B207" s="34">
        <v>36</v>
      </c>
      <c r="C207" s="37" t="s">
        <v>168</v>
      </c>
      <c r="D207" s="36"/>
      <c r="E207" s="36"/>
      <c r="F207" s="38" t="s">
        <v>105</v>
      </c>
      <c r="G207" s="39">
        <v>1</v>
      </c>
      <c r="H207" s="40"/>
      <c r="I207" s="41"/>
      <c r="J207" s="42">
        <f>IF(AND(G207= "",H207= ""), 0, ROUND(ROUND(I207, 2) * ROUND(IF(H207="",G207,H207),  0), 2))</f>
        <v/>
      </c>
      <c r="K207" s="7"/>
      <c r="M207" s="43">
        <v>0.2</v>
      </c>
      <c r="Q207" s="7">
        <v>1192</v>
      </c>
    </row>
    <row r="208" spans="1:17" ht="22.75" customHeight="1">
      <c r="A208" s="7" t="s">
        <v>52</v>
      </c>
      <c r="B208" s="44"/>
      <c r="C208" s="45" t="s">
        <v>169</v>
      </c>
      <c r="D208" s="45"/>
      <c r="E208" s="45"/>
      <c r="F208" s="45"/>
      <c r="G208" s="45"/>
      <c r="H208" s="45"/>
      <c r="I208" s="45"/>
      <c r="J208" s="44"/>
    </row>
    <row r="209" spans="1:17" hidden="1">
      <c r="A209" s="7" t="s">
        <v>54</v>
      </c>
    </row>
    <row r="210" spans="1:17" hidden="1">
      <c r="A210" s="7" t="s">
        <v>59</v>
      </c>
    </row>
    <row r="211" spans="1:17">
      <c r="A211" s="7">
        <v>8</v>
      </c>
      <c r="B211" s="34" t="s">
        <v>170</v>
      </c>
      <c r="C211" s="35" t="s">
        <v>171</v>
      </c>
      <c r="D211" s="35"/>
      <c r="E211" s="35"/>
      <c r="J211" s="36"/>
      <c r="K211" s="7"/>
    </row>
    <row r="212" spans="1:17" hidden="1">
      <c r="A212" s="7" t="s">
        <v>49</v>
      </c>
    </row>
    <row r="213" spans="1:17">
      <c r="A213" s="7">
        <v>9</v>
      </c>
      <c r="B213" s="34">
        <v>37</v>
      </c>
      <c r="C213" s="37" t="s">
        <v>171</v>
      </c>
      <c r="D213" s="36"/>
      <c r="E213" s="36"/>
      <c r="F213" s="38" t="s">
        <v>105</v>
      </c>
      <c r="G213" s="39">
        <v>1</v>
      </c>
      <c r="H213" s="40"/>
      <c r="I213" s="41"/>
      <c r="J213" s="42">
        <f>IF(AND(G213= "",H213= ""), 0, ROUND(ROUND(I213, 2) * ROUND(IF(H213="",G213,H213),  0), 2))</f>
        <v/>
      </c>
      <c r="K213" s="7"/>
      <c r="M213" s="43">
        <v>0.2</v>
      </c>
      <c r="Q213" s="7">
        <v>1192</v>
      </c>
    </row>
    <row r="214" spans="1:17" ht="22.75" customHeight="1">
      <c r="A214" s="7" t="s">
        <v>52</v>
      </c>
      <c r="B214" s="44"/>
      <c r="C214" s="45" t="s">
        <v>172</v>
      </c>
      <c r="D214" s="45"/>
      <c r="E214" s="45"/>
      <c r="F214" s="45"/>
      <c r="G214" s="45"/>
      <c r="H214" s="45"/>
      <c r="I214" s="45"/>
      <c r="J214" s="44"/>
    </row>
    <row r="215" spans="1:17" hidden="1">
      <c r="A215" s="7" t="s">
        <v>54</v>
      </c>
    </row>
    <row r="216" spans="1:17" hidden="1">
      <c r="A216" s="7" t="s">
        <v>59</v>
      </c>
    </row>
    <row r="217" spans="1:17">
      <c r="A217" s="7">
        <v>8</v>
      </c>
      <c r="B217" s="34" t="s">
        <v>173</v>
      </c>
      <c r="C217" s="35" t="s">
        <v>174</v>
      </c>
      <c r="D217" s="35"/>
      <c r="E217" s="35"/>
      <c r="J217" s="36"/>
      <c r="K217" s="7"/>
    </row>
    <row r="218" spans="1:17" hidden="1">
      <c r="A218" s="7" t="s">
        <v>49</v>
      </c>
    </row>
    <row r="219" spans="1:17">
      <c r="A219" s="7">
        <v>9</v>
      </c>
      <c r="B219" s="34">
        <v>38</v>
      </c>
      <c r="C219" s="37" t="s">
        <v>175</v>
      </c>
      <c r="D219" s="36"/>
      <c r="E219" s="36"/>
      <c r="F219" s="38" t="s">
        <v>15</v>
      </c>
      <c r="G219" s="39">
        <v>20</v>
      </c>
      <c r="H219" s="40"/>
      <c r="I219" s="41"/>
      <c r="J219" s="42">
        <f>IF(AND(G219= "",H219= ""), 0, ROUND(ROUND(I219, 2) * ROUND(IF(H219="",G219,H219),  0), 2))</f>
        <v/>
      </c>
      <c r="K219" s="7"/>
      <c r="M219" s="43">
        <v>0.2</v>
      </c>
      <c r="Q219" s="7">
        <v>1192</v>
      </c>
    </row>
    <row r="220" spans="1:17" ht="22.75" customHeight="1">
      <c r="A220" s="7" t="s">
        <v>52</v>
      </c>
      <c r="B220" s="44"/>
      <c r="C220" s="45" t="s">
        <v>176</v>
      </c>
      <c r="D220" s="45"/>
      <c r="E220" s="45"/>
      <c r="F220" s="45"/>
      <c r="G220" s="45"/>
      <c r="H220" s="45"/>
      <c r="I220" s="45"/>
      <c r="J220" s="44"/>
    </row>
    <row r="221" spans="1:17" hidden="1">
      <c r="A221" s="7" t="s">
        <v>54</v>
      </c>
    </row>
    <row r="222" spans="1:17" hidden="1">
      <c r="A222" s="7" t="s">
        <v>59</v>
      </c>
    </row>
    <row r="223" spans="1:17">
      <c r="A223" s="7">
        <v>8</v>
      </c>
      <c r="B223" s="34" t="s">
        <v>177</v>
      </c>
      <c r="C223" s="35" t="s">
        <v>178</v>
      </c>
      <c r="D223" s="35"/>
      <c r="E223" s="35"/>
      <c r="J223" s="36"/>
      <c r="K223" s="7"/>
    </row>
    <row r="224" spans="1:17" hidden="1">
      <c r="A224" s="7" t="s">
        <v>49</v>
      </c>
    </row>
    <row r="225" spans="1:17">
      <c r="A225" s="7">
        <v>9</v>
      </c>
      <c r="B225" s="34">
        <v>39</v>
      </c>
      <c r="C225" s="37" t="s">
        <v>178</v>
      </c>
      <c r="D225" s="36"/>
      <c r="E225" s="36"/>
      <c r="F225" s="38" t="s">
        <v>156</v>
      </c>
      <c r="G225" s="48">
        <v>27</v>
      </c>
      <c r="H225" s="49"/>
      <c r="I225" s="41"/>
      <c r="J225" s="42">
        <f>IF(AND(G225= "",H225= ""), 0, ROUND(ROUND(I225, 2) * ROUND(IF(H225="",G225,H225),  2), 2))</f>
        <v/>
      </c>
      <c r="K225" s="7"/>
      <c r="M225" s="43">
        <v>0.2</v>
      </c>
      <c r="Q225" s="7">
        <v>1192</v>
      </c>
    </row>
    <row r="226" spans="1:17" ht="22.75" customHeight="1">
      <c r="A226" s="7" t="s">
        <v>52</v>
      </c>
      <c r="B226" s="44"/>
      <c r="C226" s="45" t="s">
        <v>179</v>
      </c>
      <c r="D226" s="45"/>
      <c r="E226" s="45"/>
      <c r="F226" s="45"/>
      <c r="G226" s="45"/>
      <c r="H226" s="45"/>
      <c r="I226" s="45"/>
      <c r="J226" s="44"/>
    </row>
    <row r="227" spans="1:17" hidden="1">
      <c r="A227" s="7" t="s">
        <v>54</v>
      </c>
    </row>
    <row r="228" spans="1:17" hidden="1">
      <c r="A228" s="7" t="s">
        <v>59</v>
      </c>
    </row>
    <row r="229" spans="1:17">
      <c r="A229" s="7">
        <v>8</v>
      </c>
      <c r="B229" s="34" t="s">
        <v>180</v>
      </c>
      <c r="C229" s="35" t="s">
        <v>181</v>
      </c>
      <c r="D229" s="35"/>
      <c r="E229" s="35"/>
      <c r="J229" s="36"/>
      <c r="K229" s="7"/>
    </row>
    <row r="230" spans="1:17" hidden="1">
      <c r="A230" s="7" t="s">
        <v>49</v>
      </c>
    </row>
    <row r="231" spans="1:17">
      <c r="A231" s="7">
        <v>9</v>
      </c>
      <c r="B231" s="34">
        <v>40</v>
      </c>
      <c r="C231" s="37" t="s">
        <v>181</v>
      </c>
      <c r="D231" s="36"/>
      <c r="E231" s="36"/>
      <c r="F231" s="38" t="s">
        <v>156</v>
      </c>
      <c r="G231" s="48">
        <v>11</v>
      </c>
      <c r="H231" s="49"/>
      <c r="I231" s="41"/>
      <c r="J231" s="42">
        <f>IF(AND(G231= "",H231= ""), 0, ROUND(ROUND(I231, 2) * ROUND(IF(H231="",G231,H231),  2), 2))</f>
        <v/>
      </c>
      <c r="K231" s="7"/>
      <c r="M231" s="43">
        <v>0.2</v>
      </c>
      <c r="Q231" s="7">
        <v>1192</v>
      </c>
    </row>
    <row r="232" spans="1:17" ht="22.75" customHeight="1">
      <c r="A232" s="7" t="s">
        <v>52</v>
      </c>
      <c r="B232" s="44"/>
      <c r="C232" s="45" t="s">
        <v>182</v>
      </c>
      <c r="D232" s="45"/>
      <c r="E232" s="45"/>
      <c r="F232" s="45"/>
      <c r="G232" s="45"/>
      <c r="H232" s="45"/>
      <c r="I232" s="45"/>
      <c r="J232" s="44"/>
    </row>
    <row r="233" spans="1:17" hidden="1">
      <c r="A233" s="7" t="s">
        <v>54</v>
      </c>
    </row>
    <row r="234" spans="1:17" hidden="1">
      <c r="A234" s="7" t="s">
        <v>59</v>
      </c>
    </row>
    <row r="235" spans="1:17" hidden="1">
      <c r="A235" s="7" t="s">
        <v>183</v>
      </c>
    </row>
    <row r="236" spans="1:17" hidden="1">
      <c r="A236" s="7" t="s">
        <v>107</v>
      </c>
    </row>
    <row r="237" spans="1:17" ht="29.425" customHeight="1">
      <c r="A237" s="7">
        <v>4</v>
      </c>
      <c r="B237" s="29" t="s">
        <v>184</v>
      </c>
      <c r="C237" s="32" t="s">
        <v>185</v>
      </c>
      <c r="D237" s="32"/>
      <c r="E237" s="32"/>
      <c r="F237" s="32"/>
      <c r="G237" s="32"/>
      <c r="H237" s="32"/>
      <c r="I237" s="32"/>
      <c r="J237" s="33"/>
      <c r="K237" s="7"/>
    </row>
    <row r="238" spans="1:17">
      <c r="A238" s="7">
        <v>9</v>
      </c>
      <c r="B238" s="34">
        <v>41</v>
      </c>
      <c r="C238" s="37" t="s">
        <v>186</v>
      </c>
      <c r="D238" s="36"/>
      <c r="E238" s="36"/>
      <c r="F238" s="38" t="s">
        <v>187</v>
      </c>
      <c r="G238" s="39">
        <v>1</v>
      </c>
      <c r="H238" s="40"/>
      <c r="I238" s="41"/>
      <c r="J238" s="42">
        <f>IF(AND(G238= "",H238= ""), 0, ROUND(ROUND(I238, 2) * ROUND(IF(H238="",G238,H238),  0), 2))</f>
        <v/>
      </c>
      <c r="K238" s="7"/>
      <c r="M238" s="43">
        <v>0.2</v>
      </c>
      <c r="Q238" s="7">
        <v>1192</v>
      </c>
    </row>
    <row r="239" spans="1:17" hidden="1">
      <c r="A239" s="7" t="s">
        <v>51</v>
      </c>
    </row>
    <row r="240" spans="1:17" ht="22.75" customHeight="1">
      <c r="A240" s="7" t="s">
        <v>52</v>
      </c>
      <c r="B240" s="44"/>
      <c r="C240" s="45" t="s">
        <v>188</v>
      </c>
      <c r="D240" s="45"/>
      <c r="E240" s="45"/>
      <c r="F240" s="45"/>
      <c r="G240" s="45"/>
      <c r="H240" s="45"/>
      <c r="I240" s="45"/>
      <c r="J240" s="44"/>
    </row>
    <row r="241" spans="1:17" hidden="1">
      <c r="A241" s="7" t="s">
        <v>54</v>
      </c>
    </row>
    <row r="242" spans="1:17">
      <c r="A242" s="7">
        <v>9</v>
      </c>
      <c r="B242" s="34">
        <v>42</v>
      </c>
      <c r="C242" s="37" t="s">
        <v>189</v>
      </c>
      <c r="D242" s="36"/>
      <c r="E242" s="36"/>
      <c r="F242" s="38" t="s">
        <v>187</v>
      </c>
      <c r="G242" s="39">
        <v>1</v>
      </c>
      <c r="H242" s="40"/>
      <c r="I242" s="41"/>
      <c r="J242" s="42">
        <f>IF(AND(G242= "",H242= ""), 0, ROUND(ROUND(I242, 2) * ROUND(IF(H242="",G242,H242),  0), 2))</f>
        <v/>
      </c>
      <c r="K242" s="7"/>
      <c r="M242" s="43">
        <v>0.2</v>
      </c>
      <c r="Q242" s="7">
        <v>1192</v>
      </c>
    </row>
    <row r="243" spans="1:17" hidden="1">
      <c r="A243" s="7" t="s">
        <v>51</v>
      </c>
    </row>
    <row r="244" spans="1:17" ht="22.75" customHeight="1">
      <c r="A244" s="7" t="s">
        <v>52</v>
      </c>
      <c r="B244" s="44"/>
      <c r="C244" s="44" t="s">
        <v>190</v>
      </c>
      <c r="D244" s="44"/>
      <c r="E244" s="44"/>
      <c r="F244" s="44"/>
      <c r="G244" s="44"/>
      <c r="H244" s="44"/>
      <c r="I244" s="44"/>
      <c r="J244" s="44"/>
    </row>
    <row r="245" spans="1:17" hidden="1">
      <c r="A245" s="7" t="s">
        <v>54</v>
      </c>
    </row>
    <row r="246" spans="1:17">
      <c r="A246" s="7">
        <v>9</v>
      </c>
      <c r="B246" s="34">
        <v>43</v>
      </c>
      <c r="C246" s="37" t="s">
        <v>191</v>
      </c>
      <c r="D246" s="36"/>
      <c r="E246" s="36"/>
      <c r="F246" s="38" t="s">
        <v>192</v>
      </c>
      <c r="G246" s="50">
        <v>0</v>
      </c>
      <c r="H246" s="51"/>
      <c r="I246" s="41"/>
      <c r="J246" s="42">
        <f>IF(AND(G246= "",H246= ""), 0, ROUND(ROUND(I246, 2) * ROUND(IF(H246="",G246,H246),  3), 2))</f>
        <v/>
      </c>
      <c r="K246" s="7"/>
      <c r="M246" s="43">
        <v>0.2</v>
      </c>
      <c r="Q246" s="7">
        <v>1192</v>
      </c>
    </row>
    <row r="247" spans="1:17" hidden="1">
      <c r="A247" s="7" t="s">
        <v>51</v>
      </c>
    </row>
    <row r="248" spans="1:17" ht="22.75" customHeight="1">
      <c r="A248" s="7" t="s">
        <v>52</v>
      </c>
      <c r="B248" s="44"/>
      <c r="C248" s="44" t="s">
        <v>193</v>
      </c>
      <c r="D248" s="44"/>
      <c r="E248" s="44"/>
      <c r="F248" s="44"/>
      <c r="G248" s="44"/>
      <c r="H248" s="44"/>
      <c r="I248" s="44"/>
      <c r="J248" s="44"/>
    </row>
    <row r="249" spans="1:17" hidden="1">
      <c r="A249" s="7" t="s">
        <v>54</v>
      </c>
    </row>
    <row r="250" spans="1:17" hidden="1">
      <c r="A250" s="7" t="s">
        <v>107</v>
      </c>
    </row>
    <row r="251" spans="1:17">
      <c r="A251" s="7" t="s">
        <v>42</v>
      </c>
      <c r="B251" s="36"/>
      <c r="J251" s="36"/>
    </row>
    <row r="252" spans="1:17">
      <c r="B252" s="36"/>
      <c r="C252" s="52" t="s">
        <v>44</v>
      </c>
      <c r="D252" s="53"/>
      <c r="E252" s="53"/>
      <c r="F252" s="54"/>
      <c r="G252" s="54"/>
      <c r="H252" s="54"/>
      <c r="I252" s="54"/>
      <c r="J252" s="55"/>
    </row>
    <row r="253" spans="1:17">
      <c r="B253" s="36"/>
      <c r="C253" s="56"/>
      <c r="D253" s="7"/>
      <c r="E253" s="7"/>
      <c r="F253" s="7"/>
      <c r="G253" s="7"/>
      <c r="H253" s="7"/>
      <c r="I253" s="7"/>
      <c r="J253" s="8"/>
    </row>
    <row r="254" spans="1:17">
      <c r="B254" s="36"/>
      <c r="C254" s="57" t="s">
        <v>194</v>
      </c>
      <c r="D254" s="46"/>
      <c r="E254" s="46"/>
      <c r="F254" s="58">
        <f>SUMIF(K8:K251, IF(K7="","",K7), J8:J251)</f>
        <v/>
      </c>
      <c r="G254" s="58"/>
      <c r="H254" s="58"/>
      <c r="I254" s="58"/>
      <c r="J254" s="59"/>
    </row>
    <row r="255" spans="1:17" ht="16.9125" customHeight="1">
      <c r="B255" s="36"/>
      <c r="C255" s="57" t="s">
        <v>195</v>
      </c>
      <c r="D255" s="46"/>
      <c r="E255" s="46"/>
      <c r="F255" s="58">
        <f>ROUND(SUMIF(K8:K251, IF(K7="","",K7), J8:J251) * 0.2, 2)</f>
        <v/>
      </c>
      <c r="G255" s="58"/>
      <c r="H255" s="58"/>
      <c r="I255" s="58"/>
      <c r="J255" s="59"/>
    </row>
    <row r="256" spans="1:17">
      <c r="B256" s="36"/>
      <c r="C256" s="60" t="s">
        <v>196</v>
      </c>
      <c r="D256" s="61"/>
      <c r="E256" s="61"/>
      <c r="F256" s="62">
        <f>SUM(F254:F255)</f>
        <v/>
      </c>
      <c r="G256" s="62"/>
      <c r="H256" s="62"/>
      <c r="I256" s="62"/>
      <c r="J256" s="63"/>
    </row>
    <row r="257" spans="2:10" ht="37.2075" customHeight="1">
      <c r="B257" s="3"/>
      <c r="C257" s="64" t="s">
        <v>197</v>
      </c>
      <c r="D257" s="64"/>
      <c r="E257" s="64"/>
      <c r="F257" s="64"/>
      <c r="G257" s="64"/>
      <c r="H257" s="64"/>
      <c r="I257" s="64"/>
      <c r="J257" s="64"/>
    </row>
    <row r="259" spans="2:10">
      <c r="C259" s="65" t="s">
        <v>198</v>
      </c>
      <c r="D259" s="65"/>
      <c r="E259" s="65"/>
      <c r="F259" s="65"/>
      <c r="G259" s="65"/>
      <c r="H259" s="65"/>
      <c r="I259" s="65"/>
      <c r="J259" s="65"/>
    </row>
    <row r="260" spans="2:10" ht="33.825" customHeight="1">
      <c r="C260" s="66" t="s">
        <v>199</v>
      </c>
      <c r="D260" s="67"/>
      <c r="E260" s="67"/>
      <c r="F260" s="68">
        <f>SUMIF(K11:K246, "", J11:J246)</f>
        <v/>
      </c>
      <c r="G260" s="68"/>
      <c r="H260" s="68"/>
      <c r="I260" s="68"/>
      <c r="J260" s="68"/>
    </row>
    <row r="261" spans="2:10">
      <c r="C261" s="69" t="s">
        <v>200</v>
      </c>
      <c r="D261" s="70"/>
      <c r="E261" s="70"/>
      <c r="F261" s="71">
        <f>SUMIF(K11:K107, "", J11:J107)</f>
        <v/>
      </c>
      <c r="G261" s="72"/>
      <c r="H261" s="72"/>
      <c r="I261" s="72"/>
      <c r="J261" s="72"/>
    </row>
    <row r="262" spans="2:10" ht="30.75" customHeight="1">
      <c r="C262" s="73" t="s">
        <v>201</v>
      </c>
      <c r="D262" s="74"/>
      <c r="E262" s="74"/>
      <c r="F262" s="75">
        <f>SUMIF(K11:K19, "", J11:J19)</f>
        <v/>
      </c>
      <c r="G262" s="76"/>
      <c r="H262" s="76"/>
      <c r="I262" s="76"/>
      <c r="J262" s="76"/>
    </row>
    <row r="263" spans="2:10" ht="30.75" customHeight="1">
      <c r="C263" s="73" t="s">
        <v>202</v>
      </c>
      <c r="D263" s="74"/>
      <c r="E263" s="74"/>
      <c r="F263" s="75">
        <f>SUMIF(K25:K40, "", J25:J40)</f>
        <v/>
      </c>
      <c r="G263" s="76"/>
      <c r="H263" s="76"/>
      <c r="I263" s="76"/>
      <c r="J263" s="76"/>
    </row>
    <row r="264" spans="2:10" ht="15.375" customHeight="1">
      <c r="C264" s="73" t="s">
        <v>203</v>
      </c>
      <c r="D264" s="74"/>
      <c r="E264" s="74"/>
      <c r="F264" s="75">
        <f>0</f>
        <v/>
      </c>
      <c r="G264" s="76"/>
      <c r="H264" s="76"/>
      <c r="I264" s="76"/>
      <c r="J264" s="76"/>
    </row>
    <row r="265" spans="2:10" ht="15.375" customHeight="1">
      <c r="C265" s="73" t="s">
        <v>204</v>
      </c>
      <c r="D265" s="74"/>
      <c r="E265" s="74"/>
      <c r="F265" s="75">
        <f>SUMIF(K53:K53, "", J53:J53)</f>
        <v/>
      </c>
      <c r="G265" s="76"/>
      <c r="H265" s="76"/>
      <c r="I265" s="76"/>
      <c r="J265" s="76"/>
    </row>
    <row r="266" spans="2:10" ht="15.375" customHeight="1">
      <c r="C266" s="73" t="s">
        <v>205</v>
      </c>
      <c r="D266" s="74"/>
      <c r="E266" s="74"/>
      <c r="F266" s="75">
        <f>SUMIF(K60:K68, "", J60:J68)</f>
        <v/>
      </c>
      <c r="G266" s="76"/>
      <c r="H266" s="76"/>
      <c r="I266" s="76"/>
      <c r="J266" s="76"/>
    </row>
    <row r="267" spans="2:10" ht="15.375" customHeight="1">
      <c r="C267" s="73" t="s">
        <v>206</v>
      </c>
      <c r="D267" s="74"/>
      <c r="E267" s="74"/>
      <c r="F267" s="75">
        <f>SUMIF(K75:K79, "", J75:J79)</f>
        <v/>
      </c>
      <c r="G267" s="76"/>
      <c r="H267" s="76"/>
      <c r="I267" s="76"/>
      <c r="J267" s="76"/>
    </row>
    <row r="268" spans="2:10" ht="30.75" customHeight="1">
      <c r="C268" s="73" t="s">
        <v>207</v>
      </c>
      <c r="D268" s="74"/>
      <c r="E268" s="74"/>
      <c r="F268" s="75">
        <f>SUMIF(K86:K90, "", J86:J90)</f>
        <v/>
      </c>
      <c r="G268" s="76"/>
      <c r="H268" s="76"/>
      <c r="I268" s="76"/>
      <c r="J268" s="76"/>
    </row>
    <row r="269" spans="2:10" ht="15.375" customHeight="1">
      <c r="C269" s="73" t="s">
        <v>208</v>
      </c>
      <c r="D269" s="74"/>
      <c r="E269" s="74"/>
      <c r="F269" s="75">
        <f>SUMIF(K96:K96, "", J96:J96)</f>
        <v/>
      </c>
      <c r="G269" s="76"/>
      <c r="H269" s="76"/>
      <c r="I269" s="76"/>
      <c r="J269" s="76"/>
    </row>
    <row r="270" spans="2:10" ht="15.375" customHeight="1">
      <c r="C270" s="73" t="s">
        <v>209</v>
      </c>
      <c r="D270" s="74"/>
      <c r="E270" s="74"/>
      <c r="F270" s="75">
        <f>SUMIF(K107:K107, "", J107:J107)</f>
        <v/>
      </c>
      <c r="G270" s="76"/>
      <c r="H270" s="76"/>
      <c r="I270" s="76"/>
      <c r="J270" s="76"/>
    </row>
    <row r="271" spans="2:10">
      <c r="C271" s="69" t="s">
        <v>210</v>
      </c>
      <c r="D271" s="70"/>
      <c r="E271" s="70"/>
      <c r="F271" s="71">
        <f>SUMIF(K115:K115, "", J115:J115)</f>
        <v/>
      </c>
      <c r="G271" s="72"/>
      <c r="H271" s="72"/>
      <c r="I271" s="72"/>
      <c r="J271" s="72"/>
    </row>
    <row r="272" spans="2:10">
      <c r="C272" s="73" t="s">
        <v>211</v>
      </c>
      <c r="D272" s="74"/>
      <c r="E272" s="74"/>
      <c r="F272" s="75">
        <f>SUMIF(K115:K115, "", J115:J115)</f>
        <v/>
      </c>
      <c r="G272" s="76"/>
      <c r="H272" s="76"/>
      <c r="I272" s="76"/>
      <c r="J272" s="76"/>
    </row>
    <row r="273" spans="3:10">
      <c r="C273" s="69" t="s">
        <v>212</v>
      </c>
      <c r="D273" s="70"/>
      <c r="E273" s="70"/>
      <c r="F273" s="71">
        <f>SUMIF(K123:K123, "", J123:J123)</f>
        <v/>
      </c>
      <c r="G273" s="72"/>
      <c r="H273" s="72"/>
      <c r="I273" s="72"/>
      <c r="J273" s="72"/>
    </row>
    <row r="274" spans="3:10" ht="15.375" customHeight="1">
      <c r="C274" s="73" t="s">
        <v>213</v>
      </c>
      <c r="D274" s="74"/>
      <c r="E274" s="74"/>
      <c r="F274" s="75">
        <f>SUMIF(K123:K123, "", J123:J123)</f>
        <v/>
      </c>
      <c r="G274" s="76"/>
      <c r="H274" s="76"/>
      <c r="I274" s="76"/>
      <c r="J274" s="76"/>
    </row>
    <row r="275" spans="3:10">
      <c r="C275" s="69" t="s">
        <v>214</v>
      </c>
      <c r="D275" s="70"/>
      <c r="E275" s="70"/>
      <c r="F275" s="71">
        <f>SUMIF(K131:K231, "", J131:J231)</f>
        <v/>
      </c>
      <c r="G275" s="72"/>
      <c r="H275" s="72"/>
      <c r="I275" s="72"/>
      <c r="J275" s="72"/>
    </row>
    <row r="276" spans="3:10" ht="30.75" customHeight="1">
      <c r="C276" s="73" t="s">
        <v>215</v>
      </c>
      <c r="D276" s="74"/>
      <c r="E276" s="74"/>
      <c r="F276" s="75">
        <f>SUMIF(K131:K131, "", J131:J131)</f>
        <v/>
      </c>
      <c r="G276" s="76"/>
      <c r="H276" s="76"/>
      <c r="I276" s="76"/>
      <c r="J276" s="76"/>
    </row>
    <row r="277" spans="3:10">
      <c r="C277" s="73" t="s">
        <v>216</v>
      </c>
      <c r="D277" s="74"/>
      <c r="E277" s="74"/>
      <c r="F277" s="75">
        <f>SUMIF(K137:K157, "", J137:J157)</f>
        <v/>
      </c>
      <c r="G277" s="76"/>
      <c r="H277" s="76"/>
      <c r="I277" s="76"/>
      <c r="J277" s="76"/>
    </row>
    <row r="278" spans="3:10">
      <c r="C278" s="73" t="s">
        <v>217</v>
      </c>
      <c r="D278" s="74"/>
      <c r="E278" s="74"/>
      <c r="F278" s="75">
        <f>SUMIF(K164:K168, "", J164:J168)</f>
        <v/>
      </c>
      <c r="G278" s="76"/>
      <c r="H278" s="76"/>
      <c r="I278" s="76"/>
      <c r="J278" s="76"/>
    </row>
    <row r="279" spans="3:10">
      <c r="C279" s="73" t="s">
        <v>218</v>
      </c>
      <c r="D279" s="74"/>
      <c r="E279" s="74"/>
      <c r="F279" s="75">
        <f>SUMIF(K174:K174, "", J174:J174)</f>
        <v/>
      </c>
      <c r="G279" s="76"/>
      <c r="H279" s="76"/>
      <c r="I279" s="76"/>
      <c r="J279" s="76"/>
    </row>
    <row r="280" spans="3:10" ht="24.75" customHeight="1">
      <c r="C280" s="73" t="s">
        <v>219</v>
      </c>
      <c r="D280" s="74"/>
      <c r="E280" s="74"/>
      <c r="F280" s="75">
        <f>SUMIF(K182:K231, "", J182:J231)</f>
        <v/>
      </c>
      <c r="G280" s="76"/>
      <c r="H280" s="76"/>
      <c r="I280" s="76"/>
      <c r="J280" s="76"/>
    </row>
    <row r="281" spans="3:10" ht="26.75" customHeight="1">
      <c r="C281" s="77" t="s">
        <v>220</v>
      </c>
      <c r="D281" s="78"/>
      <c r="E281" s="78"/>
      <c r="F281" s="79">
        <f>SUMIF(K182:K182, "", J182:J182)</f>
        <v/>
      </c>
      <c r="G281" s="80"/>
      <c r="H281" s="80"/>
      <c r="I281" s="80"/>
      <c r="J281" s="80"/>
    </row>
    <row r="282" spans="3:10">
      <c r="C282" s="77" t="s">
        <v>221</v>
      </c>
      <c r="D282" s="78"/>
      <c r="E282" s="78"/>
      <c r="F282" s="79">
        <f>SUMIF(K188:K188, "", J188:J188)</f>
        <v/>
      </c>
      <c r="G282" s="80"/>
      <c r="H282" s="80"/>
      <c r="I282" s="80"/>
      <c r="J282" s="80"/>
    </row>
    <row r="283" spans="3:10">
      <c r="C283" s="77" t="s">
        <v>222</v>
      </c>
      <c r="D283" s="78"/>
      <c r="E283" s="78"/>
      <c r="F283" s="79">
        <f>SUMIF(K195:K195, "", J195:J195)</f>
        <v/>
      </c>
      <c r="G283" s="80"/>
      <c r="H283" s="80"/>
      <c r="I283" s="80"/>
      <c r="J283" s="80"/>
    </row>
    <row r="284" spans="3:10">
      <c r="C284" s="77" t="s">
        <v>223</v>
      </c>
      <c r="D284" s="78"/>
      <c r="E284" s="78"/>
      <c r="F284" s="79">
        <f>SUMIF(K201:K201, "", J201:J201)</f>
        <v/>
      </c>
      <c r="G284" s="80"/>
      <c r="H284" s="80"/>
      <c r="I284" s="80"/>
      <c r="J284" s="80"/>
    </row>
    <row r="285" spans="3:10">
      <c r="C285" s="77" t="s">
        <v>224</v>
      </c>
      <c r="D285" s="78"/>
      <c r="E285" s="78"/>
      <c r="F285" s="79">
        <f>SUMIF(K207:K207, "", J207:J207)</f>
        <v/>
      </c>
      <c r="G285" s="80"/>
      <c r="H285" s="80"/>
      <c r="I285" s="80"/>
      <c r="J285" s="80"/>
    </row>
    <row r="286" spans="3:10">
      <c r="C286" s="77" t="s">
        <v>225</v>
      </c>
      <c r="D286" s="78"/>
      <c r="E286" s="78"/>
      <c r="F286" s="79">
        <f>SUMIF(K213:K213, "", J213:J213)</f>
        <v/>
      </c>
      <c r="G286" s="80"/>
      <c r="H286" s="80"/>
      <c r="I286" s="80"/>
      <c r="J286" s="80"/>
    </row>
    <row r="287" spans="3:10">
      <c r="C287" s="77" t="s">
        <v>226</v>
      </c>
      <c r="D287" s="78"/>
      <c r="E287" s="78"/>
      <c r="F287" s="79">
        <f>SUMIF(K219:K219, "", J219:J219)</f>
        <v/>
      </c>
      <c r="G287" s="80"/>
      <c r="H287" s="80"/>
      <c r="I287" s="80"/>
      <c r="J287" s="80"/>
    </row>
    <row r="288" spans="3:10">
      <c r="C288" s="77" t="s">
        <v>227</v>
      </c>
      <c r="D288" s="78"/>
      <c r="E288" s="78"/>
      <c r="F288" s="79">
        <f>SUMIF(K225:K225, "", J225:J225)</f>
        <v/>
      </c>
      <c r="G288" s="80"/>
      <c r="H288" s="80"/>
      <c r="I288" s="80"/>
      <c r="J288" s="80"/>
    </row>
    <row r="289" spans="1:10">
      <c r="C289" s="77" t="s">
        <v>228</v>
      </c>
      <c r="D289" s="78"/>
      <c r="E289" s="78"/>
      <c r="F289" s="79">
        <f>SUMIF(K231:K231, "", J231:J231)</f>
        <v/>
      </c>
      <c r="G289" s="80"/>
      <c r="H289" s="80"/>
      <c r="I289" s="80"/>
      <c r="J289" s="80"/>
    </row>
    <row r="290" spans="1:10" ht="26.75" customHeight="1">
      <c r="C290" s="69" t="s">
        <v>229</v>
      </c>
      <c r="D290" s="70"/>
      <c r="E290" s="70"/>
      <c r="F290" s="71">
        <f>SUMIF(K238:K246, "", J238:J246)</f>
        <v/>
      </c>
      <c r="G290" s="72"/>
      <c r="H290" s="72"/>
      <c r="I290" s="72"/>
      <c r="J290" s="72"/>
    </row>
    <row r="291" spans="1:10" ht="25.025" customHeight="1">
      <c r="C291" s="81" t="s">
        <v>230</v>
      </c>
      <c r="D291" s="82"/>
      <c r="E291" s="82"/>
      <c r="F291" s="83"/>
      <c r="G291" s="83"/>
      <c r="H291" s="83"/>
      <c r="I291" s="83"/>
      <c r="J291" s="84"/>
    </row>
    <row r="292" spans="1:10">
      <c r="C292" s="85"/>
      <c r="D292" s="3"/>
      <c r="E292" s="3"/>
      <c r="F292" s="3"/>
      <c r="G292" s="3"/>
      <c r="H292" s="3"/>
      <c r="I292" s="3"/>
      <c r="J292" s="86"/>
    </row>
    <row r="293" spans="1:10">
      <c r="A293" s="87"/>
      <c r="C293" s="88" t="s">
        <v>194</v>
      </c>
      <c r="D293" s="7"/>
      <c r="E293" s="7"/>
      <c r="F293" s="89">
        <f>SUMIF(K5:K257, IF(K4="","",K4), J5:J257)</f>
        <v/>
      </c>
      <c r="G293" s="90"/>
      <c r="H293" s="90"/>
      <c r="I293" s="90"/>
      <c r="J293" s="91"/>
    </row>
    <row r="294" spans="1:10">
      <c r="A294" s="87"/>
      <c r="C294" s="88" t="s">
        <v>195</v>
      </c>
      <c r="D294" s="7"/>
      <c r="E294" s="7"/>
      <c r="F294" s="89">
        <f>ROUND(SUMIF(K5:K257, IF(K4="","",K4), J5:J257) * 0.2, 2)</f>
        <v/>
      </c>
      <c r="G294" s="90"/>
      <c r="H294" s="90"/>
      <c r="I294" s="90"/>
      <c r="J294" s="91"/>
    </row>
    <row r="295" spans="1:10">
      <c r="C295" s="92" t="s">
        <v>196</v>
      </c>
      <c r="D295" s="93"/>
      <c r="E295" s="93"/>
      <c r="F295" s="94">
        <f>SUM(F293:F294)</f>
        <v/>
      </c>
      <c r="G295" s="95"/>
      <c r="H295" s="95"/>
      <c r="I295" s="95"/>
      <c r="J295" s="96"/>
    </row>
    <row r="296" spans="1:10">
      <c r="C296" s="78"/>
    </row>
    <row r="297" spans="1:10">
      <c r="C297" s="35" t="s">
        <v>231</v>
      </c>
    </row>
    <row r="298" spans="1:10">
      <c r="C298" s="93">
        <f>IF('Paramètres'!AA2&lt;&gt;"",'Paramètres'!AA2,"")</f>
        <v/>
      </c>
      <c r="D298" s="93"/>
      <c r="E298" s="93"/>
      <c r="F298" s="93"/>
      <c r="G298" s="93"/>
      <c r="H298" s="93"/>
      <c r="I298" s="93"/>
      <c r="J298" s="93"/>
    </row>
    <row r="299" spans="1:10">
      <c r="C299" s="93"/>
      <c r="D299" s="93"/>
      <c r="E299" s="93"/>
      <c r="F299" s="93"/>
      <c r="G299" s="93"/>
      <c r="H299" s="93"/>
      <c r="I299" s="93"/>
      <c r="J299" s="93"/>
    </row>
    <row r="300" spans="1:10" ht="56.7" customHeight="1">
      <c r="F300" s="74" t="s">
        <v>232</v>
      </c>
      <c r="G300" s="74"/>
      <c r="H300" s="74"/>
      <c r="I300" s="74"/>
      <c r="J300" s="74"/>
    </row>
    <row r="302" spans="1:10" ht="85.05" customHeight="1">
      <c r="C302" s="97" t="s">
        <v>233</v>
      </c>
      <c r="D302" s="97"/>
      <c r="F302" s="97" t="s">
        <v>234</v>
      </c>
      <c r="G302" s="97"/>
      <c r="H302" s="97"/>
      <c r="I302" s="97"/>
      <c r="J302" s="97"/>
    </row>
    <row r="303" spans="1:10">
      <c r="C303" s="98" t="s">
        <v>235</v>
      </c>
      <c r="D303" s="98"/>
      <c r="E303" s="98"/>
      <c r="F303" s="98"/>
      <c r="G303" s="98"/>
      <c r="H303" s="98"/>
      <c r="I303" s="98"/>
      <c r="J303" s="98"/>
    </row>
  </sheetData>
  <sheetProtection password="E95E" sheet="1" objects="1" selectLockedCells="1"/>
  <mergeCells count="210">
    <mergeCell ref="C3:E3"/>
    <mergeCell ref="C4:E4"/>
    <mergeCell ref="C7:E7"/>
    <mergeCell ref="C8:E8"/>
    <mergeCell ref="C9:E9"/>
    <mergeCell ref="C11:E11"/>
    <mergeCell ref="C13:I13"/>
    <mergeCell ref="C15:E15"/>
    <mergeCell ref="C17:I17"/>
    <mergeCell ref="C19:E19"/>
    <mergeCell ref="C20:I20"/>
    <mergeCell ref="C23:E23"/>
    <mergeCell ref="C25:E25"/>
    <mergeCell ref="C27:I27"/>
    <mergeCell ref="C29:E29"/>
    <mergeCell ref="C31:I31"/>
    <mergeCell ref="C33:E33"/>
    <mergeCell ref="C34:I34"/>
    <mergeCell ref="C36:E36"/>
    <mergeCell ref="C38:I38"/>
    <mergeCell ref="C40:E40"/>
    <mergeCell ref="C42:I42"/>
    <mergeCell ref="C45:E45"/>
    <mergeCell ref="C48:E48"/>
    <mergeCell ref="C50:I50"/>
    <mergeCell ref="C52:E52"/>
    <mergeCell ref="C53:E53"/>
    <mergeCell ref="C55:I55"/>
    <mergeCell ref="C58:E58"/>
    <mergeCell ref="C60:E60"/>
    <mergeCell ref="C62:I62"/>
    <mergeCell ref="C64:E64"/>
    <mergeCell ref="C66:I66"/>
    <mergeCell ref="C68:E68"/>
    <mergeCell ref="C70:I70"/>
    <mergeCell ref="C73:E73"/>
    <mergeCell ref="C75:E75"/>
    <mergeCell ref="C77:I77"/>
    <mergeCell ref="C79:E79"/>
    <mergeCell ref="C81:I81"/>
    <mergeCell ref="C84:E84"/>
    <mergeCell ref="C86:E86"/>
    <mergeCell ref="C88:I88"/>
    <mergeCell ref="C90:E90"/>
    <mergeCell ref="C91:I91"/>
    <mergeCell ref="C94:E94"/>
    <mergeCell ref="C96:E96"/>
    <mergeCell ref="C97:I97"/>
    <mergeCell ref="C100:E100"/>
    <mergeCell ref="C107:E107"/>
    <mergeCell ref="C108:I108"/>
    <mergeCell ref="C112:E112"/>
    <mergeCell ref="C113:E113"/>
    <mergeCell ref="C115:E115"/>
    <mergeCell ref="C116:I116"/>
    <mergeCell ref="C120:E120"/>
    <mergeCell ref="C121:E121"/>
    <mergeCell ref="C123:E123"/>
    <mergeCell ref="C124:I124"/>
    <mergeCell ref="C128:E128"/>
    <mergeCell ref="C129:E129"/>
    <mergeCell ref="C131:E131"/>
    <mergeCell ref="C132:I132"/>
    <mergeCell ref="C135:E135"/>
    <mergeCell ref="C137:E137"/>
    <mergeCell ref="C139:I139"/>
    <mergeCell ref="C141:E141"/>
    <mergeCell ref="C143:I143"/>
    <mergeCell ref="C145:E145"/>
    <mergeCell ref="C147:I147"/>
    <mergeCell ref="C149:E149"/>
    <mergeCell ref="C151:I151"/>
    <mergeCell ref="C153:E153"/>
    <mergeCell ref="C155:I155"/>
    <mergeCell ref="C157:E157"/>
    <mergeCell ref="C159:I159"/>
    <mergeCell ref="C162:E162"/>
    <mergeCell ref="C164:E164"/>
    <mergeCell ref="C165:I165"/>
    <mergeCell ref="C168:E168"/>
    <mergeCell ref="C169:I169"/>
    <mergeCell ref="C172:E172"/>
    <mergeCell ref="C174:E174"/>
    <mergeCell ref="C175:I175"/>
    <mergeCell ref="C178:E178"/>
    <mergeCell ref="C179:E179"/>
    <mergeCell ref="C182:E182"/>
    <mergeCell ref="C183:I183"/>
    <mergeCell ref="C186:E186"/>
    <mergeCell ref="C188:E188"/>
    <mergeCell ref="C190:I190"/>
    <mergeCell ref="C193:E193"/>
    <mergeCell ref="C195:E195"/>
    <mergeCell ref="C196:I196"/>
    <mergeCell ref="C199:E199"/>
    <mergeCell ref="C201:E201"/>
    <mergeCell ref="C202:I202"/>
    <mergeCell ref="C205:E205"/>
    <mergeCell ref="C207:E207"/>
    <mergeCell ref="C208:I208"/>
    <mergeCell ref="C211:E211"/>
    <mergeCell ref="C213:E213"/>
    <mergeCell ref="C214:I214"/>
    <mergeCell ref="C217:E217"/>
    <mergeCell ref="C219:E219"/>
    <mergeCell ref="C220:I220"/>
    <mergeCell ref="C223:E223"/>
    <mergeCell ref="C225:E225"/>
    <mergeCell ref="C226:I226"/>
    <mergeCell ref="C229:E229"/>
    <mergeCell ref="C231:E231"/>
    <mergeCell ref="C232:I232"/>
    <mergeCell ref="C237:E237"/>
    <mergeCell ref="C238:E238"/>
    <mergeCell ref="C240:I240"/>
    <mergeCell ref="C242:E242"/>
    <mergeCell ref="C244:I244"/>
    <mergeCell ref="C246:E246"/>
    <mergeCell ref="C248:I248"/>
    <mergeCell ref="C251:E251"/>
    <mergeCell ref="F252:J252"/>
    <mergeCell ref="C252:E252"/>
    <mergeCell ref="F253:J253"/>
    <mergeCell ref="C253:E253"/>
    <mergeCell ref="F254:J254"/>
    <mergeCell ref="C254:E254"/>
    <mergeCell ref="F255:J255"/>
    <mergeCell ref="C255:E255"/>
    <mergeCell ref="F256:J256"/>
    <mergeCell ref="C256:E256"/>
    <mergeCell ref="C257:J257"/>
    <mergeCell ref="C259:J259"/>
    <mergeCell ref="F260:J260"/>
    <mergeCell ref="C260:E260"/>
    <mergeCell ref="F261:J261"/>
    <mergeCell ref="C261:E261"/>
    <mergeCell ref="F262:J262"/>
    <mergeCell ref="C262:E262"/>
    <mergeCell ref="F263:J263"/>
    <mergeCell ref="C263:E263"/>
    <mergeCell ref="F264:J264"/>
    <mergeCell ref="C264:E264"/>
    <mergeCell ref="F265:J265"/>
    <mergeCell ref="C265:E265"/>
    <mergeCell ref="F266:J266"/>
    <mergeCell ref="C266:E266"/>
    <mergeCell ref="F267:J267"/>
    <mergeCell ref="C267:E267"/>
    <mergeCell ref="F268:J268"/>
    <mergeCell ref="C268:E268"/>
    <mergeCell ref="F269:J269"/>
    <mergeCell ref="C269:E269"/>
    <mergeCell ref="F270:J270"/>
    <mergeCell ref="C270:E270"/>
    <mergeCell ref="F271:J271"/>
    <mergeCell ref="C271:E271"/>
    <mergeCell ref="F272:J272"/>
    <mergeCell ref="C272:E272"/>
    <mergeCell ref="F273:J273"/>
    <mergeCell ref="C273:E273"/>
    <mergeCell ref="F274:J274"/>
    <mergeCell ref="C274:E274"/>
    <mergeCell ref="F275:J275"/>
    <mergeCell ref="C275:E275"/>
    <mergeCell ref="F276:J276"/>
    <mergeCell ref="C276:E276"/>
    <mergeCell ref="F277:J277"/>
    <mergeCell ref="C277:E277"/>
    <mergeCell ref="F278:J278"/>
    <mergeCell ref="C278:E278"/>
    <mergeCell ref="F279:J279"/>
    <mergeCell ref="C279:E279"/>
    <mergeCell ref="F280:J280"/>
    <mergeCell ref="C280:E280"/>
    <mergeCell ref="F281:J281"/>
    <mergeCell ref="C281:E281"/>
    <mergeCell ref="F282:J282"/>
    <mergeCell ref="C282:E282"/>
    <mergeCell ref="F283:J283"/>
    <mergeCell ref="C283:E283"/>
    <mergeCell ref="F284:J284"/>
    <mergeCell ref="C284:E284"/>
    <mergeCell ref="F285:J285"/>
    <mergeCell ref="C285:E285"/>
    <mergeCell ref="F286:J286"/>
    <mergeCell ref="C286:E286"/>
    <mergeCell ref="F287:J287"/>
    <mergeCell ref="C287:E287"/>
    <mergeCell ref="F288:J288"/>
    <mergeCell ref="C288:E288"/>
    <mergeCell ref="F289:J289"/>
    <mergeCell ref="C289:E289"/>
    <mergeCell ref="F290:J290"/>
    <mergeCell ref="C290:E290"/>
    <mergeCell ref="C291:E291"/>
    <mergeCell ref="C292:J292"/>
    <mergeCell ref="C293:E293"/>
    <mergeCell ref="F293:J293"/>
    <mergeCell ref="C294:E294"/>
    <mergeCell ref="F294:J294"/>
    <mergeCell ref="C295:E295"/>
    <mergeCell ref="F295:J295"/>
    <mergeCell ref="C296:J296"/>
    <mergeCell ref="C297:J297"/>
    <mergeCell ref="C298:J298"/>
    <mergeCell ref="C299:J299"/>
    <mergeCell ref="F300:J300"/>
    <mergeCell ref="C302:D302"/>
    <mergeCell ref="F302:J302"/>
    <mergeCell ref="C303:J303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&amp;LHOP - CHU 2404 - Réaménagement du 4e étage de l'Hôpital d'enfants
5 Boulevard Jeanne D'Arc - 21079 DIJON&amp;RDPGF - Lot n°03 MENUISERIES INTERIEURES - MOBILIER 
DCE - Edition du 20/11/2024</oddHeader>
    <oddFooter>&amp;LTRIA ARCHITECTES&amp;CEdition du 20/11/2024&amp;RPage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46" t="s">
        <v>236</v>
      </c>
      <c r="AA1" s="7">
        <f>IF('DPGF'!F295&lt;&gt;"",'DPGF'!F295,"0")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9" t="s">
        <v>237</v>
      </c>
      <c r="B3" s="74" t="s">
        <v>238</v>
      </c>
      <c r="C3" s="100" t="s">
        <v>263</v>
      </c>
      <c r="D3" s="100"/>
      <c r="E3" s="100"/>
      <c r="F3" s="100"/>
      <c r="G3" s="100"/>
      <c r="H3" s="100"/>
      <c r="I3" s="100"/>
      <c r="J3" s="100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9" t="s">
        <v>239</v>
      </c>
      <c r="B5" s="74" t="s">
        <v>240</v>
      </c>
      <c r="C5" s="100" t="s">
        <v>264</v>
      </c>
      <c r="D5" s="100"/>
      <c r="E5" s="100"/>
      <c r="F5" s="100"/>
      <c r="G5" s="100"/>
      <c r="H5" s="100"/>
      <c r="I5" s="100"/>
      <c r="J5" s="100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9" t="s">
        <v>249</v>
      </c>
      <c r="B7" s="74" t="s">
        <v>250</v>
      </c>
      <c r="C7" s="100" t="s">
        <v>265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9" t="s">
        <v>251</v>
      </c>
      <c r="B9" s="74" t="s">
        <v>252</v>
      </c>
      <c r="C9" s="100" t="s">
        <v>40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9" t="s">
        <v>241</v>
      </c>
      <c r="B11" s="74" t="s">
        <v>242</v>
      </c>
      <c r="C11" s="100" t="s">
        <v>41</v>
      </c>
      <c r="D11" s="100"/>
      <c r="E11" s="100"/>
      <c r="F11" s="100"/>
      <c r="G11" s="100"/>
      <c r="H11" s="100"/>
      <c r="I11" s="100"/>
      <c r="J11" s="100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9" t="s">
        <v>253</v>
      </c>
      <c r="B13" s="74" t="s">
        <v>254</v>
      </c>
      <c r="C13" s="100" t="s">
        <v>266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9" t="s">
        <v>255</v>
      </c>
      <c r="B15" s="74" t="s">
        <v>256</v>
      </c>
      <c r="C15" s="100" t="s">
        <v>267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9" t="s">
        <v>257</v>
      </c>
      <c r="B17" s="74" t="s">
        <v>258</v>
      </c>
      <c r="C17" s="100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101">
        <v>0.2</v>
      </c>
      <c r="E19" s="102" t="s">
        <v>259</v>
      </c>
      <c r="AA19" s="7">
        <f>INT((AA5-AA18*100)/10)</f>
        <v/>
      </c>
    </row>
    <row r="20" spans="1:27" ht="12.75" customHeight="1">
      <c r="C20" s="103">
        <v>0.055</v>
      </c>
      <c r="E20" s="102" t="s">
        <v>260</v>
      </c>
      <c r="AA20" s="7">
        <f>AA5-AA18*100-AA19*10</f>
        <v/>
      </c>
    </row>
    <row r="21" spans="1:27" ht="12.75" customHeight="1">
      <c r="C21" s="103">
        <v>0</v>
      </c>
      <c r="E21" s="102" t="s">
        <v>261</v>
      </c>
      <c r="AA21" s="7">
        <f>INT(AA6/10)</f>
        <v/>
      </c>
    </row>
    <row r="22" spans="1:27" ht="12.75" customHeight="1">
      <c r="C22" s="104">
        <v>0</v>
      </c>
      <c r="E22" s="102" t="s">
        <v>262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9" t="s">
        <v>243</v>
      </c>
      <c r="B24" s="74" t="s">
        <v>244</v>
      </c>
      <c r="C24" s="100" t="s">
        <v>268</v>
      </c>
      <c r="D24" s="100"/>
      <c r="E24" s="100"/>
      <c r="F24" s="100"/>
      <c r="G24" s="100"/>
      <c r="H24" s="100"/>
      <c r="I24" s="100"/>
      <c r="J24" s="100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9" t="s">
        <v>245</v>
      </c>
      <c r="B26" s="74" t="s">
        <v>246</v>
      </c>
      <c r="C26" s="100" t="s">
        <v>269</v>
      </c>
      <c r="D26" s="100"/>
      <c r="E26" s="100"/>
      <c r="F26" s="100"/>
      <c r="G26" s="100"/>
      <c r="H26" s="100"/>
      <c r="I26" s="100"/>
      <c r="J26" s="100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9" t="s">
        <v>247</v>
      </c>
      <c r="B28" s="74" t="s">
        <v>248</v>
      </c>
      <c r="C28" s="100"/>
      <c r="D28" s="100"/>
      <c r="E28" s="100"/>
      <c r="F28" s="100"/>
      <c r="G28" s="100"/>
      <c r="H28" s="100"/>
      <c r="I28" s="100"/>
      <c r="J28" s="100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270</v>
      </c>
      <c r="B1" s="7" t="s">
        <v>271</v>
      </c>
    </row>
    <row r="2" spans="1:3">
      <c r="A2" s="7" t="s">
        <v>272</v>
      </c>
      <c r="B2" s="7" t="s">
        <v>263</v>
      </c>
    </row>
    <row r="3" spans="1:3">
      <c r="A3" s="7" t="s">
        <v>273</v>
      </c>
      <c r="B3" s="7">
        <v>0</v>
      </c>
    </row>
    <row r="4" spans="1:3">
      <c r="A4" s="7" t="s">
        <v>274</v>
      </c>
      <c r="B4" s="7">
        <v>0</v>
      </c>
    </row>
    <row r="5" spans="1:3">
      <c r="A5" s="7" t="s">
        <v>275</v>
      </c>
      <c r="B5" s="7">
        <v>0</v>
      </c>
    </row>
    <row r="6" spans="1:3">
      <c r="A6" s="7" t="s">
        <v>276</v>
      </c>
      <c r="B6" s="7">
        <v>1</v>
      </c>
    </row>
    <row r="7" spans="1:3">
      <c r="A7" s="7" t="s">
        <v>277</v>
      </c>
      <c r="B7" s="7">
        <v>1</v>
      </c>
    </row>
    <row r="8" spans="1:3">
      <c r="A8" s="7" t="s">
        <v>278</v>
      </c>
      <c r="B8" s="7">
        <v>0</v>
      </c>
    </row>
    <row r="9" spans="1:3">
      <c r="A9" s="7" t="s">
        <v>279</v>
      </c>
      <c r="B9" s="7">
        <v>0</v>
      </c>
    </row>
    <row r="10" spans="1:3">
      <c r="A10" s="7" t="s">
        <v>280</v>
      </c>
      <c r="C10" s="7" t="s">
        <v>281</v>
      </c>
    </row>
    <row r="11" spans="1:3">
      <c r="A11" s="7" t="s">
        <v>282</v>
      </c>
      <c r="B11" s="7">
        <v>0</v>
      </c>
    </row>
    <row r="12" spans="1:3">
      <c r="A12" s="7" t="s">
        <v>283</v>
      </c>
      <c r="B12" s="7" t="s">
        <v>284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105" t="s">
        <v>285</v>
      </c>
      <c r="C2" s="105"/>
      <c r="D2" s="105"/>
      <c r="E2" s="105"/>
      <c r="F2" s="105"/>
      <c r="G2" s="105"/>
      <c r="H2" s="105"/>
      <c r="I2" s="105"/>
      <c r="J2" s="105"/>
    </row>
    <row r="4" spans="1:10" ht="12.75" customHeight="1">
      <c r="A4" s="99" t="s">
        <v>237</v>
      </c>
      <c r="B4" s="74" t="s">
        <v>286</v>
      </c>
      <c r="C4" s="106"/>
      <c r="D4" s="106"/>
      <c r="E4" s="106"/>
      <c r="F4" s="106"/>
      <c r="G4" s="106"/>
      <c r="H4" s="106"/>
      <c r="I4" s="106"/>
      <c r="J4" s="106"/>
    </row>
    <row r="6" spans="1:10" ht="12.75" customHeight="1">
      <c r="A6" s="99" t="s">
        <v>239</v>
      </c>
      <c r="B6" s="74" t="s">
        <v>287</v>
      </c>
      <c r="C6" s="106"/>
      <c r="D6" s="106"/>
      <c r="E6" s="106"/>
      <c r="F6" s="106"/>
      <c r="G6" s="106"/>
      <c r="H6" s="106"/>
      <c r="I6" s="106"/>
      <c r="J6" s="106"/>
    </row>
    <row r="8" spans="1:10" ht="12.75" customHeight="1">
      <c r="A8" s="99" t="s">
        <v>249</v>
      </c>
      <c r="B8" s="74" t="s">
        <v>288</v>
      </c>
      <c r="C8" s="106"/>
      <c r="D8" s="106"/>
      <c r="E8" s="106"/>
      <c r="F8" s="106"/>
      <c r="G8" s="106"/>
      <c r="H8" s="106"/>
      <c r="I8" s="106"/>
      <c r="J8" s="106"/>
    </row>
    <row r="10" spans="1:10" ht="12.75" customHeight="1">
      <c r="A10" s="99" t="s">
        <v>251</v>
      </c>
      <c r="B10" s="74" t="s">
        <v>289</v>
      </c>
      <c r="C10" s="107"/>
      <c r="D10" s="107"/>
      <c r="E10" s="107"/>
      <c r="F10" s="107"/>
      <c r="G10" s="107"/>
      <c r="H10" s="107"/>
      <c r="I10" s="107"/>
      <c r="J10" s="107"/>
    </row>
    <row r="12" spans="1:10" ht="12.75" customHeight="1">
      <c r="A12" s="99" t="s">
        <v>241</v>
      </c>
      <c r="B12" s="74" t="s">
        <v>290</v>
      </c>
      <c r="C12" s="106"/>
      <c r="D12" s="106"/>
      <c r="E12" s="106"/>
      <c r="F12" s="106"/>
      <c r="G12" s="106"/>
      <c r="H12" s="106"/>
      <c r="I12" s="106"/>
      <c r="J12" s="106"/>
    </row>
    <row r="14" spans="1:10" ht="12.75" customHeight="1">
      <c r="A14" s="99" t="s">
        <v>253</v>
      </c>
      <c r="B14" s="74" t="s">
        <v>291</v>
      </c>
      <c r="C14" s="106"/>
      <c r="D14" s="106"/>
      <c r="E14" s="106"/>
      <c r="F14" s="106"/>
      <c r="G14" s="106"/>
      <c r="H14" s="106"/>
      <c r="I14" s="106"/>
      <c r="J14" s="106"/>
    </row>
    <row r="16" spans="1:10" ht="12.75" customHeight="1">
      <c r="A16" s="99" t="s">
        <v>255</v>
      </c>
      <c r="B16" s="74" t="s">
        <v>292</v>
      </c>
      <c r="C16" s="106"/>
      <c r="D16" s="106"/>
      <c r="E16" s="106"/>
      <c r="F16" s="106"/>
      <c r="G16" s="106"/>
      <c r="H16" s="106"/>
      <c r="I16" s="106"/>
      <c r="J16" s="106"/>
    </row>
    <row r="18" spans="1:10" ht="12.75" customHeight="1">
      <c r="A18" s="99" t="s">
        <v>257</v>
      </c>
      <c r="B18" s="74" t="s">
        <v>293</v>
      </c>
      <c r="C18" s="108"/>
      <c r="D18" s="108"/>
      <c r="E18" s="108"/>
      <c r="F18" s="108"/>
      <c r="G18" s="108"/>
      <c r="H18" s="108"/>
      <c r="I18" s="108"/>
      <c r="J18" s="108"/>
    </row>
    <row r="20" spans="1:10" ht="12.75" customHeight="1">
      <c r="A20" s="99" t="s">
        <v>294</v>
      </c>
      <c r="B20" s="74" t="s">
        <v>295</v>
      </c>
      <c r="C20" s="108"/>
      <c r="D20" s="108"/>
      <c r="E20" s="108"/>
      <c r="F20" s="108"/>
      <c r="G20" s="108"/>
      <c r="H20" s="108"/>
      <c r="I20" s="108"/>
      <c r="J20" s="108"/>
    </row>
    <row r="22" spans="1:10" ht="12.75" customHeight="1">
      <c r="A22" s="99" t="s">
        <v>243</v>
      </c>
      <c r="B22" s="74" t="s">
        <v>296</v>
      </c>
      <c r="C22" s="108"/>
      <c r="D22" s="108"/>
      <c r="E22" s="108"/>
      <c r="F22" s="108"/>
      <c r="G22" s="108"/>
      <c r="H22" s="108"/>
      <c r="I22" s="108"/>
      <c r="J22" s="108"/>
    </row>
    <row r="24" spans="1:10" ht="12.75" customHeight="1">
      <c r="A24" s="99" t="s">
        <v>245</v>
      </c>
      <c r="B24" s="74" t="s">
        <v>297</v>
      </c>
      <c r="C24" s="106"/>
      <c r="D24" s="106"/>
      <c r="E24" s="106"/>
      <c r="F24" s="106"/>
      <c r="G24" s="106"/>
      <c r="H24" s="106"/>
      <c r="I24" s="106"/>
      <c r="J24" s="106"/>
    </row>
    <row r="28" spans="1:10" ht="60" customHeight="1">
      <c r="A28" s="99" t="s">
        <v>247</v>
      </c>
      <c r="B28" s="74" t="s">
        <v>298</v>
      </c>
      <c r="C28" s="106"/>
      <c r="D28" s="106"/>
      <c r="E28" s="106"/>
      <c r="F28" s="106"/>
      <c r="G28" s="106"/>
      <c r="H28" s="106"/>
      <c r="I28" s="106"/>
      <c r="J28" s="106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9" t="s">
        <v>299</v>
      </c>
      <c r="C2" s="109"/>
      <c r="D2" s="109"/>
      <c r="E2" s="109"/>
      <c r="F2" s="109"/>
    </row>
    <row r="4" spans="2:6" ht="12.75" customHeight="1">
      <c r="B4" s="110" t="s">
        <v>300</v>
      </c>
      <c r="C4" s="110" t="s">
        <v>301</v>
      </c>
      <c r="D4" s="110" t="s">
        <v>302</v>
      </c>
      <c r="E4" s="110" t="s">
        <v>303</v>
      </c>
      <c r="F4" s="110" t="s">
        <v>304</v>
      </c>
    </row>
    <row r="6" spans="2:6" ht="12.75" customHeight="1">
      <c r="B6" s="111"/>
      <c r="C6" s="112"/>
      <c r="D6" s="113"/>
      <c r="E6" s="114"/>
      <c r="F6" s="115">
        <f>IF(AND(E6= "",D6= ""), "", ROUND(ROUND(E6, 2) * ROUND(D6, 3), 2))</f>
        <v/>
      </c>
    </row>
    <row r="8" spans="2:6" ht="12.75" customHeight="1">
      <c r="B8" s="111"/>
      <c r="C8" s="112"/>
      <c r="D8" s="113"/>
      <c r="E8" s="114"/>
      <c r="F8" s="115">
        <f>IF(AND(E8= "",D8= ""), "", ROUND(ROUND(E8, 2) * ROUND(D8, 3), 2))</f>
        <v/>
      </c>
    </row>
    <row r="10" spans="2:6" ht="12.75" customHeight="1">
      <c r="B10" s="111"/>
      <c r="C10" s="112"/>
      <c r="D10" s="113"/>
      <c r="E10" s="114"/>
      <c r="F10" s="115">
        <f>IF(AND(E10= "",D10= ""), "", ROUND(ROUND(E10, 2) * ROUND(D10, 3), 2))</f>
        <v/>
      </c>
    </row>
    <row r="12" spans="2:6" ht="12.75" customHeight="1">
      <c r="B12" s="111"/>
      <c r="C12" s="112"/>
      <c r="D12" s="113"/>
      <c r="E12" s="114"/>
      <c r="F12" s="115">
        <f>IF(AND(E12= "",D12= ""), "", ROUND(ROUND(E12, 2) * ROUND(D12, 3), 2))</f>
        <v/>
      </c>
    </row>
    <row r="14" spans="2:6" ht="12.75" customHeight="1">
      <c r="B14" s="111"/>
      <c r="C14" s="112"/>
      <c r="D14" s="113"/>
      <c r="E14" s="114"/>
      <c r="F14" s="115">
        <f>IF(AND(E14= "",D14= ""), "", ROUND(ROUND(E14, 2) * ROUND(D14, 3), 2))</f>
        <v/>
      </c>
    </row>
    <row r="16" spans="2:6" ht="12.75" customHeight="1">
      <c r="B16" s="111"/>
      <c r="C16" s="112"/>
      <c r="D16" s="113"/>
      <c r="E16" s="114"/>
      <c r="F16" s="115">
        <f>IF(AND(E16= "",D16= ""), "", ROUND(ROUND(E16, 2) * ROUND(D16, 3), 2))</f>
        <v/>
      </c>
    </row>
    <row r="18" spans="2:6" ht="12.75" customHeight="1">
      <c r="B18" s="111"/>
      <c r="C18" s="112"/>
      <c r="D18" s="113"/>
      <c r="E18" s="114"/>
      <c r="F18" s="115">
        <f>IF(AND(E18= "",D18= ""), "", ROUND(ROUND(E18, 2) * ROUND(D18, 3), 2))</f>
        <v/>
      </c>
    </row>
    <row r="20" spans="2:6" ht="12.75" customHeight="1">
      <c r="B20" s="111"/>
      <c r="C20" s="112"/>
      <c r="D20" s="113"/>
      <c r="E20" s="114"/>
      <c r="F20" s="115">
        <f>IF(AND(E20= "",D20= ""), "", ROUND(ROUND(E20, 2) * ROUND(D20, 3), 2))</f>
        <v/>
      </c>
    </row>
    <row r="22" spans="2:6" ht="12.75" customHeight="1">
      <c r="B22" s="111"/>
      <c r="C22" s="112"/>
      <c r="D22" s="113"/>
      <c r="E22" s="114"/>
      <c r="F22" s="115">
        <f>IF(AND(E22= "",D22= ""), "", ROUND(ROUND(E22, 2) * ROUND(D22, 3), 2))</f>
        <v/>
      </c>
    </row>
    <row r="24" spans="2:6" ht="12.75" customHeight="1">
      <c r="B24" s="111"/>
      <c r="C24" s="112"/>
      <c r="D24" s="113"/>
      <c r="E24" s="114"/>
      <c r="F24" s="115">
        <f>IF(AND(E24= "",D24= ""), "", ROUND(ROUND(E24, 2) * ROUND(D24, 3), 2))</f>
        <v/>
      </c>
    </row>
    <row r="26" spans="2:6" ht="12.75" customHeight="1">
      <c r="B26" s="111"/>
      <c r="C26" s="112"/>
      <c r="D26" s="113"/>
      <c r="E26" s="114"/>
      <c r="F26" s="115">
        <f>IF(AND(E26= "",D26= ""), "", ROUND(ROUND(E26, 2) * ROUND(D26, 3), 2))</f>
        <v/>
      </c>
    </row>
    <row r="28" spans="2:6" ht="12.75" customHeight="1">
      <c r="B28" s="111"/>
      <c r="C28" s="112"/>
      <c r="D28" s="113"/>
      <c r="E28" s="114"/>
      <c r="F28" s="115">
        <f>IF(AND(E28= "",D28= ""), "", ROUND(ROUND(E28, 2) * ROUND(D28, 3), 2))</f>
        <v/>
      </c>
    </row>
    <row r="30" spans="2:6" ht="12.75" customHeight="1">
      <c r="B30" s="111"/>
      <c r="C30" s="112"/>
      <c r="D30" s="113"/>
      <c r="E30" s="114"/>
      <c r="F30" s="115">
        <f>IF(AND(E30= "",D30= ""), "", ROUND(ROUND(E30, 2) * ROUND(D30, 3), 2))</f>
        <v/>
      </c>
    </row>
    <row r="32" spans="2:6" ht="12.75" customHeight="1">
      <c r="B32" s="111"/>
      <c r="C32" s="112"/>
      <c r="D32" s="113"/>
      <c r="E32" s="114"/>
      <c r="F32" s="115">
        <f>IF(AND(E32= "",D32= ""), "", ROUND(ROUND(E32, 2) * ROUND(D32, 3), 2))</f>
        <v/>
      </c>
    </row>
    <row r="34" spans="2:6" ht="12.75" customHeight="1">
      <c r="B34" s="111"/>
      <c r="C34" s="112"/>
      <c r="D34" s="113"/>
      <c r="E34" s="114"/>
      <c r="F34" s="115">
        <f>IF(AND(E34= "",D34= ""), "", ROUND(ROUND(E34, 2) * ROUND(D34, 3), 2))</f>
        <v/>
      </c>
    </row>
    <row r="36" spans="2:6" ht="12.75" customHeight="1">
      <c r="B36" s="111"/>
      <c r="C36" s="112"/>
      <c r="D36" s="113"/>
      <c r="E36" s="114"/>
      <c r="F36" s="115">
        <f>IF(AND(E36= "",D36= ""), "", ROUND(ROUND(E36, 2) * ROUND(D36, 3), 2))</f>
        <v/>
      </c>
    </row>
    <row r="38" spans="2:6" ht="12.75" customHeight="1">
      <c r="B38" s="111"/>
      <c r="C38" s="112"/>
      <c r="D38" s="113"/>
      <c r="E38" s="114"/>
      <c r="F38" s="115">
        <f>IF(AND(E38= "",D38= ""), "", ROUND(ROUND(E38, 2) * ROUND(D38, 3), 2))</f>
        <v/>
      </c>
    </row>
    <row r="40" spans="2:6" ht="12.75" customHeight="1">
      <c r="B40" s="111"/>
      <c r="C40" s="112"/>
      <c r="D40" s="113"/>
      <c r="E40" s="114"/>
      <c r="F40" s="115">
        <f>IF(AND(E40= "",D40= ""), "", ROUND(ROUND(E40, 2) * ROUND(D40, 3), 2))</f>
        <v/>
      </c>
    </row>
    <row r="42" spans="2:6" ht="12.75" customHeight="1">
      <c r="B42" s="111"/>
      <c r="C42" s="112"/>
      <c r="D42" s="113"/>
      <c r="E42" s="114"/>
      <c r="F42" s="115">
        <f>IF(AND(E42= "",D42= ""), "", ROUND(ROUND(E42, 2) * ROUND(D42, 3), 2))</f>
        <v/>
      </c>
    </row>
    <row r="44" spans="2:6" ht="12.75" customHeight="1">
      <c r="B44" s="111"/>
      <c r="C44" s="112"/>
      <c r="D44" s="113"/>
      <c r="E44" s="114"/>
      <c r="F44" s="115">
        <f>IF(AND(E44= "",D44= ""), "", ROUND(ROUND(E44, 2) * ROUND(D44, 3), 2))</f>
        <v/>
      </c>
    </row>
    <row r="46" spans="2:6" ht="12.75" customHeight="1">
      <c r="B46" s="111"/>
      <c r="C46" s="112"/>
      <c r="D46" s="113"/>
      <c r="E46" s="114"/>
      <c r="F46" s="115">
        <f>IF(AND(E46= "",D46= ""), "", ROUND(ROUND(E46, 2) * ROUND(D46, 3), 2))</f>
        <v/>
      </c>
    </row>
    <row r="48" spans="2:6" ht="12.75" customHeight="1">
      <c r="B48" s="111"/>
      <c r="C48" s="112"/>
      <c r="D48" s="113"/>
      <c r="E48" s="114"/>
      <c r="F48" s="115">
        <f>IF(AND(E48= "",D48= ""), "", ROUND(ROUND(E48, 2) * ROUND(D48, 3), 2))</f>
        <v/>
      </c>
    </row>
    <row r="50" spans="2:6" ht="12.75" customHeight="1">
      <c r="B50" s="111"/>
      <c r="C50" s="112"/>
      <c r="D50" s="113"/>
      <c r="E50" s="114"/>
      <c r="F50" s="115">
        <f>IF(AND(E50= "",D50= ""), "", ROUND(ROUND(E50, 2) * ROUND(D50, 3), 2))</f>
        <v/>
      </c>
    </row>
    <row r="52" spans="2:6" ht="12.75" customHeight="1">
      <c r="B52" s="111"/>
      <c r="C52" s="112"/>
      <c r="D52" s="113"/>
      <c r="E52" s="114"/>
      <c r="F52" s="115">
        <f>IF(AND(E52= "",D52= ""), "", ROUND(ROUND(E52, 2) * ROUND(D52, 3), 2))</f>
        <v/>
      </c>
    </row>
    <row r="54" spans="2:6" ht="12.75" customHeight="1">
      <c r="B54" s="111"/>
      <c r="C54" s="112"/>
      <c r="D54" s="113"/>
      <c r="E54" s="114"/>
      <c r="F54" s="115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2024-11-20T13:08:07Z</dcterms:created>
  <dcterms:modified xsi:type="dcterms:W3CDTF">2024-11-20T13:08:07Z</dcterms:modified>
</cp:coreProperties>
</file>