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17" authorId="0">
      <text>
        <r>
          <rPr>
            <sz val="8"/>
            <color indexed="81"/>
            <rFont val="Tahoma"/>
            <family val="2"/>
          </rPr>
          <t>pour mémoire</t>
        </r>
      </text>
    </comment>
    <comment ref="J116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<sst xmlns="http://schemas.openxmlformats.org/spreadsheetml/2006/main" count="335" uniqueCount="226">
  <si>
    <t>Dossier</t>
  </si>
  <si>
    <t>Date</t>
  </si>
  <si>
    <t>Phase</t>
  </si>
  <si>
    <t>Indice</t>
  </si>
  <si>
    <t>MAITRE D'OUVRAGE
C.H.U DIJON-BOURGOGNE
5, Boulevard Jeanne d’Arc
B.P 77908
21079 DIJON CEDEX
Tél : 03.80.29.33.80   Fax : 03.80.29.35.00</t>
  </si>
  <si>
    <t>COORDONNATEUR SECURITE CHANTIER : 
    QUALICONSULT
    16 Rue des Cortots
    21121 FONTAINE LES DIJON</t>
  </si>
  <si>
    <t>BUREAU CONTROLE : 
    ALPES CONTRÔLES
    13 rue Victor FOURCAUT
    52000 CHAUMONT</t>
  </si>
  <si>
    <t>ACOUSTICIEN : 
    ALLEGRO ACOUSTIQUE
    18 rue Colonel Quantin
    21000 DIJON</t>
  </si>
  <si>
    <t>BE FLUIDES : 
    D.G.E.T
    39 avenue du 14 Juillet
    21300 CHENÔVE</t>
  </si>
  <si>
    <t>MAITRE D'OEUVRE : 
    TRIA ARCHITECTES
    70 Avenue de Drapeau
    21000 DIJON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</si>
  <si>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</si>
  <si>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</si>
  <si>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</si>
  <si>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</si>
  <si>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</si>
  <si>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</si>
  <si>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</si>
  <si>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</si>
  <si>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</si>
  <si>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</si>
  <si>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</si>
  <si>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</si>
  <si>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</si>
  <si>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</si>
  <si>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</si>
  <si>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</si>
  <si>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</si>
  <si>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</si>
  <si>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</si>
  <si>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</si>
  <si>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</si>
  <si>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</si>
  <si>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</si>
  <si>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</si>
  <si>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</si>
  <si>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</si>
  <si>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</si>
  <si>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</si>
  <si>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</si>
  <si>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</si>
  <si>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n°01</t>
  </si>
  <si>
    <t>DEMOLITION - GROS-OEUVRE</t>
  </si>
  <si>
    <t>3.&amp;</t>
  </si>
  <si>
    <t>01.2</t>
  </si>
  <si>
    <t>PRESCRIPTIONS PARTICULIERES</t>
  </si>
  <si>
    <t>01.2.1</t>
  </si>
  <si>
    <t>TRAVAUX PREPARATOIRES</t>
  </si>
  <si>
    <r>
      <rPr>
        <b/>
        <sz val="11"/>
        <color rgb="FF000000"/>
        <rFont val="Arial"/>
        <family val="2"/>
      </rPr>
      <t>TRAVAUX PREPARATOIRES</t>
    </r>
    <r>
      <rPr>
        <b/>
        <sz val="11"/>
        <color theme="1"/>
        <rFont val="Arial"/>
        <family val="2"/>
      </rPr>
      <t xml:space="preserve"> </t>
    </r>
  </si>
  <si>
    <t>Panneau de chantier</t>
  </si>
  <si>
    <t>ENS</t>
  </si>
  <si>
    <t>9.T</t>
  </si>
  <si>
    <t>9.L</t>
  </si>
  <si>
    <t xml:space="preserve">Localisation : Selon indication du maître d'ouvrage
</t>
  </si>
  <si>
    <t>9.&amp;</t>
  </si>
  <si>
    <t>Installation de chantier</t>
  </si>
  <si>
    <t xml:space="preserve">Localisation : installation de chantier pour les travaux de l'aile universitaire du R+4
</t>
  </si>
  <si>
    <t>Plan d'installation (PIC)</t>
  </si>
  <si>
    <t>PM</t>
  </si>
  <si>
    <t xml:space="preserve">Localisation : selon indications du coordinateur SPS et selon le code du travail
</t>
  </si>
  <si>
    <t>4.&amp;</t>
  </si>
  <si>
    <t>01.2.2</t>
  </si>
  <si>
    <t>CURAGE - DEMOLITION</t>
  </si>
  <si>
    <r>
      <rPr>
        <b/>
        <sz val="11"/>
        <color rgb="FF000000"/>
        <rFont val="Arial"/>
        <family val="2"/>
      </rPr>
      <t>CURAGE - DEMOLITION</t>
    </r>
    <r>
      <rPr>
        <b/>
        <sz val="11"/>
        <color theme="1"/>
        <rFont val="Arial"/>
        <family val="2"/>
      </rPr>
      <t xml:space="preserve"> </t>
    </r>
  </si>
  <si>
    <t>4.T</t>
  </si>
  <si>
    <t>01.2.2.1</t>
  </si>
  <si>
    <t>Démolitions de faux plafonds</t>
  </si>
  <si>
    <t>8.T</t>
  </si>
  <si>
    <t>Démolition de faux-plafonds métalliques ou en plaques de plâtres non démontables ou démontables R+4</t>
  </si>
  <si>
    <t xml:space="preserve">Localisation : ensemble de l'aile universitaire concernée par les travaux selon plan de démolition (hors petite circulation de "l'accès public")
</t>
  </si>
  <si>
    <t>Démolition de faux-plafonds métalliques ou en plaques de plâtres non démontables ou démontables R+3</t>
  </si>
  <si>
    <t xml:space="preserve">Localisation : salle de réunion A du R+3 selon plan architecte
</t>
  </si>
  <si>
    <t>8.&amp;</t>
  </si>
  <si>
    <t>01.2.2.2</t>
  </si>
  <si>
    <t>Démolitions d'éléments</t>
  </si>
  <si>
    <t>Démolition d'escalier</t>
  </si>
  <si>
    <t xml:space="preserve">Localisation :  marches des escaliers de l'ancienne salle ado selon plan de démolition
</t>
  </si>
  <si>
    <t>01.2.2.3</t>
  </si>
  <si>
    <t>Démolition du cloisonnement intérieur</t>
  </si>
  <si>
    <t>Démolition de cloisons légères et accessoires</t>
  </si>
  <si>
    <t xml:space="preserve">Localisation : ensemble des parois non porteuses selon plan de démolition 
</t>
  </si>
  <si>
    <t>Démolition de plinthes bois, PVC ou carrelées</t>
  </si>
  <si>
    <t>ML</t>
  </si>
  <si>
    <t xml:space="preserve">Localisation : ensemble des plinthes des murs conservés selon plan de démolition
</t>
  </si>
  <si>
    <t>01.2.2.4</t>
  </si>
  <si>
    <t xml:space="preserve">Dépose de portes et huisseries intérieures </t>
  </si>
  <si>
    <t>Dépose des portes et des huisseries</t>
  </si>
  <si>
    <t>Localisation : portes selon plan de démolition</t>
  </si>
  <si>
    <t>Dépose des huisseries seules</t>
  </si>
  <si>
    <t xml:space="preserve">Localisation : Huisseries des portes DAS selon plan de démolition
</t>
  </si>
  <si>
    <t>01.2.3</t>
  </si>
  <si>
    <t>MODIFICATION DE L'EXISTANT</t>
  </si>
  <si>
    <r>
      <rPr>
        <b/>
        <sz val="11"/>
        <color rgb="FF000000"/>
        <rFont val="Arial"/>
        <family val="2"/>
      </rPr>
      <t>MODIFICATION DE L'EXISTANT</t>
    </r>
    <r>
      <rPr>
        <b/>
        <sz val="11"/>
        <color theme="1"/>
        <rFont val="Arial"/>
        <family val="2"/>
      </rPr>
      <t xml:space="preserve"> </t>
    </r>
  </si>
  <si>
    <t>01.2.3.1</t>
  </si>
  <si>
    <t>Création d'ouverture dans parois existantes</t>
  </si>
  <si>
    <r>
      <rPr>
        <b/>
        <sz val="10"/>
        <color rgb="FF000000"/>
        <rFont val="Arial"/>
        <family val="2"/>
      </rPr>
      <t>Création d'ouverture dans parois existantes</t>
    </r>
    <r>
      <rPr>
        <b/>
        <sz val="10"/>
        <color theme="1"/>
        <rFont val="Arial"/>
        <family val="2"/>
      </rPr>
      <t xml:space="preserve"> </t>
    </r>
  </si>
  <si>
    <t>5.T</t>
  </si>
  <si>
    <t>Création ouverture 1.00 x 2.10 m ht sur mur maçonné selon réservation lot menuiserie intérieure</t>
  </si>
  <si>
    <t xml:space="preserve">Localisation : Salle EJE selon plan projet
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</si>
  <si>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theme="1"/>
        <rFont val="Arial"/>
        <family val="2"/>
      </rPr>
      <t>Salle EJE selon plan projet</t>
    </r>
    <r>
      <rPr>
        <i/>
        <sz val="8"/>
        <color rgb="FFFF0000"/>
        <rFont val="Arial"/>
        <family val="2"/>
      </rPr>
      <t xml:space="preserve">
</t>
    </r>
  </si>
  <si>
    <t>5.&amp;</t>
  </si>
  <si>
    <t>01.2.3.2</t>
  </si>
  <si>
    <t>Modification d'ouvertures</t>
  </si>
  <si>
    <t>Fermeture d'ouverture</t>
  </si>
  <si>
    <t xml:space="preserve">Localisation : salle EJE, sanitaire enfants et ancien accès à la salle ado selon plans architecte
</t>
  </si>
  <si>
    <t xml:space="preserve">Agrandissement d'ouverture de  10/40 x 210 cm ht sur mur maçonné </t>
  </si>
  <si>
    <t xml:space="preserve">Localisation : sanitaires enfants, sanitaire personnel, buanderie, future salle de classe 3 et bureau direction selon plan projet
</t>
  </si>
  <si>
    <t>01.2.3.3</t>
  </si>
  <si>
    <t>Percements / Rebouchements</t>
  </si>
  <si>
    <t>Percements/Rebouchements</t>
  </si>
  <si>
    <t xml:space="preserve">Localisation : 6 percements intérieurs pour passage de réseaux de plomberie selon demande des lots concernés
</t>
  </si>
  <si>
    <t xml:space="preserve">Trémie </t>
  </si>
  <si>
    <t xml:space="preserve">Localisation : 2 trémies intérieures pour passage de réseaux de ventilation selon demande des lots concernés
</t>
  </si>
  <si>
    <t>Ragréages, dressages des tableaux</t>
  </si>
  <si>
    <t xml:space="preserve">Localisation : Selon demande des lots concernés
</t>
  </si>
  <si>
    <t xml:space="preserve">Réfection, reprise, rebouchages et raccords d’enduit plâtre </t>
  </si>
  <si>
    <t xml:space="preserve">Localisation : 
- en réfection de toutes les zones d’enduit plâtre dégradées, compris réfection des arêtes,
- en enduit neuf au droit des modifications ou percements intervenus sur le gros oeuvre.
- en réfection de tous les parements existants dégradés ou interrompus suite à la démolition des cloisons et ouvrages intérieurs,
- en réfection de tous les parements existants dégradés suite à la dépose des canalisations et équipements techniques divers.
</t>
  </si>
  <si>
    <t>01.2.4</t>
  </si>
  <si>
    <t>TRAVAUX DIVERS</t>
  </si>
  <si>
    <t>01.2.4.1</t>
  </si>
  <si>
    <t>Nettoyage extérieur</t>
  </si>
  <si>
    <r>
      <rPr>
        <b/>
        <sz val="10"/>
        <color rgb="FF000000"/>
        <rFont val="Arial"/>
        <family val="2"/>
      </rPr>
      <t>Nettoyage extérieur</t>
    </r>
    <r>
      <rPr>
        <b/>
        <sz val="10"/>
        <color theme="1"/>
        <rFont val="Arial"/>
        <family val="2"/>
      </rPr>
      <t xml:space="preserve"> </t>
    </r>
  </si>
  <si>
    <t>Nettoyage dalles sur plots</t>
  </si>
  <si>
    <t>01.2.5</t>
  </si>
  <si>
    <t>GESTION ET TRAITEMENT DES DECHETS DE CHANTIER</t>
  </si>
  <si>
    <r>
      <rPr>
        <b/>
        <sz val="11"/>
        <color rgb="FF000000"/>
        <rFont val="Arial"/>
        <family val="2"/>
      </rPr>
      <t>GESTION ET TRAITEMENT DES DECHETS DE CHANTIER</t>
    </r>
    <r>
      <rPr>
        <b/>
        <sz val="11"/>
        <color theme="1"/>
        <rFont val="Arial"/>
        <family val="2"/>
      </rPr>
      <t xml:space="preserve"> </t>
    </r>
  </si>
  <si>
    <t xml:space="preserve">Nettoyage de chantier </t>
  </si>
  <si>
    <t>FT</t>
  </si>
  <si>
    <t xml:space="preserve">Localisation : nettoyages de chantier pour les travaux faisant l’objet du présent lot.
</t>
  </si>
  <si>
    <t xml:space="preserve">Gestion et traitement des déchets </t>
  </si>
  <si>
    <t xml:space="preserve">Localisation : gestion et traitement de tous les déchets issus des travaux faisant l’objet du présent lot.
</t>
  </si>
  <si>
    <t>Finitions (inclus dans l'offre)</t>
  </si>
  <si>
    <t xml:space="preserve">Localisation : pour les travaux faisant l’objet du présent lot.
</t>
  </si>
  <si>
    <t>Total H.T. :</t>
  </si>
  <si>
    <t>Total T.V.A. (20%) :</t>
  </si>
  <si>
    <t>Total T.T.C. :</t>
  </si>
  <si>
    <t>RECAPITULATIF
Lot n°01 DEMOLITION - GROS-OEUVRE</t>
  </si>
  <si>
    <t>RECAPITULATIF DES CHAPITRES</t>
  </si>
  <si>
    <t>01.2 - PRESCRIPTIONS PARTICULIERES</t>
  </si>
  <si>
    <t>- 01.2.1 - TRAVAUX PREPARATOIRES</t>
  </si>
  <si>
    <t>- 01.2.2 - CURAGE - DEMOLITION</t>
  </si>
  <si>
    <t>- 01.2.2.1 - Démolitions de faux plafonds</t>
  </si>
  <si>
    <t>- 01.2.2.2 - Démolitions d'éléments</t>
  </si>
  <si>
    <t>- 01.2.2.3 - Démolition du cloisonnement intérieur</t>
  </si>
  <si>
    <t>- 01.2.2.4 - Dépose de portes et huisseries intérieures</t>
  </si>
  <si>
    <t>- 01.2.3 - MODIFICATION DE L'EXISTANT</t>
  </si>
  <si>
    <t>- 01.2.3.1 - Création d'ouverture dans parois existantes</t>
  </si>
  <si>
    <t>- 01.2.3.2 - Modification d'ouvertures</t>
  </si>
  <si>
    <t>- 01.2.3.3 - Percements / Rebouchements</t>
  </si>
  <si>
    <t>- 01.2.4 - TRAVAUX DIVERS</t>
  </si>
  <si>
    <t>- 01.2.4.1 - Nettoyage extérieur</t>
  </si>
  <si>
    <t>- 01.2.5 - GESTION ET TRAITEMENT DES DECHETS DE CHANTIER</t>
  </si>
  <si>
    <t>Total du lot DEMOLITION - GROS-OEUVRE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</si>
  <si>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</si>
  <si>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</si>
  <si>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</si>
  <si>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</si>
  <si>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</si>
  <si>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</si>
  <si>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</si>
  <si>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</si>
  <si>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</si>
  <si>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</si>
  <si>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</si>
  <si>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</si>
  <si>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</si>
  <si>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</si>
  <si>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</si>
  <si>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</si>
  <si>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</si>
  <si>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</si>
  <si>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</si>
  <si>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</si>
  <si>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</si>
  <si>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</si>
  <si>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</si>
  <si>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</si>
  <si>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</si>
  <si>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</si>
  <si>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</si>
  <si>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</si>
  <si>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</si>
  <si>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</si>
  <si>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</si>
  <si>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</si>
  <si>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</si>
  <si>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du 4e étage de l'Hôpital d'enfants
C.H.U Dijon Bourgogne</t>
  </si>
  <si>
    <t>HOP - CHU 2404</t>
  </si>
  <si>
    <t>20/11/2024</t>
  </si>
  <si>
    <t>DCE</t>
  </si>
  <si>
    <t>5 Boulevard Jeanne D'Arc</t>
  </si>
  <si>
    <t>21079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</si>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</sst>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4" formatCode="#,##0"/>
    <numFmt numFmtId="165" formatCode="#,##0.00"/>
    <numFmt numFmtId="165" formatCode="#,##0.00"/>
    <numFmt numFmtId="166" formatCode="0.00%"/>
    <numFmt numFmtId="167" formatCode="#,##0.000"/>
    <numFmt numFmtId="167" formatCode="#,##0.000"/>
    <numFmt numFmtId="165" formatCode="#,##0.00"/>
    <numFmt numFmtId="165" formatCode="#,##0.00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7" formatCode="#,##0.000"/>
    <numFmt numFmtId="168" formatCode="#,##0.00\ [$€];[Red]-#,##0.00\ [$€]"/>
    <numFmt numFmtId="168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1" fillId="0" borderId="11" xfId="0" applyFont="1" applyBorder="1" applyAlignment="1">
      <alignment horizontal="left" vertical="top" indent="1" wrapText="1"/>
    </xf>
    <xf numFmtId="167" fontId="10" fillId="0" borderId="9" xfId="0" applyNumberFormat="1" applyFont="1" applyBorder="1" applyAlignment="1">
      <alignment horizontal="right" vertical="top" wrapText="1"/>
    </xf>
    <xf numFmtId="167" fontId="10" fillId="0" borderId="12" xfId="0" applyNumberFormat="1" applyFont="1" applyBorder="1" applyAlignment="1" applyProtection="1">
      <alignment horizontal="right" vertical="top" wrapText="1"/>
      <protection locked="0"/>
    </xf>
    <xf numFmtId="0" fontId="3" fillId="0" borderId="0" xfId="0" applyFont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horizontal="right" vertical="top" wrapText="1"/>
      <protection locked="0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168" fontId="12" fillId="0" borderId="0" xfId="0" applyNumberFormat="1" applyFont="1" applyAlignment="1">
      <alignment horizontal="right" vertical="top" wrapText="1"/>
    </xf>
    <xf numFmtId="168" fontId="12" fillId="0" borderId="5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8" fontId="12" fillId="0" borderId="7" xfId="0" applyNumberFormat="1" applyFont="1" applyBorder="1" applyAlignment="1">
      <alignment horizontal="right" vertical="top" wrapText="1"/>
    </xf>
    <xf numFmtId="168" fontId="12" fillId="0" borderId="8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8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8" fontId="14" fillId="0" borderId="0" xfId="0" applyNumberFormat="1" applyFont="1" applyAlignment="1">
      <alignment horizontal="right" vertical="top" indent="1" wrapText="1"/>
    </xf>
    <xf numFmtId="168" fontId="14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indent="2" wrapText="1"/>
    </xf>
    <xf numFmtId="0" fontId="6" fillId="0" borderId="0" xfId="0" applyFont="1" applyAlignment="1">
      <alignment vertical="top" wrapText="1"/>
    </xf>
    <xf numFmtId="168" fontId="6" fillId="0" borderId="0" xfId="0" applyNumberFormat="1" applyFont="1" applyAlignment="1">
      <alignment horizontal="right" vertical="top" indent="2" wrapText="1"/>
    </xf>
    <xf numFmtId="168" fontId="6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2" fillId="0" borderId="18" xfId="0" applyFont="1" applyBorder="1" applyAlignment="1">
      <alignment vertical="top" wrapText="1"/>
    </xf>
    <xf numFmtId="168" fontId="12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12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8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Relationship Id="rId5" Type="http://schemas.openxmlformats.org/officeDocument/2006/relationships/image" Target="../media/image5.jpe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781050</xdr:colOff>
      <xdr:row>27</xdr:row>
      <xdr:rowOff>0</xdr:rowOff>
    </xdr:from>
    <xdr:to>
      <xdr:col>7</xdr:col>
      <xdr:colOff>190243</xdr:colOff>
      <xdr:row>44</xdr:row>
      <xdr:rowOff>114043</xdr:rowOff>
    </xdr:to>
    <xdr:pic>
      <xdr:nvPicPr>
        <xdr:cNvPr id="2" name="Picture 1" descr="{31fb01da-55ab-4cd9-9883-b8c8df0936b7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5225" y="3086100"/>
          <a:ext cx="2057143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90488</xdr:rowOff>
    </xdr:from>
    <xdr:to>
      <xdr:col>1</xdr:col>
      <xdr:colOff>636587</xdr:colOff>
      <xdr:row>81</xdr:row>
      <xdr:rowOff>15582</xdr:rowOff>
    </xdr:to>
    <xdr:pic>
      <xdr:nvPicPr>
        <xdr:cNvPr id="3" name="Picture 2" descr="{78050c4f-0e29-4795-ae07-11a4cd250fd4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120188"/>
          <a:ext cx="603250" cy="15369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57150</xdr:rowOff>
    </xdr:from>
    <xdr:to>
      <xdr:col>1</xdr:col>
      <xdr:colOff>636587</xdr:colOff>
      <xdr:row>74</xdr:row>
      <xdr:rowOff>53763</xdr:rowOff>
    </xdr:to>
    <xdr:pic>
      <xdr:nvPicPr>
        <xdr:cNvPr id="4" name="Picture 3" descr="{f62507e7-d5ba-4f56-b0d6-1fa39636325e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286750"/>
          <a:ext cx="603250" cy="22521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52388</xdr:rowOff>
    </xdr:from>
    <xdr:to>
      <xdr:col>1</xdr:col>
      <xdr:colOff>636587</xdr:colOff>
      <xdr:row>67</xdr:row>
      <xdr:rowOff>54903</xdr:rowOff>
    </xdr:to>
    <xdr:pic>
      <xdr:nvPicPr>
        <xdr:cNvPr id="5" name="Picture 4" descr="{01341294-8f4d-4a4d-bb5f-ccb1432c682d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7481888"/>
          <a:ext cx="603250" cy="23111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56</xdr:row>
      <xdr:rowOff>95250</xdr:rowOff>
    </xdr:from>
    <xdr:to>
      <xdr:col>1</xdr:col>
      <xdr:colOff>636587</xdr:colOff>
      <xdr:row>62</xdr:row>
      <xdr:rowOff>12700</xdr:rowOff>
    </xdr:to>
    <xdr:pic>
      <xdr:nvPicPr>
        <xdr:cNvPr id="6" name="Picture 5" descr="{dcf13429-2f20-4974-b413-184cd33957b7}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4960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51</xdr:row>
      <xdr:rowOff>19050</xdr:rowOff>
    </xdr:from>
    <xdr:to>
      <xdr:col>1</xdr:col>
      <xdr:colOff>636587</xdr:colOff>
      <xdr:row>53</xdr:row>
      <xdr:rowOff>90051</xdr:rowOff>
    </xdr:to>
    <xdr:pic>
      <xdr:nvPicPr>
        <xdr:cNvPr id="7" name="Picture 6" descr="{09b24ae0-b23d-4e51-9f62-4b48b33b89dc}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3" y="5848350"/>
          <a:ext cx="603250" cy="299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11" t="s">
        <v>9</v>
      </c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11" t="s">
        <v>8</v>
      </c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2">
        <f>IF('Paramètres'!C9&lt;&gt;"",'Paramètres'!C9,"")</f>
        <v/>
      </c>
      <c r="F60" s="12"/>
      <c r="G60" s="12"/>
      <c r="H60" s="12"/>
      <c r="I60" s="8"/>
    </row>
    <row r="61" spans="2:9" ht="9.00113" customHeight="1">
      <c r="B61" s="5"/>
      <c r="C61" s="6"/>
      <c r="D61" s="7"/>
      <c r="E61" s="12"/>
      <c r="F61" s="12"/>
      <c r="G61" s="12"/>
      <c r="H61" s="12"/>
      <c r="I61" s="8"/>
    </row>
    <row r="62" spans="2:9" ht="9.00113" customHeight="1">
      <c r="B62" s="5"/>
      <c r="C62" s="6"/>
      <c r="D62" s="7"/>
      <c r="E62" s="12"/>
      <c r="F62" s="12"/>
      <c r="G62" s="12"/>
      <c r="H62" s="12"/>
      <c r="I62" s="8"/>
    </row>
    <row r="63" spans="2:9" ht="9.00113" customHeight="1">
      <c r="B63" s="5"/>
      <c r="C63" s="6"/>
      <c r="D63" s="7"/>
      <c r="E63" s="12">
        <f>IF('Paramètres'!C11&lt;&gt;"",'Paramètres'!C11,"")</f>
        <v/>
      </c>
      <c r="F63" s="12"/>
      <c r="G63" s="12"/>
      <c r="H63" s="12"/>
      <c r="I63" s="8"/>
    </row>
    <row r="64" spans="2:9" ht="9.00113" customHeight="1">
      <c r="B64" s="5"/>
      <c r="C64" s="11" t="s">
        <v>7</v>
      </c>
      <c r="D64" s="7"/>
      <c r="E64" s="12"/>
      <c r="F64" s="12"/>
      <c r="G64" s="12"/>
      <c r="H64" s="12"/>
      <c r="I64" s="8"/>
    </row>
    <row r="65" spans="2:9" ht="9.00113" customHeight="1">
      <c r="B65" s="5"/>
      <c r="C65" s="6"/>
      <c r="D65" s="7"/>
      <c r="E65" s="12"/>
      <c r="F65" s="12"/>
      <c r="G65" s="12"/>
      <c r="H65" s="12"/>
      <c r="I65" s="8"/>
    </row>
    <row r="66" spans="2:9" ht="9.00113" customHeight="1">
      <c r="B66" s="5"/>
      <c r="C66" s="6"/>
      <c r="D66" s="7"/>
      <c r="E66" s="12"/>
      <c r="F66" s="12"/>
      <c r="G66" s="12"/>
      <c r="H66" s="12"/>
      <c r="I66" s="8"/>
    </row>
    <row r="67" spans="2:9" ht="9.00113" customHeight="1">
      <c r="B67" s="5"/>
      <c r="C67" s="6"/>
      <c r="D67" s="7"/>
      <c r="E67" s="12"/>
      <c r="F67" s="12"/>
      <c r="G67" s="12"/>
      <c r="H67" s="12"/>
      <c r="I67" s="8"/>
    </row>
    <row r="68" spans="2:9" ht="9.00113" customHeight="1">
      <c r="B68" s="5"/>
      <c r="C68" s="6"/>
      <c r="D68" s="7"/>
      <c r="E68" s="12"/>
      <c r="F68" s="12"/>
      <c r="G68" s="12"/>
      <c r="H68" s="12"/>
      <c r="I68" s="8"/>
    </row>
    <row r="69" spans="2:9" ht="9.00113" customHeight="1">
      <c r="B69" s="5"/>
      <c r="C69" s="6"/>
      <c r="D69" s="7"/>
      <c r="E69" s="12"/>
      <c r="F69" s="12"/>
      <c r="G69" s="12"/>
      <c r="H69" s="12"/>
      <c r="I69" s="8"/>
    </row>
    <row r="70" spans="2:9" ht="9.00113" customHeight="1">
      <c r="B70" s="5"/>
      <c r="C70" s="6"/>
      <c r="D70" s="7"/>
      <c r="E70" s="13">
        <f>IF('Paramètres'!C3&lt;&gt;"",'Paramètres'!C3,"")</f>
        <v/>
      </c>
      <c r="F70" s="14"/>
      <c r="G70" s="14"/>
      <c r="H70" s="15"/>
      <c r="I70" s="8"/>
    </row>
    <row r="71" spans="2:9" ht="9.00113" customHeight="1">
      <c r="B71" s="5"/>
      <c r="C71" s="11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1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6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  <mergeCell ref="C64:C70"/>
    <mergeCell ref="B64:B70"/>
    <mergeCell ref="C57:C63"/>
    <mergeCell ref="B57:B63"/>
    <mergeCell ref="C50:C56"/>
    <mergeCell ref="B50:B5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156"/>
  <sheetViews>
    <sheetView showGridLines="0" tabSelected="1" workbookViewId="0">
      <pane ySplit="3" topLeftCell="A4" activePane="bottomLeft" state="frozen"/>
      <selection pane="bottomLeft" activeCell="H9" sqref="H9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M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</row>
    <row r="3" spans="1:17">
      <c r="A3" s="7" t="s">
        <v>26</v>
      </c>
      <c r="B3" s="26" t="s">
        <v>27</v>
      </c>
      <c r="C3" s="26" t="s">
        <v>28</v>
      </c>
      <c r="D3" s="26"/>
      <c r="E3" s="26"/>
      <c r="F3" s="26" t="s">
        <v>15</v>
      </c>
      <c r="G3" s="26" t="s">
        <v>29</v>
      </c>
      <c r="H3" s="26" t="s">
        <v>30</v>
      </c>
      <c r="I3" s="26" t="s">
        <v>31</v>
      </c>
      <c r="J3" s="26" t="s">
        <v>32</v>
      </c>
      <c r="K3" s="26" t="s">
        <v>33</v>
      </c>
      <c r="L3" s="26" t="s">
        <v>34</v>
      </c>
      <c r="M3" s="26" t="s">
        <v>35</v>
      </c>
      <c r="N3" s="26" t="s">
        <v>36</v>
      </c>
      <c r="O3" s="26" t="s">
        <v>37</v>
      </c>
      <c r="P3" s="26" t="s">
        <v>38</v>
      </c>
      <c r="Q3" s="26" t="s">
        <v>39</v>
      </c>
    </row>
    <row r="4" spans="1:17" ht="18.6038" customHeight="1">
      <c r="A4" s="7">
        <v>2</v>
      </c>
      <c r="B4" s="27" t="s">
        <v>40</v>
      </c>
      <c r="C4" s="28" t="s">
        <v>41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42</v>
      </c>
    </row>
    <row r="7" spans="1:17" ht="18.6038" customHeight="1">
      <c r="A7" s="7">
        <v>3</v>
      </c>
      <c r="B7" s="29" t="s">
        <v>43</v>
      </c>
      <c r="C7" s="30" t="s">
        <v>44</v>
      </c>
      <c r="D7" s="30"/>
      <c r="E7" s="30"/>
      <c r="F7" s="30"/>
      <c r="G7" s="30"/>
      <c r="H7" s="30"/>
      <c r="I7" s="30"/>
      <c r="J7" s="31"/>
      <c r="K7" s="7"/>
    </row>
    <row r="8" spans="1:17">
      <c r="A8" s="7">
        <v>4</v>
      </c>
      <c r="B8" s="29" t="s">
        <v>45</v>
      </c>
      <c r="C8" s="32" t="s">
        <v>47</v>
      </c>
      <c r="D8" s="32"/>
      <c r="E8" s="32"/>
      <c r="F8" s="32"/>
      <c r="G8" s="32"/>
      <c r="H8" s="32"/>
      <c r="I8" s="32"/>
      <c r="J8" s="33"/>
      <c r="K8" s="7"/>
    </row>
    <row r="9" spans="1:17">
      <c r="A9" s="7">
        <v>9</v>
      </c>
      <c r="B9" s="34">
        <v>1</v>
      </c>
      <c r="C9" s="35" t="s">
        <v>48</v>
      </c>
      <c r="D9" s="36"/>
      <c r="E9" s="36"/>
      <c r="F9" s="37" t="s">
        <v>49</v>
      </c>
      <c r="G9" s="38">
        <v>1</v>
      </c>
      <c r="H9" s="39"/>
      <c r="I9" s="40"/>
      <c r="J9" s="41">
        <f>IF(AND(G9= "",H9= ""), 0, ROUND(ROUND(I9, 2) * ROUND(IF(H9="",G9,H9),  0), 2))</f>
        <v/>
      </c>
      <c r="K9" s="7"/>
      <c r="M9" s="42">
        <v>0.2</v>
      </c>
      <c r="Q9" s="7">
        <v>1192</v>
      </c>
    </row>
    <row r="10" spans="1:17" hidden="1">
      <c r="A10" s="7" t="s">
        <v>50</v>
      </c>
    </row>
    <row r="11" spans="1:17" ht="22.75" customHeight="1">
      <c r="A11" s="7" t="s">
        <v>51</v>
      </c>
      <c r="B11" s="43"/>
      <c r="C11" s="44" t="s">
        <v>52</v>
      </c>
      <c r="D11" s="44"/>
      <c r="E11" s="44"/>
      <c r="F11" s="44"/>
      <c r="G11" s="44"/>
      <c r="H11" s="44"/>
      <c r="I11" s="44"/>
      <c r="J11" s="43"/>
    </row>
    <row r="12" spans="1:17" hidden="1">
      <c r="A12" s="7" t="s">
        <v>53</v>
      </c>
    </row>
    <row r="13" spans="1:17">
      <c r="A13" s="7">
        <v>9</v>
      </c>
      <c r="B13" s="34">
        <v>2</v>
      </c>
      <c r="C13" s="35" t="s">
        <v>54</v>
      </c>
      <c r="D13" s="36"/>
      <c r="E13" s="36"/>
      <c r="F13" s="37" t="s">
        <v>49</v>
      </c>
      <c r="G13" s="38">
        <v>1</v>
      </c>
      <c r="H13" s="39"/>
      <c r="I13" s="40"/>
      <c r="J13" s="41">
        <f>IF(AND(G13= "",H13= ""), 0, ROUND(ROUND(I13, 2) * ROUND(IF(H13="",G13,H13),  0), 2))</f>
        <v/>
      </c>
      <c r="K13" s="7"/>
      <c r="M13" s="42">
        <v>0.2</v>
      </c>
      <c r="Q13" s="7">
        <v>1192</v>
      </c>
    </row>
    <row r="14" spans="1:17" hidden="1">
      <c r="A14" s="7" t="s">
        <v>50</v>
      </c>
    </row>
    <row r="15" spans="1:17" ht="22.75" customHeight="1">
      <c r="A15" s="7" t="s">
        <v>51</v>
      </c>
      <c r="B15" s="43"/>
      <c r="C15" s="44" t="s">
        <v>55</v>
      </c>
      <c r="D15" s="44"/>
      <c r="E15" s="44"/>
      <c r="F15" s="44"/>
      <c r="G15" s="44"/>
      <c r="H15" s="44"/>
      <c r="I15" s="44"/>
      <c r="J15" s="43"/>
    </row>
    <row r="16" spans="1:17" hidden="1">
      <c r="A16" s="7" t="s">
        <v>53</v>
      </c>
    </row>
    <row r="17" spans="1:17">
      <c r="A17" s="7">
        <v>9</v>
      </c>
      <c r="B17" s="34">
        <v>3</v>
      </c>
      <c r="C17" s="35" t="s">
        <v>56</v>
      </c>
      <c r="D17" s="36"/>
      <c r="E17" s="36"/>
      <c r="F17" s="37" t="s">
        <v>57</v>
      </c>
      <c r="G17" s="45">
        <v>0</v>
      </c>
      <c r="H17" s="46"/>
      <c r="I17" s="40"/>
      <c r="J17" s="41">
        <f>IF(AND(G17= "",H17= ""), 0, ROUND(ROUND(I17, 2) * ROUND(IF(H17="",G17,H17),  3), 2))</f>
        <v/>
      </c>
      <c r="K17" s="7"/>
      <c r="M17" s="42">
        <v>0.2</v>
      </c>
      <c r="Q17" s="7">
        <v>1192</v>
      </c>
    </row>
    <row r="18" spans="1:17" hidden="1">
      <c r="A18" s="7" t="s">
        <v>50</v>
      </c>
    </row>
    <row r="19" spans="1:17" ht="20.75" customHeight="1">
      <c r="A19" s="7" t="s">
        <v>51</v>
      </c>
      <c r="B19" s="43"/>
      <c r="C19" s="44" t="s">
        <v>58</v>
      </c>
      <c r="D19" s="44"/>
      <c r="E19" s="44"/>
      <c r="F19" s="44"/>
      <c r="G19" s="44"/>
      <c r="H19" s="44"/>
      <c r="I19" s="44"/>
      <c r="J19" s="43"/>
    </row>
    <row r="20" spans="1:17" hidden="1">
      <c r="A20" s="7" t="s">
        <v>53</v>
      </c>
    </row>
    <row r="21" spans="1:17" hidden="1">
      <c r="A21" s="7" t="s">
        <v>59</v>
      </c>
    </row>
    <row r="22" spans="1:17">
      <c r="A22" s="7">
        <v>4</v>
      </c>
      <c r="B22" s="29" t="s">
        <v>60</v>
      </c>
      <c r="C22" s="32" t="s">
        <v>62</v>
      </c>
      <c r="D22" s="32"/>
      <c r="E22" s="32"/>
      <c r="F22" s="32"/>
      <c r="G22" s="32"/>
      <c r="H22" s="32"/>
      <c r="I22" s="32"/>
      <c r="J22" s="33"/>
      <c r="K22" s="7"/>
    </row>
    <row r="23" spans="1:17" hidden="1">
      <c r="A23" s="7" t="s">
        <v>63</v>
      </c>
    </row>
    <row r="24" spans="1:17">
      <c r="A24" s="7">
        <v>8</v>
      </c>
      <c r="B24" s="34" t="s">
        <v>64</v>
      </c>
      <c r="C24" s="47" t="s">
        <v>65</v>
      </c>
      <c r="D24" s="47"/>
      <c r="E24" s="47"/>
      <c r="J24" s="36"/>
      <c r="K24" s="7"/>
    </row>
    <row r="25" spans="1:17" hidden="1">
      <c r="A25" s="7" t="s">
        <v>66</v>
      </c>
    </row>
    <row r="26" spans="1:17" ht="27.225" customHeight="1">
      <c r="A26" s="7">
        <v>9</v>
      </c>
      <c r="B26" s="34">
        <v>4</v>
      </c>
      <c r="C26" s="35" t="s">
        <v>67</v>
      </c>
      <c r="D26" s="36"/>
      <c r="E26" s="36"/>
      <c r="F26" s="37" t="s">
        <v>14</v>
      </c>
      <c r="G26" s="48">
        <v>511</v>
      </c>
      <c r="H26" s="49"/>
      <c r="I26" s="40"/>
      <c r="J26" s="41">
        <f>IF(AND(G26= "",H26= ""), 0, ROUND(ROUND(I26, 2) * ROUND(IF(H26="",G26,H26),  2), 2))</f>
        <v/>
      </c>
      <c r="K26" s="7"/>
      <c r="M26" s="42">
        <v>0.2</v>
      </c>
      <c r="Q26" s="7">
        <v>1192</v>
      </c>
    </row>
    <row r="27" spans="1:17" hidden="1">
      <c r="A27" s="7" t="s">
        <v>50</v>
      </c>
    </row>
    <row r="28" spans="1:17" ht="43.225" customHeight="1">
      <c r="A28" s="7" t="s">
        <v>51</v>
      </c>
      <c r="B28" s="43"/>
      <c r="C28" s="44" t="s">
        <v>68</v>
      </c>
      <c r="D28" s="44"/>
      <c r="E28" s="44"/>
      <c r="F28" s="44"/>
      <c r="G28" s="44"/>
      <c r="H28" s="44"/>
      <c r="I28" s="44"/>
      <c r="J28" s="43"/>
    </row>
    <row r="29" spans="1:17" hidden="1">
      <c r="A29" s="7" t="s">
        <v>53</v>
      </c>
    </row>
    <row r="30" spans="1:17" ht="27.225" customHeight="1">
      <c r="A30" s="7">
        <v>9</v>
      </c>
      <c r="B30" s="34">
        <v>5</v>
      </c>
      <c r="C30" s="35" t="s">
        <v>69</v>
      </c>
      <c r="D30" s="36"/>
      <c r="E30" s="36"/>
      <c r="F30" s="37" t="s">
        <v>14</v>
      </c>
      <c r="G30" s="48">
        <v>65</v>
      </c>
      <c r="H30" s="49"/>
      <c r="I30" s="40"/>
      <c r="J30" s="41">
        <f>IF(AND(G30= "",H30= ""), 0, ROUND(ROUND(I30, 2) * ROUND(IF(H30="",G30,H30),  2), 2))</f>
        <v/>
      </c>
      <c r="K30" s="7"/>
      <c r="M30" s="42">
        <v>0.2</v>
      </c>
      <c r="Q30" s="7">
        <v>1192</v>
      </c>
    </row>
    <row r="31" spans="1:17" hidden="1">
      <c r="A31" s="7" t="s">
        <v>50</v>
      </c>
    </row>
    <row r="32" spans="1:17" ht="22.75" customHeight="1">
      <c r="A32" s="7" t="s">
        <v>51</v>
      </c>
      <c r="B32" s="43"/>
      <c r="C32" s="44" t="s">
        <v>70</v>
      </c>
      <c r="D32" s="44"/>
      <c r="E32" s="44"/>
      <c r="F32" s="44"/>
      <c r="G32" s="44"/>
      <c r="H32" s="44"/>
      <c r="I32" s="44"/>
      <c r="J32" s="43"/>
    </row>
    <row r="33" spans="1:17" hidden="1">
      <c r="A33" s="7" t="s">
        <v>53</v>
      </c>
    </row>
    <row r="34" spans="1:17" hidden="1">
      <c r="A34" s="7" t="s">
        <v>71</v>
      </c>
    </row>
    <row r="35" spans="1:17">
      <c r="A35" s="7">
        <v>8</v>
      </c>
      <c r="B35" s="34" t="s">
        <v>72</v>
      </c>
      <c r="C35" s="47" t="s">
        <v>73</v>
      </c>
      <c r="D35" s="47"/>
      <c r="E35" s="47"/>
      <c r="J35" s="36"/>
      <c r="K35" s="7"/>
    </row>
    <row r="36" spans="1:17">
      <c r="A36" s="7">
        <v>9</v>
      </c>
      <c r="B36" s="34">
        <v>6</v>
      </c>
      <c r="C36" s="35" t="s">
        <v>74</v>
      </c>
      <c r="D36" s="36"/>
      <c r="E36" s="36"/>
      <c r="F36" s="37" t="s">
        <v>49</v>
      </c>
      <c r="G36" s="38">
        <v>1</v>
      </c>
      <c r="H36" s="39"/>
      <c r="I36" s="40"/>
      <c r="J36" s="41">
        <f>IF(AND(G36= "",H36= ""), 0, ROUND(ROUND(I36, 2) * ROUND(IF(H36="",G36,H36),  0), 2))</f>
        <v/>
      </c>
      <c r="K36" s="7"/>
      <c r="M36" s="42">
        <v>0.2</v>
      </c>
      <c r="Q36" s="7">
        <v>1192</v>
      </c>
    </row>
    <row r="37" spans="1:17" hidden="1">
      <c r="A37" s="7" t="s">
        <v>50</v>
      </c>
    </row>
    <row r="38" spans="1:17" ht="22.75" customHeight="1">
      <c r="A38" s="7" t="s">
        <v>51</v>
      </c>
      <c r="B38" s="43"/>
      <c r="C38" s="43" t="s">
        <v>75</v>
      </c>
      <c r="D38" s="43"/>
      <c r="E38" s="43"/>
      <c r="F38" s="43"/>
      <c r="G38" s="43"/>
      <c r="H38" s="43"/>
      <c r="I38" s="43"/>
      <c r="J38" s="43"/>
    </row>
    <row r="39" spans="1:17" hidden="1">
      <c r="A39" s="7" t="s">
        <v>53</v>
      </c>
    </row>
    <row r="40" spans="1:17" hidden="1">
      <c r="A40" s="7" t="s">
        <v>71</v>
      </c>
    </row>
    <row r="41" spans="1:17">
      <c r="A41" s="7">
        <v>8</v>
      </c>
      <c r="B41" s="34" t="s">
        <v>76</v>
      </c>
      <c r="C41" s="47" t="s">
        <v>77</v>
      </c>
      <c r="D41" s="47"/>
      <c r="E41" s="47"/>
      <c r="J41" s="36"/>
      <c r="K41" s="7"/>
    </row>
    <row r="42" spans="1:17" hidden="1">
      <c r="A42" s="7" t="s">
        <v>66</v>
      </c>
    </row>
    <row r="43" spans="1:17">
      <c r="A43" s="7">
        <v>9</v>
      </c>
      <c r="B43" s="34">
        <v>7</v>
      </c>
      <c r="C43" s="35" t="s">
        <v>78</v>
      </c>
      <c r="D43" s="36"/>
      <c r="E43" s="36"/>
      <c r="F43" s="37" t="s">
        <v>14</v>
      </c>
      <c r="G43" s="48">
        <v>163</v>
      </c>
      <c r="H43" s="49"/>
      <c r="I43" s="40"/>
      <c r="J43" s="41">
        <f>IF(AND(G43= "",H43= ""), 0, ROUND(ROUND(I43, 2) * ROUND(IF(H43="",G43,H43),  2), 2))</f>
        <v/>
      </c>
      <c r="K43" s="7"/>
      <c r="M43" s="42">
        <v>0.2</v>
      </c>
      <c r="Q43" s="7">
        <v>1192</v>
      </c>
    </row>
    <row r="44" spans="1:17" hidden="1">
      <c r="A44" s="7" t="s">
        <v>50</v>
      </c>
    </row>
    <row r="45" spans="1:17" ht="22.75" customHeight="1">
      <c r="A45" s="7" t="s">
        <v>51</v>
      </c>
      <c r="B45" s="43"/>
      <c r="C45" s="44" t="s">
        <v>79</v>
      </c>
      <c r="D45" s="44"/>
      <c r="E45" s="44"/>
      <c r="F45" s="44"/>
      <c r="G45" s="44"/>
      <c r="H45" s="44"/>
      <c r="I45" s="44"/>
      <c r="J45" s="43"/>
    </row>
    <row r="46" spans="1:17" hidden="1">
      <c r="A46" s="7" t="s">
        <v>53</v>
      </c>
    </row>
    <row r="47" spans="1:17">
      <c r="A47" s="7">
        <v>9</v>
      </c>
      <c r="B47" s="34">
        <v>8</v>
      </c>
      <c r="C47" s="35" t="s">
        <v>80</v>
      </c>
      <c r="D47" s="36"/>
      <c r="E47" s="36"/>
      <c r="F47" s="37" t="s">
        <v>81</v>
      </c>
      <c r="G47" s="48">
        <v>215</v>
      </c>
      <c r="H47" s="49"/>
      <c r="I47" s="40"/>
      <c r="J47" s="41">
        <f>IF(AND(G47= "",H47= ""), 0, ROUND(ROUND(I47, 2) * ROUND(IF(H47="",G47,H47),  2), 2))</f>
        <v/>
      </c>
      <c r="K47" s="7"/>
      <c r="M47" s="42">
        <v>0.2</v>
      </c>
      <c r="Q47" s="7">
        <v>1192</v>
      </c>
    </row>
    <row r="48" spans="1:17" hidden="1">
      <c r="A48" s="7" t="s">
        <v>50</v>
      </c>
    </row>
    <row r="49" spans="1:17" ht="22.75" customHeight="1">
      <c r="A49" s="7" t="s">
        <v>51</v>
      </c>
      <c r="B49" s="43"/>
      <c r="C49" s="44" t="s">
        <v>82</v>
      </c>
      <c r="D49" s="44"/>
      <c r="E49" s="44"/>
      <c r="F49" s="44"/>
      <c r="G49" s="44"/>
      <c r="H49" s="44"/>
      <c r="I49" s="44"/>
      <c r="J49" s="43"/>
    </row>
    <row r="50" spans="1:17" hidden="1">
      <c r="A50" s="7" t="s">
        <v>53</v>
      </c>
    </row>
    <row r="51" spans="1:17" hidden="1">
      <c r="A51" s="7" t="s">
        <v>71</v>
      </c>
    </row>
    <row r="52" spans="1:17">
      <c r="A52" s="7">
        <v>8</v>
      </c>
      <c r="B52" s="34" t="s">
        <v>83</v>
      </c>
      <c r="C52" s="47" t="s">
        <v>84</v>
      </c>
      <c r="D52" s="47"/>
      <c r="E52" s="47"/>
      <c r="J52" s="36"/>
      <c r="K52" s="7"/>
    </row>
    <row r="53" spans="1:17" hidden="1">
      <c r="A53" s="7" t="s">
        <v>66</v>
      </c>
    </row>
    <row r="54" spans="1:17">
      <c r="A54" s="7">
        <v>9</v>
      </c>
      <c r="B54" s="34">
        <v>9</v>
      </c>
      <c r="C54" s="35" t="s">
        <v>85</v>
      </c>
      <c r="D54" s="36"/>
      <c r="E54" s="36"/>
      <c r="F54" s="37" t="s">
        <v>15</v>
      </c>
      <c r="G54" s="38">
        <v>5</v>
      </c>
      <c r="H54" s="39"/>
      <c r="I54" s="40"/>
      <c r="J54" s="41">
        <f>IF(AND(G54= "",H54= ""), 0, ROUND(ROUND(I54, 2) * ROUND(IF(H54="",G54,H54),  0), 2))</f>
        <v/>
      </c>
      <c r="K54" s="7"/>
      <c r="M54" s="42">
        <v>0.2</v>
      </c>
      <c r="Q54" s="7">
        <v>1192</v>
      </c>
    </row>
    <row r="55" spans="1:17">
      <c r="A55" s="7" t="s">
        <v>51</v>
      </c>
      <c r="B55" s="43"/>
      <c r="C55" s="44" t="s">
        <v>86</v>
      </c>
      <c r="D55" s="44"/>
      <c r="E55" s="44"/>
      <c r="F55" s="44"/>
      <c r="G55" s="44"/>
      <c r="H55" s="44"/>
      <c r="I55" s="44"/>
      <c r="J55" s="43"/>
    </row>
    <row r="56" spans="1:17" hidden="1">
      <c r="A56" s="7" t="s">
        <v>53</v>
      </c>
    </row>
    <row r="57" spans="1:17">
      <c r="A57" s="7">
        <v>9</v>
      </c>
      <c r="B57" s="34">
        <v>10</v>
      </c>
      <c r="C57" s="35" t="s">
        <v>87</v>
      </c>
      <c r="D57" s="36"/>
      <c r="E57" s="36"/>
      <c r="F57" s="37" t="s">
        <v>15</v>
      </c>
      <c r="G57" s="38">
        <v>2</v>
      </c>
      <c r="H57" s="39"/>
      <c r="I57" s="40"/>
      <c r="J57" s="41">
        <f>IF(AND(G57= "",H57= ""), 0, ROUND(ROUND(I57, 2) * ROUND(IF(H57="",G57,H57),  0), 2))</f>
        <v/>
      </c>
      <c r="K57" s="7"/>
      <c r="M57" s="42">
        <v>0.2</v>
      </c>
      <c r="Q57" s="7">
        <v>1192</v>
      </c>
    </row>
    <row r="58" spans="1:17" ht="22.75" customHeight="1">
      <c r="A58" s="7" t="s">
        <v>51</v>
      </c>
      <c r="B58" s="43"/>
      <c r="C58" s="44" t="s">
        <v>88</v>
      </c>
      <c r="D58" s="44"/>
      <c r="E58" s="44"/>
      <c r="F58" s="44"/>
      <c r="G58" s="44"/>
      <c r="H58" s="44"/>
      <c r="I58" s="44"/>
      <c r="J58" s="43"/>
    </row>
    <row r="59" spans="1:17" hidden="1">
      <c r="A59" s="7" t="s">
        <v>53</v>
      </c>
    </row>
    <row r="60" spans="1:17" hidden="1">
      <c r="A60" s="7" t="s">
        <v>71</v>
      </c>
    </row>
    <row r="61" spans="1:17" hidden="1">
      <c r="A61" s="7" t="s">
        <v>59</v>
      </c>
    </row>
    <row r="62" spans="1:17">
      <c r="A62" s="7">
        <v>4</v>
      </c>
      <c r="B62" s="29" t="s">
        <v>89</v>
      </c>
      <c r="C62" s="32" t="s">
        <v>91</v>
      </c>
      <c r="D62" s="32"/>
      <c r="E62" s="32"/>
      <c r="F62" s="32"/>
      <c r="G62" s="32"/>
      <c r="H62" s="32"/>
      <c r="I62" s="32"/>
      <c r="J62" s="33"/>
      <c r="K62" s="7"/>
    </row>
    <row r="63" spans="1:17" ht="30.525" customHeight="1">
      <c r="A63" s="7">
        <v>5</v>
      </c>
      <c r="B63" s="29" t="s">
        <v>92</v>
      </c>
      <c r="C63" s="50" t="s">
        <v>94</v>
      </c>
      <c r="D63" s="50"/>
      <c r="E63" s="50"/>
      <c r="F63" s="50"/>
      <c r="G63" s="50"/>
      <c r="H63" s="50"/>
      <c r="I63" s="50"/>
      <c r="J63" s="51"/>
      <c r="K63" s="7"/>
    </row>
    <row r="64" spans="1:17" hidden="1">
      <c r="A64" s="7" t="s">
        <v>95</v>
      </c>
    </row>
    <row r="65" spans="1:17" ht="27.225" customHeight="1">
      <c r="A65" s="7">
        <v>9</v>
      </c>
      <c r="B65" s="34">
        <v>11</v>
      </c>
      <c r="C65" s="35" t="s">
        <v>96</v>
      </c>
      <c r="D65" s="36"/>
      <c r="E65" s="36"/>
      <c r="F65" s="37" t="s">
        <v>15</v>
      </c>
      <c r="G65" s="38">
        <v>1</v>
      </c>
      <c r="H65" s="39"/>
      <c r="I65" s="40"/>
      <c r="J65" s="41">
        <f>IF(AND(G65= "",H65= ""), 0, ROUND(ROUND(I65, 2) * ROUND(IF(H65="",G65,H65),  0), 2))</f>
        <v/>
      </c>
      <c r="K65" s="7"/>
      <c r="M65" s="42">
        <v>0.2</v>
      </c>
      <c r="Q65" s="7">
        <v>1192</v>
      </c>
    </row>
    <row r="66" spans="1:17" hidden="1">
      <c r="A66" s="7" t="s">
        <v>50</v>
      </c>
    </row>
    <row r="67" spans="1:17" ht="22.75" customHeight="1">
      <c r="A67" s="7" t="s">
        <v>51</v>
      </c>
      <c r="B67" s="43"/>
      <c r="C67" s="44" t="s">
        <v>98</v>
      </c>
      <c r="D67" s="44"/>
      <c r="E67" s="44"/>
      <c r="F67" s="44"/>
      <c r="G67" s="44"/>
      <c r="H67" s="44"/>
      <c r="I67" s="44"/>
      <c r="J67" s="43"/>
    </row>
    <row r="68" spans="1:17" hidden="1">
      <c r="A68" s="7" t="s">
        <v>53</v>
      </c>
    </row>
    <row r="69" spans="1:17" hidden="1">
      <c r="A69" s="7" t="s">
        <v>99</v>
      </c>
    </row>
    <row r="70" spans="1:17">
      <c r="A70" s="7">
        <v>5</v>
      </c>
      <c r="B70" s="29" t="s">
        <v>100</v>
      </c>
      <c r="C70" s="50" t="s">
        <v>101</v>
      </c>
      <c r="D70" s="50"/>
      <c r="E70" s="50"/>
      <c r="F70" s="50"/>
      <c r="G70" s="50"/>
      <c r="H70" s="50"/>
      <c r="I70" s="50"/>
      <c r="J70" s="51"/>
      <c r="K70" s="7"/>
    </row>
    <row r="71" spans="1:17">
      <c r="A71" s="7">
        <v>9</v>
      </c>
      <c r="B71" s="34">
        <v>12</v>
      </c>
      <c r="C71" s="35" t="s">
        <v>102</v>
      </c>
      <c r="D71" s="36"/>
      <c r="E71" s="36"/>
      <c r="F71" s="37" t="s">
        <v>15</v>
      </c>
      <c r="G71" s="38">
        <v>3</v>
      </c>
      <c r="H71" s="39"/>
      <c r="I71" s="40"/>
      <c r="J71" s="41">
        <f>IF(AND(G71= "",H71= ""), 0, ROUND(ROUND(I71, 2) * ROUND(IF(H71="",G71,H71),  0), 2))</f>
        <v/>
      </c>
      <c r="K71" s="7"/>
      <c r="M71" s="42">
        <v>0.2</v>
      </c>
      <c r="Q71" s="7">
        <v>1192</v>
      </c>
    </row>
    <row r="72" spans="1:17" hidden="1">
      <c r="A72" s="7" t="s">
        <v>50</v>
      </c>
    </row>
    <row r="73" spans="1:17" ht="22.75" customHeight="1">
      <c r="A73" s="7" t="s">
        <v>51</v>
      </c>
      <c r="B73" s="43"/>
      <c r="C73" s="44" t="s">
        <v>103</v>
      </c>
      <c r="D73" s="44"/>
      <c r="E73" s="44"/>
      <c r="F73" s="44"/>
      <c r="G73" s="44"/>
      <c r="H73" s="44"/>
      <c r="I73" s="44"/>
      <c r="J73" s="43"/>
    </row>
    <row r="74" spans="1:17" hidden="1">
      <c r="A74" s="7" t="s">
        <v>53</v>
      </c>
    </row>
    <row r="75" spans="1:17" ht="27.225" customHeight="1">
      <c r="A75" s="7">
        <v>9</v>
      </c>
      <c r="B75" s="34">
        <v>13</v>
      </c>
      <c r="C75" s="35" t="s">
        <v>104</v>
      </c>
      <c r="D75" s="36"/>
      <c r="E75" s="36"/>
      <c r="F75" s="37" t="s">
        <v>15</v>
      </c>
      <c r="G75" s="38">
        <v>5</v>
      </c>
      <c r="H75" s="39"/>
      <c r="I75" s="40"/>
      <c r="J75" s="41">
        <f>IF(AND(G75= "",H75= ""), 0, ROUND(ROUND(I75, 2) * ROUND(IF(H75="",G75,H75),  0), 2))</f>
        <v/>
      </c>
      <c r="K75" s="7"/>
      <c r="M75" s="42">
        <v>0.2</v>
      </c>
      <c r="Q75" s="7">
        <v>1192</v>
      </c>
    </row>
    <row r="76" spans="1:17" hidden="1">
      <c r="A76" s="7" t="s">
        <v>50</v>
      </c>
    </row>
    <row r="77" spans="1:17" ht="33.8875" customHeight="1">
      <c r="A77" s="7" t="s">
        <v>51</v>
      </c>
      <c r="B77" s="43"/>
      <c r="C77" s="44" t="s">
        <v>105</v>
      </c>
      <c r="D77" s="44"/>
      <c r="E77" s="44"/>
      <c r="F77" s="44"/>
      <c r="G77" s="44"/>
      <c r="H77" s="44"/>
      <c r="I77" s="44"/>
      <c r="J77" s="43"/>
    </row>
    <row r="78" spans="1:17" hidden="1">
      <c r="A78" s="7" t="s">
        <v>53</v>
      </c>
    </row>
    <row r="79" spans="1:17" hidden="1">
      <c r="A79" s="7" t="s">
        <v>99</v>
      </c>
    </row>
    <row r="80" spans="1:17">
      <c r="A80" s="7">
        <v>5</v>
      </c>
      <c r="B80" s="29" t="s">
        <v>106</v>
      </c>
      <c r="C80" s="50" t="s">
        <v>107</v>
      </c>
      <c r="D80" s="50"/>
      <c r="E80" s="50"/>
      <c r="F80" s="50"/>
      <c r="G80" s="50"/>
      <c r="H80" s="50"/>
      <c r="I80" s="50"/>
      <c r="J80" s="51"/>
      <c r="K80" s="7"/>
    </row>
    <row r="81" spans="1:17">
      <c r="A81" s="7">
        <v>9</v>
      </c>
      <c r="B81" s="34">
        <v>14</v>
      </c>
      <c r="C81" s="35" t="s">
        <v>108</v>
      </c>
      <c r="D81" s="36"/>
      <c r="E81" s="36"/>
      <c r="F81" s="37" t="s">
        <v>49</v>
      </c>
      <c r="G81" s="38">
        <v>1</v>
      </c>
      <c r="H81" s="39"/>
      <c r="I81" s="40"/>
      <c r="J81" s="41">
        <f>IF(AND(G81= "",H81= ""), 0, ROUND(ROUND(I81, 2) * ROUND(IF(H81="",G81,H81),  0), 2))</f>
        <v/>
      </c>
      <c r="K81" s="7"/>
      <c r="M81" s="42">
        <v>0.2</v>
      </c>
      <c r="Q81" s="7">
        <v>1192</v>
      </c>
    </row>
    <row r="82" spans="1:17" hidden="1">
      <c r="A82" s="7" t="s">
        <v>50</v>
      </c>
    </row>
    <row r="83" spans="1:17" ht="33.8875" customHeight="1">
      <c r="A83" s="7" t="s">
        <v>51</v>
      </c>
      <c r="B83" s="43"/>
      <c r="C83" s="44" t="s">
        <v>109</v>
      </c>
      <c r="D83" s="44"/>
      <c r="E83" s="44"/>
      <c r="F83" s="44"/>
      <c r="G83" s="44"/>
      <c r="H83" s="44"/>
      <c r="I83" s="44"/>
      <c r="J83" s="43"/>
    </row>
    <row r="84" spans="1:17" hidden="1">
      <c r="A84" s="7" t="s">
        <v>53</v>
      </c>
    </row>
    <row r="85" spans="1:17">
      <c r="A85" s="7">
        <v>9</v>
      </c>
      <c r="B85" s="34">
        <v>15</v>
      </c>
      <c r="C85" s="35" t="s">
        <v>110</v>
      </c>
      <c r="D85" s="36"/>
      <c r="E85" s="36"/>
      <c r="F85" s="37" t="s">
        <v>49</v>
      </c>
      <c r="G85" s="38">
        <v>1</v>
      </c>
      <c r="H85" s="39"/>
      <c r="I85" s="40"/>
      <c r="J85" s="41">
        <f>IF(AND(G85= "",H85= ""), 0, ROUND(ROUND(I85, 2) * ROUND(IF(H85="",G85,H85),  0), 2))</f>
        <v/>
      </c>
      <c r="K85" s="7"/>
      <c r="M85" s="42">
        <v>0.2</v>
      </c>
      <c r="Q85" s="7">
        <v>1192</v>
      </c>
    </row>
    <row r="86" spans="1:17" hidden="1">
      <c r="A86" s="7" t="s">
        <v>50</v>
      </c>
    </row>
    <row r="87" spans="1:17" ht="33.8875" customHeight="1">
      <c r="A87" s="7" t="s">
        <v>51</v>
      </c>
      <c r="B87" s="43"/>
      <c r="C87" s="44" t="s">
        <v>111</v>
      </c>
      <c r="D87" s="44"/>
      <c r="E87" s="44"/>
      <c r="F87" s="44"/>
      <c r="G87" s="44"/>
      <c r="H87" s="44"/>
      <c r="I87" s="44"/>
      <c r="J87" s="43"/>
    </row>
    <row r="88" spans="1:17" hidden="1">
      <c r="A88" s="7" t="s">
        <v>53</v>
      </c>
    </row>
    <row r="89" spans="1:17">
      <c r="A89" s="7">
        <v>9</v>
      </c>
      <c r="B89" s="34">
        <v>16</v>
      </c>
      <c r="C89" s="35" t="s">
        <v>112</v>
      </c>
      <c r="D89" s="36"/>
      <c r="E89" s="36"/>
      <c r="F89" s="37" t="s">
        <v>49</v>
      </c>
      <c r="G89" s="38">
        <v>1</v>
      </c>
      <c r="H89" s="39"/>
      <c r="I89" s="40"/>
      <c r="J89" s="41">
        <f>IF(AND(G89= "",H89= ""), 0, ROUND(ROUND(I89, 2) * ROUND(IF(H89="",G89,H89),  0), 2))</f>
        <v/>
      </c>
      <c r="K89" s="7"/>
      <c r="M89" s="42">
        <v>0.2</v>
      </c>
      <c r="Q89" s="7">
        <v>1192</v>
      </c>
    </row>
    <row r="90" spans="1:17" hidden="1">
      <c r="A90" s="7" t="s">
        <v>50</v>
      </c>
    </row>
    <row r="91" spans="1:17" ht="20.75" customHeight="1">
      <c r="A91" s="7" t="s">
        <v>51</v>
      </c>
      <c r="B91" s="43"/>
      <c r="C91" s="44" t="s">
        <v>113</v>
      </c>
      <c r="D91" s="44"/>
      <c r="E91" s="44"/>
      <c r="F91" s="44"/>
      <c r="G91" s="44"/>
      <c r="H91" s="44"/>
      <c r="I91" s="44"/>
      <c r="J91" s="43"/>
    </row>
    <row r="92" spans="1:17" hidden="1">
      <c r="A92" s="7" t="s">
        <v>53</v>
      </c>
    </row>
    <row r="93" spans="1:17" ht="27.225" customHeight="1">
      <c r="A93" s="7">
        <v>9</v>
      </c>
      <c r="B93" s="34">
        <v>17</v>
      </c>
      <c r="C93" s="35" t="s">
        <v>114</v>
      </c>
      <c r="D93" s="36"/>
      <c r="E93" s="36"/>
      <c r="F93" s="37" t="s">
        <v>49</v>
      </c>
      <c r="G93" s="38">
        <v>1</v>
      </c>
      <c r="H93" s="39"/>
      <c r="I93" s="40"/>
      <c r="J93" s="41">
        <f>IF(AND(G93= "",H93= ""), 0, ROUND(ROUND(I93, 2) * ROUND(IF(H93="",G93,H93),  0), 2))</f>
        <v/>
      </c>
      <c r="K93" s="7"/>
      <c r="M93" s="42">
        <v>0.2</v>
      </c>
      <c r="Q93" s="7">
        <v>1192</v>
      </c>
    </row>
    <row r="94" spans="1:17" hidden="1">
      <c r="A94" s="7" t="s">
        <v>50</v>
      </c>
    </row>
    <row r="95" spans="1:17" ht="87.575" customHeight="1">
      <c r="A95" s="7" t="s">
        <v>51</v>
      </c>
      <c r="B95" s="43"/>
      <c r="C95" s="44" t="s">
        <v>115</v>
      </c>
      <c r="D95" s="44"/>
      <c r="E95" s="44"/>
      <c r="F95" s="44"/>
      <c r="G95" s="44"/>
      <c r="H95" s="44"/>
      <c r="I95" s="44"/>
      <c r="J95" s="43"/>
    </row>
    <row r="96" spans="1:17" hidden="1">
      <c r="A96" s="7" t="s">
        <v>53</v>
      </c>
    </row>
    <row r="97" spans="1:17" hidden="1">
      <c r="A97" s="7" t="s">
        <v>99</v>
      </c>
    </row>
    <row r="98" spans="1:17" hidden="1">
      <c r="A98" s="7" t="s">
        <v>59</v>
      </c>
    </row>
    <row r="99" spans="1:17">
      <c r="A99" s="7">
        <v>4</v>
      </c>
      <c r="B99" s="29" t="s">
        <v>116</v>
      </c>
      <c r="C99" s="32" t="s">
        <v>117</v>
      </c>
      <c r="D99" s="32"/>
      <c r="E99" s="32"/>
      <c r="F99" s="32"/>
      <c r="G99" s="32"/>
      <c r="H99" s="32"/>
      <c r="I99" s="32"/>
      <c r="J99" s="33"/>
      <c r="K99" s="7"/>
    </row>
    <row r="100" spans="1:17" ht="16.9125" customHeight="1">
      <c r="A100" s="7">
        <v>5</v>
      </c>
      <c r="B100" s="29" t="s">
        <v>118</v>
      </c>
      <c r="C100" s="50" t="s">
        <v>120</v>
      </c>
      <c r="D100" s="50"/>
      <c r="E100" s="50"/>
      <c r="F100" s="50"/>
      <c r="G100" s="50"/>
      <c r="H100" s="50"/>
      <c r="I100" s="50"/>
      <c r="J100" s="51"/>
      <c r="K100" s="7"/>
    </row>
    <row r="101" spans="1:17" hidden="1">
      <c r="A101" s="7" t="s">
        <v>95</v>
      </c>
    </row>
    <row r="102" spans="1:17">
      <c r="A102" s="7">
        <v>9</v>
      </c>
      <c r="B102" s="34">
        <v>18</v>
      </c>
      <c r="C102" s="35" t="s">
        <v>121</v>
      </c>
      <c r="D102" s="36"/>
      <c r="E102" s="36"/>
      <c r="F102" s="37" t="s">
        <v>14</v>
      </c>
      <c r="G102" s="48">
        <v>46</v>
      </c>
      <c r="H102" s="49"/>
      <c r="I102" s="40"/>
      <c r="J102" s="41">
        <f>IF(AND(G102= "",H102= ""), 0, ROUND(ROUND(I102, 2) * ROUND(IF(H102="",G102,H102),  2), 2))</f>
        <v/>
      </c>
      <c r="K102" s="7"/>
      <c r="M102" s="42">
        <v>0.2</v>
      </c>
      <c r="Q102" s="7">
        <v>1192</v>
      </c>
    </row>
    <row r="103" spans="1:17" ht="22.75" customHeight="1">
      <c r="A103" s="7" t="s">
        <v>51</v>
      </c>
      <c r="B103" s="43"/>
      <c r="C103" s="44" t="s">
        <v>98</v>
      </c>
      <c r="D103" s="44"/>
      <c r="E103" s="44"/>
      <c r="F103" s="44"/>
      <c r="G103" s="44"/>
      <c r="H103" s="44"/>
      <c r="I103" s="44"/>
      <c r="J103" s="43"/>
    </row>
    <row r="104" spans="1:17" hidden="1">
      <c r="A104" s="7" t="s">
        <v>53</v>
      </c>
    </row>
    <row r="105" spans="1:17" hidden="1">
      <c r="A105" s="7" t="s">
        <v>99</v>
      </c>
    </row>
    <row r="106" spans="1:17" hidden="1">
      <c r="A106" s="7" t="s">
        <v>59</v>
      </c>
    </row>
    <row r="107" spans="1:17" ht="29.425" customHeight="1">
      <c r="A107" s="7">
        <v>4</v>
      </c>
      <c r="B107" s="29" t="s">
        <v>122</v>
      </c>
      <c r="C107" s="32" t="s">
        <v>124</v>
      </c>
      <c r="D107" s="32"/>
      <c r="E107" s="32"/>
      <c r="F107" s="32"/>
      <c r="G107" s="32"/>
      <c r="H107" s="32"/>
      <c r="I107" s="32"/>
      <c r="J107" s="33"/>
      <c r="K107" s="7"/>
    </row>
    <row r="108" spans="1:17">
      <c r="A108" s="7">
        <v>9</v>
      </c>
      <c r="B108" s="34">
        <v>19</v>
      </c>
      <c r="C108" s="35" t="s">
        <v>125</v>
      </c>
      <c r="D108" s="36"/>
      <c r="E108" s="36"/>
      <c r="F108" s="37" t="s">
        <v>126</v>
      </c>
      <c r="G108" s="38">
        <v>1</v>
      </c>
      <c r="H108" s="39"/>
      <c r="I108" s="40"/>
      <c r="J108" s="41">
        <f>IF(AND(G108= "",H108= ""), 0, ROUND(ROUND(I108, 2) * ROUND(IF(H108="",G108,H108),  0), 2))</f>
        <v/>
      </c>
      <c r="K108" s="7"/>
      <c r="M108" s="42">
        <v>0.2</v>
      </c>
      <c r="Q108" s="7">
        <v>1192</v>
      </c>
    </row>
    <row r="109" spans="1:17" hidden="1">
      <c r="A109" s="7" t="s">
        <v>50</v>
      </c>
    </row>
    <row r="110" spans="1:17" ht="22.75" customHeight="1">
      <c r="A110" s="7" t="s">
        <v>51</v>
      </c>
      <c r="B110" s="43"/>
      <c r="C110" s="44" t="s">
        <v>127</v>
      </c>
      <c r="D110" s="44"/>
      <c r="E110" s="44"/>
      <c r="F110" s="44"/>
      <c r="G110" s="44"/>
      <c r="H110" s="44"/>
      <c r="I110" s="44"/>
      <c r="J110" s="43"/>
    </row>
    <row r="111" spans="1:17" hidden="1">
      <c r="A111" s="7" t="s">
        <v>53</v>
      </c>
    </row>
    <row r="112" spans="1:17">
      <c r="A112" s="7">
        <v>9</v>
      </c>
      <c r="B112" s="34">
        <v>20</v>
      </c>
      <c r="C112" s="35" t="s">
        <v>128</v>
      </c>
      <c r="D112" s="36"/>
      <c r="E112" s="36"/>
      <c r="F112" s="37" t="s">
        <v>126</v>
      </c>
      <c r="G112" s="38">
        <v>1</v>
      </c>
      <c r="H112" s="39"/>
      <c r="I112" s="40"/>
      <c r="J112" s="41">
        <f>IF(AND(G112= "",H112= ""), 0, ROUND(ROUND(I112, 2) * ROUND(IF(H112="",G112,H112),  0), 2))</f>
        <v/>
      </c>
      <c r="K112" s="7"/>
      <c r="M112" s="42">
        <v>0.2</v>
      </c>
      <c r="Q112" s="7">
        <v>1192</v>
      </c>
    </row>
    <row r="113" spans="1:17" hidden="1">
      <c r="A113" s="7" t="s">
        <v>50</v>
      </c>
    </row>
    <row r="114" spans="1:17" ht="22.75" customHeight="1">
      <c r="A114" s="7" t="s">
        <v>51</v>
      </c>
      <c r="B114" s="43"/>
      <c r="C114" s="43" t="s">
        <v>129</v>
      </c>
      <c r="D114" s="43"/>
      <c r="E114" s="43"/>
      <c r="F114" s="43"/>
      <c r="G114" s="43"/>
      <c r="H114" s="43"/>
      <c r="I114" s="43"/>
      <c r="J114" s="43"/>
    </row>
    <row r="115" spans="1:17" hidden="1">
      <c r="A115" s="7" t="s">
        <v>53</v>
      </c>
    </row>
    <row r="116" spans="1:17">
      <c r="A116" s="7">
        <v>9</v>
      </c>
      <c r="B116" s="34">
        <v>21</v>
      </c>
      <c r="C116" s="35" t="s">
        <v>130</v>
      </c>
      <c r="D116" s="36"/>
      <c r="E116" s="36"/>
      <c r="F116" s="37" t="s">
        <v>57</v>
      </c>
      <c r="G116" s="45">
        <v>0</v>
      </c>
      <c r="H116" s="46"/>
      <c r="I116" s="40"/>
      <c r="J116" s="41">
        <f>IF(AND(G116= "",H116= ""), 0, ROUND(ROUND(I116, 2) * ROUND(IF(H116="",G116,H116),  3), 2))</f>
        <v/>
      </c>
      <c r="K116" s="7"/>
      <c r="M116" s="42">
        <v>0.2</v>
      </c>
      <c r="Q116" s="7">
        <v>1192</v>
      </c>
    </row>
    <row r="117" spans="1:17" hidden="1">
      <c r="A117" s="7" t="s">
        <v>50</v>
      </c>
    </row>
    <row r="118" spans="1:17" ht="22.75" customHeight="1">
      <c r="A118" s="7" t="s">
        <v>51</v>
      </c>
      <c r="B118" s="43"/>
      <c r="C118" s="43" t="s">
        <v>131</v>
      </c>
      <c r="D118" s="43"/>
      <c r="E118" s="43"/>
      <c r="F118" s="43"/>
      <c r="G118" s="43"/>
      <c r="H118" s="43"/>
      <c r="I118" s="43"/>
      <c r="J118" s="43"/>
    </row>
    <row r="119" spans="1:17" hidden="1">
      <c r="A119" s="7" t="s">
        <v>53</v>
      </c>
    </row>
    <row r="120" spans="1:17" hidden="1">
      <c r="A120" s="7" t="s">
        <v>59</v>
      </c>
    </row>
    <row r="121" spans="1:17">
      <c r="A121" s="7" t="s">
        <v>42</v>
      </c>
      <c r="B121" s="36"/>
      <c r="J121" s="36"/>
    </row>
    <row r="122" spans="1:17">
      <c r="B122" s="36"/>
      <c r="C122" s="52" t="s">
        <v>44</v>
      </c>
      <c r="D122" s="53"/>
      <c r="E122" s="53"/>
      <c r="F122" s="54"/>
      <c r="G122" s="54"/>
      <c r="H122" s="54"/>
      <c r="I122" s="54"/>
      <c r="J122" s="55"/>
    </row>
    <row r="123" spans="1:17">
      <c r="B123" s="36"/>
      <c r="C123" s="56"/>
      <c r="D123" s="7"/>
      <c r="E123" s="7"/>
      <c r="F123" s="7"/>
      <c r="G123" s="7"/>
      <c r="H123" s="7"/>
      <c r="I123" s="7"/>
      <c r="J123" s="8"/>
    </row>
    <row r="124" spans="1:17">
      <c r="B124" s="36"/>
      <c r="C124" s="57" t="s">
        <v>132</v>
      </c>
      <c r="D124" s="50"/>
      <c r="E124" s="50"/>
      <c r="F124" s="58">
        <f>SUMIF(K8:K121, IF(K7="","",K7), J8:J121)</f>
        <v/>
      </c>
      <c r="G124" s="58"/>
      <c r="H124" s="58"/>
      <c r="I124" s="58"/>
      <c r="J124" s="59"/>
    </row>
    <row r="125" spans="1:17" ht="16.9125" customHeight="1">
      <c r="B125" s="36"/>
      <c r="C125" s="57" t="s">
        <v>133</v>
      </c>
      <c r="D125" s="50"/>
      <c r="E125" s="50"/>
      <c r="F125" s="58">
        <f>ROUND(SUMIF(K8:K121, IF(K7="","",K7), J8:J121) * 0.2, 2)</f>
        <v/>
      </c>
      <c r="G125" s="58"/>
      <c r="H125" s="58"/>
      <c r="I125" s="58"/>
      <c r="J125" s="59"/>
    </row>
    <row r="126" spans="1:17">
      <c r="B126" s="36"/>
      <c r="C126" s="60" t="s">
        <v>134</v>
      </c>
      <c r="D126" s="61"/>
      <c r="E126" s="61"/>
      <c r="F126" s="62">
        <f>SUM(F124:F125)</f>
        <v/>
      </c>
      <c r="G126" s="62"/>
      <c r="H126" s="62"/>
      <c r="I126" s="62"/>
      <c r="J126" s="63"/>
    </row>
    <row r="127" spans="1:17" ht="37.2075" customHeight="1">
      <c r="B127" s="3"/>
      <c r="C127" s="64" t="s">
        <v>135</v>
      </c>
      <c r="D127" s="64"/>
      <c r="E127" s="64"/>
      <c r="F127" s="64"/>
      <c r="G127" s="64"/>
      <c r="H127" s="64"/>
      <c r="I127" s="64"/>
      <c r="J127" s="64"/>
    </row>
    <row r="129" spans="3:10">
      <c r="C129" s="65" t="s">
        <v>136</v>
      </c>
      <c r="D129" s="65"/>
      <c r="E129" s="65"/>
      <c r="F129" s="65"/>
      <c r="G129" s="65"/>
      <c r="H129" s="65"/>
      <c r="I129" s="65"/>
      <c r="J129" s="65"/>
    </row>
    <row r="130" spans="3:10" ht="33.825" customHeight="1">
      <c r="C130" s="66" t="s">
        <v>137</v>
      </c>
      <c r="D130" s="67"/>
      <c r="E130" s="67"/>
      <c r="F130" s="68">
        <f>SUMIF(K9:K116, "", J9:J116)</f>
        <v/>
      </c>
      <c r="G130" s="68"/>
      <c r="H130" s="68"/>
      <c r="I130" s="68"/>
      <c r="J130" s="68"/>
    </row>
    <row r="131" spans="3:10">
      <c r="C131" s="69" t="s">
        <v>138</v>
      </c>
      <c r="D131" s="70"/>
      <c r="E131" s="70"/>
      <c r="F131" s="71">
        <f>SUMIF(K9:K17, "", J9:J17)</f>
        <v/>
      </c>
      <c r="G131" s="72"/>
      <c r="H131" s="72"/>
      <c r="I131" s="72"/>
      <c r="J131" s="72"/>
    </row>
    <row r="132" spans="3:10">
      <c r="C132" s="69" t="s">
        <v>139</v>
      </c>
      <c r="D132" s="70"/>
      <c r="E132" s="70"/>
      <c r="F132" s="71">
        <f>SUMIF(K26:K57, "", J26:J57)</f>
        <v/>
      </c>
      <c r="G132" s="72"/>
      <c r="H132" s="72"/>
      <c r="I132" s="72"/>
      <c r="J132" s="72"/>
    </row>
    <row r="133" spans="3:10" ht="15.375" customHeight="1">
      <c r="C133" s="73" t="s">
        <v>140</v>
      </c>
      <c r="D133" s="74"/>
      <c r="E133" s="74"/>
      <c r="F133" s="75">
        <f>SUMIF(K26:K30, "", J26:J30)</f>
        <v/>
      </c>
      <c r="G133" s="76"/>
      <c r="H133" s="76"/>
      <c r="I133" s="76"/>
      <c r="J133" s="76"/>
    </row>
    <row r="134" spans="3:10">
      <c r="C134" s="73" t="s">
        <v>141</v>
      </c>
      <c r="D134" s="74"/>
      <c r="E134" s="74"/>
      <c r="F134" s="75">
        <f>SUMIF(K36:K36, "", J36:J36)</f>
        <v/>
      </c>
      <c r="G134" s="76"/>
      <c r="H134" s="76"/>
      <c r="I134" s="76"/>
      <c r="J134" s="76"/>
    </row>
    <row r="135" spans="3:10" ht="24.75" customHeight="1">
      <c r="C135" s="73" t="s">
        <v>142</v>
      </c>
      <c r="D135" s="74"/>
      <c r="E135" s="74"/>
      <c r="F135" s="75">
        <f>SUMIF(K43:K47, "", J43:J47)</f>
        <v/>
      </c>
      <c r="G135" s="76"/>
      <c r="H135" s="76"/>
      <c r="I135" s="76"/>
      <c r="J135" s="76"/>
    </row>
    <row r="136" spans="3:10" ht="30.75" customHeight="1">
      <c r="C136" s="73" t="s">
        <v>143</v>
      </c>
      <c r="D136" s="74"/>
      <c r="E136" s="74"/>
      <c r="F136" s="75">
        <f>SUMIF(K54:K57, "", J54:J57)</f>
        <v/>
      </c>
      <c r="G136" s="76"/>
      <c r="H136" s="76"/>
      <c r="I136" s="76"/>
      <c r="J136" s="76"/>
    </row>
    <row r="137" spans="3:10">
      <c r="C137" s="69" t="s">
        <v>144</v>
      </c>
      <c r="D137" s="70"/>
      <c r="E137" s="70"/>
      <c r="F137" s="71">
        <f>SUMIF(K65:K93, "", J65:J93)</f>
        <v/>
      </c>
      <c r="G137" s="72"/>
      <c r="H137" s="72"/>
      <c r="I137" s="72"/>
      <c r="J137" s="72"/>
    </row>
    <row r="138" spans="3:10" ht="30.75" customHeight="1">
      <c r="C138" s="73" t="s">
        <v>145</v>
      </c>
      <c r="D138" s="74"/>
      <c r="E138" s="74"/>
      <c r="F138" s="75">
        <f>SUMIF(K65:K65, "", J65:J65)</f>
        <v/>
      </c>
      <c r="G138" s="76"/>
      <c r="H138" s="76"/>
      <c r="I138" s="76"/>
      <c r="J138" s="76"/>
    </row>
    <row r="139" spans="3:10">
      <c r="C139" s="73" t="s">
        <v>146</v>
      </c>
      <c r="D139" s="74"/>
      <c r="E139" s="74"/>
      <c r="F139" s="75">
        <f>SUMIF(K71:K75, "", J71:J75)</f>
        <v/>
      </c>
      <c r="G139" s="76"/>
      <c r="H139" s="76"/>
      <c r="I139" s="76"/>
      <c r="J139" s="76"/>
    </row>
    <row r="140" spans="3:10">
      <c r="C140" s="73" t="s">
        <v>147</v>
      </c>
      <c r="D140" s="74"/>
      <c r="E140" s="74"/>
      <c r="F140" s="75">
        <f>SUMIF(K81:K93, "", J81:J93)</f>
        <v/>
      </c>
      <c r="G140" s="76"/>
      <c r="H140" s="76"/>
      <c r="I140" s="76"/>
      <c r="J140" s="76"/>
    </row>
    <row r="141" spans="3:10">
      <c r="C141" s="69" t="s">
        <v>148</v>
      </c>
      <c r="D141" s="70"/>
      <c r="E141" s="70"/>
      <c r="F141" s="71">
        <f>SUMIF(K102:K102, "", J102:J102)</f>
        <v/>
      </c>
      <c r="G141" s="72"/>
      <c r="H141" s="72"/>
      <c r="I141" s="72"/>
      <c r="J141" s="72"/>
    </row>
    <row r="142" spans="3:10" ht="15.375" customHeight="1">
      <c r="C142" s="73" t="s">
        <v>149</v>
      </c>
      <c r="D142" s="74"/>
      <c r="E142" s="74"/>
      <c r="F142" s="75">
        <f>SUMIF(K102:K102, "", J102:J102)</f>
        <v/>
      </c>
      <c r="G142" s="76"/>
      <c r="H142" s="76"/>
      <c r="I142" s="76"/>
      <c r="J142" s="76"/>
    </row>
    <row r="143" spans="3:10" ht="26.75" customHeight="1">
      <c r="C143" s="69" t="s">
        <v>150</v>
      </c>
      <c r="D143" s="70"/>
      <c r="E143" s="70"/>
      <c r="F143" s="71">
        <f>SUMIF(K108:K116, "", J108:J116)</f>
        <v/>
      </c>
      <c r="G143" s="72"/>
      <c r="H143" s="72"/>
      <c r="I143" s="72"/>
      <c r="J143" s="72"/>
    </row>
    <row r="144" spans="3:10">
      <c r="C144" s="77" t="s">
        <v>151</v>
      </c>
      <c r="D144" s="78"/>
      <c r="E144" s="78"/>
      <c r="F144" s="79"/>
      <c r="G144" s="79"/>
      <c r="H144" s="79"/>
      <c r="I144" s="79"/>
      <c r="J144" s="80"/>
    </row>
    <row r="145" spans="1:10">
      <c r="C145" s="81"/>
      <c r="D145" s="3"/>
      <c r="E145" s="3"/>
      <c r="F145" s="3"/>
      <c r="G145" s="3"/>
      <c r="H145" s="3"/>
      <c r="I145" s="3"/>
      <c r="J145" s="82"/>
    </row>
    <row r="146" spans="1:10">
      <c r="A146" s="83"/>
      <c r="C146" s="84" t="s">
        <v>132</v>
      </c>
      <c r="D146" s="7"/>
      <c r="E146" s="7"/>
      <c r="F146" s="85">
        <f>SUMIF(K5:K127, IF(K4="","",K4), J5:J127)</f>
        <v/>
      </c>
      <c r="G146" s="86"/>
      <c r="H146" s="86"/>
      <c r="I146" s="86"/>
      <c r="J146" s="87"/>
    </row>
    <row r="147" spans="1:10">
      <c r="A147" s="83"/>
      <c r="C147" s="84" t="s">
        <v>133</v>
      </c>
      <c r="D147" s="7"/>
      <c r="E147" s="7"/>
      <c r="F147" s="85">
        <f>ROUND(SUMIF(K5:K127, IF(K4="","",K4), J5:J127) * 0.2, 2)</f>
        <v/>
      </c>
      <c r="G147" s="86"/>
      <c r="H147" s="86"/>
      <c r="I147" s="86"/>
      <c r="J147" s="87"/>
    </row>
    <row r="148" spans="1:10">
      <c r="C148" s="88" t="s">
        <v>134</v>
      </c>
      <c r="D148" s="89"/>
      <c r="E148" s="89"/>
      <c r="F148" s="90">
        <f>SUM(F146:F147)</f>
        <v/>
      </c>
      <c r="G148" s="91"/>
      <c r="H148" s="91"/>
      <c r="I148" s="91"/>
      <c r="J148" s="92"/>
    </row>
    <row r="149" spans="1:10">
      <c r="C149" s="93"/>
    </row>
    <row r="150" spans="1:10">
      <c r="C150" s="47" t="s">
        <v>152</v>
      </c>
    </row>
    <row r="151" spans="1:10">
      <c r="C151" s="89">
        <f>IF('Paramètres'!AA2&lt;&gt;"",'Paramètres'!AA2,"")</f>
        <v/>
      </c>
      <c r="D151" s="89"/>
      <c r="E151" s="89"/>
      <c r="F151" s="89"/>
      <c r="G151" s="89"/>
      <c r="H151" s="89"/>
      <c r="I151" s="89"/>
      <c r="J151" s="89"/>
    </row>
    <row r="152" spans="1:10">
      <c r="C152" s="89"/>
      <c r="D152" s="89"/>
      <c r="E152" s="89"/>
      <c r="F152" s="89"/>
      <c r="G152" s="89"/>
      <c r="H152" s="89"/>
      <c r="I152" s="89"/>
      <c r="J152" s="89"/>
    </row>
    <row r="153" spans="1:10" ht="56.7" customHeight="1">
      <c r="F153" s="74" t="s">
        <v>153</v>
      </c>
      <c r="G153" s="74"/>
      <c r="H153" s="74"/>
      <c r="I153" s="74"/>
      <c r="J153" s="74"/>
    </row>
    <row r="155" spans="1:10" ht="85.05" customHeight="1">
      <c r="C155" s="94" t="s">
        <v>154</v>
      </c>
      <c r="D155" s="94"/>
      <c r="F155" s="94" t="s">
        <v>155</v>
      </c>
      <c r="G155" s="94"/>
      <c r="H155" s="94"/>
      <c r="I155" s="94"/>
      <c r="J155" s="94"/>
    </row>
    <row r="156" spans="1:10">
      <c r="C156" s="95" t="s">
        <v>156</v>
      </c>
      <c r="D156" s="95"/>
      <c r="E156" s="95"/>
      <c r="F156" s="95"/>
      <c r="G156" s="95"/>
      <c r="H156" s="95"/>
      <c r="I156" s="95"/>
      <c r="J156" s="95"/>
    </row>
  </sheetData>
  <sheetProtection password="E95E" sheet="1" objects="1" selectLockedCells="1"/>
  <mergeCells count="115">
    <mergeCell ref="C3:E3"/>
    <mergeCell ref="C4:E4"/>
    <mergeCell ref="C7:E7"/>
    <mergeCell ref="C8:E8"/>
    <mergeCell ref="C9:E9"/>
    <mergeCell ref="C11:I11"/>
    <mergeCell ref="C13:E13"/>
    <mergeCell ref="C15:I15"/>
    <mergeCell ref="C17:E17"/>
    <mergeCell ref="C19:I19"/>
    <mergeCell ref="C22:E22"/>
    <mergeCell ref="C24:E24"/>
    <mergeCell ref="C26:E26"/>
    <mergeCell ref="C28:I28"/>
    <mergeCell ref="C30:E30"/>
    <mergeCell ref="C32:I32"/>
    <mergeCell ref="C35:E35"/>
    <mergeCell ref="C36:E36"/>
    <mergeCell ref="C38:I38"/>
    <mergeCell ref="C41:E41"/>
    <mergeCell ref="C43:E43"/>
    <mergeCell ref="C45:I45"/>
    <mergeCell ref="C47:E47"/>
    <mergeCell ref="C49:I49"/>
    <mergeCell ref="C52:E52"/>
    <mergeCell ref="C54:E54"/>
    <mergeCell ref="C55:I55"/>
    <mergeCell ref="C57:E57"/>
    <mergeCell ref="C58:I58"/>
    <mergeCell ref="C62:E62"/>
    <mergeCell ref="C63:E63"/>
    <mergeCell ref="C65:E65"/>
    <mergeCell ref="C67:I67"/>
    <mergeCell ref="C70:E70"/>
    <mergeCell ref="C71:E71"/>
    <mergeCell ref="C73:I73"/>
    <mergeCell ref="C75:E75"/>
    <mergeCell ref="C77:I77"/>
    <mergeCell ref="C80:E80"/>
    <mergeCell ref="C81:E81"/>
    <mergeCell ref="C83:I83"/>
    <mergeCell ref="C85:E85"/>
    <mergeCell ref="C87:I87"/>
    <mergeCell ref="C89:E89"/>
    <mergeCell ref="C91:I91"/>
    <mergeCell ref="C93:E93"/>
    <mergeCell ref="C95:I95"/>
    <mergeCell ref="C99:E99"/>
    <mergeCell ref="C100:E100"/>
    <mergeCell ref="C102:E102"/>
    <mergeCell ref="C103:I103"/>
    <mergeCell ref="C107:E107"/>
    <mergeCell ref="C108:E108"/>
    <mergeCell ref="C110:I110"/>
    <mergeCell ref="C112:E112"/>
    <mergeCell ref="C114:I114"/>
    <mergeCell ref="C116:E116"/>
    <mergeCell ref="C118:I118"/>
    <mergeCell ref="C121:E121"/>
    <mergeCell ref="F122:J122"/>
    <mergeCell ref="C122:E122"/>
    <mergeCell ref="F123:J123"/>
    <mergeCell ref="C123:E123"/>
    <mergeCell ref="F124:J124"/>
    <mergeCell ref="C124:E124"/>
    <mergeCell ref="F125:J125"/>
    <mergeCell ref="C125:E125"/>
    <mergeCell ref="F126:J126"/>
    <mergeCell ref="C126:E126"/>
    <mergeCell ref="C127:J127"/>
    <mergeCell ref="C129:J129"/>
    <mergeCell ref="F130:J130"/>
    <mergeCell ref="C130:E130"/>
    <mergeCell ref="F131:J131"/>
    <mergeCell ref="C131:E131"/>
    <mergeCell ref="F132:J132"/>
    <mergeCell ref="C132:E132"/>
    <mergeCell ref="F133:J133"/>
    <mergeCell ref="C133:E133"/>
    <mergeCell ref="F134:J134"/>
    <mergeCell ref="C134:E134"/>
    <mergeCell ref="F135:J135"/>
    <mergeCell ref="C135:E135"/>
    <mergeCell ref="F136:J136"/>
    <mergeCell ref="C136:E136"/>
    <mergeCell ref="F137:J137"/>
    <mergeCell ref="C137:E137"/>
    <mergeCell ref="F138:J138"/>
    <mergeCell ref="C138:E138"/>
    <mergeCell ref="F139:J139"/>
    <mergeCell ref="C139:E139"/>
    <mergeCell ref="F140:J140"/>
    <mergeCell ref="C140:E140"/>
    <mergeCell ref="F141:J141"/>
    <mergeCell ref="C141:E141"/>
    <mergeCell ref="F142:J142"/>
    <mergeCell ref="C142:E142"/>
    <mergeCell ref="F143:J143"/>
    <mergeCell ref="C143:E143"/>
    <mergeCell ref="C144:E144"/>
    <mergeCell ref="C145:J145"/>
    <mergeCell ref="C146:E146"/>
    <mergeCell ref="F146:J146"/>
    <mergeCell ref="C147:E147"/>
    <mergeCell ref="F147:J147"/>
    <mergeCell ref="C148:E148"/>
    <mergeCell ref="F148:J148"/>
    <mergeCell ref="C149:J149"/>
    <mergeCell ref="C150:J150"/>
    <mergeCell ref="C151:J151"/>
    <mergeCell ref="C152:J152"/>
    <mergeCell ref="F153:J153"/>
    <mergeCell ref="C155:D155"/>
    <mergeCell ref="F155:J155"/>
    <mergeCell ref="C156:J156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&amp;LHOP - CHU 2404 - Réaménagement du 4e étage de l'Hôpital d'enfants
5 Boulevard Jeanne D'Arc - 21079 DIJON&amp;RDPGF - Lot n°01 DEMOLITION - GROS-OEUVRE 
DCE - Edition du 20/11/2024</oddHeader>
    <oddFooter>&amp;LTRIA ARCHITECTES&amp;CEdition du 20/11/2024&amp;RPage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0" t="s">
        <v>157</v>
      </c>
      <c r="AA1" s="7">
        <f>IF('DPGF'!F148&lt;&gt;"",'DPGF'!F148,"0")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6" t="s">
        <v>158</v>
      </c>
      <c r="B3" s="74" t="s">
        <v>159</v>
      </c>
      <c r="C3" s="97" t="s">
        <v>184</v>
      </c>
      <c r="D3" s="97"/>
      <c r="E3" s="97"/>
      <c r="F3" s="97"/>
      <c r="G3" s="97"/>
      <c r="H3" s="97"/>
      <c r="I3" s="97"/>
      <c r="J3" s="97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6" t="s">
        <v>160</v>
      </c>
      <c r="B5" s="74" t="s">
        <v>161</v>
      </c>
      <c r="C5" s="97" t="s">
        <v>185</v>
      </c>
      <c r="D5" s="97"/>
      <c r="E5" s="97"/>
      <c r="F5" s="97"/>
      <c r="G5" s="97"/>
      <c r="H5" s="97"/>
      <c r="I5" s="97"/>
      <c r="J5" s="97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6" t="s">
        <v>170</v>
      </c>
      <c r="B7" s="74" t="s">
        <v>171</v>
      </c>
      <c r="C7" s="97" t="s">
        <v>186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6" t="s">
        <v>172</v>
      </c>
      <c r="B9" s="74" t="s">
        <v>173</v>
      </c>
      <c r="C9" s="97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6" t="s">
        <v>162</v>
      </c>
      <c r="B11" s="74" t="s">
        <v>163</v>
      </c>
      <c r="C11" s="97" t="s">
        <v>41</v>
      </c>
      <c r="D11" s="97"/>
      <c r="E11" s="97"/>
      <c r="F11" s="97"/>
      <c r="G11" s="97"/>
      <c r="H11" s="97"/>
      <c r="I11" s="97"/>
      <c r="J11" s="97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6" t="s">
        <v>174</v>
      </c>
      <c r="B13" s="74" t="s">
        <v>175</v>
      </c>
      <c r="C13" s="97" t="s">
        <v>187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6" t="s">
        <v>176</v>
      </c>
      <c r="B15" s="74" t="s">
        <v>177</v>
      </c>
      <c r="C15" s="97" t="s">
        <v>188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6" t="s">
        <v>178</v>
      </c>
      <c r="B17" s="74" t="s">
        <v>179</v>
      </c>
      <c r="C17" s="97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8">
        <v>0.2</v>
      </c>
      <c r="E19" s="99" t="s">
        <v>180</v>
      </c>
      <c r="AA19" s="7">
        <f>INT((AA5-AA18*100)/10)</f>
        <v/>
      </c>
    </row>
    <row r="20" spans="1:27" ht="12.75" customHeight="1">
      <c r="C20" s="100">
        <v>0.055</v>
      </c>
      <c r="E20" s="99" t="s">
        <v>181</v>
      </c>
      <c r="AA20" s="7">
        <f>AA5-AA18*100-AA19*10</f>
        <v/>
      </c>
    </row>
    <row r="21" spans="1:27" ht="12.75" customHeight="1">
      <c r="C21" s="100">
        <v>0</v>
      </c>
      <c r="E21" s="99" t="s">
        <v>182</v>
      </c>
      <c r="AA21" s="7">
        <f>INT(AA6/10)</f>
        <v/>
      </c>
    </row>
    <row r="22" spans="1:27" ht="12.75" customHeight="1">
      <c r="C22" s="101">
        <v>0</v>
      </c>
      <c r="E22" s="99" t="s">
        <v>183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6" t="s">
        <v>164</v>
      </c>
      <c r="B24" s="74" t="s">
        <v>165</v>
      </c>
      <c r="C24" s="97" t="s">
        <v>189</v>
      </c>
      <c r="D24" s="97"/>
      <c r="E24" s="97"/>
      <c r="F24" s="97"/>
      <c r="G24" s="97"/>
      <c r="H24" s="97"/>
      <c r="I24" s="97"/>
      <c r="J24" s="97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6" t="s">
        <v>166</v>
      </c>
      <c r="B26" s="74" t="s">
        <v>167</v>
      </c>
      <c r="C26" s="97" t="s">
        <v>190</v>
      </c>
      <c r="D26" s="97"/>
      <c r="E26" s="97"/>
      <c r="F26" s="97"/>
      <c r="G26" s="97"/>
      <c r="H26" s="97"/>
      <c r="I26" s="97"/>
      <c r="J26" s="97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6" t="s">
        <v>168</v>
      </c>
      <c r="B28" s="74" t="s">
        <v>169</v>
      </c>
      <c r="C28" s="97"/>
      <c r="D28" s="97"/>
      <c r="E28" s="97"/>
      <c r="F28" s="97"/>
      <c r="G28" s="97"/>
      <c r="H28" s="97"/>
      <c r="I28" s="97"/>
      <c r="J28" s="97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191</v>
      </c>
      <c r="B1" s="7" t="s">
        <v>192</v>
      </c>
    </row>
    <row r="2" spans="1:3">
      <c r="A2" s="7" t="s">
        <v>193</v>
      </c>
      <c r="B2" s="7" t="s">
        <v>184</v>
      </c>
    </row>
    <row r="3" spans="1:3">
      <c r="A3" s="7" t="s">
        <v>194</v>
      </c>
      <c r="B3" s="7">
        <v>0</v>
      </c>
    </row>
    <row r="4" spans="1:3">
      <c r="A4" s="7" t="s">
        <v>195</v>
      </c>
      <c r="B4" s="7">
        <v>0</v>
      </c>
    </row>
    <row r="5" spans="1:3">
      <c r="A5" s="7" t="s">
        <v>196</v>
      </c>
      <c r="B5" s="7">
        <v>0</v>
      </c>
    </row>
    <row r="6" spans="1:3">
      <c r="A6" s="7" t="s">
        <v>197</v>
      </c>
      <c r="B6" s="7">
        <v>1</v>
      </c>
    </row>
    <row r="7" spans="1:3">
      <c r="A7" s="7" t="s">
        <v>198</v>
      </c>
      <c r="B7" s="7">
        <v>1</v>
      </c>
    </row>
    <row r="8" spans="1:3">
      <c r="A8" s="7" t="s">
        <v>199</v>
      </c>
      <c r="B8" s="7">
        <v>0</v>
      </c>
    </row>
    <row r="9" spans="1:3">
      <c r="A9" s="7" t="s">
        <v>200</v>
      </c>
      <c r="B9" s="7">
        <v>0</v>
      </c>
    </row>
    <row r="10" spans="1:3">
      <c r="A10" s="7" t="s">
        <v>201</v>
      </c>
      <c r="C10" s="7" t="s">
        <v>202</v>
      </c>
    </row>
    <row r="11" spans="1:3">
      <c r="A11" s="7" t="s">
        <v>203</v>
      </c>
      <c r="B11" s="7">
        <v>0</v>
      </c>
    </row>
    <row r="12" spans="1:3">
      <c r="A12" s="7" t="s">
        <v>204</v>
      </c>
      <c r="B12" s="7" t="s">
        <v>205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2" t="s">
        <v>206</v>
      </c>
      <c r="C2" s="102"/>
      <c r="D2" s="102"/>
      <c r="E2" s="102"/>
      <c r="F2" s="102"/>
      <c r="G2" s="102"/>
      <c r="H2" s="102"/>
      <c r="I2" s="102"/>
      <c r="J2" s="102"/>
    </row>
    <row r="4" spans="1:10" ht="12.75" customHeight="1">
      <c r="A4" s="96" t="s">
        <v>158</v>
      </c>
      <c r="B4" s="74" t="s">
        <v>207</v>
      </c>
      <c r="C4" s="103"/>
      <c r="D4" s="103"/>
      <c r="E4" s="103"/>
      <c r="F4" s="103"/>
      <c r="G4" s="103"/>
      <c r="H4" s="103"/>
      <c r="I4" s="103"/>
      <c r="J4" s="103"/>
    </row>
    <row r="6" spans="1:10" ht="12.75" customHeight="1">
      <c r="A6" s="96" t="s">
        <v>160</v>
      </c>
      <c r="B6" s="74" t="s">
        <v>208</v>
      </c>
      <c r="C6" s="103"/>
      <c r="D6" s="103"/>
      <c r="E6" s="103"/>
      <c r="F6" s="103"/>
      <c r="G6" s="103"/>
      <c r="H6" s="103"/>
      <c r="I6" s="103"/>
      <c r="J6" s="103"/>
    </row>
    <row r="8" spans="1:10" ht="12.75" customHeight="1">
      <c r="A8" s="96" t="s">
        <v>170</v>
      </c>
      <c r="B8" s="74" t="s">
        <v>209</v>
      </c>
      <c r="C8" s="103"/>
      <c r="D8" s="103"/>
      <c r="E8" s="103"/>
      <c r="F8" s="103"/>
      <c r="G8" s="103"/>
      <c r="H8" s="103"/>
      <c r="I8" s="103"/>
      <c r="J8" s="103"/>
    </row>
    <row r="10" spans="1:10" ht="12.75" customHeight="1">
      <c r="A10" s="96" t="s">
        <v>172</v>
      </c>
      <c r="B10" s="74" t="s">
        <v>210</v>
      </c>
      <c r="C10" s="104"/>
      <c r="D10" s="104"/>
      <c r="E10" s="104"/>
      <c r="F10" s="104"/>
      <c r="G10" s="104"/>
      <c r="H10" s="104"/>
      <c r="I10" s="104"/>
      <c r="J10" s="104"/>
    </row>
    <row r="12" spans="1:10" ht="12.75" customHeight="1">
      <c r="A12" s="96" t="s">
        <v>162</v>
      </c>
      <c r="B12" s="74" t="s">
        <v>211</v>
      </c>
      <c r="C12" s="103"/>
      <c r="D12" s="103"/>
      <c r="E12" s="103"/>
      <c r="F12" s="103"/>
      <c r="G12" s="103"/>
      <c r="H12" s="103"/>
      <c r="I12" s="103"/>
      <c r="J12" s="103"/>
    </row>
    <row r="14" spans="1:10" ht="12.75" customHeight="1">
      <c r="A14" s="96" t="s">
        <v>174</v>
      </c>
      <c r="B14" s="74" t="s">
        <v>212</v>
      </c>
      <c r="C14" s="103"/>
      <c r="D14" s="103"/>
      <c r="E14" s="103"/>
      <c r="F14" s="103"/>
      <c r="G14" s="103"/>
      <c r="H14" s="103"/>
      <c r="I14" s="103"/>
      <c r="J14" s="103"/>
    </row>
    <row r="16" spans="1:10" ht="12.75" customHeight="1">
      <c r="A16" s="96" t="s">
        <v>176</v>
      </c>
      <c r="B16" s="74" t="s">
        <v>213</v>
      </c>
      <c r="C16" s="103"/>
      <c r="D16" s="103"/>
      <c r="E16" s="103"/>
      <c r="F16" s="103"/>
      <c r="G16" s="103"/>
      <c r="H16" s="103"/>
      <c r="I16" s="103"/>
      <c r="J16" s="103"/>
    </row>
    <row r="18" spans="1:10" ht="12.75" customHeight="1">
      <c r="A18" s="96" t="s">
        <v>178</v>
      </c>
      <c r="B18" s="74" t="s">
        <v>214</v>
      </c>
      <c r="C18" s="105"/>
      <c r="D18" s="105"/>
      <c r="E18" s="105"/>
      <c r="F18" s="105"/>
      <c r="G18" s="105"/>
      <c r="H18" s="105"/>
      <c r="I18" s="105"/>
      <c r="J18" s="105"/>
    </row>
    <row r="20" spans="1:10" ht="12.75" customHeight="1">
      <c r="A20" s="96" t="s">
        <v>215</v>
      </c>
      <c r="B20" s="74" t="s">
        <v>216</v>
      </c>
      <c r="C20" s="105"/>
      <c r="D20" s="105"/>
      <c r="E20" s="105"/>
      <c r="F20" s="105"/>
      <c r="G20" s="105"/>
      <c r="H20" s="105"/>
      <c r="I20" s="105"/>
      <c r="J20" s="105"/>
    </row>
    <row r="22" spans="1:10" ht="12.75" customHeight="1">
      <c r="A22" s="96" t="s">
        <v>164</v>
      </c>
      <c r="B22" s="74" t="s">
        <v>217</v>
      </c>
      <c r="C22" s="105"/>
      <c r="D22" s="105"/>
      <c r="E22" s="105"/>
      <c r="F22" s="105"/>
      <c r="G22" s="105"/>
      <c r="H22" s="105"/>
      <c r="I22" s="105"/>
      <c r="J22" s="105"/>
    </row>
    <row r="24" spans="1:10" ht="12.75" customHeight="1">
      <c r="A24" s="96" t="s">
        <v>166</v>
      </c>
      <c r="B24" s="74" t="s">
        <v>218</v>
      </c>
      <c r="C24" s="103"/>
      <c r="D24" s="103"/>
      <c r="E24" s="103"/>
      <c r="F24" s="103"/>
      <c r="G24" s="103"/>
      <c r="H24" s="103"/>
      <c r="I24" s="103"/>
      <c r="J24" s="103"/>
    </row>
    <row r="28" spans="1:10" ht="60" customHeight="1">
      <c r="A28" s="96" t="s">
        <v>168</v>
      </c>
      <c r="B28" s="74" t="s">
        <v>219</v>
      </c>
      <c r="C28" s="103"/>
      <c r="D28" s="103"/>
      <c r="E28" s="103"/>
      <c r="F28" s="103"/>
      <c r="G28" s="103"/>
      <c r="H28" s="103"/>
      <c r="I28" s="103"/>
      <c r="J28" s="103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6" t="s">
        <v>220</v>
      </c>
      <c r="C2" s="106"/>
      <c r="D2" s="106"/>
      <c r="E2" s="106"/>
      <c r="F2" s="106"/>
    </row>
    <row r="4" spans="2:6" ht="12.75" customHeight="1">
      <c r="B4" s="107" t="s">
        <v>221</v>
      </c>
      <c r="C4" s="107" t="s">
        <v>222</v>
      </c>
      <c r="D4" s="107" t="s">
        <v>223</v>
      </c>
      <c r="E4" s="107" t="s">
        <v>224</v>
      </c>
      <c r="F4" s="107" t="s">
        <v>225</v>
      </c>
    </row>
    <row r="6" spans="2:6" ht="12.75" customHeight="1">
      <c r="B6" s="108"/>
      <c r="C6" s="109"/>
      <c r="D6" s="110"/>
      <c r="E6" s="111"/>
      <c r="F6" s="112">
        <f>IF(AND(E6= "",D6= ""), "", ROUND(ROUND(E6, 2) * ROUND(D6, 3), 2))</f>
        <v/>
      </c>
    </row>
    <row r="8" spans="2:6" ht="12.75" customHeight="1">
      <c r="B8" s="108"/>
      <c r="C8" s="109"/>
      <c r="D8" s="110"/>
      <c r="E8" s="111"/>
      <c r="F8" s="112">
        <f>IF(AND(E8= "",D8= ""), "", ROUND(ROUND(E8, 2) * ROUND(D8, 3), 2))</f>
        <v/>
      </c>
    </row>
    <row r="10" spans="2:6" ht="12.75" customHeight="1">
      <c r="B10" s="108"/>
      <c r="C10" s="109"/>
      <c r="D10" s="110"/>
      <c r="E10" s="111"/>
      <c r="F10" s="112">
        <f>IF(AND(E10= "",D10= ""), "", ROUND(ROUND(E10, 2) * ROUND(D10, 3), 2))</f>
        <v/>
      </c>
    </row>
    <row r="12" spans="2:6" ht="12.75" customHeight="1">
      <c r="B12" s="108"/>
      <c r="C12" s="109"/>
      <c r="D12" s="110"/>
      <c r="E12" s="111"/>
      <c r="F12" s="112">
        <f>IF(AND(E12= "",D12= ""), "", ROUND(ROUND(E12, 2) * ROUND(D12, 3), 2))</f>
        <v/>
      </c>
    </row>
    <row r="14" spans="2:6" ht="12.75" customHeight="1">
      <c r="B14" s="108"/>
      <c r="C14" s="109"/>
      <c r="D14" s="110"/>
      <c r="E14" s="111"/>
      <c r="F14" s="112">
        <f>IF(AND(E14= "",D14= ""), "", ROUND(ROUND(E14, 2) * ROUND(D14, 3), 2))</f>
        <v/>
      </c>
    </row>
    <row r="16" spans="2:6" ht="12.75" customHeight="1">
      <c r="B16" s="108"/>
      <c r="C16" s="109"/>
      <c r="D16" s="110"/>
      <c r="E16" s="111"/>
      <c r="F16" s="112">
        <f>IF(AND(E16= "",D16= ""), "", ROUND(ROUND(E16, 2) * ROUND(D16, 3), 2))</f>
        <v/>
      </c>
    </row>
    <row r="18" spans="2:6" ht="12.75" customHeight="1">
      <c r="B18" s="108"/>
      <c r="C18" s="109"/>
      <c r="D18" s="110"/>
      <c r="E18" s="111"/>
      <c r="F18" s="112">
        <f>IF(AND(E18= "",D18= ""), "", ROUND(ROUND(E18, 2) * ROUND(D18, 3), 2))</f>
        <v/>
      </c>
    </row>
    <row r="20" spans="2:6" ht="12.75" customHeight="1">
      <c r="B20" s="108"/>
      <c r="C20" s="109"/>
      <c r="D20" s="110"/>
      <c r="E20" s="111"/>
      <c r="F20" s="112">
        <f>IF(AND(E20= "",D20= ""), "", ROUND(ROUND(E20, 2) * ROUND(D20, 3), 2))</f>
        <v/>
      </c>
    </row>
    <row r="22" spans="2:6" ht="12.75" customHeight="1">
      <c r="B22" s="108"/>
      <c r="C22" s="109"/>
      <c r="D22" s="110"/>
      <c r="E22" s="111"/>
      <c r="F22" s="112">
        <f>IF(AND(E22= "",D22= ""), "", ROUND(ROUND(E22, 2) * ROUND(D22, 3), 2))</f>
        <v/>
      </c>
    </row>
    <row r="24" spans="2:6" ht="12.75" customHeight="1">
      <c r="B24" s="108"/>
      <c r="C24" s="109"/>
      <c r="D24" s="110"/>
      <c r="E24" s="111"/>
      <c r="F24" s="112">
        <f>IF(AND(E24= "",D24= ""), "", ROUND(ROUND(E24, 2) * ROUND(D24, 3), 2))</f>
        <v/>
      </c>
    </row>
    <row r="26" spans="2:6" ht="12.75" customHeight="1">
      <c r="B26" s="108"/>
      <c r="C26" s="109"/>
      <c r="D26" s="110"/>
      <c r="E26" s="111"/>
      <c r="F26" s="112">
        <f>IF(AND(E26= "",D26= ""), "", ROUND(ROUND(E26, 2) * ROUND(D26, 3), 2))</f>
        <v/>
      </c>
    </row>
    <row r="28" spans="2:6" ht="12.75" customHeight="1">
      <c r="B28" s="108"/>
      <c r="C28" s="109"/>
      <c r="D28" s="110"/>
      <c r="E28" s="111"/>
      <c r="F28" s="112">
        <f>IF(AND(E28= "",D28= ""), "", ROUND(ROUND(E28, 2) * ROUND(D28, 3), 2))</f>
        <v/>
      </c>
    </row>
    <row r="30" spans="2:6" ht="12.75" customHeight="1">
      <c r="B30" s="108"/>
      <c r="C30" s="109"/>
      <c r="D30" s="110"/>
      <c r="E30" s="111"/>
      <c r="F30" s="112">
        <f>IF(AND(E30= "",D30= ""), "", ROUND(ROUND(E30, 2) * ROUND(D30, 3), 2))</f>
        <v/>
      </c>
    </row>
    <row r="32" spans="2:6" ht="12.75" customHeight="1">
      <c r="B32" s="108"/>
      <c r="C32" s="109"/>
      <c r="D32" s="110"/>
      <c r="E32" s="111"/>
      <c r="F32" s="112">
        <f>IF(AND(E32= "",D32= ""), "", ROUND(ROUND(E32, 2) * ROUND(D32, 3), 2))</f>
        <v/>
      </c>
    </row>
    <row r="34" spans="2:6" ht="12.75" customHeight="1">
      <c r="B34" s="108"/>
      <c r="C34" s="109"/>
      <c r="D34" s="110"/>
      <c r="E34" s="111"/>
      <c r="F34" s="112">
        <f>IF(AND(E34= "",D34= ""), "", ROUND(ROUND(E34, 2) * ROUND(D34, 3), 2))</f>
        <v/>
      </c>
    </row>
    <row r="36" spans="2:6" ht="12.75" customHeight="1">
      <c r="B36" s="108"/>
      <c r="C36" s="109"/>
      <c r="D36" s="110"/>
      <c r="E36" s="111"/>
      <c r="F36" s="112">
        <f>IF(AND(E36= "",D36= ""), "", ROUND(ROUND(E36, 2) * ROUND(D36, 3), 2))</f>
        <v/>
      </c>
    </row>
    <row r="38" spans="2:6" ht="12.75" customHeight="1">
      <c r="B38" s="108"/>
      <c r="C38" s="109"/>
      <c r="D38" s="110"/>
      <c r="E38" s="111"/>
      <c r="F38" s="112">
        <f>IF(AND(E38= "",D38= ""), "", ROUND(ROUND(E38, 2) * ROUND(D38, 3), 2))</f>
        <v/>
      </c>
    </row>
    <row r="40" spans="2:6" ht="12.75" customHeight="1">
      <c r="B40" s="108"/>
      <c r="C40" s="109"/>
      <c r="D40" s="110"/>
      <c r="E40" s="111"/>
      <c r="F40" s="112">
        <f>IF(AND(E40= "",D40= ""), "", ROUND(ROUND(E40, 2) * ROUND(D40, 3), 2))</f>
        <v/>
      </c>
    </row>
    <row r="42" spans="2:6" ht="12.75" customHeight="1">
      <c r="B42" s="108"/>
      <c r="C42" s="109"/>
      <c r="D42" s="110"/>
      <c r="E42" s="111"/>
      <c r="F42" s="112">
        <f>IF(AND(E42= "",D42= ""), "", ROUND(ROUND(E42, 2) * ROUND(D42, 3), 2))</f>
        <v/>
      </c>
    </row>
    <row r="44" spans="2:6" ht="12.75" customHeight="1">
      <c r="B44" s="108"/>
      <c r="C44" s="109"/>
      <c r="D44" s="110"/>
      <c r="E44" s="111"/>
      <c r="F44" s="112">
        <f>IF(AND(E44= "",D44= ""), "", ROUND(ROUND(E44, 2) * ROUND(D44, 3), 2))</f>
        <v/>
      </c>
    </row>
    <row r="46" spans="2:6" ht="12.75" customHeight="1">
      <c r="B46" s="108"/>
      <c r="C46" s="109"/>
      <c r="D46" s="110"/>
      <c r="E46" s="111"/>
      <c r="F46" s="112">
        <f>IF(AND(E46= "",D46= ""), "", ROUND(ROUND(E46, 2) * ROUND(D46, 3), 2))</f>
        <v/>
      </c>
    </row>
    <row r="48" spans="2:6" ht="12.75" customHeight="1">
      <c r="B48" s="108"/>
      <c r="C48" s="109"/>
      <c r="D48" s="110"/>
      <c r="E48" s="111"/>
      <c r="F48" s="112">
        <f>IF(AND(E48= "",D48= ""), "", ROUND(ROUND(E48, 2) * ROUND(D48, 3), 2))</f>
        <v/>
      </c>
    </row>
    <row r="50" spans="2:6" ht="12.75" customHeight="1">
      <c r="B50" s="108"/>
      <c r="C50" s="109"/>
      <c r="D50" s="110"/>
      <c r="E50" s="111"/>
      <c r="F50" s="112">
        <f>IF(AND(E50= "",D50= ""), "", ROUND(ROUND(E50, 2) * ROUND(D50, 3), 2))</f>
        <v/>
      </c>
    </row>
    <row r="52" spans="2:6" ht="12.75" customHeight="1">
      <c r="B52" s="108"/>
      <c r="C52" s="109"/>
      <c r="D52" s="110"/>
      <c r="E52" s="111"/>
      <c r="F52" s="112">
        <f>IF(AND(E52= "",D52= ""), "", ROUND(ROUND(E52, 2) * ROUND(D52, 3), 2))</f>
        <v/>
      </c>
    </row>
    <row r="54" spans="2:6" ht="12.75" customHeight="1">
      <c r="B54" s="108"/>
      <c r="C54" s="109"/>
      <c r="D54" s="110"/>
      <c r="E54" s="111"/>
      <c r="F54" s="112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2024-11-20T13:08:02Z</dcterms:created>
  <dcterms:modified xsi:type="dcterms:W3CDTF">2024-11-20T13:08:02Z</dcterms:modified>
</cp:coreProperties>
</file>