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ortail-ct-rns.intradef.gouv.fr/sites/DIRISIBRESTMarchs/MARCH/Documents partages/Consultations/COMSURNAV_2025/3 - DCE/"/>
    </mc:Choice>
  </mc:AlternateContent>
  <bookViews>
    <workbookView xWindow="0" yWindow="0" windowWidth="28800" windowHeight="12300" activeTab="1"/>
  </bookViews>
  <sheets>
    <sheet name="BPU" sheetId="3" r:id="rId1"/>
    <sheet name="DQE" sheetId="2" r:id="rId2"/>
  </sheets>
  <definedNames>
    <definedName name="_xlnm.Print_Area" localSheetId="1">DQE!$A$1:$L$365</definedName>
  </definedNames>
  <calcPr calcId="162913"/>
</workbook>
</file>

<file path=xl/calcChain.xml><?xml version="1.0" encoding="utf-8"?>
<calcChain xmlns="http://schemas.openxmlformats.org/spreadsheetml/2006/main">
  <c r="I363" i="3" l="1"/>
  <c r="E365" i="2" l="1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02" i="2"/>
  <c r="A303" i="2"/>
  <c r="A304" i="2"/>
  <c r="A305" i="2"/>
  <c r="A306" i="2"/>
  <c r="A307" i="2"/>
  <c r="A308" i="2"/>
  <c r="A310" i="2"/>
  <c r="A311" i="2"/>
  <c r="A312" i="2"/>
  <c r="A313" i="2"/>
  <c r="A301" i="2"/>
  <c r="A300" i="2"/>
  <c r="A299" i="2"/>
  <c r="A298" i="2"/>
  <c r="A297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I364" i="3" l="1"/>
  <c r="I362" i="3"/>
  <c r="I361" i="3"/>
  <c r="I365" i="3"/>
  <c r="I360" i="3"/>
  <c r="I359" i="3"/>
  <c r="I358" i="3"/>
  <c r="I357" i="3"/>
  <c r="I356" i="3"/>
  <c r="I355" i="3"/>
  <c r="I354" i="3"/>
  <c r="I353" i="3"/>
  <c r="I352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356" i="2"/>
  <c r="L356" i="2" s="1"/>
  <c r="I357" i="2"/>
  <c r="L357" i="2" s="1"/>
  <c r="I358" i="2"/>
  <c r="I359" i="2"/>
  <c r="L359" i="2" s="1"/>
  <c r="I360" i="2"/>
  <c r="L360" i="2" s="1"/>
  <c r="I361" i="2"/>
  <c r="L361" i="2" s="1"/>
  <c r="I362" i="2"/>
  <c r="L362" i="2" s="1"/>
  <c r="I363" i="2"/>
  <c r="L363" i="2" s="1"/>
  <c r="I364" i="2"/>
  <c r="L364" i="2" s="1"/>
  <c r="I365" i="2"/>
  <c r="L365" i="2" s="1"/>
  <c r="K356" i="2"/>
  <c r="K357" i="2"/>
  <c r="K358" i="2"/>
  <c r="K359" i="2"/>
  <c r="K360" i="2"/>
  <c r="K361" i="2"/>
  <c r="K362" i="2"/>
  <c r="K363" i="2"/>
  <c r="K364" i="2"/>
  <c r="K365" i="2"/>
  <c r="L358" i="2"/>
  <c r="I6" i="2"/>
  <c r="L6" i="2" s="1"/>
  <c r="I7" i="2"/>
  <c r="L7" i="2" s="1"/>
  <c r="I8" i="2"/>
  <c r="L8" i="2" s="1"/>
  <c r="I9" i="2"/>
  <c r="L9" i="2" s="1"/>
  <c r="I10" i="2"/>
  <c r="L10" i="2" s="1"/>
  <c r="I11" i="2"/>
  <c r="L11" i="2" s="1"/>
  <c r="I12" i="2"/>
  <c r="L12" i="2" s="1"/>
  <c r="I13" i="2"/>
  <c r="L13" i="2" s="1"/>
  <c r="I14" i="2"/>
  <c r="L14" i="2" s="1"/>
  <c r="I15" i="2"/>
  <c r="L15" i="2" s="1"/>
  <c r="I16" i="2"/>
  <c r="L16" i="2" s="1"/>
  <c r="I17" i="2"/>
  <c r="L17" i="2" s="1"/>
  <c r="I18" i="2"/>
  <c r="L18" i="2" s="1"/>
  <c r="I19" i="2"/>
  <c r="L19" i="2" s="1"/>
  <c r="I20" i="2"/>
  <c r="L20" i="2" s="1"/>
  <c r="I21" i="2"/>
  <c r="L21" i="2" s="1"/>
  <c r="I22" i="2"/>
  <c r="L22" i="2" s="1"/>
  <c r="I23" i="2"/>
  <c r="L23" i="2" s="1"/>
  <c r="I24" i="2"/>
  <c r="L24" i="2" s="1"/>
  <c r="I25" i="2"/>
  <c r="L25" i="2" s="1"/>
  <c r="I26" i="2"/>
  <c r="L26" i="2" s="1"/>
  <c r="I27" i="2"/>
  <c r="L27" i="2" s="1"/>
  <c r="I28" i="2"/>
  <c r="L28" i="2" s="1"/>
  <c r="I29" i="2"/>
  <c r="L29" i="2" s="1"/>
  <c r="I30" i="2"/>
  <c r="L30" i="2" s="1"/>
  <c r="I31" i="2"/>
  <c r="L31" i="2" s="1"/>
  <c r="I32" i="2"/>
  <c r="L32" i="2" s="1"/>
  <c r="I33" i="2"/>
  <c r="L33" i="2" s="1"/>
  <c r="I34" i="2"/>
  <c r="L34" i="2" s="1"/>
  <c r="I35" i="2"/>
  <c r="L35" i="2" s="1"/>
  <c r="I36" i="2"/>
  <c r="L36" i="2" s="1"/>
  <c r="I37" i="2"/>
  <c r="L37" i="2" s="1"/>
  <c r="I38" i="2"/>
  <c r="L38" i="2" s="1"/>
  <c r="I39" i="2"/>
  <c r="L39" i="2" s="1"/>
  <c r="I40" i="2"/>
  <c r="L40" i="2" s="1"/>
  <c r="I41" i="2"/>
  <c r="L41" i="2" s="1"/>
  <c r="I42" i="2"/>
  <c r="L42" i="2" s="1"/>
  <c r="I43" i="2"/>
  <c r="L43" i="2" s="1"/>
  <c r="I44" i="2"/>
  <c r="L44" i="2" s="1"/>
  <c r="I45" i="2"/>
  <c r="L45" i="2" s="1"/>
  <c r="I46" i="2"/>
  <c r="L46" i="2" s="1"/>
  <c r="I47" i="2"/>
  <c r="L47" i="2" s="1"/>
  <c r="I48" i="2"/>
  <c r="L48" i="2" s="1"/>
  <c r="I49" i="2"/>
  <c r="L49" i="2" s="1"/>
  <c r="I50" i="2"/>
  <c r="L50" i="2" s="1"/>
  <c r="I51" i="2"/>
  <c r="L51" i="2" s="1"/>
  <c r="I52" i="2"/>
  <c r="L52" i="2" s="1"/>
  <c r="I53" i="2"/>
  <c r="L53" i="2" s="1"/>
  <c r="I54" i="2"/>
  <c r="L54" i="2" s="1"/>
  <c r="I55" i="2"/>
  <c r="L55" i="2" s="1"/>
  <c r="I56" i="2"/>
  <c r="L56" i="2" s="1"/>
  <c r="I57" i="2"/>
  <c r="L57" i="2" s="1"/>
  <c r="I58" i="2"/>
  <c r="L58" i="2" s="1"/>
  <c r="I59" i="2"/>
  <c r="L59" i="2" s="1"/>
  <c r="I60" i="2"/>
  <c r="L60" i="2" s="1"/>
  <c r="I61" i="2"/>
  <c r="L61" i="2" s="1"/>
  <c r="I62" i="2"/>
  <c r="L62" i="2" s="1"/>
  <c r="I63" i="2"/>
  <c r="L63" i="2" s="1"/>
  <c r="I64" i="2"/>
  <c r="L64" i="2" s="1"/>
  <c r="I65" i="2"/>
  <c r="L65" i="2" s="1"/>
  <c r="I66" i="2"/>
  <c r="L66" i="2" s="1"/>
  <c r="I67" i="2"/>
  <c r="L67" i="2" s="1"/>
  <c r="I68" i="2"/>
  <c r="L68" i="2" s="1"/>
  <c r="I69" i="2"/>
  <c r="L69" i="2" s="1"/>
  <c r="I70" i="2"/>
  <c r="L70" i="2" s="1"/>
  <c r="I71" i="2"/>
  <c r="L71" i="2" s="1"/>
  <c r="I72" i="2"/>
  <c r="L72" i="2" s="1"/>
  <c r="I73" i="2"/>
  <c r="L73" i="2" s="1"/>
  <c r="I74" i="2"/>
  <c r="L74" i="2" s="1"/>
  <c r="I75" i="2"/>
  <c r="L75" i="2" s="1"/>
  <c r="I76" i="2"/>
  <c r="L76" i="2" s="1"/>
  <c r="I77" i="2"/>
  <c r="L77" i="2" s="1"/>
  <c r="I78" i="2"/>
  <c r="L78" i="2" s="1"/>
  <c r="I79" i="2"/>
  <c r="L79" i="2" s="1"/>
  <c r="I80" i="2"/>
  <c r="L80" i="2" s="1"/>
  <c r="I81" i="2"/>
  <c r="L81" i="2" s="1"/>
  <c r="I82" i="2"/>
  <c r="L82" i="2" s="1"/>
  <c r="I83" i="2"/>
  <c r="L83" i="2" s="1"/>
  <c r="I84" i="2"/>
  <c r="L84" i="2" s="1"/>
  <c r="I85" i="2"/>
  <c r="L85" i="2" s="1"/>
  <c r="I86" i="2"/>
  <c r="L86" i="2" s="1"/>
  <c r="I87" i="2"/>
  <c r="L87" i="2" s="1"/>
  <c r="I88" i="2"/>
  <c r="L88" i="2" s="1"/>
  <c r="I89" i="2"/>
  <c r="L89" i="2" s="1"/>
  <c r="I90" i="2"/>
  <c r="L90" i="2" s="1"/>
  <c r="I91" i="2"/>
  <c r="L91" i="2" s="1"/>
  <c r="I92" i="2"/>
  <c r="L92" i="2" s="1"/>
  <c r="I93" i="2"/>
  <c r="L93" i="2" s="1"/>
  <c r="I94" i="2"/>
  <c r="L94" i="2" s="1"/>
  <c r="I95" i="2"/>
  <c r="L95" i="2" s="1"/>
  <c r="I96" i="2"/>
  <c r="L96" i="2" s="1"/>
  <c r="I97" i="2"/>
  <c r="L97" i="2" s="1"/>
  <c r="I98" i="2"/>
  <c r="L98" i="2" s="1"/>
  <c r="I99" i="2"/>
  <c r="L99" i="2" s="1"/>
  <c r="I100" i="2"/>
  <c r="L100" i="2" s="1"/>
  <c r="I101" i="2"/>
  <c r="L101" i="2" s="1"/>
  <c r="I102" i="2"/>
  <c r="L102" i="2" s="1"/>
  <c r="I103" i="2"/>
  <c r="L103" i="2" s="1"/>
  <c r="I104" i="2"/>
  <c r="L104" i="2" s="1"/>
  <c r="I105" i="2"/>
  <c r="L105" i="2" s="1"/>
  <c r="I106" i="2"/>
  <c r="L106" i="2" s="1"/>
  <c r="I107" i="2"/>
  <c r="L107" i="2" s="1"/>
  <c r="I108" i="2"/>
  <c r="L108" i="2" s="1"/>
  <c r="I109" i="2"/>
  <c r="L109" i="2" s="1"/>
  <c r="I110" i="2"/>
  <c r="L110" i="2" s="1"/>
  <c r="I111" i="2"/>
  <c r="L111" i="2" s="1"/>
  <c r="I112" i="2"/>
  <c r="L112" i="2" s="1"/>
  <c r="I113" i="2"/>
  <c r="L113" i="2" s="1"/>
  <c r="I114" i="2"/>
  <c r="L114" i="2" s="1"/>
  <c r="I115" i="2"/>
  <c r="L115" i="2" s="1"/>
  <c r="I116" i="2"/>
  <c r="L116" i="2" s="1"/>
  <c r="I117" i="2"/>
  <c r="L117" i="2" s="1"/>
  <c r="I118" i="2"/>
  <c r="L118" i="2" s="1"/>
  <c r="I119" i="2"/>
  <c r="L119" i="2" s="1"/>
  <c r="I120" i="2"/>
  <c r="L120" i="2" s="1"/>
  <c r="I121" i="2"/>
  <c r="L121" i="2" s="1"/>
  <c r="I122" i="2"/>
  <c r="L122" i="2" s="1"/>
  <c r="I123" i="2"/>
  <c r="L123" i="2" s="1"/>
  <c r="I124" i="2"/>
  <c r="L124" i="2" s="1"/>
  <c r="I125" i="2"/>
  <c r="L125" i="2" s="1"/>
  <c r="I126" i="2"/>
  <c r="L126" i="2" s="1"/>
  <c r="I127" i="2"/>
  <c r="L127" i="2" s="1"/>
  <c r="I128" i="2"/>
  <c r="L128" i="2" s="1"/>
  <c r="I129" i="2"/>
  <c r="L129" i="2" s="1"/>
  <c r="I130" i="2"/>
  <c r="L130" i="2" s="1"/>
  <c r="I131" i="2"/>
  <c r="L131" i="2" s="1"/>
  <c r="I132" i="2"/>
  <c r="L132" i="2" s="1"/>
  <c r="I133" i="2"/>
  <c r="L133" i="2" s="1"/>
  <c r="I134" i="2"/>
  <c r="L134" i="2" s="1"/>
  <c r="I135" i="2"/>
  <c r="L135" i="2" s="1"/>
  <c r="I136" i="2"/>
  <c r="L136" i="2" s="1"/>
  <c r="I137" i="2"/>
  <c r="L137" i="2" s="1"/>
  <c r="I138" i="2"/>
  <c r="L138" i="2" s="1"/>
  <c r="I139" i="2"/>
  <c r="L139" i="2" s="1"/>
  <c r="I140" i="2"/>
  <c r="L140" i="2" s="1"/>
  <c r="I141" i="2"/>
  <c r="L141" i="2" s="1"/>
  <c r="I142" i="2"/>
  <c r="L142" i="2" s="1"/>
  <c r="I143" i="2"/>
  <c r="L143" i="2" s="1"/>
  <c r="I144" i="2"/>
  <c r="L144" i="2" s="1"/>
  <c r="I145" i="2"/>
  <c r="L145" i="2" s="1"/>
  <c r="I146" i="2"/>
  <c r="L146" i="2" s="1"/>
  <c r="I147" i="2"/>
  <c r="L147" i="2" s="1"/>
  <c r="I148" i="2"/>
  <c r="L148" i="2" s="1"/>
  <c r="I149" i="2"/>
  <c r="L149" i="2" s="1"/>
  <c r="I150" i="2"/>
  <c r="L150" i="2" s="1"/>
  <c r="I151" i="2"/>
  <c r="L151" i="2" s="1"/>
  <c r="I152" i="2"/>
  <c r="L152" i="2" s="1"/>
  <c r="I153" i="2"/>
  <c r="L153" i="2" s="1"/>
  <c r="I154" i="2"/>
  <c r="L154" i="2" s="1"/>
  <c r="I155" i="2"/>
  <c r="L155" i="2" s="1"/>
  <c r="I156" i="2"/>
  <c r="L156" i="2" s="1"/>
  <c r="I157" i="2"/>
  <c r="L157" i="2" s="1"/>
  <c r="I158" i="2"/>
  <c r="L158" i="2" s="1"/>
  <c r="I159" i="2"/>
  <c r="L159" i="2" s="1"/>
  <c r="I160" i="2"/>
  <c r="L160" i="2" s="1"/>
  <c r="I161" i="2"/>
  <c r="L161" i="2" s="1"/>
  <c r="I162" i="2"/>
  <c r="L162" i="2" s="1"/>
  <c r="I163" i="2"/>
  <c r="L163" i="2" s="1"/>
  <c r="I164" i="2"/>
  <c r="L164" i="2" s="1"/>
  <c r="I165" i="2"/>
  <c r="L165" i="2" s="1"/>
  <c r="I166" i="2"/>
  <c r="L166" i="2" s="1"/>
  <c r="I167" i="2"/>
  <c r="L167" i="2" s="1"/>
  <c r="I168" i="2"/>
  <c r="L168" i="2" s="1"/>
  <c r="I169" i="2"/>
  <c r="L169" i="2" s="1"/>
  <c r="I170" i="2"/>
  <c r="L170" i="2" s="1"/>
  <c r="I171" i="2"/>
  <c r="L171" i="2" s="1"/>
  <c r="I172" i="2"/>
  <c r="L172" i="2" s="1"/>
  <c r="I173" i="2"/>
  <c r="L173" i="2" s="1"/>
  <c r="I174" i="2"/>
  <c r="L174" i="2" s="1"/>
  <c r="I175" i="2"/>
  <c r="L175" i="2" s="1"/>
  <c r="I176" i="2"/>
  <c r="L176" i="2" s="1"/>
  <c r="I177" i="2"/>
  <c r="L177" i="2" s="1"/>
  <c r="I178" i="2"/>
  <c r="L178" i="2" s="1"/>
  <c r="I179" i="2"/>
  <c r="L179" i="2" s="1"/>
  <c r="I180" i="2"/>
  <c r="L180" i="2" s="1"/>
  <c r="I181" i="2"/>
  <c r="L181" i="2" s="1"/>
  <c r="I182" i="2"/>
  <c r="L182" i="2" s="1"/>
  <c r="I183" i="2"/>
  <c r="L183" i="2" s="1"/>
  <c r="I184" i="2"/>
  <c r="L184" i="2" s="1"/>
  <c r="I185" i="2"/>
  <c r="L185" i="2" s="1"/>
  <c r="I186" i="2"/>
  <c r="L186" i="2" s="1"/>
  <c r="I187" i="2"/>
  <c r="L187" i="2" s="1"/>
  <c r="I188" i="2"/>
  <c r="L188" i="2" s="1"/>
  <c r="I189" i="2"/>
  <c r="L189" i="2" s="1"/>
  <c r="I190" i="2"/>
  <c r="L190" i="2" s="1"/>
  <c r="I191" i="2"/>
  <c r="L191" i="2" s="1"/>
  <c r="I192" i="2"/>
  <c r="L192" i="2" s="1"/>
  <c r="I193" i="2"/>
  <c r="L193" i="2" s="1"/>
  <c r="I194" i="2"/>
  <c r="L194" i="2" s="1"/>
  <c r="I195" i="2"/>
  <c r="L195" i="2" s="1"/>
  <c r="I196" i="2"/>
  <c r="L196" i="2" s="1"/>
  <c r="I197" i="2"/>
  <c r="L197" i="2" s="1"/>
  <c r="I198" i="2"/>
  <c r="L198" i="2" s="1"/>
  <c r="I199" i="2"/>
  <c r="L199" i="2" s="1"/>
  <c r="I200" i="2"/>
  <c r="L200" i="2" s="1"/>
  <c r="I201" i="2"/>
  <c r="L201" i="2" s="1"/>
  <c r="I202" i="2"/>
  <c r="L202" i="2" s="1"/>
  <c r="I203" i="2"/>
  <c r="L203" i="2" s="1"/>
  <c r="I204" i="2"/>
  <c r="L204" i="2" s="1"/>
  <c r="I205" i="2"/>
  <c r="L205" i="2" s="1"/>
  <c r="I206" i="2"/>
  <c r="L206" i="2" s="1"/>
  <c r="I207" i="2"/>
  <c r="L207" i="2" s="1"/>
  <c r="I208" i="2"/>
  <c r="L208" i="2" s="1"/>
  <c r="I209" i="2"/>
  <c r="L209" i="2" s="1"/>
  <c r="I210" i="2"/>
  <c r="L210" i="2" s="1"/>
  <c r="I211" i="2"/>
  <c r="L211" i="2" s="1"/>
  <c r="I212" i="2"/>
  <c r="L212" i="2" s="1"/>
  <c r="I213" i="2"/>
  <c r="L213" i="2" s="1"/>
  <c r="I214" i="2"/>
  <c r="L214" i="2" s="1"/>
  <c r="I215" i="2"/>
  <c r="L215" i="2" s="1"/>
  <c r="I216" i="2"/>
  <c r="L216" i="2" s="1"/>
  <c r="I217" i="2"/>
  <c r="L217" i="2" s="1"/>
  <c r="I218" i="2"/>
  <c r="L218" i="2" s="1"/>
  <c r="I219" i="2"/>
  <c r="L219" i="2" s="1"/>
  <c r="I220" i="2"/>
  <c r="L220" i="2" s="1"/>
  <c r="I221" i="2"/>
  <c r="L221" i="2" s="1"/>
  <c r="I222" i="2"/>
  <c r="L222" i="2" s="1"/>
  <c r="I223" i="2"/>
  <c r="L223" i="2" s="1"/>
  <c r="I224" i="2"/>
  <c r="L224" i="2" s="1"/>
  <c r="I225" i="2"/>
  <c r="L225" i="2" s="1"/>
  <c r="I226" i="2"/>
  <c r="L226" i="2" s="1"/>
  <c r="I227" i="2"/>
  <c r="L227" i="2" s="1"/>
  <c r="I228" i="2"/>
  <c r="L228" i="2" s="1"/>
  <c r="I229" i="2"/>
  <c r="L229" i="2" s="1"/>
  <c r="I230" i="2"/>
  <c r="L230" i="2" s="1"/>
  <c r="I231" i="2"/>
  <c r="L231" i="2" s="1"/>
  <c r="I232" i="2"/>
  <c r="L232" i="2" s="1"/>
  <c r="I233" i="2"/>
  <c r="L233" i="2" s="1"/>
  <c r="I234" i="2"/>
  <c r="L234" i="2" s="1"/>
  <c r="I235" i="2"/>
  <c r="L235" i="2" s="1"/>
  <c r="I236" i="2"/>
  <c r="L236" i="2" s="1"/>
  <c r="I237" i="2"/>
  <c r="L237" i="2" s="1"/>
  <c r="I238" i="2"/>
  <c r="L238" i="2" s="1"/>
  <c r="I239" i="2"/>
  <c r="L239" i="2" s="1"/>
  <c r="I240" i="2"/>
  <c r="L240" i="2" s="1"/>
  <c r="I241" i="2"/>
  <c r="L241" i="2" s="1"/>
  <c r="I242" i="2"/>
  <c r="L242" i="2" s="1"/>
  <c r="I243" i="2"/>
  <c r="L243" i="2" s="1"/>
  <c r="I244" i="2"/>
  <c r="L244" i="2" s="1"/>
  <c r="I245" i="2"/>
  <c r="L245" i="2" s="1"/>
  <c r="I246" i="2"/>
  <c r="L246" i="2" s="1"/>
  <c r="I247" i="2"/>
  <c r="L247" i="2" s="1"/>
  <c r="I248" i="2"/>
  <c r="L248" i="2" s="1"/>
  <c r="I249" i="2"/>
  <c r="L249" i="2" s="1"/>
  <c r="I250" i="2"/>
  <c r="L250" i="2" s="1"/>
  <c r="I251" i="2"/>
  <c r="L251" i="2" s="1"/>
  <c r="I252" i="2"/>
  <c r="L252" i="2" s="1"/>
  <c r="I253" i="2"/>
  <c r="L253" i="2" s="1"/>
  <c r="I254" i="2"/>
  <c r="L254" i="2" s="1"/>
  <c r="I255" i="2"/>
  <c r="L255" i="2" s="1"/>
  <c r="I256" i="2"/>
  <c r="L256" i="2" s="1"/>
  <c r="I257" i="2"/>
  <c r="L257" i="2" s="1"/>
  <c r="I258" i="2"/>
  <c r="L258" i="2" s="1"/>
  <c r="I259" i="2"/>
  <c r="L259" i="2" s="1"/>
  <c r="I260" i="2"/>
  <c r="L260" i="2" s="1"/>
  <c r="I261" i="2"/>
  <c r="L261" i="2" s="1"/>
  <c r="I262" i="2"/>
  <c r="L262" i="2" s="1"/>
  <c r="I263" i="2"/>
  <c r="L263" i="2" s="1"/>
  <c r="I264" i="2"/>
  <c r="L264" i="2" s="1"/>
  <c r="I265" i="2"/>
  <c r="L265" i="2" s="1"/>
  <c r="I266" i="2"/>
  <c r="L266" i="2" s="1"/>
  <c r="I267" i="2"/>
  <c r="L267" i="2" s="1"/>
  <c r="I268" i="2"/>
  <c r="L268" i="2" s="1"/>
  <c r="I269" i="2"/>
  <c r="L269" i="2" s="1"/>
  <c r="I270" i="2"/>
  <c r="L270" i="2" s="1"/>
  <c r="I271" i="2"/>
  <c r="L271" i="2" s="1"/>
  <c r="I272" i="2"/>
  <c r="L272" i="2" s="1"/>
  <c r="I273" i="2"/>
  <c r="L273" i="2" s="1"/>
  <c r="I274" i="2"/>
  <c r="L274" i="2" s="1"/>
  <c r="I275" i="2"/>
  <c r="L275" i="2" s="1"/>
  <c r="I276" i="2"/>
  <c r="L276" i="2" s="1"/>
  <c r="I277" i="2"/>
  <c r="L277" i="2" s="1"/>
  <c r="I278" i="2"/>
  <c r="L278" i="2" s="1"/>
  <c r="I279" i="2"/>
  <c r="L279" i="2" s="1"/>
  <c r="I280" i="2"/>
  <c r="L280" i="2" s="1"/>
  <c r="I281" i="2"/>
  <c r="L281" i="2" s="1"/>
  <c r="I282" i="2"/>
  <c r="L282" i="2" s="1"/>
  <c r="I283" i="2"/>
  <c r="L283" i="2" s="1"/>
  <c r="I284" i="2"/>
  <c r="L284" i="2" s="1"/>
  <c r="I285" i="2"/>
  <c r="L285" i="2" s="1"/>
  <c r="I286" i="2"/>
  <c r="L286" i="2" s="1"/>
  <c r="I287" i="2"/>
  <c r="L287" i="2" s="1"/>
  <c r="I288" i="2"/>
  <c r="L288" i="2" s="1"/>
  <c r="I289" i="2"/>
  <c r="L289" i="2" s="1"/>
  <c r="I290" i="2"/>
  <c r="L290" i="2" s="1"/>
  <c r="I291" i="2"/>
  <c r="L291" i="2" s="1"/>
  <c r="I292" i="2"/>
  <c r="L292" i="2" s="1"/>
  <c r="I293" i="2"/>
  <c r="L293" i="2" s="1"/>
  <c r="I294" i="2"/>
  <c r="L294" i="2" s="1"/>
  <c r="I295" i="2"/>
  <c r="L295" i="2" s="1"/>
  <c r="I297" i="2"/>
  <c r="L297" i="2" s="1"/>
  <c r="I298" i="2"/>
  <c r="L298" i="2" s="1"/>
  <c r="I299" i="2"/>
  <c r="L299" i="2" s="1"/>
  <c r="I300" i="2"/>
  <c r="L300" i="2" s="1"/>
  <c r="I296" i="2"/>
  <c r="I301" i="2"/>
  <c r="L301" i="2" s="1"/>
  <c r="I302" i="2"/>
  <c r="L302" i="2" s="1"/>
  <c r="I303" i="2"/>
  <c r="L303" i="2" s="1"/>
  <c r="I304" i="2"/>
  <c r="L304" i="2" s="1"/>
  <c r="I305" i="2"/>
  <c r="L305" i="2" s="1"/>
  <c r="I306" i="2"/>
  <c r="L306" i="2" s="1"/>
  <c r="I307" i="2"/>
  <c r="L307" i="2" s="1"/>
  <c r="I308" i="2"/>
  <c r="L308" i="2" s="1"/>
  <c r="I310" i="2"/>
  <c r="L310" i="2" s="1"/>
  <c r="I311" i="2"/>
  <c r="L311" i="2" s="1"/>
  <c r="I312" i="2"/>
  <c r="L312" i="2" s="1"/>
  <c r="I313" i="2"/>
  <c r="L313" i="2" s="1"/>
  <c r="I309" i="2"/>
  <c r="I314" i="2"/>
  <c r="L314" i="2" s="1"/>
  <c r="I315" i="2"/>
  <c r="L315" i="2" s="1"/>
  <c r="I316" i="2"/>
  <c r="L316" i="2" s="1"/>
  <c r="I317" i="2"/>
  <c r="L317" i="2" s="1"/>
  <c r="I318" i="2"/>
  <c r="L318" i="2" s="1"/>
  <c r="I319" i="2"/>
  <c r="L319" i="2" s="1"/>
  <c r="I320" i="2"/>
  <c r="L320" i="2" s="1"/>
  <c r="I321" i="2"/>
  <c r="L321" i="2" s="1"/>
  <c r="I322" i="2"/>
  <c r="L322" i="2" s="1"/>
  <c r="I323" i="2"/>
  <c r="L323" i="2" s="1"/>
  <c r="I324" i="2"/>
  <c r="L324" i="2" s="1"/>
  <c r="I325" i="2"/>
  <c r="L325" i="2" s="1"/>
  <c r="I326" i="2"/>
  <c r="L326" i="2" s="1"/>
  <c r="I327" i="2"/>
  <c r="L327" i="2" s="1"/>
  <c r="I328" i="2"/>
  <c r="L328" i="2" s="1"/>
  <c r="I329" i="2"/>
  <c r="L329" i="2" s="1"/>
  <c r="I330" i="2"/>
  <c r="L330" i="2" s="1"/>
  <c r="I331" i="2"/>
  <c r="L331" i="2" s="1"/>
  <c r="I332" i="2"/>
  <c r="L332" i="2" s="1"/>
  <c r="I333" i="2"/>
  <c r="L333" i="2" s="1"/>
  <c r="I334" i="2"/>
  <c r="L334" i="2" s="1"/>
  <c r="I335" i="2"/>
  <c r="L335" i="2" s="1"/>
  <c r="I336" i="2"/>
  <c r="L336" i="2" s="1"/>
  <c r="I337" i="2"/>
  <c r="L337" i="2" s="1"/>
  <c r="I338" i="2"/>
  <c r="L338" i="2" s="1"/>
  <c r="I339" i="2"/>
  <c r="L339" i="2" s="1"/>
  <c r="I340" i="2"/>
  <c r="L340" i="2" s="1"/>
  <c r="I341" i="2"/>
  <c r="L341" i="2" s="1"/>
  <c r="I342" i="2"/>
  <c r="L342" i="2" s="1"/>
  <c r="I343" i="2"/>
  <c r="L343" i="2" s="1"/>
  <c r="I344" i="2"/>
  <c r="L344" i="2" s="1"/>
  <c r="I345" i="2"/>
  <c r="L345" i="2" s="1"/>
  <c r="I346" i="2"/>
  <c r="L346" i="2" s="1"/>
  <c r="I347" i="2"/>
  <c r="L347" i="2" s="1"/>
  <c r="I348" i="2"/>
  <c r="L348" i="2" s="1"/>
  <c r="I349" i="2"/>
  <c r="L349" i="2" s="1"/>
  <c r="I350" i="2"/>
  <c r="L350" i="2" s="1"/>
  <c r="I352" i="2"/>
  <c r="L352" i="2" s="1"/>
  <c r="I353" i="2"/>
  <c r="L353" i="2" s="1"/>
  <c r="I354" i="2"/>
  <c r="L354" i="2" s="1"/>
  <c r="I355" i="2"/>
  <c r="L355" i="2" s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2" i="2"/>
  <c r="K353" i="2"/>
  <c r="K354" i="2"/>
  <c r="K355" i="2"/>
</calcChain>
</file>

<file path=xl/sharedStrings.xml><?xml version="1.0" encoding="utf-8"?>
<sst xmlns="http://schemas.openxmlformats.org/spreadsheetml/2006/main" count="1804" uniqueCount="1067">
  <si>
    <t>ACC 01</t>
  </si>
  <si>
    <t>Combiné non étanche SAILOR 6201A</t>
  </si>
  <si>
    <t>406201A</t>
  </si>
  <si>
    <t>R3323</t>
  </si>
  <si>
    <t>ACC 02</t>
  </si>
  <si>
    <t>Combiné étanche SAILOR 6203A</t>
  </si>
  <si>
    <t>406203A</t>
  </si>
  <si>
    <t>ACC 03</t>
  </si>
  <si>
    <t>Micro/PTT non étanche SAILOR 6202A</t>
  </si>
  <si>
    <t>406202A</t>
  </si>
  <si>
    <t>ACC 04</t>
  </si>
  <si>
    <t>Télec micro/HP SAILOR 6204A</t>
  </si>
  <si>
    <t>406204A</t>
  </si>
  <si>
    <t>ACC 06</t>
  </si>
  <si>
    <t>Boite connexion SAILOR 6207A</t>
  </si>
  <si>
    <t>406207A</t>
  </si>
  <si>
    <t>ACC 07</t>
  </si>
  <si>
    <t>Boite CAN/BUS SAILOR 6208A</t>
  </si>
  <si>
    <t>406208A</t>
  </si>
  <si>
    <t>ACC 08</t>
  </si>
  <si>
    <t>SAILOR Connection cable (5m) with 12-pin female connector</t>
  </si>
  <si>
    <t>406208-941</t>
  </si>
  <si>
    <t>ACC 10</t>
  </si>
  <si>
    <t>HP 6270 avec support pr SAILOR</t>
  </si>
  <si>
    <t>406270A</t>
  </si>
  <si>
    <t>ACC 11</t>
  </si>
  <si>
    <t>Câble 5m pr accessoires SAILOR</t>
  </si>
  <si>
    <t>406209-940</t>
  </si>
  <si>
    <t>frn Power supply N163S SAILOR</t>
  </si>
  <si>
    <t>Expertise Power supply N163S SAILOR</t>
  </si>
  <si>
    <t>Prestation</t>
  </si>
  <si>
    <t>PREST</t>
  </si>
  <si>
    <t>ACC 13</t>
  </si>
  <si>
    <t>KIT prog canaux privés pr SAILOR</t>
  </si>
  <si>
    <t>406200-858</t>
  </si>
  <si>
    <t>ACC 15</t>
  </si>
  <si>
    <t>Imprimante ML280 alimentation 24V DC</t>
  </si>
  <si>
    <t>ACC 16</t>
  </si>
  <si>
    <t>Micro/HP HM126RB pr VHF ICOM M603</t>
  </si>
  <si>
    <t>HM-126RB</t>
  </si>
  <si>
    <t>FABJ7</t>
  </si>
  <si>
    <t>ACC 17</t>
  </si>
  <si>
    <t>Face avant déportée pr ICOM M506</t>
  </si>
  <si>
    <t>HM-165GB</t>
  </si>
  <si>
    <t>ACC 18</t>
  </si>
  <si>
    <t>Cordon rallonge 6m pr ICOM HM-162</t>
  </si>
  <si>
    <t>OPC-1541</t>
  </si>
  <si>
    <t>ACC 19</t>
  </si>
  <si>
    <t>Carte de brouillage pr IC 506 ou 603</t>
  </si>
  <si>
    <t>UT-112</t>
  </si>
  <si>
    <t>ACC 20</t>
  </si>
  <si>
    <t>KIT prog USB canaux privés pr ICOM</t>
  </si>
  <si>
    <t>OPC-980</t>
  </si>
  <si>
    <t>ACC 21</t>
  </si>
  <si>
    <t>frn cordon ACC Sailor 6222/6248</t>
  </si>
  <si>
    <t>406209-941</t>
  </si>
  <si>
    <t>0U8J3</t>
  </si>
  <si>
    <t>ACC 23</t>
  </si>
  <si>
    <t>Kit prog canaux privés pr GX2000</t>
  </si>
  <si>
    <t>USB-62C</t>
  </si>
  <si>
    <t>KC2P6</t>
  </si>
  <si>
    <t>ACC 24</t>
  </si>
  <si>
    <t>Kit fixation pr poste ICOM M423GE M506GE</t>
  </si>
  <si>
    <t>MB-132</t>
  </si>
  <si>
    <t>ACC 27</t>
  </si>
  <si>
    <t>Kit prog canaux privés pr M330GE</t>
  </si>
  <si>
    <t>CSM-330</t>
  </si>
  <si>
    <t>ACC 28</t>
  </si>
  <si>
    <t>Kit fixation pr poste ICOM M330GE</t>
  </si>
  <si>
    <t>MBF-5</t>
  </si>
  <si>
    <t>ACC 29</t>
  </si>
  <si>
    <t>Kit prog canaux privés pr M423GE</t>
  </si>
  <si>
    <t>ACC 30</t>
  </si>
  <si>
    <t>Kit prog canaux privés pr M506GE</t>
  </si>
  <si>
    <t>ACC 31</t>
  </si>
  <si>
    <t>Commande déportée ICOM HM-195GB</t>
  </si>
  <si>
    <t>HM-195GB</t>
  </si>
  <si>
    <t>ACC 32</t>
  </si>
  <si>
    <t>Convertisseur SAILOR 6090 24V vers 12V DC</t>
  </si>
  <si>
    <t>ACC 33</t>
  </si>
  <si>
    <t>SAILOR 6197 Ethernet switch 5 port 6197</t>
  </si>
  <si>
    <t>NB</t>
  </si>
  <si>
    <t>406197A-00500</t>
  </si>
  <si>
    <t>ACC 34</t>
  </si>
  <si>
    <t>SAILOR 6080 AC/DC Power Supply</t>
  </si>
  <si>
    <t>406080A-00501</t>
  </si>
  <si>
    <t>ACC 35</t>
  </si>
  <si>
    <t>SAILOR 6101 Alarm Panel mini-C GMDSS</t>
  </si>
  <si>
    <t>406101A-00500</t>
  </si>
  <si>
    <t>ACC 36</t>
  </si>
  <si>
    <t>SAILOR 6209 Accessory Connection Box</t>
  </si>
  <si>
    <t>406209A</t>
  </si>
  <si>
    <t>ACC 37</t>
  </si>
  <si>
    <t>Remote Control System VHF &amp; MF/HF</t>
  </si>
  <si>
    <t>TH9900001</t>
  </si>
  <si>
    <t>FAKY4</t>
  </si>
  <si>
    <t>ACC 38</t>
  </si>
  <si>
    <t>SAILOR 6103 Multi Alarm Panel</t>
  </si>
  <si>
    <t>406103A-00500</t>
  </si>
  <si>
    <t>ACC 39</t>
  </si>
  <si>
    <t>Câble de connexion de 6.1M pour HM-195GB ou HM-229B</t>
  </si>
  <si>
    <t>OPC-1540</t>
  </si>
  <si>
    <t>ACC 40</t>
  </si>
  <si>
    <t>Rallonge 6M comp série IC-M510 (sup mic+platine inox en opti</t>
  </si>
  <si>
    <t>OPC-1000</t>
  </si>
  <si>
    <t>ACC 41</t>
  </si>
  <si>
    <t>Platine Inox pour OPC-1000</t>
  </si>
  <si>
    <t>ACC 42</t>
  </si>
  <si>
    <t>Support micro pour OPC-1000</t>
  </si>
  <si>
    <t>ACC 43</t>
  </si>
  <si>
    <t>Micro HP pour série IC-M510</t>
  </si>
  <si>
    <t>HM-205RB</t>
  </si>
  <si>
    <t>Kit de fixation pour série IC-M510</t>
  </si>
  <si>
    <t>MBF-7</t>
  </si>
  <si>
    <t>FABJ-</t>
  </si>
  <si>
    <t>alimentation 220-110V CA-12V CC9A (pr IC-F612xD)</t>
  </si>
  <si>
    <t>PS-ADF1000</t>
  </si>
  <si>
    <t>SY217</t>
  </si>
  <si>
    <t>Expertise E/R AIS classe A R5 SUPREME</t>
  </si>
  <si>
    <t>KD0F7</t>
  </si>
  <si>
    <t>Expertise Réc AIS réseau IP 12/24V</t>
  </si>
  <si>
    <t>Fourn. Rec AIS Smartfind M15 MC Murdo</t>
  </si>
  <si>
    <t>21-300-001A</t>
  </si>
  <si>
    <t>U0913</t>
  </si>
  <si>
    <t>Expert. Rec AIS Smartfind M15 MC Murdo</t>
  </si>
  <si>
    <t>Cordon données SubD/SubD pr AIS R5-2m</t>
  </si>
  <si>
    <t>7000 118-286</t>
  </si>
  <si>
    <t>Cordon données SubD/SubD pr AIS R5-10m</t>
  </si>
  <si>
    <t>7000 118-460</t>
  </si>
  <si>
    <t>Cordon alimentation pr AIS R5 long 2m</t>
  </si>
  <si>
    <t>7000 118-077</t>
  </si>
  <si>
    <t>Câble Ethernet IEC 60332 pr AIS long 5m</t>
  </si>
  <si>
    <t>7000 000-525</t>
  </si>
  <si>
    <t>Switch IP 5 ports 100Mb/ spécifique AIS</t>
  </si>
  <si>
    <t>7000 000-526</t>
  </si>
  <si>
    <t>SAILOR 5052 AIS SART unit</t>
  </si>
  <si>
    <t>405052A-00500</t>
  </si>
  <si>
    <t>Fourn. Coffret alim SEEL007631A</t>
  </si>
  <si>
    <t>SEEL007631A</t>
  </si>
  <si>
    <t>F3645</t>
  </si>
  <si>
    <t>Exper. Coffret alim SEEL007631A</t>
  </si>
  <si>
    <t>Four. Coffret alim SEEL007632</t>
  </si>
  <si>
    <t>SEEL007632</t>
  </si>
  <si>
    <t>Exp. Coffret alim SEEL007632</t>
  </si>
  <si>
    <t>ALI 03</t>
  </si>
  <si>
    <t>convertisseur 24/12V DC pr ENAG 7632</t>
  </si>
  <si>
    <t>SEEL007511</t>
  </si>
  <si>
    <t>ALI 04</t>
  </si>
  <si>
    <t>sonde temp pr ENAG 7631 ou 7632</t>
  </si>
  <si>
    <t>SEEL007491</t>
  </si>
  <si>
    <t>ALI 05</t>
  </si>
  <si>
    <t>contrôle/commande &gt;ENAG 7631 ou 7632</t>
  </si>
  <si>
    <t>SEEL007476</t>
  </si>
  <si>
    <t>ALI 06</t>
  </si>
  <si>
    <t>commutation pr ENAG 7631 ou 7632</t>
  </si>
  <si>
    <t>SEEL007475</t>
  </si>
  <si>
    <t>ALI 07</t>
  </si>
  <si>
    <t>chargeur batterie &gt; ENAG 7631 ou 7632</t>
  </si>
  <si>
    <t>SEEL007510</t>
  </si>
  <si>
    <t>ALI 08</t>
  </si>
  <si>
    <t>Batterie 12V 30Ah (à commander par paire)</t>
  </si>
  <si>
    <t>SWL780V</t>
  </si>
  <si>
    <t>S4399</t>
  </si>
  <si>
    <t>ALI 10</t>
  </si>
  <si>
    <t>frn coffret alim ICA SMDSM 30.RAE (30A) type civil</t>
  </si>
  <si>
    <t>SEEL007558</t>
  </si>
  <si>
    <t>ALI 11</t>
  </si>
  <si>
    <t>frn coffret alim ICA SMDSM 60.RAE (60A) type civil</t>
  </si>
  <si>
    <t>SEEL006715</t>
  </si>
  <si>
    <t>ALI 12</t>
  </si>
  <si>
    <t>frn Lot de 4 batteries 6V 400Ah</t>
  </si>
  <si>
    <t>AGM 6/400</t>
  </si>
  <si>
    <t>FAQG5</t>
  </si>
  <si>
    <t>ALI 13</t>
  </si>
  <si>
    <t>frn convertisseur ENAG 24/12</t>
  </si>
  <si>
    <t>SD203-I2-DD-AL</t>
  </si>
  <si>
    <t>ALI 14</t>
  </si>
  <si>
    <t>frn Bac batteries sans ventilation</t>
  </si>
  <si>
    <t>BB1</t>
  </si>
  <si>
    <t>F0803</t>
  </si>
  <si>
    <t>ALI 15</t>
  </si>
  <si>
    <t>frn d'un chargeur</t>
  </si>
  <si>
    <t>MASS 24/25-2 DNV</t>
  </si>
  <si>
    <t>H0P84</t>
  </si>
  <si>
    <t>ALI 16</t>
  </si>
  <si>
    <t>frn d'un boitier étanche pr chargeur</t>
  </si>
  <si>
    <t>NSYPLM54G</t>
  </si>
  <si>
    <t>FAS02</t>
  </si>
  <si>
    <t>frn Lot de cosses pr câbles batteries</t>
  </si>
  <si>
    <t>L48020</t>
  </si>
  <si>
    <t>FAVR0</t>
  </si>
  <si>
    <t>ANT 01</t>
  </si>
  <si>
    <t xml:space="preserve">ant VHF 3db, fixation rotule de pont avec 6m de câble </t>
  </si>
  <si>
    <t>CELmar2-1</t>
  </si>
  <si>
    <t>R4278</t>
  </si>
  <si>
    <t>ANT 02</t>
  </si>
  <si>
    <t xml:space="preserve">ant VHF 3db, fixation patte métallique, connect PL </t>
  </si>
  <si>
    <t>CX4</t>
  </si>
  <si>
    <t>ANT 03</t>
  </si>
  <si>
    <t xml:space="preserve">ant VHF 6db, fixation bridage sur mât, connect N </t>
  </si>
  <si>
    <t>ANT 04</t>
  </si>
  <si>
    <t>ant VHF 0db, fixation par boulonnage 5/8’’, connectique UHF</t>
  </si>
  <si>
    <t>CELMAR1-1</t>
  </si>
  <si>
    <t>ANT 05</t>
  </si>
  <si>
    <t>ant VHF calibrée AIS fixation 5/8’’ connectique FME</t>
  </si>
  <si>
    <t>RA 300 AIS</t>
  </si>
  <si>
    <t>A0500</t>
  </si>
  <si>
    <t>ANT 06</t>
  </si>
  <si>
    <t xml:space="preserve">ant mixte colinéaire VHF 156-162 Mhz/ GPS active 1575,42Mhz </t>
  </si>
  <si>
    <t>VHS/GPS-B</t>
  </si>
  <si>
    <t>ANT 07</t>
  </si>
  <si>
    <t>ant mixte souple/roof VHF 156-162 Mhz/ GPS active 1575,42Mhz</t>
  </si>
  <si>
    <t>AU2-VHF</t>
  </si>
  <si>
    <t>U7128</t>
  </si>
  <si>
    <t>ANT 08</t>
  </si>
  <si>
    <t xml:space="preserve">ant pr véhicule bande VHF 150/162Mhz avec brin démontable </t>
  </si>
  <si>
    <t>MH 1-Z</t>
  </si>
  <si>
    <t>R2495</t>
  </si>
  <si>
    <t>ANT 09</t>
  </si>
  <si>
    <t>ant VHF AIR colinéaire  0db, fixation par bridage sur mât, connect N</t>
  </si>
  <si>
    <t>CX4-9</t>
  </si>
  <si>
    <t>ANT 10</t>
  </si>
  <si>
    <t>ant VHF Air sur embase magnétique pr véhicule</t>
  </si>
  <si>
    <t>MH 1-MMR</t>
  </si>
  <si>
    <t>ANT 11</t>
  </si>
  <si>
    <t>ant UHF bande 403/430Mhz pr véhicule, gain 4db</t>
  </si>
  <si>
    <t xml:space="preserve">MU11-X </t>
  </si>
  <si>
    <t>ANT 12</t>
  </si>
  <si>
    <t>ant UHF colinéaire, bande 403/430Mhz fixation par brida</t>
  </si>
  <si>
    <t>CXU3-2</t>
  </si>
  <si>
    <t>ANT 13</t>
  </si>
  <si>
    <t xml:space="preserve">ant GPS active permettant de recevoir 12 canaux simultanés </t>
  </si>
  <si>
    <t>GP-280</t>
  </si>
  <si>
    <t>SHG43</t>
  </si>
  <si>
    <t>ANT 14</t>
  </si>
  <si>
    <t>ant GPS pr les FREMM</t>
  </si>
  <si>
    <t>7000 000-135</t>
  </si>
  <si>
    <t>ANT 15</t>
  </si>
  <si>
    <t>Tube de fixation spécifique pr item ANT 14</t>
  </si>
  <si>
    <t>N276F</t>
  </si>
  <si>
    <t>ANT 16</t>
  </si>
  <si>
    <t>ant GPS sur tube avec cordon RS232</t>
  </si>
  <si>
    <t>GP04S/232</t>
  </si>
  <si>
    <t>AJ777</t>
  </si>
  <si>
    <t>ANT 17</t>
  </si>
  <si>
    <t>ant GPS tubulaire verticale, active, connectique FME, alimentation 5Vdc</t>
  </si>
  <si>
    <t>GPS 4</t>
  </si>
  <si>
    <t>ANT 18</t>
  </si>
  <si>
    <t>ant GPS tubulaire verticale, active, connectique FME, alimentation 12Vdc</t>
  </si>
  <si>
    <t>GPS 4/12 V</t>
  </si>
  <si>
    <t>ANT 19</t>
  </si>
  <si>
    <t>ant colinéaire HF pr GMDSS</t>
  </si>
  <si>
    <t>AT82M</t>
  </si>
  <si>
    <t>F3435</t>
  </si>
  <si>
    <t>ANT 20</t>
  </si>
  <si>
    <t>ant AIS 160-164 MHz prise SO239</t>
  </si>
  <si>
    <t>SHK-5215-AIS</t>
  </si>
  <si>
    <t>ANT 21</t>
  </si>
  <si>
    <t>ant VHF RM souple courte (EDO)</t>
  </si>
  <si>
    <t>ANT 22</t>
  </si>
  <si>
    <t>ant VHF RM inox 0,9m 3db</t>
  </si>
  <si>
    <t>CELmar0-1</t>
  </si>
  <si>
    <t>ANT 23</t>
  </si>
  <si>
    <t>ant VHF RM souple 0,2m + support (EDO)</t>
  </si>
  <si>
    <t>ANT 24</t>
  </si>
  <si>
    <t>ant dipôle diabolo 20MHz - 3GHz</t>
  </si>
  <si>
    <t>AS 353</t>
  </si>
  <si>
    <t>F8329</t>
  </si>
  <si>
    <t>ANT 25</t>
  </si>
  <si>
    <t>Marine Antenna HF/SSB KUM803</t>
  </si>
  <si>
    <t>405301A</t>
  </si>
  <si>
    <t>ANT 26</t>
  </si>
  <si>
    <t>Marine Antenna HF/SSB KUM600-2 Rx includ. mounting kit N70F</t>
  </si>
  <si>
    <t>405302A</t>
  </si>
  <si>
    <t>CABL 01</t>
  </si>
  <si>
    <t>Câble coaxial faibles pertes 50?, 13mm</t>
  </si>
  <si>
    <t>Mètr</t>
  </si>
  <si>
    <t>S_10162-B-11</t>
  </si>
  <si>
    <t>C1375</t>
  </si>
  <si>
    <t>CABL 02</t>
  </si>
  <si>
    <t>Câble coaxial 50? type RG213/U  Ø10,3 mm</t>
  </si>
  <si>
    <t>M17-163-00001</t>
  </si>
  <si>
    <t>F0241</t>
  </si>
  <si>
    <t>CABL 03</t>
  </si>
  <si>
    <t>Câble coaxial faibles pertes 50? (type RG58)</t>
  </si>
  <si>
    <t>MRG5801-10100</t>
  </si>
  <si>
    <t>0D8H8</t>
  </si>
  <si>
    <t>CABL 04</t>
  </si>
  <si>
    <t>connect 50 ? TNC M pr item CABL 01</t>
  </si>
  <si>
    <t>11-TNC-50-10-1 /133_N</t>
  </si>
  <si>
    <t>CABL 05</t>
  </si>
  <si>
    <t>connect 50 ? TNC F pr item CABL 01</t>
  </si>
  <si>
    <t>21-TNC-50-10-1 /133_N</t>
  </si>
  <si>
    <t>CABL 06</t>
  </si>
  <si>
    <t>connect 50 ? N M pr item CABL 01</t>
  </si>
  <si>
    <t>11-N-50-10-5/133_U</t>
  </si>
  <si>
    <t>CABL 07</t>
  </si>
  <si>
    <t>connect 50 ? N F pr item CABL 01</t>
  </si>
  <si>
    <t>CABL 08</t>
  </si>
  <si>
    <t>connect BNC 50? M droit à souder pr câble Ø5mm</t>
  </si>
  <si>
    <t>J01000B0608</t>
  </si>
  <si>
    <t>D2630</t>
  </si>
  <si>
    <t>CABL 09</t>
  </si>
  <si>
    <t>connect BNC 50? M droit à sertir pr câble Ø5mm</t>
  </si>
  <si>
    <t>J01000A1255</t>
  </si>
  <si>
    <t>CABL 10</t>
  </si>
  <si>
    <t>connect BNC 50? M coudé à souder pr câble Ø5mm</t>
  </si>
  <si>
    <t>CABL 11</t>
  </si>
  <si>
    <t>connect BNC 50? M coudé à sertir pr câble Ø5mm</t>
  </si>
  <si>
    <t>J01000A1257</t>
  </si>
  <si>
    <t>CABL 12</t>
  </si>
  <si>
    <t>connect BNC 50? F droit à souder pr câble Ø5mm</t>
  </si>
  <si>
    <t>J01001A1226</t>
  </si>
  <si>
    <t>CABL 13</t>
  </si>
  <si>
    <t>connect BNC 50?  F droit à sertir pr câble Ø5mm</t>
  </si>
  <si>
    <t>J01001A1265</t>
  </si>
  <si>
    <t>CABL 14</t>
  </si>
  <si>
    <t>connect TNC 50? M droit à souder pr câble Ø5mm</t>
  </si>
  <si>
    <t>J01010A2608</t>
  </si>
  <si>
    <t>CABL 15</t>
  </si>
  <si>
    <t>connect TNC 50? M droit à sertir pr câble Ø5mm</t>
  </si>
  <si>
    <t>J01010A2255</t>
  </si>
  <si>
    <t>CABL 16</t>
  </si>
  <si>
    <t>connect TNC 50? M coudé à souder pr câble Ø5mm</t>
  </si>
  <si>
    <t>CABL 17</t>
  </si>
  <si>
    <t>connect TNC 50? M coudé à sertir pr câble Ø5mm</t>
  </si>
  <si>
    <t>J01010A0005</t>
  </si>
  <si>
    <t>CABL 18</t>
  </si>
  <si>
    <t>connect TNC 50? F droit à souder pr câble Ø5mm</t>
  </si>
  <si>
    <t>J01011A0014</t>
  </si>
  <si>
    <t>CABL 19</t>
  </si>
  <si>
    <t>connect TNC 50?  F droit à sertir pr câble Ø5mm</t>
  </si>
  <si>
    <t>J01011A2265</t>
  </si>
  <si>
    <t>CABL 20</t>
  </si>
  <si>
    <t>connect N 50? M droit à souder pr câble Ø5mm</t>
  </si>
  <si>
    <t>J01020C1276</t>
  </si>
  <si>
    <t>U0YU7</t>
  </si>
  <si>
    <t>CABL 21</t>
  </si>
  <si>
    <t>connect N 50? M droit à sertir pr câble Ø5mm</t>
  </si>
  <si>
    <t>J01020A0108</t>
  </si>
  <si>
    <t>CABL 22</t>
  </si>
  <si>
    <t>connect N 50? M coudé à souder pr câble Ø5mm</t>
  </si>
  <si>
    <t xml:space="preserve"> J01020C0122</t>
  </si>
  <si>
    <t>CABL 23</t>
  </si>
  <si>
    <t>connect N 50? M coudé à sertir pr câble Ø5mm</t>
  </si>
  <si>
    <t>J01020A0035</t>
  </si>
  <si>
    <t>CABL 24</t>
  </si>
  <si>
    <t>connect N 50? F droit à souder pr câble Ø5mm</t>
  </si>
  <si>
    <t>J01021H0021</t>
  </si>
  <si>
    <t>CABL 25</t>
  </si>
  <si>
    <t>connect N 50?  F droit à sertir pr câble Ø5mm</t>
  </si>
  <si>
    <t>J01021H0096</t>
  </si>
  <si>
    <t>CABL 26</t>
  </si>
  <si>
    <t>connect PL259 50? M droit à souder pr câble Ø5mm</t>
  </si>
  <si>
    <t>J01040B0604</t>
  </si>
  <si>
    <t>CABL 27</t>
  </si>
  <si>
    <t>Adaptateur 50 ? N F / BNC M</t>
  </si>
  <si>
    <t>J01008A0824</t>
  </si>
  <si>
    <t>CABL 28</t>
  </si>
  <si>
    <t>Adaptateur 50 ? N M / BNC M</t>
  </si>
  <si>
    <t>J01008A0090</t>
  </si>
  <si>
    <t>CABL 29</t>
  </si>
  <si>
    <t>Adaptateur 50 ? N M / BNC F</t>
  </si>
  <si>
    <t>J01008C0825</t>
  </si>
  <si>
    <t>CABL 30</t>
  </si>
  <si>
    <t>Adaptateur 50 ? N M / TNC F</t>
  </si>
  <si>
    <t>J01019C0007</t>
  </si>
  <si>
    <t>CABL 31</t>
  </si>
  <si>
    <t>Adaptateur 50 ? N M / RCA F</t>
  </si>
  <si>
    <t>J01008A0839</t>
  </si>
  <si>
    <t>CABL 32</t>
  </si>
  <si>
    <t>Adaptateur 50 ? PL259  M / BNC F</t>
  </si>
  <si>
    <t>J01008A0801</t>
  </si>
  <si>
    <t>CABL 33</t>
  </si>
  <si>
    <t>Adaptateur 50 ? PL259 F  / BNC M</t>
  </si>
  <si>
    <t>J01008A0803</t>
  </si>
  <si>
    <t>CABL 34</t>
  </si>
  <si>
    <t>Adaptateur 50 ? PL259  M / N F</t>
  </si>
  <si>
    <t>J01043A0831</t>
  </si>
  <si>
    <t>CABL 35</t>
  </si>
  <si>
    <t>Adaptateur 50 ? PL259 F  / N M</t>
  </si>
  <si>
    <t>J01043A0832</t>
  </si>
  <si>
    <t>CABL 36</t>
  </si>
  <si>
    <t>Raccord droit 50 ? BNC M/M</t>
  </si>
  <si>
    <t>J01004A0806</t>
  </si>
  <si>
    <t>CABL 37</t>
  </si>
  <si>
    <t>Raccord droit 50 ? BNC F/F</t>
  </si>
  <si>
    <t>J01004A0618</t>
  </si>
  <si>
    <t>CABL 38</t>
  </si>
  <si>
    <t>Raccord coudé 50 ? BNC M / BNC F</t>
  </si>
  <si>
    <t>J01004A0617</t>
  </si>
  <si>
    <t>CABL 39</t>
  </si>
  <si>
    <t>Té 50 ? BNC M / 2 Fs</t>
  </si>
  <si>
    <t>J01004C0616</t>
  </si>
  <si>
    <t>CABL 40</t>
  </si>
  <si>
    <t>Té 50 ? BNC 3 Fs</t>
  </si>
  <si>
    <t>J01004B0616</t>
  </si>
  <si>
    <t>CABL 41</t>
  </si>
  <si>
    <t>Raccord droit 50 ? TNC M/M</t>
  </si>
  <si>
    <t>J01014A2806</t>
  </si>
  <si>
    <t>CABL 42</t>
  </si>
  <si>
    <t>Raccord droit 50 ? TNC F/F</t>
  </si>
  <si>
    <t>J01014A2618</t>
  </si>
  <si>
    <t>CABL 43</t>
  </si>
  <si>
    <t>Raccord coudé 50 ? TNC M / TNC F</t>
  </si>
  <si>
    <t>J01014A0001</t>
  </si>
  <si>
    <t>CABL 44</t>
  </si>
  <si>
    <t>Raccord droit 50 ? N M/M</t>
  </si>
  <si>
    <t>J01024J1094</t>
  </si>
  <si>
    <t>3B0W4</t>
  </si>
  <si>
    <t>CABL 45</t>
  </si>
  <si>
    <t>Raccord droit 50 ? N F/F</t>
  </si>
  <si>
    <t>J01024A0004</t>
  </si>
  <si>
    <t>FAW90</t>
  </si>
  <si>
    <t>CABL 46</t>
  </si>
  <si>
    <t>Raccord coudé 50 ? N M / N F</t>
  </si>
  <si>
    <t>J01024J1096</t>
  </si>
  <si>
    <t>CABL 47</t>
  </si>
  <si>
    <t>Té 50 ? N M / 2 Fs</t>
  </si>
  <si>
    <t>J01024J1120</t>
  </si>
  <si>
    <t>CABL 49</t>
  </si>
  <si>
    <t>Raccord droit 50 ? PL259F/F</t>
  </si>
  <si>
    <t>J01042A0637</t>
  </si>
  <si>
    <t>CABL 50</t>
  </si>
  <si>
    <t>Raccord coudé 50 ? PL259M / N F</t>
  </si>
  <si>
    <t>J01042F0652</t>
  </si>
  <si>
    <t>CABL 51</t>
  </si>
  <si>
    <t>Té 50 ? PL259 M / 2 Fs</t>
  </si>
  <si>
    <t>J01042F0649</t>
  </si>
  <si>
    <t>CABL 52</t>
  </si>
  <si>
    <t>connect N 50? M droit à souder pr RG214</t>
  </si>
  <si>
    <t>J01020I1070</t>
  </si>
  <si>
    <t>CABL 53</t>
  </si>
  <si>
    <t>connect N 50? M droit à sertir pr RG214</t>
  </si>
  <si>
    <t>J01020A0110</t>
  </si>
  <si>
    <t>CABL 54</t>
  </si>
  <si>
    <t>connect N 50? M coudé à souder pr RG214</t>
  </si>
  <si>
    <t>CABL 55</t>
  </si>
  <si>
    <t>connect N 50? M coudé à sertir pr RG214</t>
  </si>
  <si>
    <t>J01020A0045</t>
  </si>
  <si>
    <t>CABL 56</t>
  </si>
  <si>
    <t>connect N 50? F droit à souder pr RG214</t>
  </si>
  <si>
    <t>J01021H1076</t>
  </si>
  <si>
    <t>CABL 57</t>
  </si>
  <si>
    <t>connect N 50?  F droit à sertir pr RG214</t>
  </si>
  <si>
    <t>J01021H0099</t>
  </si>
  <si>
    <t>CABL 58</t>
  </si>
  <si>
    <t>connect PL259 50? M droit à souder pr RG213</t>
  </si>
  <si>
    <t>J01040B0602</t>
  </si>
  <si>
    <t>CABL 59</t>
  </si>
  <si>
    <t xml:space="preserve">Splitter ant pr raccorder deux récepteurs VHF sur une ant unique </t>
  </si>
  <si>
    <t>SS500</t>
  </si>
  <si>
    <t>S8405</t>
  </si>
  <si>
    <t>CABL 60</t>
  </si>
  <si>
    <t>connect IP67, 5broches Ms pr câble 2,5-4 mm</t>
  </si>
  <si>
    <t>99-9113-03-05</t>
  </si>
  <si>
    <t>C0573</t>
  </si>
  <si>
    <t>CABL 61</t>
  </si>
  <si>
    <t xml:space="preserve">connect IP67, 5broches Fs pr câble 2,5-4 mm </t>
  </si>
  <si>
    <t>99-9114-03-05</t>
  </si>
  <si>
    <t>CABL 62</t>
  </si>
  <si>
    <t>connect IP67, 5broches Ms pr câble 4-6 mm</t>
  </si>
  <si>
    <t>99-9113-00-05</t>
  </si>
  <si>
    <t>CABL 63</t>
  </si>
  <si>
    <t>connect IP67, 5broches Fs pr câble 4-6 mm</t>
  </si>
  <si>
    <t>99-9114-00-05</t>
  </si>
  <si>
    <t>CABL 69</t>
  </si>
  <si>
    <t>Câble blindé LIYCY 4x0,25mm²</t>
  </si>
  <si>
    <t>1187N</t>
  </si>
  <si>
    <t>CABL 70</t>
  </si>
  <si>
    <t>Câble blindé LIYCY 8x0,25mm²</t>
  </si>
  <si>
    <t>CABL 71</t>
  </si>
  <si>
    <t>Câble cat. 7 AWG23 4x2 par 100m</t>
  </si>
  <si>
    <t>R35257</t>
  </si>
  <si>
    <t>S8438</t>
  </si>
  <si>
    <t>CABL 72</t>
  </si>
  <si>
    <t>Fiche RJ45 étanche M</t>
  </si>
  <si>
    <t>PX0834/B</t>
  </si>
  <si>
    <t>U0928</t>
  </si>
  <si>
    <t>Raccord RJ45 fem/fem étanche</t>
  </si>
  <si>
    <t>PX0777/STP</t>
  </si>
  <si>
    <t>Kit mise à la terre pr coaxial 1/2''</t>
  </si>
  <si>
    <t>DX-GNDKIT2</t>
  </si>
  <si>
    <t>FBCZ6</t>
  </si>
  <si>
    <t>Parafoudre Coaxstop 50 ohms</t>
  </si>
  <si>
    <t>ASX5015CO</t>
  </si>
  <si>
    <t>F9369</t>
  </si>
  <si>
    <t>Raccord de terre plat/rond 8-10mm</t>
  </si>
  <si>
    <t>AFJ 0819 RL</t>
  </si>
  <si>
    <t>Câble (5 m) avec connect F à 12 broches (SAILOR)</t>
  </si>
  <si>
    <t>Câble RG214U</t>
  </si>
  <si>
    <t>RG214U</t>
  </si>
  <si>
    <t>COD 01</t>
  </si>
  <si>
    <t xml:space="preserve">Codification OTAN d'un matériel </t>
  </si>
  <si>
    <t>ELTRO 01</t>
  </si>
  <si>
    <t>Alimentation de table 230vAC vers 24/28v-10A DCsortie sur bornes bananes 4mm à vis pr poste PRC117G</t>
  </si>
  <si>
    <t>FSP2410</t>
  </si>
  <si>
    <t>C7359</t>
  </si>
  <si>
    <t>ELTRO 02</t>
  </si>
  <si>
    <t>Cordon adaptateur USB /PS2</t>
  </si>
  <si>
    <t>FAK55</t>
  </si>
  <si>
    <t>ELTRO 03</t>
  </si>
  <si>
    <t>Cordon adaptateur USB/DB9</t>
  </si>
  <si>
    <t>ELTRO 04</t>
  </si>
  <si>
    <t>Cordon adaptateur USB &gt;4 DB9</t>
  </si>
  <si>
    <t>CMP-USBSER20</t>
  </si>
  <si>
    <t>HOT22</t>
  </si>
  <si>
    <t>ELTRO 05</t>
  </si>
  <si>
    <t>Cordon convertisseur USB M vers NMEA0183 isolé galvaniquement</t>
  </si>
  <si>
    <t>USG-2</t>
  </si>
  <si>
    <t>KCQ05</t>
  </si>
  <si>
    <t>Boitier 4NMEA0183 vers USB/NDC-4-USB/KCQ05</t>
  </si>
  <si>
    <t>NDC-5</t>
  </si>
  <si>
    <t>Câble série vers USB pour NDC-5</t>
  </si>
  <si>
    <t>USBKIT-REG</t>
  </si>
  <si>
    <t>ELTRO 07</t>
  </si>
  <si>
    <t>Câble USB pr boitier interfaçage</t>
  </si>
  <si>
    <t>NDC-4-USBKIT</t>
  </si>
  <si>
    <t>ELTRO 08</t>
  </si>
  <si>
    <t>Module convertisseur analogique/numérique 18bits, 4 accès audio, sortie USB</t>
  </si>
  <si>
    <t>MAYA44 USB+</t>
  </si>
  <si>
    <t>CA777</t>
  </si>
  <si>
    <t>ELTRO 09</t>
  </si>
  <si>
    <t>Bloc alimentation 220V / 24V 4A</t>
  </si>
  <si>
    <t>TXH 120-124</t>
  </si>
  <si>
    <t>S4797</t>
  </si>
  <si>
    <t>EPIRB 4065 SAILOR Manual</t>
  </si>
  <si>
    <t>404065A-00500</t>
  </si>
  <si>
    <t>Expertise EPIRB 4065 SAILOR Manual</t>
  </si>
  <si>
    <t>PRESTATION</t>
  </si>
  <si>
    <t>EPIRB 4065 SAILOR Automatic</t>
  </si>
  <si>
    <t>404065B-00500</t>
  </si>
  <si>
    <t>Expertise EPIRB 4065 SAILOR Automatic</t>
  </si>
  <si>
    <t>EPIRB 4065 SAILOR GNSS Manual</t>
  </si>
  <si>
    <t>404065C-00500</t>
  </si>
  <si>
    <t>Expertise EPIRB 4065 SAILOR GNSS Manual</t>
  </si>
  <si>
    <t>EPIRB 4065 SAILOR GNSS Automatic</t>
  </si>
  <si>
    <t>404065D-00500</t>
  </si>
  <si>
    <t>Expertise EPIRB 4065 SAILOR GNSS Automatic</t>
  </si>
  <si>
    <t>EXP 01</t>
  </si>
  <si>
    <t>Prestation d'expertise sur site</t>
  </si>
  <si>
    <t>EXP 02a</t>
  </si>
  <si>
    <t>Déplacement pr un technicien à Brest</t>
  </si>
  <si>
    <t>EXP 02b</t>
  </si>
  <si>
    <t>Hébergement pr un technicien à Brest</t>
  </si>
  <si>
    <t>EXP 03a</t>
  </si>
  <si>
    <t>Déplacement pr un technicien à Toulon</t>
  </si>
  <si>
    <t>EXP 03b</t>
  </si>
  <si>
    <t>Hébergement pr un technicien à Toulon</t>
  </si>
  <si>
    <t>EXP 04a</t>
  </si>
  <si>
    <t>Déplacement pr un technicien à Lorient</t>
  </si>
  <si>
    <t>EXP 04b</t>
  </si>
  <si>
    <t>Hébergement pr un technicien à Lorient</t>
  </si>
  <si>
    <t>EXP 05a</t>
  </si>
  <si>
    <t>Déplacement d'un technicien à Cherbourg</t>
  </si>
  <si>
    <t>EXP 05b</t>
  </si>
  <si>
    <t>Hébergement d'un technicien à Cherbourg</t>
  </si>
  <si>
    <t>FIXAN 01</t>
  </si>
  <si>
    <t xml:space="preserve">Montage sur roof avec câble traversant pr ant </t>
  </si>
  <si>
    <t>E179F</t>
  </si>
  <si>
    <t>FIXAN 03</t>
  </si>
  <si>
    <t xml:space="preserve">Pièce de fixation pr ant </t>
  </si>
  <si>
    <t>N157F</t>
  </si>
  <si>
    <t>FIXAN 04</t>
  </si>
  <si>
    <t>N158F</t>
  </si>
  <si>
    <t>FIXAN 06</t>
  </si>
  <si>
    <t>Equerre pr ant de 5/8'' ou 1''</t>
  </si>
  <si>
    <t>N162F</t>
  </si>
  <si>
    <t>FIXAN 07</t>
  </si>
  <si>
    <t xml:space="preserve">Equerre avec tube fileté pr ant </t>
  </si>
  <si>
    <t>N164F</t>
  </si>
  <si>
    <t>FIXAN 08</t>
  </si>
  <si>
    <t xml:space="preserve">Equerre + brides de mat pr ant </t>
  </si>
  <si>
    <t>N171F</t>
  </si>
  <si>
    <t>FIXAN 09</t>
  </si>
  <si>
    <t>Pièce de fixation pr ant</t>
  </si>
  <si>
    <t>N210F</t>
  </si>
  <si>
    <t>FIXAN 10</t>
  </si>
  <si>
    <t>N220F</t>
  </si>
  <si>
    <t>FIXAN 11</t>
  </si>
  <si>
    <t>N249F</t>
  </si>
  <si>
    <t>FIXAN 15</t>
  </si>
  <si>
    <t xml:space="preserve">Coude nylon de montage sur tube Horizontal 7/8'' ou 1'' orientable par manettepr ant </t>
  </si>
  <si>
    <t>N254F</t>
  </si>
  <si>
    <t>FIXAN 16</t>
  </si>
  <si>
    <t>Montage sur tube Horizontal ou vertical 30/75mm pr ant</t>
  </si>
  <si>
    <t>N270F</t>
  </si>
  <si>
    <t>FIXAN 17</t>
  </si>
  <si>
    <t xml:space="preserve">Montage sur tube Horizontal ou vertical 33/58 mm pr ant </t>
  </si>
  <si>
    <t>N275F</t>
  </si>
  <si>
    <t>FIXAN 18</t>
  </si>
  <si>
    <t xml:space="preserve">Montage sur roof + orientable pr ant </t>
  </si>
  <si>
    <t>FIXAN 19</t>
  </si>
  <si>
    <t xml:space="preserve">Montage sur roof pr ant </t>
  </si>
  <si>
    <t>N288F</t>
  </si>
  <si>
    <t>FIXAN 20</t>
  </si>
  <si>
    <t>N298F</t>
  </si>
  <si>
    <t>FIXAN 21</t>
  </si>
  <si>
    <t xml:space="preserve">Ecrou et manchon 1?'' pr ant </t>
  </si>
  <si>
    <t>N240F</t>
  </si>
  <si>
    <t>FIXAN 22</t>
  </si>
  <si>
    <t>Bride double pr solidariser deux tubes de Ø 48-70mm en // acier galva</t>
  </si>
  <si>
    <t>N095F-SET</t>
  </si>
  <si>
    <t>RA427</t>
  </si>
  <si>
    <t>Bride double pr solidariser un tube de Ø 48-89mm avec un 48-115 en // acier galva</t>
  </si>
  <si>
    <t>N115F-SET</t>
  </si>
  <si>
    <t>Bride pr solidariser deux tubes de Ø 25-50mm en // ou _|_ alu</t>
  </si>
  <si>
    <t>0300066/00</t>
  </si>
  <si>
    <t>U0109</t>
  </si>
  <si>
    <t>Bride pr solidariser deux tubes de Ø 25-50mm en // ou _|_ acier galva</t>
  </si>
  <si>
    <t>0302063/68</t>
  </si>
  <si>
    <t>Bride pr solidariser un tube de Ø32mm sur un de 25-50mm en // ou _|_ acier galva</t>
  </si>
  <si>
    <t>0302292/68</t>
  </si>
  <si>
    <t>Bras de déport universel pr ant se terminant sur un connect N</t>
  </si>
  <si>
    <t>505-173-5-003</t>
  </si>
  <si>
    <t>4NM48</t>
  </si>
  <si>
    <t>FORM 01</t>
  </si>
  <si>
    <t>Session de formation</t>
  </si>
  <si>
    <t>Expertise Emetteur Sailor H2095C</t>
  </si>
  <si>
    <t>frn Imprimante H1252B /H2095C</t>
  </si>
  <si>
    <t>H1252B</t>
  </si>
  <si>
    <t>S4071</t>
  </si>
  <si>
    <t>Expertise Imprimante H1252B / H2095C</t>
  </si>
  <si>
    <t>Expertise Emetteur Sailor TT3020C</t>
  </si>
  <si>
    <t xml:space="preserve">Expert Message terminal TT 3606E </t>
  </si>
  <si>
    <t>Fourn Imp TT3608A pr TT3020C ou3027C</t>
  </si>
  <si>
    <t>TT-3608A</t>
  </si>
  <si>
    <t>Exper. Imp TT3608A pr TT3020Cou3027C</t>
  </si>
  <si>
    <t>frn Sailor 6110 (ER + ant + term + clavier)</t>
  </si>
  <si>
    <t>406110A-00500</t>
  </si>
  <si>
    <t>frn clavier Sailor 6001</t>
  </si>
  <si>
    <t>406001A-00500</t>
  </si>
  <si>
    <t>frn Emetteur mini C GMDSS</t>
  </si>
  <si>
    <t>Sailor 3027C</t>
  </si>
  <si>
    <t>Expertise Emetteur mini C GMDSS</t>
  </si>
  <si>
    <t>Fourn. terminal mess. SAILOR 6018</t>
  </si>
  <si>
    <t>406018A-500</t>
  </si>
  <si>
    <t>Expert. terminal mess. SAILOR 6018</t>
  </si>
  <si>
    <t>Fourn. alimentation SAILOR 6081</t>
  </si>
  <si>
    <t>406081A-00500</t>
  </si>
  <si>
    <t>Exper. alimentation SAILOR 6081</t>
  </si>
  <si>
    <t>Coffret alarme 6101 pr 3027C</t>
  </si>
  <si>
    <t>Switch Ethernet 6197 pr 3027C</t>
  </si>
  <si>
    <t>Interface NMEI-Ethernet 6194 pr 3027C</t>
  </si>
  <si>
    <t>Sailor 6194</t>
  </si>
  <si>
    <t>Expertise Récepteur NAVTEX NX-7001</t>
  </si>
  <si>
    <t>Fourn. Moniteur avec imp pr NX 7001</t>
  </si>
  <si>
    <t>NX-700A</t>
  </si>
  <si>
    <t>S0622</t>
  </si>
  <si>
    <t>Exper. Moniteur avec imp pr NX 7001</t>
  </si>
  <si>
    <t>Four. Moniteur sans imp pr NX 7001</t>
  </si>
  <si>
    <t>NX-700B</t>
  </si>
  <si>
    <t>Exper. Moniteur sans imp pr NX 7001</t>
  </si>
  <si>
    <t>frn ant pr NX 7001</t>
  </si>
  <si>
    <t>NX-7H</t>
  </si>
  <si>
    <t>NAV 06</t>
  </si>
  <si>
    <t>Papier thermique TP058-30CL pr imp</t>
  </si>
  <si>
    <t>TP058-30CL</t>
  </si>
  <si>
    <t>NAV 07</t>
  </si>
  <si>
    <t>OP08-19 Kit encastrement pr NX-700A</t>
  </si>
  <si>
    <t>004-515-260</t>
  </si>
  <si>
    <t>NAV 08</t>
  </si>
  <si>
    <t>OP08-19 Kit encastrement pr NX-700B</t>
  </si>
  <si>
    <t>004-515-270</t>
  </si>
  <si>
    <t>NAV 09</t>
  </si>
  <si>
    <t>Bloc imprimante pr NX-700A</t>
  </si>
  <si>
    <t>000-515-230</t>
  </si>
  <si>
    <t>Fourn. Récepteur NT-1800 sans imprimante</t>
  </si>
  <si>
    <t>NT1800</t>
  </si>
  <si>
    <t>S4990</t>
  </si>
  <si>
    <t>Exper. Récepteur NT-1800 sans imprimante</t>
  </si>
  <si>
    <t>frn Récepteur NT-2000 sans imp</t>
  </si>
  <si>
    <t>NT-2000</t>
  </si>
  <si>
    <t>Expertise Récepteur NT-2000 sans imp</t>
  </si>
  <si>
    <t>NAV 12</t>
  </si>
  <si>
    <t>Imprimante pr NT1800/2000</t>
  </si>
  <si>
    <t>PR-950G</t>
  </si>
  <si>
    <t>NAV 13</t>
  </si>
  <si>
    <t>Papier thermique pr imp PR950G</t>
  </si>
  <si>
    <t>NAV 14</t>
  </si>
  <si>
    <t>ant active triband &gt;NAVTEX 905-05</t>
  </si>
  <si>
    <t>NAVTEX3e</t>
  </si>
  <si>
    <t>Support spécifique pr ant 905-05</t>
  </si>
  <si>
    <t>SAILOR 6391 Navtex system</t>
  </si>
  <si>
    <t>406391A-00500</t>
  </si>
  <si>
    <t>Expertise Navtex 6391</t>
  </si>
  <si>
    <t>PORT 01</t>
  </si>
  <si>
    <t>VHF RM GMDSS nu</t>
  </si>
  <si>
    <t>SP3520</t>
  </si>
  <si>
    <t>PORT 02</t>
  </si>
  <si>
    <t>VHF RM GMDSS ATEX nu</t>
  </si>
  <si>
    <t>SP3540</t>
  </si>
  <si>
    <t>PORT 04</t>
  </si>
  <si>
    <t>Micro/HP/PTT étanche déporté pr item PORT 02</t>
  </si>
  <si>
    <t>403595A</t>
  </si>
  <si>
    <t>PORT 05</t>
  </si>
  <si>
    <t>Batterie Li/Ion pr item PORT 01</t>
  </si>
  <si>
    <t>403502A</t>
  </si>
  <si>
    <t>PORT 06</t>
  </si>
  <si>
    <t>Batterie Li/Ion  ATEX pr item PORT 02</t>
  </si>
  <si>
    <t>403504A</t>
  </si>
  <si>
    <t>PORT 07</t>
  </si>
  <si>
    <t>Chargeur mono pr item PORT 01</t>
  </si>
  <si>
    <t>403507A</t>
  </si>
  <si>
    <t>PORT 08</t>
  </si>
  <si>
    <t>Chargeur double pr item PORT 01</t>
  </si>
  <si>
    <t>403508A</t>
  </si>
  <si>
    <t>PORT 09</t>
  </si>
  <si>
    <t>Chargeur mono ATEX  pr item PORT 02</t>
  </si>
  <si>
    <t>403507B</t>
  </si>
  <si>
    <t>PORT 10</t>
  </si>
  <si>
    <t>Chargeur double ATEX pr item PORT 02</t>
  </si>
  <si>
    <t>403508B</t>
  </si>
  <si>
    <t>PORT 11</t>
  </si>
  <si>
    <t>Sacoche cuir pr item PORT 01</t>
  </si>
  <si>
    <t>403500-207</t>
  </si>
  <si>
    <t>PORT 12</t>
  </si>
  <si>
    <t>Sacoche cuir pr item PORT 02</t>
  </si>
  <si>
    <t>PORT 13</t>
  </si>
  <si>
    <t>Kit de prog pr item PORT 01/02</t>
  </si>
  <si>
    <t>403500-958</t>
  </si>
  <si>
    <t>PORT 14</t>
  </si>
  <si>
    <t>Housse étanche pr portatifs</t>
  </si>
  <si>
    <t>U4533</t>
  </si>
  <si>
    <t>PORT 15</t>
  </si>
  <si>
    <t>Antenne pour VHF SMDSM SP3520 / SP3540</t>
  </si>
  <si>
    <t>S-62-124370</t>
  </si>
  <si>
    <t>AC/DC Converter F/CH35xx pour SP3500 series</t>
  </si>
  <si>
    <t>S-88-125538-B</t>
  </si>
  <si>
    <t>frn VHF SAILOR 6210</t>
  </si>
  <si>
    <t>406210A</t>
  </si>
  <si>
    <t>Expertise VHF SAILOR 6210</t>
  </si>
  <si>
    <t>Expertise VHF SAILOR 6215</t>
  </si>
  <si>
    <t>Expertise VHF SAILOR 6217</t>
  </si>
  <si>
    <t>frn VHF SAILOR 6248</t>
  </si>
  <si>
    <t>406248A</t>
  </si>
  <si>
    <t>Expertise VHF SAILOR 6248</t>
  </si>
  <si>
    <t>frn VHF SAILOR 6249</t>
  </si>
  <si>
    <t>406249A</t>
  </si>
  <si>
    <t>Expertise VHF SAILOR 6249</t>
  </si>
  <si>
    <t>frn VHF ICOM M423GE</t>
  </si>
  <si>
    <t>Expertise VHF ICOM M423GE</t>
  </si>
  <si>
    <t>frn VHF ICOM M330GE</t>
  </si>
  <si>
    <t>Expertise VHF ICOM M330GE</t>
  </si>
  <si>
    <t>Expertise VHF ICOM M506GE</t>
  </si>
  <si>
    <t>Expertise VHF RM standard Horizon GX2000</t>
  </si>
  <si>
    <t>Fourniture du package VHF SAILOR 6248 + convertisseur 6090</t>
  </si>
  <si>
    <t>406248A-00500</t>
  </si>
  <si>
    <t>Fourniture du package VHF SAILOR 6310</t>
  </si>
  <si>
    <t>406310B-00500</t>
  </si>
  <si>
    <t>Expertise  du package VHF SAILOR 6310</t>
  </si>
  <si>
    <t>Package VHF SAILOR 6320</t>
  </si>
  <si>
    <t>405320B-00500</t>
  </si>
  <si>
    <t>Expertise du package VHF SAILOR 6320</t>
  </si>
  <si>
    <t>Package VHF SAILOR 6350</t>
  </si>
  <si>
    <t>406350B-00500</t>
  </si>
  <si>
    <t>Expertise package VHF SAILOR 6350</t>
  </si>
  <si>
    <t>SAILOR 6301 MF/HF Control Unit DSC Class A</t>
  </si>
  <si>
    <t>406301A-00500</t>
  </si>
  <si>
    <t>SAILOR 7222 VHF DSC Class A</t>
  </si>
  <si>
    <t>407222A-00500</t>
  </si>
  <si>
    <t>Expertise SAILOR 7222 VHF DSC Class A</t>
  </si>
  <si>
    <t>Expertise VHF IC-M510E</t>
  </si>
  <si>
    <t>Expertise VHF IC-M510 EAIS</t>
  </si>
  <si>
    <t>RAD 01</t>
  </si>
  <si>
    <t>E/R rackable VHF Air face avant déportée</t>
  </si>
  <si>
    <t>RTV-1086N</t>
  </si>
  <si>
    <t>A4188</t>
  </si>
  <si>
    <t>RAD 02</t>
  </si>
  <si>
    <t>Face avant déportée pr poste RAD 01</t>
  </si>
  <si>
    <t>TM-1086/R</t>
  </si>
  <si>
    <t>RAD 03</t>
  </si>
  <si>
    <t>Micro de table pr poste RAD 01</t>
  </si>
  <si>
    <t>BMA-123R</t>
  </si>
  <si>
    <t>RAD 04</t>
  </si>
  <si>
    <t>VHF RM fixe, simple ant, DSC class A, puissance 25W, alimentation 230V/50HZavec possibilité de face avant déportée</t>
  </si>
  <si>
    <t>RTV-1077-D</t>
  </si>
  <si>
    <t>RAD 05</t>
  </si>
  <si>
    <t>Face avant déportée en RS422 ou IP pr poste VHF RM RAD04</t>
  </si>
  <si>
    <t>TM-1077D</t>
  </si>
  <si>
    <t>RAD 06</t>
  </si>
  <si>
    <t>Micro de table pr poste RAD4</t>
  </si>
  <si>
    <t>RAD 07</t>
  </si>
  <si>
    <t>Kit de montage en baie 19'' avec alimentation 240C AC intégrée pr RAD 04</t>
  </si>
  <si>
    <t>SPS-1077</t>
  </si>
  <si>
    <t>RAD 08</t>
  </si>
  <si>
    <t>Emetteur/récepteur mobile UHF 400/470 Mhz</t>
  </si>
  <si>
    <t>RAD 09</t>
  </si>
  <si>
    <t>Micro de table pr poste RAD 08</t>
  </si>
  <si>
    <t>SM-26</t>
  </si>
  <si>
    <t>RAD 10</t>
  </si>
  <si>
    <t xml:space="preserve">Récepteur scanner de table avec port RS232 </t>
  </si>
  <si>
    <t>S5510</t>
  </si>
  <si>
    <t>RAD 11</t>
  </si>
  <si>
    <t>Bloc alimentation à partir du 115V/240V AC pr récepteur RAD10</t>
  </si>
  <si>
    <t>RAD 12</t>
  </si>
  <si>
    <t>Casque micro pr poste RTV1077</t>
  </si>
  <si>
    <t>DM085D-DP</t>
  </si>
  <si>
    <t>RAD 13</t>
  </si>
  <si>
    <t>Casque micro pr poste RTV1086</t>
  </si>
  <si>
    <t>DM085D-SP</t>
  </si>
  <si>
    <t>RAD 14</t>
  </si>
  <si>
    <t>Micro PTT à main pr ELMAN</t>
  </si>
  <si>
    <t>DM508</t>
  </si>
  <si>
    <t>RAD 15</t>
  </si>
  <si>
    <t>Kit prog pr ICOM F6121D</t>
  </si>
  <si>
    <t>OPC-1122U</t>
  </si>
  <si>
    <t>S5391</t>
  </si>
  <si>
    <t>N0969</t>
  </si>
  <si>
    <t>RAD 17</t>
  </si>
  <si>
    <t>Face avant déportée pr TR810</t>
  </si>
  <si>
    <t>82768T</t>
  </si>
  <si>
    <t>RAD 18</t>
  </si>
  <si>
    <t>Expertise RTV-1086N</t>
  </si>
  <si>
    <t>RAD 19</t>
  </si>
  <si>
    <t>Items</t>
  </si>
  <si>
    <t>Unités</t>
  </si>
  <si>
    <t>Désignations longues</t>
  </si>
  <si>
    <t>MA222L00</t>
  </si>
  <si>
    <t>F6162</t>
  </si>
  <si>
    <t>IC-F6122D</t>
  </si>
  <si>
    <t>19" Rack Mounting Kit for SAILOR 6080 AC/DC Power Supply</t>
  </si>
  <si>
    <t>Tray for wall mounting of SAILOR 6080 AC/DC Power Supply 300W/28V DC</t>
  </si>
  <si>
    <t>406080A-005</t>
  </si>
  <si>
    <t>406080A-001</t>
  </si>
  <si>
    <t>Fourniture AIS SAAB R6 SUPREME</t>
  </si>
  <si>
    <t>Expertise AIS SAAB R6 SUPREME</t>
  </si>
  <si>
    <t>R6 SUPREME AIS Junction Box</t>
  </si>
  <si>
    <t>R6 CDU Gimbal mount kit</t>
  </si>
  <si>
    <t>R6 CDU Flush mount kit</t>
  </si>
  <si>
    <t>R6 Pilot Plug – Flush mount with 5 meter cable</t>
  </si>
  <si>
    <t>7001 000-830</t>
  </si>
  <si>
    <t>7000 122-100</t>
  </si>
  <si>
    <t>7000 123-140</t>
  </si>
  <si>
    <t>7000 123-142</t>
  </si>
  <si>
    <t>7000 123-128</t>
  </si>
  <si>
    <t>Cordon de clonage avec prise USB 3,5mm</t>
  </si>
  <si>
    <t>OPC-478UC</t>
  </si>
  <si>
    <t>FABL7</t>
  </si>
  <si>
    <t>SAILOR 6004 control panel (printer server)</t>
  </si>
  <si>
    <t>S-406004A-00500</t>
  </si>
  <si>
    <t>Dual Channel AIS receiver with USB &amp; NMEA ouput</t>
  </si>
  <si>
    <t>R220U</t>
  </si>
  <si>
    <t>UAPS12-BK</t>
  </si>
  <si>
    <t>H2ES8</t>
  </si>
  <si>
    <t>Prestation assistance mise en service (hors installation mécanique) – Brest</t>
  </si>
  <si>
    <t>Prestation assistance mise en service (hors installation mécanique) – Toulon</t>
  </si>
  <si>
    <t>Mise à jour de la carte</t>
  </si>
  <si>
    <t>B3501 – Batterie Lithium pour SP3520 SAILOR</t>
  </si>
  <si>
    <t>MODIV</t>
  </si>
  <si>
    <t>S-403501A</t>
  </si>
  <si>
    <t>21_N-50-10-1/133_UF</t>
  </si>
  <si>
    <t>AA-DV1-FR</t>
  </si>
  <si>
    <t>AR DV1</t>
  </si>
  <si>
    <t>N286Fe</t>
  </si>
  <si>
    <t>REP 01</t>
  </si>
  <si>
    <t>REPARATION COMPLEXITE SIMPLE VALEUR PIECE  ENTRE 0€ ET 300€</t>
  </si>
  <si>
    <t>REP 02</t>
  </si>
  <si>
    <t>REPARATION COMPLEXITE SIMPLE VALEUR PIECE  ENTRE 300€ ET 600€</t>
  </si>
  <si>
    <t>REP 03</t>
  </si>
  <si>
    <t>REPARATION COMPLEXITE SIMPLE VALEUR PIECE  ENTRE 600€ ET 900€</t>
  </si>
  <si>
    <t>REP 04</t>
  </si>
  <si>
    <t>REPARATION COMPLEXITE SIMPLE VALEUR PIECE  ENTRE 900€ ET 1500€</t>
  </si>
  <si>
    <t>REP 05</t>
  </si>
  <si>
    <t>REPARATION COMPLEXITE MOYENNE VALEUR PIECE  ENTRE 0€ ET 300€</t>
  </si>
  <si>
    <t>REP 06</t>
  </si>
  <si>
    <t>REPARATION COMPLEXITE MOYENNE VALEUR PIECE  ENTRE 300€ ET 600€</t>
  </si>
  <si>
    <t>REP 07</t>
  </si>
  <si>
    <t>REPARATION COMPLEXITE MOYENNE VALEUR PIECE  ENTRE 600€ ET 900€</t>
  </si>
  <si>
    <t>REP 08</t>
  </si>
  <si>
    <t>REPARATION COMPLEXITE MOYENNE VALEUR PIECE  ENTRE 900€ ET 1500€</t>
  </si>
  <si>
    <t>REP 09</t>
  </si>
  <si>
    <t>REPARATION COMPLEXITE ELEVE VALEUR PIECE  ENTRE 0€ ET 300€</t>
  </si>
  <si>
    <t>REP 10</t>
  </si>
  <si>
    <t>REPARATION COMPLEXITE ELEVE VALEUR PIECE  ENTRE 30€ ET 600€</t>
  </si>
  <si>
    <t>REP 11</t>
  </si>
  <si>
    <t>REPARATION COMPLEXITE ELEVE VALEUR PIECE  ENTRE 600€ ET 900€</t>
  </si>
  <si>
    <t>REP 12</t>
  </si>
  <si>
    <t>REPARATION COMPLEXITE ELEVE VALEUR PIECE  ENTRE 900€ ET 1500€</t>
  </si>
  <si>
    <t>frn VHF RM standard Horizon GX2400</t>
  </si>
  <si>
    <t>Connecteur FME Telegartner Femelle Droit, A sertir</t>
  </si>
  <si>
    <t>SAILOR 7224 Control Unit </t>
  </si>
  <si>
    <t>SAILOR 7226 VHF Transceiver Unit </t>
  </si>
  <si>
    <t>Kit support montage U pour VHF SAILOR 7222</t>
  </si>
  <si>
    <t>STH-GX2400GPSE</t>
  </si>
  <si>
    <t>407224A-950</t>
  </si>
  <si>
    <t>407226A-00500</t>
  </si>
  <si>
    <t>407224A-930</t>
  </si>
  <si>
    <t>D630</t>
  </si>
  <si>
    <t>AIS Classe B Comar T300B</t>
  </si>
  <si>
    <t>Buffer NMEA Actisense PRO-NBF-1</t>
  </si>
  <si>
    <t>T300B</t>
  </si>
  <si>
    <t>PRO-NBF-1</t>
  </si>
  <si>
    <t>Forfait</t>
  </si>
  <si>
    <t>IC-M510EAIS EVO</t>
  </si>
  <si>
    <t>IC-M510E EVO</t>
  </si>
  <si>
    <t>TR-910DE</t>
  </si>
  <si>
    <t>PR241</t>
  </si>
  <si>
    <t>N0985</t>
  </si>
  <si>
    <t>3825/RJ9</t>
  </si>
  <si>
    <t>84700C</t>
  </si>
  <si>
    <t>FOURNITURE IC-M510EAIS EVO</t>
  </si>
  <si>
    <t>FOURNITURE IC-M510E EVO</t>
  </si>
  <si>
    <t>FOURNITURE TR-910 MULTIPURPOSE VHF AIRBAND RADIO</t>
  </si>
  <si>
    <t>FOURNITURE AC/DC POWER SUPPLY UNIT</t>
  </si>
  <si>
    <t>ALIMENTATION 220/12V 7A TYPE 3825 MASCOT POUR AIS</t>
  </si>
  <si>
    <t>VHF Air TELECOMMANDE JOTRON TR-7750</t>
  </si>
  <si>
    <t>TELECOMMANDE RC-08 POUR JOTRON TR-7750</t>
  </si>
  <si>
    <t>RAD 20</t>
  </si>
  <si>
    <t>RAD 21</t>
  </si>
  <si>
    <t>RAD 22</t>
  </si>
  <si>
    <t>RAD 23</t>
  </si>
  <si>
    <t>RAD 24</t>
  </si>
  <si>
    <t>RAD 25</t>
  </si>
  <si>
    <t>RAD 26</t>
  </si>
  <si>
    <t>RAD 27</t>
  </si>
  <si>
    <t>RAD 28</t>
  </si>
  <si>
    <t>RAD 29</t>
  </si>
  <si>
    <t>RAD 30</t>
  </si>
  <si>
    <t>RAD 31</t>
  </si>
  <si>
    <t>RAD 32</t>
  </si>
  <si>
    <t>RAD 33</t>
  </si>
  <si>
    <t>RAD 34</t>
  </si>
  <si>
    <t>RAD 35</t>
  </si>
  <si>
    <t>RAD 36</t>
  </si>
  <si>
    <t>RAD 37</t>
  </si>
  <si>
    <t>REX 01</t>
  </si>
  <si>
    <t>REX 02</t>
  </si>
  <si>
    <t>REX 03</t>
  </si>
  <si>
    <t>REX 04</t>
  </si>
  <si>
    <t>REX 05</t>
  </si>
  <si>
    <t>REX 06</t>
  </si>
  <si>
    <t>REX 07</t>
  </si>
  <si>
    <t>REX 08</t>
  </si>
  <si>
    <t>REX 09</t>
  </si>
  <si>
    <t>REX 10</t>
  </si>
  <si>
    <t>REX 11</t>
  </si>
  <si>
    <t>REX 12</t>
  </si>
  <si>
    <t>REX 13</t>
  </si>
  <si>
    <t>REX 14</t>
  </si>
  <si>
    <t>REX 15</t>
  </si>
  <si>
    <t>REX 16</t>
  </si>
  <si>
    <t>REX 17</t>
  </si>
  <si>
    <t>REX 18</t>
  </si>
  <si>
    <t>RAD 16</t>
  </si>
  <si>
    <t>REX 19</t>
  </si>
  <si>
    <t>REX 20</t>
  </si>
  <si>
    <t>REX 21</t>
  </si>
  <si>
    <t>REX 22</t>
  </si>
  <si>
    <t>REX 23</t>
  </si>
  <si>
    <t>REX 24</t>
  </si>
  <si>
    <t>REX 25</t>
  </si>
  <si>
    <t>REX 26</t>
  </si>
  <si>
    <t>REX 27</t>
  </si>
  <si>
    <t>REX 28</t>
  </si>
  <si>
    <t>REX 29</t>
  </si>
  <si>
    <t>REX 30</t>
  </si>
  <si>
    <t>REX 31</t>
  </si>
  <si>
    <t>REX 32</t>
  </si>
  <si>
    <t>REX 33</t>
  </si>
  <si>
    <t>REX 34</t>
  </si>
  <si>
    <t>REX 35</t>
  </si>
  <si>
    <t>RAD 38</t>
  </si>
  <si>
    <t>REX 36</t>
  </si>
  <si>
    <t>REX 37</t>
  </si>
  <si>
    <t>REX 38</t>
  </si>
  <si>
    <t>REX 39</t>
  </si>
  <si>
    <t>REX 40</t>
  </si>
  <si>
    <t>REX 41</t>
  </si>
  <si>
    <t>ACC 05</t>
  </si>
  <si>
    <t>ACC 09</t>
  </si>
  <si>
    <t>ACC 12</t>
  </si>
  <si>
    <t>ACC 14</t>
  </si>
  <si>
    <t>ACC 22</t>
  </si>
  <si>
    <t>ACC 25</t>
  </si>
  <si>
    <t>ACC 26</t>
  </si>
  <si>
    <t>AIS 01</t>
  </si>
  <si>
    <t>AIS 02</t>
  </si>
  <si>
    <t>AIS 03</t>
  </si>
  <si>
    <t>AIS 04</t>
  </si>
  <si>
    <t>AIS 05</t>
  </si>
  <si>
    <t>AIS 06</t>
  </si>
  <si>
    <t>AIS 07</t>
  </si>
  <si>
    <t>AIS 08</t>
  </si>
  <si>
    <t>AIS 09</t>
  </si>
  <si>
    <t>AIS 10</t>
  </si>
  <si>
    <t>AIS 11</t>
  </si>
  <si>
    <t>AIS 12</t>
  </si>
  <si>
    <t>AIS 13</t>
  </si>
  <si>
    <t>ALI 01</t>
  </si>
  <si>
    <t>ALI 02</t>
  </si>
  <si>
    <t>ALI 09</t>
  </si>
  <si>
    <t>CABL 48</t>
  </si>
  <si>
    <t>CABL 64</t>
  </si>
  <si>
    <t>CABL 65</t>
  </si>
  <si>
    <t>CABL 66</t>
  </si>
  <si>
    <t>CABL 67</t>
  </si>
  <si>
    <t>CABL 68</t>
  </si>
  <si>
    <t>ELTRO 06</t>
  </si>
  <si>
    <t>ELTRO 10</t>
  </si>
  <si>
    <t>EPIRB 01</t>
  </si>
  <si>
    <t>EPIRB 02</t>
  </si>
  <si>
    <t>EPIRB 03</t>
  </si>
  <si>
    <t>EPIRB 04</t>
  </si>
  <si>
    <t>FIXAN 02</t>
  </si>
  <si>
    <t>FIXAN 05</t>
  </si>
  <si>
    <t>FIXAN 12</t>
  </si>
  <si>
    <t>FIXAN 13</t>
  </si>
  <si>
    <t>FIXAN 14</t>
  </si>
  <si>
    <t>INC 01</t>
  </si>
  <si>
    <t>INC 02</t>
  </si>
  <si>
    <t>INC 03</t>
  </si>
  <si>
    <t>INC 04</t>
  </si>
  <si>
    <t>INC 05</t>
  </si>
  <si>
    <t>INC 06</t>
  </si>
  <si>
    <t>INC 07</t>
  </si>
  <si>
    <t>INC 08</t>
  </si>
  <si>
    <t>INC 09</t>
  </si>
  <si>
    <t>INC 10</t>
  </si>
  <si>
    <t>NAV 01</t>
  </si>
  <si>
    <t>NAV 02</t>
  </si>
  <si>
    <t>NAV 03</t>
  </si>
  <si>
    <t>NAV 04</t>
  </si>
  <si>
    <t>NAV 05</t>
  </si>
  <si>
    <t>NAV 10</t>
  </si>
  <si>
    <t>NAV 11</t>
  </si>
  <si>
    <t>PORT 03</t>
  </si>
  <si>
    <t>COMSURNAV-2025</t>
  </si>
  <si>
    <t>KITPROGM423</t>
  </si>
  <si>
    <t>KITPROGM506</t>
  </si>
  <si>
    <t>PAP8PR950G</t>
  </si>
  <si>
    <t>IC-M423GE</t>
  </si>
  <si>
    <t>IC-M330GE</t>
  </si>
  <si>
    <t>DQE</t>
  </si>
  <si>
    <t>AIS 14</t>
  </si>
  <si>
    <t>Kit encastrement pour VHF SAILOR 7222</t>
  </si>
  <si>
    <t>CABL 73</t>
  </si>
  <si>
    <t>FIXAN 23</t>
  </si>
  <si>
    <t>Support pour antenne GPS AIS-E</t>
  </si>
  <si>
    <t>ELTRO 11</t>
  </si>
  <si>
    <t>FOURNITURES</t>
  </si>
  <si>
    <t xml:space="preserve">PRESTATIONS </t>
  </si>
  <si>
    <t>REPARATIONS</t>
  </si>
  <si>
    <t>EXPERTISE</t>
  </si>
  <si>
    <t>Références articles (RA)</t>
  </si>
  <si>
    <t>Produits en service actuellement</t>
  </si>
  <si>
    <t>Produits équivalents proposés</t>
  </si>
  <si>
    <t>Codes entreprises (CE)
fabricants</t>
  </si>
  <si>
    <t>Autres marques proposées</t>
  </si>
  <si>
    <t>Autres références proposées</t>
  </si>
  <si>
    <t>Montants totaux</t>
  </si>
  <si>
    <t>Quantités estimées
sur 4 ans</t>
  </si>
  <si>
    <t>Montants estimés
HT</t>
  </si>
  <si>
    <t>Montants estimés
TTC</t>
  </si>
  <si>
    <t>Prix unitaires
HT</t>
  </si>
  <si>
    <t>Prix unitaires
TTC</t>
  </si>
  <si>
    <t>Les produits sont décrits soit par une désignation générique, soit par une marque et référence, lesquelles sont données à titre indicatif. Elles doivent permettre d'aider à identifier les matériels attendus.
Le titulaire est libre de proposer des marques et références différentes (à préciser), à condition que les caractéristiques techniques des produits soient équivalentes et que ceux-ci soient compatibles avec les autres produits.</t>
  </si>
  <si>
    <t>BPU</t>
  </si>
  <si>
    <t>Autres codes entreprises fabricants</t>
  </si>
  <si>
    <t>Autres références articles</t>
  </si>
  <si>
    <t>EXP 06</t>
  </si>
  <si>
    <t>EXP 07</t>
  </si>
  <si>
    <t>EXP 08</t>
  </si>
  <si>
    <t>Prestation assistance mise en service (hors installation mécanique) – Cherbourg</t>
  </si>
  <si>
    <t>EXP 09</t>
  </si>
  <si>
    <t>RAD 39</t>
  </si>
  <si>
    <t>RAD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</si>
</sst>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</font>
    <font>
      <sz val="10"/>
      <color rgb="FF000000"/>
      <name val="Arial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9">
    <xf numFmtId="0" fontId="0" fillId="0" borderId="0" xfId="0"/>
    <xf numFmtId="0" fontId="18" fillId="33" borderId="13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/>
    <xf numFmtId="44" fontId="20" fillId="0" borderId="0" xfId="1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1" fillId="34" borderId="21" xfId="0" applyFont="1" applyFill="1" applyBorder="1" applyAlignment="1">
      <alignment horizontal="center" vertical="center"/>
    </xf>
    <xf numFmtId="0" fontId="20" fillId="34" borderId="22" xfId="0" applyFont="1" applyFill="1" applyBorder="1" applyAlignment="1">
      <alignment horizontal="center" vertical="center"/>
    </xf>
    <xf numFmtId="0" fontId="20" fillId="34" borderId="23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0" fillId="34" borderId="21" xfId="0" applyFont="1" applyFill="1" applyBorder="1" applyAlignment="1">
      <alignment horizontal="center" vertical="center"/>
    </xf>
    <xf numFmtId="44" fontId="21" fillId="34" borderId="21" xfId="0" applyNumberFormat="1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0" borderId="2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4" fontId="20" fillId="0" borderId="22" xfId="0" applyNumberFormat="1" applyFont="1" applyBorder="1" applyAlignment="1">
      <alignment horizontal="center" vertical="center"/>
    </xf>
    <xf numFmtId="44" fontId="20" fillId="0" borderId="23" xfId="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4" fontId="20" fillId="0" borderId="20" xfId="0" applyNumberFormat="1" applyFont="1" applyBorder="1" applyAlignment="1">
      <alignment horizontal="center" vertical="center"/>
    </xf>
    <xf numFmtId="44" fontId="20" fillId="0" borderId="21" xfId="0" applyNumberFormat="1" applyFont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20" fillId="33" borderId="21" xfId="0" applyFont="1" applyFill="1" applyBorder="1" applyAlignment="1">
      <alignment horizontal="center" vertical="center"/>
    </xf>
    <xf numFmtId="0" fontId="20" fillId="33" borderId="20" xfId="0" applyFont="1" applyFill="1" applyBorder="1" applyAlignment="1">
      <alignment horizontal="center" vertical="center"/>
    </xf>
    <xf numFmtId="44" fontId="20" fillId="33" borderId="20" xfId="0" applyNumberFormat="1" applyFont="1" applyFill="1" applyBorder="1" applyAlignment="1">
      <alignment horizontal="center" vertical="center"/>
    </xf>
    <xf numFmtId="44" fontId="20" fillId="33" borderId="21" xfId="0" applyNumberFormat="1" applyFont="1" applyFill="1" applyBorder="1" applyAlignment="1">
      <alignment horizontal="center" vertical="center"/>
    </xf>
    <xf numFmtId="0" fontId="20" fillId="33" borderId="0" xfId="0" applyFont="1" applyFill="1" applyAlignment="1">
      <alignment vertical="center"/>
    </xf>
    <xf numFmtId="0" fontId="20" fillId="33" borderId="13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2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vertical="center"/>
    </xf>
    <xf numFmtId="0" fontId="20" fillId="0" borderId="12" xfId="0" applyFont="1" applyBorder="1" applyAlignment="1">
      <alignment vertical="center"/>
    </xf>
    <xf numFmtId="44" fontId="20" fillId="0" borderId="20" xfId="0" applyNumberFormat="1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8" fillId="33" borderId="15" xfId="0" applyFont="1" applyFill="1" applyBorder="1" applyAlignment="1">
      <alignment vertical="center"/>
    </xf>
    <xf numFmtId="0" fontId="18" fillId="33" borderId="25" xfId="0" applyFont="1" applyFill="1" applyBorder="1" applyAlignment="1">
      <alignment horizontal="center" vertical="center"/>
    </xf>
    <xf numFmtId="0" fontId="20" fillId="33" borderId="24" xfId="0" applyFont="1" applyFill="1" applyBorder="1" applyAlignment="1">
      <alignment horizontal="center" vertical="center"/>
    </xf>
    <xf numFmtId="0" fontId="20" fillId="33" borderId="22" xfId="0" applyFont="1" applyFill="1" applyBorder="1" applyAlignment="1">
      <alignment horizontal="center" vertical="center"/>
    </xf>
    <xf numFmtId="0" fontId="20" fillId="33" borderId="23" xfId="0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horizontal="center" vertical="center"/>
    </xf>
    <xf numFmtId="44" fontId="20" fillId="34" borderId="20" xfId="0" applyNumberFormat="1" applyFont="1" applyFill="1" applyBorder="1" applyAlignment="1">
      <alignment horizontal="center" vertical="center"/>
    </xf>
    <xf numFmtId="44" fontId="20" fillId="34" borderId="21" xfId="0" applyNumberFormat="1" applyFont="1" applyFill="1" applyBorder="1" applyAlignment="1">
      <alignment horizontal="center" vertical="center"/>
    </xf>
    <xf numFmtId="44" fontId="20" fillId="0" borderId="20" xfId="1" applyNumberFormat="1" applyFont="1" applyBorder="1" applyAlignment="1">
      <alignment horizontal="center" vertical="center"/>
    </xf>
    <xf numFmtId="0" fontId="23" fillId="34" borderId="10" xfId="0" applyFont="1" applyFill="1" applyBorder="1" applyAlignment="1">
      <alignment horizontal="center" vertical="center"/>
    </xf>
    <xf numFmtId="44" fontId="20" fillId="34" borderId="20" xfId="1" applyNumberFormat="1" applyFont="1" applyFill="1" applyBorder="1" applyAlignment="1">
      <alignment horizontal="center" vertical="center"/>
    </xf>
    <xf numFmtId="44" fontId="20" fillId="0" borderId="24" xfId="0" applyNumberFormat="1" applyFont="1" applyBorder="1" applyAlignment="1">
      <alignment horizontal="center" vertical="center"/>
    </xf>
    <xf numFmtId="44" fontId="20" fillId="0" borderId="25" xfId="0" applyNumberFormat="1" applyFont="1" applyBorder="1" applyAlignment="1">
      <alignment horizontal="center" vertical="center"/>
    </xf>
    <xf numFmtId="0" fontId="20" fillId="34" borderId="36" xfId="0" applyFont="1" applyFill="1" applyBorder="1" applyAlignment="1">
      <alignment horizontal="center" vertical="center"/>
    </xf>
    <xf numFmtId="0" fontId="21" fillId="34" borderId="34" xfId="0" applyFont="1" applyFill="1" applyBorder="1" applyAlignment="1">
      <alignment horizontal="center" vertical="center"/>
    </xf>
    <xf numFmtId="0" fontId="20" fillId="34" borderId="37" xfId="0" applyFont="1" applyFill="1" applyBorder="1" applyAlignment="1">
      <alignment horizontal="center" vertical="center"/>
    </xf>
    <xf numFmtId="0" fontId="20" fillId="34" borderId="33" xfId="0" applyFont="1" applyFill="1" applyBorder="1" applyAlignment="1">
      <alignment horizontal="center" vertical="center"/>
    </xf>
    <xf numFmtId="0" fontId="20" fillId="34" borderId="34" xfId="0" applyFont="1" applyFill="1" applyBorder="1" applyAlignment="1">
      <alignment horizontal="center" vertical="center"/>
    </xf>
    <xf numFmtId="44" fontId="20" fillId="34" borderId="35" xfId="0" applyNumberFormat="1" applyFont="1" applyFill="1" applyBorder="1" applyAlignment="1">
      <alignment horizontal="center" vertical="center"/>
    </xf>
    <xf numFmtId="44" fontId="20" fillId="34" borderId="38" xfId="0" applyNumberFormat="1" applyFont="1" applyFill="1" applyBorder="1" applyAlignment="1">
      <alignment horizontal="center" vertical="center"/>
    </xf>
    <xf numFmtId="0" fontId="20" fillId="34" borderId="36" xfId="0" applyNumberFormat="1" applyFont="1" applyFill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4" xfId="0" applyFont="1" applyBorder="1" applyAlignment="1">
      <alignment vertical="center"/>
    </xf>
    <xf numFmtId="0" fontId="20" fillId="0" borderId="37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44" fontId="20" fillId="0" borderId="35" xfId="0" applyNumberFormat="1" applyFont="1" applyBorder="1" applyAlignment="1">
      <alignment horizontal="center" vertical="center"/>
    </xf>
    <xf numFmtId="44" fontId="20" fillId="0" borderId="38" xfId="0" applyNumberFormat="1" applyFont="1" applyBorder="1" applyAlignment="1">
      <alignment horizontal="center" vertical="center"/>
    </xf>
    <xf numFmtId="44" fontId="20" fillId="0" borderId="36" xfId="0" applyNumberFormat="1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29" xfId="0" applyFont="1" applyFill="1" applyBorder="1" applyAlignment="1">
      <alignment vertical="center"/>
    </xf>
    <xf numFmtId="0" fontId="20" fillId="0" borderId="30" xfId="0" applyFont="1" applyFill="1" applyBorder="1" applyAlignment="1">
      <alignment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2" xfId="0" applyFont="1" applyFill="1" applyBorder="1" applyAlignment="1">
      <alignment vertical="center"/>
    </xf>
    <xf numFmtId="0" fontId="21" fillId="34" borderId="23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3" xfId="0" applyFont="1" applyFill="1" applyBorder="1" applyAlignment="1">
      <alignment horizontal="center" vertical="center"/>
    </xf>
    <xf numFmtId="44" fontId="21" fillId="34" borderId="18" xfId="0" applyNumberFormat="1" applyFont="1" applyFill="1" applyBorder="1" applyAlignment="1">
      <alignment horizontal="center" vertical="center"/>
    </xf>
    <xf numFmtId="44" fontId="20" fillId="0" borderId="18" xfId="0" applyNumberFormat="1" applyFont="1" applyBorder="1" applyAlignment="1">
      <alignment horizontal="center" vertical="center"/>
    </xf>
    <xf numFmtId="44" fontId="20" fillId="33" borderId="18" xfId="0" applyNumberFormat="1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44" fontId="20" fillId="0" borderId="18" xfId="0" applyNumberFormat="1" applyFont="1" applyBorder="1" applyAlignment="1">
      <alignment vertical="center"/>
    </xf>
    <xf numFmtId="44" fontId="20" fillId="34" borderId="18" xfId="0" applyNumberFormat="1" applyFont="1" applyFill="1" applyBorder="1" applyAlignment="1">
      <alignment horizontal="center" vertical="center"/>
    </xf>
    <xf numFmtId="0" fontId="18" fillId="34" borderId="13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44" fontId="20" fillId="0" borderId="16" xfId="0" applyNumberFormat="1" applyFont="1" applyBorder="1" applyAlignment="1">
      <alignment horizontal="center" vertical="center"/>
    </xf>
    <xf numFmtId="44" fontId="20" fillId="34" borderId="45" xfId="0" applyNumberFormat="1" applyFont="1" applyFill="1" applyBorder="1" applyAlignment="1">
      <alignment horizontal="center" vertical="center"/>
    </xf>
    <xf numFmtId="44" fontId="20" fillId="0" borderId="45" xfId="0" applyNumberFormat="1" applyFont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 wrapText="1"/>
    </xf>
    <xf numFmtId="0" fontId="21" fillId="34" borderId="23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vertical="center"/>
    </xf>
    <xf numFmtId="0" fontId="20" fillId="0" borderId="37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44" fontId="20" fillId="0" borderId="35" xfId="0" applyNumberFormat="1" applyFont="1" applyFill="1" applyBorder="1" applyAlignment="1">
      <alignment horizontal="center" vertical="center"/>
    </xf>
    <xf numFmtId="44" fontId="20" fillId="0" borderId="38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18" fillId="0" borderId="36" xfId="0" applyFont="1" applyFill="1" applyBorder="1" applyAlignment="1">
      <alignment horizontal="center" vertical="center"/>
    </xf>
    <xf numFmtId="44" fontId="18" fillId="0" borderId="35" xfId="0" applyNumberFormat="1" applyFont="1" applyFill="1" applyBorder="1" applyAlignment="1">
      <alignment horizontal="center" vertical="center"/>
    </xf>
    <xf numFmtId="0" fontId="25" fillId="0" borderId="34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44" fontId="25" fillId="0" borderId="36" xfId="0" applyNumberFormat="1" applyFont="1" applyFill="1" applyBorder="1" applyAlignment="1">
      <alignment horizontal="center" vertical="center"/>
    </xf>
    <xf numFmtId="44" fontId="24" fillId="0" borderId="38" xfId="0" applyNumberFormat="1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vertical="center"/>
    </xf>
    <xf numFmtId="0" fontId="20" fillId="0" borderId="44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/>
    </xf>
    <xf numFmtId="44" fontId="18" fillId="0" borderId="41" xfId="0" applyNumberFormat="1" applyFont="1" applyFill="1" applyBorder="1" applyAlignment="1">
      <alignment horizontal="center" vertical="center"/>
    </xf>
    <xf numFmtId="44" fontId="20" fillId="0" borderId="42" xfId="0" applyNumberFormat="1" applyFont="1" applyFill="1" applyBorder="1" applyAlignment="1">
      <alignment horizontal="center" vertical="center"/>
    </xf>
    <xf numFmtId="0" fontId="21" fillId="35" borderId="31" xfId="0" applyFont="1" applyFill="1" applyBorder="1" applyAlignment="1">
      <alignment horizontal="center"/>
    </xf>
    <xf numFmtId="0" fontId="21" fillId="35" borderId="32" xfId="0" applyFont="1" applyFill="1" applyBorder="1" applyAlignment="1">
      <alignment horizontal="center"/>
    </xf>
    <xf numFmtId="0" fontId="21" fillId="35" borderId="46" xfId="0" applyFont="1" applyFill="1" applyBorder="1" applyAlignment="1">
      <alignment horizontal="center"/>
    </xf>
    <xf numFmtId="0" fontId="21" fillId="35" borderId="47" xfId="0" applyFont="1" applyFill="1" applyBorder="1" applyAlignment="1">
      <alignment horizontal="center"/>
    </xf>
    <xf numFmtId="0" fontId="19" fillId="35" borderId="0" xfId="0" applyFont="1" applyFill="1" applyAlignment="1">
      <alignment horizontal="justify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Monétaire" xfId="1" builtinId="4"/>
    <cellStyle name="Neutre" xfId="9" builtinId="28" customBuiltin="1"/>
    <cellStyle name="Normal" xfId="0" builtinId="0"/>
    <cellStyle name="Note" xfId="16" builtinId="10" customBuiltin="1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31"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rgb="FF000000"/>
        </top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</dxf>
    <dxf>
      <border>
        <bottom style="thin">
          <color rgb="FF000000"/>
        </bottom>
      </border>
    </dxf>
    <dxf>
      <font>
        <b/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3" name="Tableau134" displayName="Tableau134" ref="A4:I365" totalsRowShown="0" headerRowDxfId="30" dataDxfId="28" headerRowBorderDxfId="29" tableBorderDxfId="27" totalsRowBorderDxfId="26">
  <autoFilter ref="A4:I365"/>
  <sortState ref="A5:G366">
    <sortCondition ref="A4:A366"/>
  </sortState>
  <tableColumns count="9">
    <tableColumn id="1" name="Items" dataDxfId="25"/>
    <tableColumn id="2" name="Désignations longues" dataDxfId="24"/>
    <tableColumn id="4" name="Unités" dataDxfId="23"/>
    <tableColumn id="14" name="Codes entreprises (CE)_x000a_fabricants" dataDxfId="22"/>
    <tableColumn id="6" name="Références articles (RA)" dataDxfId="21"/>
    <tableColumn id="15" name="Autres codes entreprises fabricants" dataDxfId="20"/>
    <tableColumn id="8" name="Autres références articles" dataDxfId="19"/>
    <tableColumn id="3" name="Prix unitaires_x000a_HT" dataDxfId="18"/>
    <tableColumn id="5" name="Prix unitaires_x000a_TTC" dataDxfId="17">
      <calculatedColumnFormula>Tableau134[[#This Row],[Prix unitaires
HT]]*1.2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4:L365" totalsRowShown="0" headerRowDxfId="16" dataDxfId="14" headerRowBorderDxfId="15" tableBorderDxfId="13" totalsRowBorderDxfId="12">
  <autoFilter ref="A4:L365"/>
  <sortState ref="A5:G366">
    <sortCondition ref="A4:A366"/>
  </sortState>
  <tableColumns count="12">
    <tableColumn id="1" name="Items" dataDxfId="11"/>
    <tableColumn id="2" name="Désignations longues" dataDxfId="10"/>
    <tableColumn id="4" name="Unités" dataDxfId="9"/>
    <tableColumn id="14" name="Codes entreprises (CE)_x000a_fabricants" dataDxfId="8"/>
    <tableColumn id="6" name="Références articles (RA)" dataDxfId="7"/>
    <tableColumn id="15" name="Autres marques proposées" dataDxfId="6"/>
    <tableColumn id="8" name="Autres références proposées" dataDxfId="5"/>
    <tableColumn id="3" name="Prix unitaires_x000a_HT" dataDxfId="4"/>
    <tableColumn id="5" name="Prix unitaires_x000a_TTC" dataDxfId="3">
      <calculatedColumnFormula>Tableau13[[#This Row],[Prix unitaires
HT]]*1.2</calculatedColumnFormula>
    </tableColumn>
    <tableColumn id="12" name="Quantités estimées_x000a_sur 4 ans" dataDxfId="2"/>
    <tableColumn id="10" name="Montants estimés_x000a_HT" dataDxfId="1">
      <calculatedColumnFormula>Tableau13[[#This Row],[Prix unitaires
HT]]*Tableau13[[#This Row],[Quantités estimées
sur 4 ans]]</calculatedColumnFormula>
    </tableColumn>
    <tableColumn id="11" name="Montants estimés_x000a_TTC" dataDxfId="0">
      <calculatedColumnFormula>Tableau13[[#This Row],[Prix unitaires
TTC]]*Tableau13[[#This Row],[Quantités estimées
sur 4 ans]]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7"/>
  <sheetViews>
    <sheetView view="pageBreakPreview" topLeftCell="A205" zoomScale="60" zoomScaleNormal="100" workbookViewId="0">
      <selection activeCell="D12" sqref="D12"/>
    </sheetView>
  </sheetViews>
  <sheetFormatPr baseColWidth="10" defaultColWidth="11.42578125" defaultRowHeight="12.75" x14ac:dyDescent="0.2"/>
  <cols>
    <col min="1" max="1" width="11.42578125" style="4"/>
    <col min="2" max="2" width="105.28515625" style="8" customWidth="1"/>
    <col min="3" max="3" width="11.42578125" style="4" customWidth="1"/>
    <col min="4" max="4" width="25.7109375" style="4" customWidth="1"/>
    <col min="5" max="7" width="25.7109375" style="6" customWidth="1"/>
    <col min="8" max="8" width="20.7109375" style="4" customWidth="1"/>
    <col min="9" max="9" width="20.7109375" style="7" customWidth="1"/>
    <col min="10" max="16384" width="11.42578125" style="8"/>
  </cols>
  <sheetData>
    <row r="1" spans="1:9" ht="15" customHeight="1" x14ac:dyDescent="0.2">
      <c r="B1" s="5" t="s">
        <v>1027</v>
      </c>
      <c r="F1" s="4"/>
    </row>
    <row r="2" spans="1:9" ht="15" customHeight="1" x14ac:dyDescent="0.2">
      <c r="B2" s="9" t="s">
        <v>1057</v>
      </c>
      <c r="F2" s="4"/>
    </row>
    <row r="3" spans="1:9" ht="63.75" customHeight="1" x14ac:dyDescent="0.2">
      <c r="A3" s="124" t="s">
        <v>1056</v>
      </c>
      <c r="B3" s="124"/>
      <c r="C3" s="124"/>
      <c r="D3" s="120" t="s">
        <v>1045</v>
      </c>
      <c r="E3" s="121"/>
      <c r="F3" s="122" t="s">
        <v>1046</v>
      </c>
      <c r="G3" s="123"/>
    </row>
    <row r="4" spans="1:9" ht="30" customHeight="1" x14ac:dyDescent="0.25">
      <c r="A4" s="77" t="s">
        <v>815</v>
      </c>
      <c r="B4" s="78" t="s">
        <v>817</v>
      </c>
      <c r="C4" s="79" t="s">
        <v>816</v>
      </c>
      <c r="D4" s="80" t="s">
        <v>1047</v>
      </c>
      <c r="E4" s="79" t="s">
        <v>1044</v>
      </c>
      <c r="F4" s="81" t="s">
        <v>1058</v>
      </c>
      <c r="G4" s="79" t="s">
        <v>1059</v>
      </c>
      <c r="H4" s="80" t="s">
        <v>1054</v>
      </c>
      <c r="I4" s="95" t="s">
        <v>1055</v>
      </c>
    </row>
    <row r="5" spans="1:9" ht="15" customHeight="1" x14ac:dyDescent="0.25">
      <c r="A5" s="82"/>
      <c r="B5" s="12" t="s">
        <v>1040</v>
      </c>
      <c r="C5" s="13"/>
      <c r="D5" s="14"/>
      <c r="E5" s="15"/>
      <c r="F5" s="16"/>
      <c r="G5" s="17"/>
      <c r="H5" s="11"/>
      <c r="I5" s="18"/>
    </row>
    <row r="6" spans="1:9" ht="15" customHeight="1" x14ac:dyDescent="0.25">
      <c r="A6" s="22" t="s">
        <v>0</v>
      </c>
      <c r="B6" s="20" t="s">
        <v>1</v>
      </c>
      <c r="C6" s="21" t="s">
        <v>81</v>
      </c>
      <c r="D6" s="19" t="s">
        <v>3</v>
      </c>
      <c r="E6" s="21" t="s">
        <v>2</v>
      </c>
      <c r="F6" s="22"/>
      <c r="G6" s="21"/>
      <c r="H6" s="23"/>
      <c r="I6" s="24">
        <f>Tableau134[[#This Row],[Prix unitaires
HT]]*1.2</f>
        <v>0</v>
      </c>
    </row>
    <row r="7" spans="1:9" ht="15" customHeight="1" x14ac:dyDescent="0.25">
      <c r="A7" s="22" t="s">
        <v>4</v>
      </c>
      <c r="B7" s="20" t="s">
        <v>5</v>
      </c>
      <c r="C7" s="21" t="s">
        <v>81</v>
      </c>
      <c r="D7" s="19" t="s">
        <v>3</v>
      </c>
      <c r="E7" s="21" t="s">
        <v>6</v>
      </c>
      <c r="F7" s="22"/>
      <c r="G7" s="21"/>
      <c r="H7" s="27"/>
      <c r="I7" s="28">
        <f>Tableau134[[#This Row],[Prix unitaires
HT]]*1.2</f>
        <v>0</v>
      </c>
    </row>
    <row r="8" spans="1:9" ht="15" customHeight="1" x14ac:dyDescent="0.25">
      <c r="A8" s="22" t="s">
        <v>7</v>
      </c>
      <c r="B8" s="20" t="s">
        <v>8</v>
      </c>
      <c r="C8" s="21" t="s">
        <v>81</v>
      </c>
      <c r="D8" s="19" t="s">
        <v>3</v>
      </c>
      <c r="E8" s="21" t="s">
        <v>9</v>
      </c>
      <c r="F8" s="22"/>
      <c r="G8" s="21"/>
      <c r="H8" s="27"/>
      <c r="I8" s="28">
        <f>Tableau134[[#This Row],[Prix unitaires
HT]]*1.2</f>
        <v>0</v>
      </c>
    </row>
    <row r="9" spans="1:9" ht="15" customHeight="1" x14ac:dyDescent="0.25">
      <c r="A9" s="22" t="s">
        <v>10</v>
      </c>
      <c r="B9" s="20" t="s">
        <v>11</v>
      </c>
      <c r="C9" s="21" t="s">
        <v>81</v>
      </c>
      <c r="D9" s="19" t="s">
        <v>3</v>
      </c>
      <c r="E9" s="21" t="s">
        <v>12</v>
      </c>
      <c r="F9" s="22"/>
      <c r="G9" s="21"/>
      <c r="H9" s="27"/>
      <c r="I9" s="28">
        <f>Tableau134[[#This Row],[Prix unitaires
HT]]*1.2</f>
        <v>0</v>
      </c>
    </row>
    <row r="10" spans="1:9" ht="15" customHeight="1" x14ac:dyDescent="0.25">
      <c r="A10" s="22" t="s">
        <v>969</v>
      </c>
      <c r="B10" s="20" t="s">
        <v>14</v>
      </c>
      <c r="C10" s="21" t="s">
        <v>81</v>
      </c>
      <c r="D10" s="19" t="s">
        <v>3</v>
      </c>
      <c r="E10" s="21" t="s">
        <v>15</v>
      </c>
      <c r="F10" s="22"/>
      <c r="G10" s="21"/>
      <c r="H10" s="27"/>
      <c r="I10" s="28">
        <f>Tableau134[[#This Row],[Prix unitaires
HT]]*1.2</f>
        <v>0</v>
      </c>
    </row>
    <row r="11" spans="1:9" ht="15" customHeight="1" x14ac:dyDescent="0.25">
      <c r="A11" s="22" t="s">
        <v>13</v>
      </c>
      <c r="B11" s="20" t="s">
        <v>17</v>
      </c>
      <c r="C11" s="21" t="s">
        <v>81</v>
      </c>
      <c r="D11" s="19" t="s">
        <v>3</v>
      </c>
      <c r="E11" s="21" t="s">
        <v>18</v>
      </c>
      <c r="F11" s="22"/>
      <c r="G11" s="21"/>
      <c r="H11" s="27"/>
      <c r="I11" s="28">
        <f>Tableau134[[#This Row],[Prix unitaires
HT]]*1.2</f>
        <v>0</v>
      </c>
    </row>
    <row r="12" spans="1:9" ht="15" customHeight="1" x14ac:dyDescent="0.25">
      <c r="A12" s="22" t="s">
        <v>16</v>
      </c>
      <c r="B12" s="20" t="s">
        <v>20</v>
      </c>
      <c r="C12" s="21" t="s">
        <v>81</v>
      </c>
      <c r="D12" s="19" t="s">
        <v>3</v>
      </c>
      <c r="E12" s="21" t="s">
        <v>21</v>
      </c>
      <c r="F12" s="22"/>
      <c r="G12" s="21"/>
      <c r="H12" s="27"/>
      <c r="I12" s="28">
        <f>Tableau134[[#This Row],[Prix unitaires
HT]]*1.2</f>
        <v>0</v>
      </c>
    </row>
    <row r="13" spans="1:9" ht="15" customHeight="1" x14ac:dyDescent="0.25">
      <c r="A13" s="22" t="s">
        <v>19</v>
      </c>
      <c r="B13" s="20" t="s">
        <v>23</v>
      </c>
      <c r="C13" s="21" t="s">
        <v>81</v>
      </c>
      <c r="D13" s="19" t="s">
        <v>3</v>
      </c>
      <c r="E13" s="21" t="s">
        <v>24</v>
      </c>
      <c r="F13" s="22"/>
      <c r="G13" s="21"/>
      <c r="H13" s="27"/>
      <c r="I13" s="28">
        <f>Tableau134[[#This Row],[Prix unitaires
HT]]*1.2</f>
        <v>0</v>
      </c>
    </row>
    <row r="14" spans="1:9" ht="15" customHeight="1" x14ac:dyDescent="0.25">
      <c r="A14" s="22" t="s">
        <v>970</v>
      </c>
      <c r="B14" s="20" t="s">
        <v>26</v>
      </c>
      <c r="C14" s="21" t="s">
        <v>81</v>
      </c>
      <c r="D14" s="19" t="s">
        <v>3</v>
      </c>
      <c r="E14" s="21" t="s">
        <v>27</v>
      </c>
      <c r="F14" s="22"/>
      <c r="G14" s="21"/>
      <c r="H14" s="27"/>
      <c r="I14" s="28">
        <f>Tableau134[[#This Row],[Prix unitaires
HT]]*1.2</f>
        <v>0</v>
      </c>
    </row>
    <row r="15" spans="1:9" ht="15" customHeight="1" x14ac:dyDescent="0.25">
      <c r="A15" s="22" t="s">
        <v>22</v>
      </c>
      <c r="B15" s="20" t="s">
        <v>28</v>
      </c>
      <c r="C15" s="21" t="s">
        <v>81</v>
      </c>
      <c r="D15" s="19" t="s">
        <v>3</v>
      </c>
      <c r="E15" s="21">
        <v>80119410</v>
      </c>
      <c r="F15" s="22"/>
      <c r="G15" s="21"/>
      <c r="H15" s="27"/>
      <c r="I15" s="28">
        <f>Tableau134[[#This Row],[Prix unitaires
HT]]*1.2</f>
        <v>0</v>
      </c>
    </row>
    <row r="16" spans="1:9" ht="15" customHeight="1" x14ac:dyDescent="0.25">
      <c r="A16" s="22" t="s">
        <v>25</v>
      </c>
      <c r="B16" s="20" t="s">
        <v>33</v>
      </c>
      <c r="C16" s="21" t="s">
        <v>81</v>
      </c>
      <c r="D16" s="19" t="s">
        <v>3</v>
      </c>
      <c r="E16" s="21" t="s">
        <v>34</v>
      </c>
      <c r="F16" s="22"/>
      <c r="G16" s="21"/>
      <c r="H16" s="27"/>
      <c r="I16" s="28">
        <f>Tableau134[[#This Row],[Prix unitaires
HT]]*1.2</f>
        <v>0</v>
      </c>
    </row>
    <row r="17" spans="1:9" ht="15" customHeight="1" x14ac:dyDescent="0.25">
      <c r="A17" s="22" t="s">
        <v>971</v>
      </c>
      <c r="B17" s="20" t="s">
        <v>36</v>
      </c>
      <c r="C17" s="21" t="s">
        <v>81</v>
      </c>
      <c r="D17" s="19" t="s">
        <v>3</v>
      </c>
      <c r="E17" s="21">
        <v>8012520006</v>
      </c>
      <c r="F17" s="22"/>
      <c r="G17" s="21"/>
      <c r="H17" s="27"/>
      <c r="I17" s="28">
        <f>Tableau134[[#This Row],[Prix unitaires
HT]]*1.2</f>
        <v>0</v>
      </c>
    </row>
    <row r="18" spans="1:9" ht="15" customHeight="1" x14ac:dyDescent="0.25">
      <c r="A18" s="22" t="s">
        <v>32</v>
      </c>
      <c r="B18" s="20" t="s">
        <v>38</v>
      </c>
      <c r="C18" s="21" t="s">
        <v>81</v>
      </c>
      <c r="D18" s="19" t="s">
        <v>40</v>
      </c>
      <c r="E18" s="21" t="s">
        <v>39</v>
      </c>
      <c r="F18" s="22"/>
      <c r="G18" s="21"/>
      <c r="H18" s="27"/>
      <c r="I18" s="28">
        <f>Tableau134[[#This Row],[Prix unitaires
HT]]*1.2</f>
        <v>0</v>
      </c>
    </row>
    <row r="19" spans="1:9" ht="15" customHeight="1" x14ac:dyDescent="0.25">
      <c r="A19" s="22" t="s">
        <v>972</v>
      </c>
      <c r="B19" s="20" t="s">
        <v>42</v>
      </c>
      <c r="C19" s="21" t="s">
        <v>81</v>
      </c>
      <c r="D19" s="19" t="s">
        <v>40</v>
      </c>
      <c r="E19" s="21" t="s">
        <v>43</v>
      </c>
      <c r="F19" s="22"/>
      <c r="G19" s="21"/>
      <c r="H19" s="27"/>
      <c r="I19" s="28">
        <f>Tableau134[[#This Row],[Prix unitaires
HT]]*1.2</f>
        <v>0</v>
      </c>
    </row>
    <row r="20" spans="1:9" ht="15" customHeight="1" x14ac:dyDescent="0.25">
      <c r="A20" s="22" t="s">
        <v>35</v>
      </c>
      <c r="B20" s="20" t="s">
        <v>45</v>
      </c>
      <c r="C20" s="21" t="s">
        <v>81</v>
      </c>
      <c r="D20" s="19" t="s">
        <v>40</v>
      </c>
      <c r="E20" s="21" t="s">
        <v>46</v>
      </c>
      <c r="F20" s="22"/>
      <c r="G20" s="21"/>
      <c r="H20" s="27"/>
      <c r="I20" s="28">
        <f>Tableau134[[#This Row],[Prix unitaires
HT]]*1.2</f>
        <v>0</v>
      </c>
    </row>
    <row r="21" spans="1:9" ht="15" customHeight="1" x14ac:dyDescent="0.25">
      <c r="A21" s="22" t="s">
        <v>37</v>
      </c>
      <c r="B21" s="20" t="s">
        <v>48</v>
      </c>
      <c r="C21" s="21" t="s">
        <v>81</v>
      </c>
      <c r="D21" s="19" t="s">
        <v>40</v>
      </c>
      <c r="E21" s="21" t="s">
        <v>49</v>
      </c>
      <c r="F21" s="22"/>
      <c r="G21" s="21"/>
      <c r="H21" s="27"/>
      <c r="I21" s="28">
        <f>Tableau134[[#This Row],[Prix unitaires
HT]]*1.2</f>
        <v>0</v>
      </c>
    </row>
    <row r="22" spans="1:9" ht="15" customHeight="1" x14ac:dyDescent="0.25">
      <c r="A22" s="22" t="s">
        <v>41</v>
      </c>
      <c r="B22" s="20" t="s">
        <v>51</v>
      </c>
      <c r="C22" s="21" t="s">
        <v>81</v>
      </c>
      <c r="D22" s="19" t="s">
        <v>40</v>
      </c>
      <c r="E22" s="21" t="s">
        <v>52</v>
      </c>
      <c r="F22" s="22"/>
      <c r="G22" s="21"/>
      <c r="H22" s="27"/>
      <c r="I22" s="28">
        <f>Tableau134[[#This Row],[Prix unitaires
HT]]*1.2</f>
        <v>0</v>
      </c>
    </row>
    <row r="23" spans="1:9" ht="15" customHeight="1" x14ac:dyDescent="0.25">
      <c r="A23" s="22" t="s">
        <v>44</v>
      </c>
      <c r="B23" s="20" t="s">
        <v>54</v>
      </c>
      <c r="C23" s="21" t="s">
        <v>81</v>
      </c>
      <c r="D23" s="19" t="s">
        <v>56</v>
      </c>
      <c r="E23" s="21" t="s">
        <v>55</v>
      </c>
      <c r="F23" s="22"/>
      <c r="G23" s="21"/>
      <c r="H23" s="27"/>
      <c r="I23" s="28">
        <f>Tableau134[[#This Row],[Prix unitaires
HT]]*1.2</f>
        <v>0</v>
      </c>
    </row>
    <row r="24" spans="1:9" ht="15" customHeight="1" x14ac:dyDescent="0.25">
      <c r="A24" s="22" t="s">
        <v>47</v>
      </c>
      <c r="B24" s="20" t="s">
        <v>58</v>
      </c>
      <c r="C24" s="21" t="s">
        <v>81</v>
      </c>
      <c r="D24" s="19" t="s">
        <v>60</v>
      </c>
      <c r="E24" s="21" t="s">
        <v>59</v>
      </c>
      <c r="F24" s="22"/>
      <c r="G24" s="21"/>
      <c r="H24" s="27"/>
      <c r="I24" s="28">
        <f>Tableau134[[#This Row],[Prix unitaires
HT]]*1.2</f>
        <v>0</v>
      </c>
    </row>
    <row r="25" spans="1:9" ht="15" customHeight="1" x14ac:dyDescent="0.25">
      <c r="A25" s="22" t="s">
        <v>50</v>
      </c>
      <c r="B25" s="20" t="s">
        <v>62</v>
      </c>
      <c r="C25" s="21" t="s">
        <v>81</v>
      </c>
      <c r="D25" s="19" t="s">
        <v>40</v>
      </c>
      <c r="E25" s="21" t="s">
        <v>63</v>
      </c>
      <c r="F25" s="22"/>
      <c r="G25" s="21"/>
      <c r="H25" s="27"/>
      <c r="I25" s="28">
        <f>Tableau134[[#This Row],[Prix unitaires
HT]]*1.2</f>
        <v>0</v>
      </c>
    </row>
    <row r="26" spans="1:9" ht="15" customHeight="1" x14ac:dyDescent="0.25">
      <c r="A26" s="22" t="s">
        <v>53</v>
      </c>
      <c r="B26" s="20" t="s">
        <v>65</v>
      </c>
      <c r="C26" s="21" t="s">
        <v>81</v>
      </c>
      <c r="D26" s="19" t="s">
        <v>40</v>
      </c>
      <c r="E26" s="21" t="s">
        <v>66</v>
      </c>
      <c r="F26" s="22"/>
      <c r="G26" s="21"/>
      <c r="H26" s="27"/>
      <c r="I26" s="28">
        <f>Tableau134[[#This Row],[Prix unitaires
HT]]*1.2</f>
        <v>0</v>
      </c>
    </row>
    <row r="27" spans="1:9" ht="15" customHeight="1" x14ac:dyDescent="0.25">
      <c r="A27" s="22" t="s">
        <v>973</v>
      </c>
      <c r="B27" s="20" t="s">
        <v>68</v>
      </c>
      <c r="C27" s="21" t="s">
        <v>81</v>
      </c>
      <c r="D27" s="19" t="s">
        <v>40</v>
      </c>
      <c r="E27" s="21" t="s">
        <v>69</v>
      </c>
      <c r="F27" s="22"/>
      <c r="G27" s="21"/>
      <c r="H27" s="27"/>
      <c r="I27" s="28">
        <f>Tableau134[[#This Row],[Prix unitaires
HT]]*1.2</f>
        <v>0</v>
      </c>
    </row>
    <row r="28" spans="1:9" ht="15" customHeight="1" x14ac:dyDescent="0.25">
      <c r="A28" s="22" t="s">
        <v>57</v>
      </c>
      <c r="B28" s="20" t="s">
        <v>71</v>
      </c>
      <c r="C28" s="21" t="s">
        <v>81</v>
      </c>
      <c r="D28" s="19" t="s">
        <v>40</v>
      </c>
      <c r="E28" s="21" t="s">
        <v>1028</v>
      </c>
      <c r="F28" s="22"/>
      <c r="G28" s="21"/>
      <c r="H28" s="27"/>
      <c r="I28" s="28">
        <f>Tableau134[[#This Row],[Prix unitaires
HT]]*1.2</f>
        <v>0</v>
      </c>
    </row>
    <row r="29" spans="1:9" ht="15" customHeight="1" x14ac:dyDescent="0.25">
      <c r="A29" s="22" t="s">
        <v>61</v>
      </c>
      <c r="B29" s="20" t="s">
        <v>73</v>
      </c>
      <c r="C29" s="21" t="s">
        <v>81</v>
      </c>
      <c r="D29" s="19" t="s">
        <v>40</v>
      </c>
      <c r="E29" s="21" t="s">
        <v>1029</v>
      </c>
      <c r="F29" s="22"/>
      <c r="G29" s="21"/>
      <c r="H29" s="27"/>
      <c r="I29" s="28">
        <f>Tableau134[[#This Row],[Prix unitaires
HT]]*1.2</f>
        <v>0</v>
      </c>
    </row>
    <row r="30" spans="1:9" ht="15" customHeight="1" x14ac:dyDescent="0.25">
      <c r="A30" s="22" t="s">
        <v>974</v>
      </c>
      <c r="B30" s="20" t="s">
        <v>75</v>
      </c>
      <c r="C30" s="21" t="s">
        <v>81</v>
      </c>
      <c r="D30" s="19" t="s">
        <v>40</v>
      </c>
      <c r="E30" s="21" t="s">
        <v>76</v>
      </c>
      <c r="F30" s="22"/>
      <c r="G30" s="21"/>
      <c r="H30" s="27"/>
      <c r="I30" s="28">
        <f>Tableau134[[#This Row],[Prix unitaires
HT]]*1.2</f>
        <v>0</v>
      </c>
    </row>
    <row r="31" spans="1:9" ht="15" customHeight="1" x14ac:dyDescent="0.25">
      <c r="A31" s="22" t="s">
        <v>975</v>
      </c>
      <c r="B31" s="20" t="s">
        <v>78</v>
      </c>
      <c r="C31" s="21" t="s">
        <v>81</v>
      </c>
      <c r="D31" s="19">
        <v>40609</v>
      </c>
      <c r="E31" s="21" t="s">
        <v>3</v>
      </c>
      <c r="F31" s="22"/>
      <c r="G31" s="21"/>
      <c r="H31" s="27"/>
      <c r="I31" s="28">
        <f>Tableau134[[#This Row],[Prix unitaires
HT]]*1.2</f>
        <v>0</v>
      </c>
    </row>
    <row r="32" spans="1:9" ht="15" customHeight="1" x14ac:dyDescent="0.25">
      <c r="A32" s="22" t="s">
        <v>64</v>
      </c>
      <c r="B32" s="20" t="s">
        <v>80</v>
      </c>
      <c r="C32" s="21" t="s">
        <v>81</v>
      </c>
      <c r="D32" s="19" t="s">
        <v>3</v>
      </c>
      <c r="E32" s="21" t="s">
        <v>82</v>
      </c>
      <c r="F32" s="22"/>
      <c r="G32" s="21"/>
      <c r="H32" s="27"/>
      <c r="I32" s="28">
        <f>Tableau134[[#This Row],[Prix unitaires
HT]]*1.2</f>
        <v>0</v>
      </c>
    </row>
    <row r="33" spans="1:9" ht="15" customHeight="1" x14ac:dyDescent="0.25">
      <c r="A33" s="22" t="s">
        <v>67</v>
      </c>
      <c r="B33" s="20" t="s">
        <v>84</v>
      </c>
      <c r="C33" s="21" t="s">
        <v>81</v>
      </c>
      <c r="D33" s="19" t="s">
        <v>3</v>
      </c>
      <c r="E33" s="21" t="s">
        <v>85</v>
      </c>
      <c r="F33" s="22"/>
      <c r="G33" s="21"/>
      <c r="H33" s="27"/>
      <c r="I33" s="28">
        <f>Tableau134[[#This Row],[Prix unitaires
HT]]*1.2</f>
        <v>0</v>
      </c>
    </row>
    <row r="34" spans="1:9" ht="15" customHeight="1" x14ac:dyDescent="0.25">
      <c r="A34" s="22" t="s">
        <v>70</v>
      </c>
      <c r="B34" s="20" t="s">
        <v>87</v>
      </c>
      <c r="C34" s="21" t="s">
        <v>81</v>
      </c>
      <c r="D34" s="19" t="s">
        <v>3</v>
      </c>
      <c r="E34" s="21" t="s">
        <v>88</v>
      </c>
      <c r="F34" s="22"/>
      <c r="G34" s="21"/>
      <c r="H34" s="27"/>
      <c r="I34" s="28">
        <f>Tableau134[[#This Row],[Prix unitaires
HT]]*1.2</f>
        <v>0</v>
      </c>
    </row>
    <row r="35" spans="1:9" ht="15" customHeight="1" x14ac:dyDescent="0.25">
      <c r="A35" s="22" t="s">
        <v>72</v>
      </c>
      <c r="B35" s="20" t="s">
        <v>90</v>
      </c>
      <c r="C35" s="21" t="s">
        <v>81</v>
      </c>
      <c r="D35" s="19" t="s">
        <v>3</v>
      </c>
      <c r="E35" s="21" t="s">
        <v>91</v>
      </c>
      <c r="F35" s="22"/>
      <c r="G35" s="21"/>
      <c r="H35" s="27"/>
      <c r="I35" s="28">
        <f>Tableau134[[#This Row],[Prix unitaires
HT]]*1.2</f>
        <v>0</v>
      </c>
    </row>
    <row r="36" spans="1:9" ht="15" customHeight="1" x14ac:dyDescent="0.25">
      <c r="A36" s="22" t="s">
        <v>74</v>
      </c>
      <c r="B36" s="20" t="s">
        <v>93</v>
      </c>
      <c r="C36" s="21" t="s">
        <v>81</v>
      </c>
      <c r="D36" s="19" t="s">
        <v>95</v>
      </c>
      <c r="E36" s="21" t="s">
        <v>94</v>
      </c>
      <c r="F36" s="22"/>
      <c r="G36" s="21"/>
      <c r="H36" s="27"/>
      <c r="I36" s="28">
        <f>Tableau134[[#This Row],[Prix unitaires
HT]]*1.2</f>
        <v>0</v>
      </c>
    </row>
    <row r="37" spans="1:9" ht="15" customHeight="1" x14ac:dyDescent="0.25">
      <c r="A37" s="22" t="s">
        <v>77</v>
      </c>
      <c r="B37" s="20" t="s">
        <v>97</v>
      </c>
      <c r="C37" s="21" t="s">
        <v>81</v>
      </c>
      <c r="D37" s="19" t="s">
        <v>3</v>
      </c>
      <c r="E37" s="21" t="s">
        <v>98</v>
      </c>
      <c r="F37" s="22"/>
      <c r="G37" s="21"/>
      <c r="H37" s="27"/>
      <c r="I37" s="28">
        <f>Tableau134[[#This Row],[Prix unitaires
HT]]*1.2</f>
        <v>0</v>
      </c>
    </row>
    <row r="38" spans="1:9" ht="15" customHeight="1" x14ac:dyDescent="0.25">
      <c r="A38" s="22" t="s">
        <v>79</v>
      </c>
      <c r="B38" s="20" t="s">
        <v>100</v>
      </c>
      <c r="C38" s="21" t="s">
        <v>81</v>
      </c>
      <c r="D38" s="19" t="s">
        <v>40</v>
      </c>
      <c r="E38" s="21" t="s">
        <v>101</v>
      </c>
      <c r="F38" s="22"/>
      <c r="G38" s="21"/>
      <c r="H38" s="27"/>
      <c r="I38" s="28">
        <f>Tableau134[[#This Row],[Prix unitaires
HT]]*1.2</f>
        <v>0</v>
      </c>
    </row>
    <row r="39" spans="1:9" ht="15" customHeight="1" x14ac:dyDescent="0.25">
      <c r="A39" s="22" t="s">
        <v>83</v>
      </c>
      <c r="B39" s="20" t="s">
        <v>103</v>
      </c>
      <c r="C39" s="21" t="s">
        <v>81</v>
      </c>
      <c r="D39" s="19" t="s">
        <v>40</v>
      </c>
      <c r="E39" s="21" t="s">
        <v>104</v>
      </c>
      <c r="F39" s="22"/>
      <c r="G39" s="21"/>
      <c r="H39" s="27"/>
      <c r="I39" s="28">
        <f>Tableau134[[#This Row],[Prix unitaires
HT]]*1.2</f>
        <v>0</v>
      </c>
    </row>
    <row r="40" spans="1:9" ht="15" customHeight="1" x14ac:dyDescent="0.25">
      <c r="A40" s="22" t="s">
        <v>86</v>
      </c>
      <c r="B40" s="20" t="s">
        <v>106</v>
      </c>
      <c r="C40" s="21" t="s">
        <v>81</v>
      </c>
      <c r="D40" s="19" t="s">
        <v>40</v>
      </c>
      <c r="E40" s="21">
        <v>8310050320</v>
      </c>
      <c r="F40" s="22"/>
      <c r="G40" s="21"/>
      <c r="H40" s="27"/>
      <c r="I40" s="28">
        <f>Tableau134[[#This Row],[Prix unitaires
HT]]*1.2</f>
        <v>0</v>
      </c>
    </row>
    <row r="41" spans="1:9" ht="15" customHeight="1" x14ac:dyDescent="0.25">
      <c r="A41" s="22" t="s">
        <v>89</v>
      </c>
      <c r="B41" s="20" t="s">
        <v>108</v>
      </c>
      <c r="C41" s="21" t="s">
        <v>81</v>
      </c>
      <c r="D41" s="19" t="s">
        <v>40</v>
      </c>
      <c r="E41" s="21">
        <v>8950005110</v>
      </c>
      <c r="F41" s="22"/>
      <c r="G41" s="21"/>
      <c r="H41" s="27"/>
      <c r="I41" s="28">
        <f>Tableau134[[#This Row],[Prix unitaires
HT]]*1.2</f>
        <v>0</v>
      </c>
    </row>
    <row r="42" spans="1:9" ht="15" customHeight="1" x14ac:dyDescent="0.25">
      <c r="A42" s="22" t="s">
        <v>92</v>
      </c>
      <c r="B42" s="20" t="s">
        <v>110</v>
      </c>
      <c r="C42" s="21" t="s">
        <v>81</v>
      </c>
      <c r="D42" s="19" t="s">
        <v>40</v>
      </c>
      <c r="E42" s="21" t="s">
        <v>111</v>
      </c>
      <c r="F42" s="22"/>
      <c r="G42" s="21"/>
      <c r="H42" s="27"/>
      <c r="I42" s="28">
        <f>Tableau134[[#This Row],[Prix unitaires
HT]]*1.2</f>
        <v>0</v>
      </c>
    </row>
    <row r="43" spans="1:9" ht="15" customHeight="1" x14ac:dyDescent="0.25">
      <c r="A43" s="22" t="s">
        <v>96</v>
      </c>
      <c r="B43" s="20" t="s">
        <v>112</v>
      </c>
      <c r="C43" s="21" t="s">
        <v>81</v>
      </c>
      <c r="D43" s="19" t="s">
        <v>114</v>
      </c>
      <c r="E43" s="21" t="s">
        <v>113</v>
      </c>
      <c r="F43" s="22"/>
      <c r="G43" s="21"/>
      <c r="H43" s="27"/>
      <c r="I43" s="28">
        <f>Tableau134[[#This Row],[Prix unitaires
HT]]*1.2</f>
        <v>0</v>
      </c>
    </row>
    <row r="44" spans="1:9" ht="15" customHeight="1" x14ac:dyDescent="0.25">
      <c r="A44" s="22" t="s">
        <v>99</v>
      </c>
      <c r="B44" s="20" t="s">
        <v>115</v>
      </c>
      <c r="C44" s="21" t="s">
        <v>81</v>
      </c>
      <c r="D44" s="19" t="s">
        <v>40</v>
      </c>
      <c r="E44" s="21" t="s">
        <v>116</v>
      </c>
      <c r="F44" s="22"/>
      <c r="G44" s="21"/>
      <c r="H44" s="27"/>
      <c r="I44" s="28">
        <f>Tableau134[[#This Row],[Prix unitaires
HT]]*1.2</f>
        <v>0</v>
      </c>
    </row>
    <row r="45" spans="1:9" s="34" customFormat="1" ht="15" customHeight="1" x14ac:dyDescent="0.25">
      <c r="A45" s="22" t="s">
        <v>102</v>
      </c>
      <c r="B45" s="29" t="s">
        <v>821</v>
      </c>
      <c r="C45" s="30" t="s">
        <v>81</v>
      </c>
      <c r="D45" s="31" t="s">
        <v>3</v>
      </c>
      <c r="E45" s="3" t="s">
        <v>823</v>
      </c>
      <c r="F45" s="1"/>
      <c r="G45" s="3"/>
      <c r="H45" s="32"/>
      <c r="I45" s="33">
        <f>Tableau134[[#This Row],[Prix unitaires
HT]]*1.2</f>
        <v>0</v>
      </c>
    </row>
    <row r="46" spans="1:9" s="34" customFormat="1" ht="15" customHeight="1" x14ac:dyDescent="0.25">
      <c r="A46" s="22" t="s">
        <v>105</v>
      </c>
      <c r="B46" s="29" t="s">
        <v>822</v>
      </c>
      <c r="C46" s="30" t="s">
        <v>81</v>
      </c>
      <c r="D46" s="31" t="s">
        <v>3</v>
      </c>
      <c r="E46" s="3" t="s">
        <v>824</v>
      </c>
      <c r="F46" s="1"/>
      <c r="G46" s="3"/>
      <c r="H46" s="32"/>
      <c r="I46" s="33">
        <f>Tableau134[[#This Row],[Prix unitaires
HT]]*1.2</f>
        <v>0</v>
      </c>
    </row>
    <row r="47" spans="1:9" s="34" customFormat="1" ht="15" customHeight="1" x14ac:dyDescent="0.25">
      <c r="A47" s="22" t="s">
        <v>107</v>
      </c>
      <c r="B47" s="29" t="s">
        <v>836</v>
      </c>
      <c r="C47" s="30" t="s">
        <v>81</v>
      </c>
      <c r="D47" s="31" t="s">
        <v>838</v>
      </c>
      <c r="E47" s="3" t="s">
        <v>837</v>
      </c>
      <c r="F47" s="1"/>
      <c r="G47" s="3"/>
      <c r="H47" s="32"/>
      <c r="I47" s="33">
        <f>Tableau134[[#This Row],[Prix unitaires
HT]]*1.2</f>
        <v>0</v>
      </c>
    </row>
    <row r="48" spans="1:9" s="34" customFormat="1" ht="15" customHeight="1" x14ac:dyDescent="0.25">
      <c r="A48" s="22" t="s">
        <v>109</v>
      </c>
      <c r="B48" s="29" t="s">
        <v>839</v>
      </c>
      <c r="C48" s="30" t="s">
        <v>81</v>
      </c>
      <c r="D48" s="31" t="s">
        <v>3</v>
      </c>
      <c r="E48" s="3" t="s">
        <v>840</v>
      </c>
      <c r="F48" s="1"/>
      <c r="G48" s="3"/>
      <c r="H48" s="32"/>
      <c r="I48" s="33">
        <f>Tableau134[[#This Row],[Prix unitaires
HT]]*1.2</f>
        <v>0</v>
      </c>
    </row>
    <row r="49" spans="1:9" ht="15" customHeight="1" x14ac:dyDescent="0.25">
      <c r="A49" s="22" t="s">
        <v>976</v>
      </c>
      <c r="B49" s="20" t="s">
        <v>121</v>
      </c>
      <c r="C49" s="21" t="s">
        <v>81</v>
      </c>
      <c r="D49" s="19" t="s">
        <v>123</v>
      </c>
      <c r="E49" s="21" t="s">
        <v>122</v>
      </c>
      <c r="F49" s="22"/>
      <c r="G49" s="21"/>
      <c r="H49" s="27"/>
      <c r="I49" s="28">
        <f>Tableau134[[#This Row],[Prix unitaires
HT]]*1.2</f>
        <v>0</v>
      </c>
    </row>
    <row r="50" spans="1:9" ht="15" customHeight="1" x14ac:dyDescent="0.25">
      <c r="A50" s="22" t="s">
        <v>977</v>
      </c>
      <c r="B50" s="20" t="s">
        <v>125</v>
      </c>
      <c r="C50" s="21" t="s">
        <v>81</v>
      </c>
      <c r="D50" s="19" t="s">
        <v>117</v>
      </c>
      <c r="E50" s="21" t="s">
        <v>126</v>
      </c>
      <c r="F50" s="22"/>
      <c r="G50" s="21"/>
      <c r="H50" s="27"/>
      <c r="I50" s="28">
        <f>Tableau134[[#This Row],[Prix unitaires
HT]]*1.2</f>
        <v>0</v>
      </c>
    </row>
    <row r="51" spans="1:9" ht="15" customHeight="1" x14ac:dyDescent="0.25">
      <c r="A51" s="22" t="s">
        <v>978</v>
      </c>
      <c r="B51" s="20" t="s">
        <v>127</v>
      </c>
      <c r="C51" s="21" t="s">
        <v>81</v>
      </c>
      <c r="D51" s="19" t="s">
        <v>117</v>
      </c>
      <c r="E51" s="21" t="s">
        <v>128</v>
      </c>
      <c r="F51" s="22"/>
      <c r="G51" s="21"/>
      <c r="H51" s="27"/>
      <c r="I51" s="28">
        <f>Tableau134[[#This Row],[Prix unitaires
HT]]*1.2</f>
        <v>0</v>
      </c>
    </row>
    <row r="52" spans="1:9" ht="15" customHeight="1" x14ac:dyDescent="0.25">
      <c r="A52" s="22" t="s">
        <v>979</v>
      </c>
      <c r="B52" s="20" t="s">
        <v>129</v>
      </c>
      <c r="C52" s="21" t="s">
        <v>81</v>
      </c>
      <c r="D52" s="19" t="s">
        <v>117</v>
      </c>
      <c r="E52" s="21" t="s">
        <v>130</v>
      </c>
      <c r="F52" s="22"/>
      <c r="G52" s="21"/>
      <c r="H52" s="27"/>
      <c r="I52" s="28">
        <f>Tableau134[[#This Row],[Prix unitaires
HT]]*1.2</f>
        <v>0</v>
      </c>
    </row>
    <row r="53" spans="1:9" ht="15" customHeight="1" x14ac:dyDescent="0.25">
      <c r="A53" s="22" t="s">
        <v>980</v>
      </c>
      <c r="B53" s="20" t="s">
        <v>131</v>
      </c>
      <c r="C53" s="21" t="s">
        <v>81</v>
      </c>
      <c r="D53" s="19" t="s">
        <v>117</v>
      </c>
      <c r="E53" s="21" t="s">
        <v>132</v>
      </c>
      <c r="F53" s="22"/>
      <c r="G53" s="21"/>
      <c r="H53" s="27"/>
      <c r="I53" s="28">
        <f>Tableau134[[#This Row],[Prix unitaires
HT]]*1.2</f>
        <v>0</v>
      </c>
    </row>
    <row r="54" spans="1:9" ht="15" customHeight="1" x14ac:dyDescent="0.25">
      <c r="A54" s="22" t="s">
        <v>981</v>
      </c>
      <c r="B54" s="20" t="s">
        <v>133</v>
      </c>
      <c r="C54" s="21" t="s">
        <v>81</v>
      </c>
      <c r="D54" s="19" t="s">
        <v>117</v>
      </c>
      <c r="E54" s="21" t="s">
        <v>134</v>
      </c>
      <c r="F54" s="22"/>
      <c r="G54" s="21"/>
      <c r="H54" s="27"/>
      <c r="I54" s="28">
        <f>Tableau134[[#This Row],[Prix unitaires
HT]]*1.2</f>
        <v>0</v>
      </c>
    </row>
    <row r="55" spans="1:9" ht="15" customHeight="1" x14ac:dyDescent="0.25">
      <c r="A55" s="22" t="s">
        <v>982</v>
      </c>
      <c r="B55" s="20" t="s">
        <v>135</v>
      </c>
      <c r="C55" s="21" t="s">
        <v>81</v>
      </c>
      <c r="D55" s="19" t="s">
        <v>3</v>
      </c>
      <c r="E55" s="21" t="s">
        <v>136</v>
      </c>
      <c r="F55" s="22"/>
      <c r="G55" s="21"/>
      <c r="H55" s="27"/>
      <c r="I55" s="28">
        <f>Tableau134[[#This Row],[Prix unitaires
HT]]*1.2</f>
        <v>0</v>
      </c>
    </row>
    <row r="56" spans="1:9" s="34" customFormat="1" ht="15" customHeight="1" x14ac:dyDescent="0.25">
      <c r="A56" s="22" t="s">
        <v>983</v>
      </c>
      <c r="B56" s="29" t="s">
        <v>825</v>
      </c>
      <c r="C56" s="3" t="s">
        <v>81</v>
      </c>
      <c r="D56" s="2" t="s">
        <v>117</v>
      </c>
      <c r="E56" s="30" t="s">
        <v>831</v>
      </c>
      <c r="F56" s="35"/>
      <c r="G56" s="30"/>
      <c r="H56" s="32"/>
      <c r="I56" s="33">
        <f>Tableau134[[#This Row],[Prix unitaires
HT]]*1.2</f>
        <v>0</v>
      </c>
    </row>
    <row r="57" spans="1:9" s="34" customFormat="1" ht="15" customHeight="1" x14ac:dyDescent="0.25">
      <c r="A57" s="22" t="s">
        <v>984</v>
      </c>
      <c r="B57" s="29" t="s">
        <v>827</v>
      </c>
      <c r="C57" s="3" t="s">
        <v>81</v>
      </c>
      <c r="D57" s="2" t="s">
        <v>117</v>
      </c>
      <c r="E57" s="3" t="s">
        <v>832</v>
      </c>
      <c r="F57" s="1"/>
      <c r="G57" s="3"/>
      <c r="H57" s="32"/>
      <c r="I57" s="33">
        <f>Tableau134[[#This Row],[Prix unitaires
HT]]*1.2</f>
        <v>0</v>
      </c>
    </row>
    <row r="58" spans="1:9" s="34" customFormat="1" ht="15" customHeight="1" x14ac:dyDescent="0.25">
      <c r="A58" s="22" t="s">
        <v>985</v>
      </c>
      <c r="B58" s="29" t="s">
        <v>828</v>
      </c>
      <c r="C58" s="3" t="s">
        <v>81</v>
      </c>
      <c r="D58" s="2" t="s">
        <v>117</v>
      </c>
      <c r="E58" s="3" t="s">
        <v>833</v>
      </c>
      <c r="F58" s="1"/>
      <c r="G58" s="3"/>
      <c r="H58" s="32"/>
      <c r="I58" s="33">
        <f>Tableau134[[#This Row],[Prix unitaires
HT]]*1.2</f>
        <v>0</v>
      </c>
    </row>
    <row r="59" spans="1:9" s="34" customFormat="1" ht="15" customHeight="1" x14ac:dyDescent="0.25">
      <c r="A59" s="22" t="s">
        <v>986</v>
      </c>
      <c r="B59" s="29" t="s">
        <v>829</v>
      </c>
      <c r="C59" s="3" t="s">
        <v>81</v>
      </c>
      <c r="D59" s="2" t="s">
        <v>117</v>
      </c>
      <c r="E59" s="3" t="s">
        <v>834</v>
      </c>
      <c r="F59" s="1"/>
      <c r="G59" s="3"/>
      <c r="H59" s="32"/>
      <c r="I59" s="33">
        <f>Tableau134[[#This Row],[Prix unitaires
HT]]*1.2</f>
        <v>0</v>
      </c>
    </row>
    <row r="60" spans="1:9" s="34" customFormat="1" ht="15" customHeight="1" x14ac:dyDescent="0.25">
      <c r="A60" s="22" t="s">
        <v>987</v>
      </c>
      <c r="B60" s="29" t="s">
        <v>830</v>
      </c>
      <c r="C60" s="3" t="s">
        <v>81</v>
      </c>
      <c r="D60" s="2" t="s">
        <v>117</v>
      </c>
      <c r="E60" s="3" t="s">
        <v>835</v>
      </c>
      <c r="F60" s="1"/>
      <c r="G60" s="3"/>
      <c r="H60" s="32"/>
      <c r="I60" s="33">
        <f>Tableau134[[#This Row],[Prix unitaires
HT]]*1.2</f>
        <v>0</v>
      </c>
    </row>
    <row r="61" spans="1:9" s="34" customFormat="1" ht="15" customHeight="1" x14ac:dyDescent="0.25">
      <c r="A61" s="22" t="s">
        <v>988</v>
      </c>
      <c r="B61" s="36" t="s">
        <v>841</v>
      </c>
      <c r="C61" s="37" t="s">
        <v>81</v>
      </c>
      <c r="D61" s="38" t="s">
        <v>119</v>
      </c>
      <c r="E61" s="37" t="s">
        <v>842</v>
      </c>
      <c r="F61" s="1"/>
      <c r="G61" s="3"/>
      <c r="H61" s="32"/>
      <c r="I61" s="33">
        <f>Tableau134[[#This Row],[Prix unitaires
HT]]*1.2</f>
        <v>0</v>
      </c>
    </row>
    <row r="62" spans="1:9" ht="15" customHeight="1" x14ac:dyDescent="0.25">
      <c r="A62" s="22" t="s">
        <v>1034</v>
      </c>
      <c r="B62" s="39" t="s">
        <v>889</v>
      </c>
      <c r="C62" s="21" t="s">
        <v>81</v>
      </c>
      <c r="D62" s="31" t="s">
        <v>119</v>
      </c>
      <c r="E62" s="30" t="s">
        <v>891</v>
      </c>
      <c r="F62" s="35"/>
      <c r="G62" s="30"/>
      <c r="H62" s="27"/>
      <c r="I62" s="28">
        <f>Tableau134[[#This Row],[Prix unitaires
HT]]*1.2</f>
        <v>0</v>
      </c>
    </row>
    <row r="63" spans="1:9" ht="15" customHeight="1" x14ac:dyDescent="0.25">
      <c r="A63" s="86" t="s">
        <v>989</v>
      </c>
      <c r="B63" s="40" t="s">
        <v>137</v>
      </c>
      <c r="C63" s="26" t="s">
        <v>81</v>
      </c>
      <c r="D63" s="25" t="s">
        <v>139</v>
      </c>
      <c r="E63" s="26" t="s">
        <v>138</v>
      </c>
      <c r="F63" s="22"/>
      <c r="G63" s="21"/>
      <c r="H63" s="27"/>
      <c r="I63" s="28">
        <f>Tableau134[[#This Row],[Prix unitaires
HT]]*1.2</f>
        <v>0</v>
      </c>
    </row>
    <row r="64" spans="1:9" ht="15" customHeight="1" x14ac:dyDescent="0.25">
      <c r="A64" s="86" t="s">
        <v>990</v>
      </c>
      <c r="B64" s="20" t="s">
        <v>141</v>
      </c>
      <c r="C64" s="21" t="s">
        <v>81</v>
      </c>
      <c r="D64" s="19" t="s">
        <v>139</v>
      </c>
      <c r="E64" s="21" t="s">
        <v>142</v>
      </c>
      <c r="F64" s="22"/>
      <c r="G64" s="21"/>
      <c r="H64" s="27"/>
      <c r="I64" s="28">
        <f>Tableau134[[#This Row],[Prix unitaires
HT]]*1.2</f>
        <v>0</v>
      </c>
    </row>
    <row r="65" spans="1:9" ht="15" customHeight="1" x14ac:dyDescent="0.25">
      <c r="A65" s="86" t="s">
        <v>144</v>
      </c>
      <c r="B65" s="20" t="s">
        <v>145</v>
      </c>
      <c r="C65" s="21" t="s">
        <v>81</v>
      </c>
      <c r="D65" s="19" t="s">
        <v>139</v>
      </c>
      <c r="E65" s="21" t="s">
        <v>146</v>
      </c>
      <c r="F65" s="22"/>
      <c r="G65" s="21"/>
      <c r="H65" s="27"/>
      <c r="I65" s="28">
        <f>Tableau134[[#This Row],[Prix unitaires
HT]]*1.2</f>
        <v>0</v>
      </c>
    </row>
    <row r="66" spans="1:9" ht="15" customHeight="1" x14ac:dyDescent="0.25">
      <c r="A66" s="86" t="s">
        <v>147</v>
      </c>
      <c r="B66" s="20" t="s">
        <v>148</v>
      </c>
      <c r="C66" s="21" t="s">
        <v>81</v>
      </c>
      <c r="D66" s="19" t="s">
        <v>139</v>
      </c>
      <c r="E66" s="21" t="s">
        <v>149</v>
      </c>
      <c r="F66" s="22"/>
      <c r="G66" s="21"/>
      <c r="H66" s="27"/>
      <c r="I66" s="28">
        <f>Tableau134[[#This Row],[Prix unitaires
HT]]*1.2</f>
        <v>0</v>
      </c>
    </row>
    <row r="67" spans="1:9" ht="15" customHeight="1" x14ac:dyDescent="0.25">
      <c r="A67" s="86" t="s">
        <v>150</v>
      </c>
      <c r="B67" s="20" t="s">
        <v>151</v>
      </c>
      <c r="C67" s="21" t="s">
        <v>81</v>
      </c>
      <c r="D67" s="19" t="s">
        <v>139</v>
      </c>
      <c r="E67" s="21" t="s">
        <v>152</v>
      </c>
      <c r="F67" s="22"/>
      <c r="G67" s="21"/>
      <c r="H67" s="27"/>
      <c r="I67" s="28">
        <f>Tableau134[[#This Row],[Prix unitaires
HT]]*1.2</f>
        <v>0</v>
      </c>
    </row>
    <row r="68" spans="1:9" ht="15" customHeight="1" x14ac:dyDescent="0.25">
      <c r="A68" s="86" t="s">
        <v>153</v>
      </c>
      <c r="B68" s="20" t="s">
        <v>154</v>
      </c>
      <c r="C68" s="21" t="s">
        <v>81</v>
      </c>
      <c r="D68" s="19" t="s">
        <v>139</v>
      </c>
      <c r="E68" s="21" t="s">
        <v>155</v>
      </c>
      <c r="F68" s="22"/>
      <c r="G68" s="21"/>
      <c r="H68" s="27"/>
      <c r="I68" s="28">
        <f>Tableau134[[#This Row],[Prix unitaires
HT]]*1.2</f>
        <v>0</v>
      </c>
    </row>
    <row r="69" spans="1:9" ht="15" customHeight="1" x14ac:dyDescent="0.25">
      <c r="A69" s="86" t="s">
        <v>156</v>
      </c>
      <c r="B69" s="20" t="s">
        <v>157</v>
      </c>
      <c r="C69" s="21" t="s">
        <v>81</v>
      </c>
      <c r="D69" s="19" t="s">
        <v>139</v>
      </c>
      <c r="E69" s="21" t="s">
        <v>158</v>
      </c>
      <c r="F69" s="22"/>
      <c r="G69" s="21"/>
      <c r="H69" s="27"/>
      <c r="I69" s="28">
        <f>Tableau134[[#This Row],[Prix unitaires
HT]]*1.2</f>
        <v>0</v>
      </c>
    </row>
    <row r="70" spans="1:9" ht="15" customHeight="1" x14ac:dyDescent="0.25">
      <c r="A70" s="86" t="s">
        <v>159</v>
      </c>
      <c r="B70" s="20" t="s">
        <v>160</v>
      </c>
      <c r="C70" s="21" t="s">
        <v>81</v>
      </c>
      <c r="D70" s="19" t="s">
        <v>162</v>
      </c>
      <c r="E70" s="21" t="s">
        <v>161</v>
      </c>
      <c r="F70" s="22"/>
      <c r="G70" s="21"/>
      <c r="H70" s="27"/>
      <c r="I70" s="28">
        <f>Tableau134[[#This Row],[Prix unitaires
HT]]*1.2</f>
        <v>0</v>
      </c>
    </row>
    <row r="71" spans="1:9" ht="15" customHeight="1" x14ac:dyDescent="0.25">
      <c r="A71" s="86" t="s">
        <v>991</v>
      </c>
      <c r="B71" s="20" t="s">
        <v>164</v>
      </c>
      <c r="C71" s="21" t="s">
        <v>81</v>
      </c>
      <c r="D71" s="19" t="s">
        <v>139</v>
      </c>
      <c r="E71" s="21" t="s">
        <v>165</v>
      </c>
      <c r="F71" s="22"/>
      <c r="G71" s="21"/>
      <c r="H71" s="27"/>
      <c r="I71" s="28">
        <f>Tableau134[[#This Row],[Prix unitaires
HT]]*1.2</f>
        <v>0</v>
      </c>
    </row>
    <row r="72" spans="1:9" ht="15" customHeight="1" x14ac:dyDescent="0.25">
      <c r="A72" s="86" t="s">
        <v>163</v>
      </c>
      <c r="B72" s="20" t="s">
        <v>167</v>
      </c>
      <c r="C72" s="21" t="s">
        <v>81</v>
      </c>
      <c r="D72" s="19" t="s">
        <v>139</v>
      </c>
      <c r="E72" s="21" t="s">
        <v>168</v>
      </c>
      <c r="F72" s="22"/>
      <c r="G72" s="21"/>
      <c r="H72" s="27"/>
      <c r="I72" s="28">
        <f>Tableau134[[#This Row],[Prix unitaires
HT]]*1.2</f>
        <v>0</v>
      </c>
    </row>
    <row r="73" spans="1:9" ht="15" customHeight="1" x14ac:dyDescent="0.25">
      <c r="A73" s="86" t="s">
        <v>166</v>
      </c>
      <c r="B73" s="20" t="s">
        <v>170</v>
      </c>
      <c r="C73" s="21" t="s">
        <v>81</v>
      </c>
      <c r="D73" s="19" t="s">
        <v>172</v>
      </c>
      <c r="E73" s="21" t="s">
        <v>171</v>
      </c>
      <c r="F73" s="22"/>
      <c r="G73" s="21"/>
      <c r="H73" s="27"/>
      <c r="I73" s="28">
        <f>Tableau134[[#This Row],[Prix unitaires
HT]]*1.2</f>
        <v>0</v>
      </c>
    </row>
    <row r="74" spans="1:9" ht="15" customHeight="1" x14ac:dyDescent="0.25">
      <c r="A74" s="86" t="s">
        <v>169</v>
      </c>
      <c r="B74" s="20" t="s">
        <v>174</v>
      </c>
      <c r="C74" s="21" t="s">
        <v>81</v>
      </c>
      <c r="D74" s="19" t="s">
        <v>139</v>
      </c>
      <c r="E74" s="21" t="s">
        <v>175</v>
      </c>
      <c r="F74" s="22"/>
      <c r="G74" s="21"/>
      <c r="H74" s="27"/>
      <c r="I74" s="28">
        <f>Tableau134[[#This Row],[Prix unitaires
HT]]*1.2</f>
        <v>0</v>
      </c>
    </row>
    <row r="75" spans="1:9" ht="15" customHeight="1" x14ac:dyDescent="0.25">
      <c r="A75" s="86" t="s">
        <v>173</v>
      </c>
      <c r="B75" s="20" t="s">
        <v>177</v>
      </c>
      <c r="C75" s="21" t="s">
        <v>81</v>
      </c>
      <c r="D75" s="19" t="s">
        <v>179</v>
      </c>
      <c r="E75" s="21" t="s">
        <v>178</v>
      </c>
      <c r="F75" s="22"/>
      <c r="G75" s="21"/>
      <c r="H75" s="27"/>
      <c r="I75" s="28">
        <f>Tableau134[[#This Row],[Prix unitaires
HT]]*1.2</f>
        <v>0</v>
      </c>
    </row>
    <row r="76" spans="1:9" ht="15" customHeight="1" x14ac:dyDescent="0.25">
      <c r="A76" s="86" t="s">
        <v>176</v>
      </c>
      <c r="B76" s="20" t="s">
        <v>181</v>
      </c>
      <c r="C76" s="21" t="s">
        <v>81</v>
      </c>
      <c r="D76" s="19" t="s">
        <v>183</v>
      </c>
      <c r="E76" s="21" t="s">
        <v>182</v>
      </c>
      <c r="F76" s="22"/>
      <c r="G76" s="21"/>
      <c r="H76" s="27"/>
      <c r="I76" s="28">
        <f>Tableau134[[#This Row],[Prix unitaires
HT]]*1.2</f>
        <v>0</v>
      </c>
    </row>
    <row r="77" spans="1:9" ht="15" customHeight="1" x14ac:dyDescent="0.25">
      <c r="A77" s="86" t="s">
        <v>180</v>
      </c>
      <c r="B77" s="20" t="s">
        <v>185</v>
      </c>
      <c r="C77" s="21" t="s">
        <v>81</v>
      </c>
      <c r="D77" s="19" t="s">
        <v>187</v>
      </c>
      <c r="E77" s="21" t="s">
        <v>186</v>
      </c>
      <c r="F77" s="22"/>
      <c r="G77" s="21"/>
      <c r="H77" s="27"/>
      <c r="I77" s="28">
        <f>Tableau134[[#This Row],[Prix unitaires
HT]]*1.2</f>
        <v>0</v>
      </c>
    </row>
    <row r="78" spans="1:9" ht="15" customHeight="1" x14ac:dyDescent="0.25">
      <c r="A78" s="86" t="s">
        <v>184</v>
      </c>
      <c r="B78" s="20" t="s">
        <v>188</v>
      </c>
      <c r="C78" s="21" t="s">
        <v>81</v>
      </c>
      <c r="D78" s="19" t="s">
        <v>190</v>
      </c>
      <c r="E78" s="21" t="s">
        <v>189</v>
      </c>
      <c r="F78" s="22"/>
      <c r="G78" s="21"/>
      <c r="H78" s="27"/>
      <c r="I78" s="28">
        <f>Tableau134[[#This Row],[Prix unitaires
HT]]*1.2</f>
        <v>0</v>
      </c>
    </row>
    <row r="79" spans="1:9" ht="15" customHeight="1" x14ac:dyDescent="0.25">
      <c r="A79" s="22" t="s">
        <v>191</v>
      </c>
      <c r="B79" s="20" t="s">
        <v>192</v>
      </c>
      <c r="C79" s="21" t="s">
        <v>81</v>
      </c>
      <c r="D79" s="19" t="s">
        <v>194</v>
      </c>
      <c r="E79" s="21" t="s">
        <v>193</v>
      </c>
      <c r="F79" s="22"/>
      <c r="G79" s="21"/>
      <c r="H79" s="27"/>
      <c r="I79" s="28">
        <f>Tableau134[[#This Row],[Prix unitaires
HT]]*1.2</f>
        <v>0</v>
      </c>
    </row>
    <row r="80" spans="1:9" ht="15" customHeight="1" x14ac:dyDescent="0.25">
      <c r="A80" s="22" t="s">
        <v>195</v>
      </c>
      <c r="B80" s="20" t="s">
        <v>196</v>
      </c>
      <c r="C80" s="21" t="s">
        <v>81</v>
      </c>
      <c r="D80" s="19" t="s">
        <v>194</v>
      </c>
      <c r="E80" s="21" t="s">
        <v>197</v>
      </c>
      <c r="F80" s="22"/>
      <c r="G80" s="21"/>
      <c r="H80" s="27"/>
      <c r="I80" s="28">
        <f>Tableau134[[#This Row],[Prix unitaires
HT]]*1.2</f>
        <v>0</v>
      </c>
    </row>
    <row r="81" spans="1:9" ht="15" customHeight="1" x14ac:dyDescent="0.25">
      <c r="A81" s="22" t="s">
        <v>198</v>
      </c>
      <c r="B81" s="20" t="s">
        <v>199</v>
      </c>
      <c r="C81" s="21" t="s">
        <v>81</v>
      </c>
      <c r="D81" s="31" t="s">
        <v>819</v>
      </c>
      <c r="E81" s="30" t="s">
        <v>818</v>
      </c>
      <c r="F81" s="35"/>
      <c r="G81" s="30"/>
      <c r="H81" s="27"/>
      <c r="I81" s="28">
        <f>Tableau134[[#This Row],[Prix unitaires
HT]]*1.2</f>
        <v>0</v>
      </c>
    </row>
    <row r="82" spans="1:9" ht="15" customHeight="1" x14ac:dyDescent="0.25">
      <c r="A82" s="22" t="s">
        <v>200</v>
      </c>
      <c r="B82" s="20" t="s">
        <v>201</v>
      </c>
      <c r="C82" s="21" t="s">
        <v>81</v>
      </c>
      <c r="D82" s="19" t="s">
        <v>194</v>
      </c>
      <c r="E82" s="21" t="s">
        <v>202</v>
      </c>
      <c r="F82" s="22"/>
      <c r="G82" s="21"/>
      <c r="H82" s="27"/>
      <c r="I82" s="28">
        <f>Tableau134[[#This Row],[Prix unitaires
HT]]*1.2</f>
        <v>0</v>
      </c>
    </row>
    <row r="83" spans="1:9" ht="15" customHeight="1" x14ac:dyDescent="0.25">
      <c r="A83" s="22" t="s">
        <v>203</v>
      </c>
      <c r="B83" s="20" t="s">
        <v>204</v>
      </c>
      <c r="C83" s="21" t="s">
        <v>81</v>
      </c>
      <c r="D83" s="19" t="s">
        <v>206</v>
      </c>
      <c r="E83" s="21" t="s">
        <v>205</v>
      </c>
      <c r="F83" s="22"/>
      <c r="G83" s="21"/>
      <c r="H83" s="27"/>
      <c r="I83" s="28">
        <f>Tableau134[[#This Row],[Prix unitaires
HT]]*1.2</f>
        <v>0</v>
      </c>
    </row>
    <row r="84" spans="1:9" ht="15" customHeight="1" x14ac:dyDescent="0.25">
      <c r="A84" s="22" t="s">
        <v>207</v>
      </c>
      <c r="B84" s="20" t="s">
        <v>208</v>
      </c>
      <c r="C84" s="21" t="s">
        <v>81</v>
      </c>
      <c r="D84" s="19" t="s">
        <v>194</v>
      </c>
      <c r="E84" s="21" t="s">
        <v>209</v>
      </c>
      <c r="F84" s="22"/>
      <c r="G84" s="21"/>
      <c r="H84" s="27"/>
      <c r="I84" s="28">
        <f>Tableau134[[#This Row],[Prix unitaires
HT]]*1.2</f>
        <v>0</v>
      </c>
    </row>
    <row r="85" spans="1:9" ht="15" customHeight="1" x14ac:dyDescent="0.25">
      <c r="A85" s="22" t="s">
        <v>210</v>
      </c>
      <c r="B85" s="20" t="s">
        <v>211</v>
      </c>
      <c r="C85" s="21" t="s">
        <v>81</v>
      </c>
      <c r="D85" s="19" t="s">
        <v>213</v>
      </c>
      <c r="E85" s="21" t="s">
        <v>212</v>
      </c>
      <c r="F85" s="22"/>
      <c r="G85" s="21"/>
      <c r="H85" s="27"/>
      <c r="I85" s="28">
        <f>Tableau134[[#This Row],[Prix unitaires
HT]]*1.2</f>
        <v>0</v>
      </c>
    </row>
    <row r="86" spans="1:9" ht="15" customHeight="1" x14ac:dyDescent="0.25">
      <c r="A86" s="22" t="s">
        <v>214</v>
      </c>
      <c r="B86" s="20" t="s">
        <v>215</v>
      </c>
      <c r="C86" s="21" t="s">
        <v>81</v>
      </c>
      <c r="D86" s="19" t="s">
        <v>217</v>
      </c>
      <c r="E86" s="21" t="s">
        <v>216</v>
      </c>
      <c r="F86" s="22"/>
      <c r="G86" s="21"/>
      <c r="H86" s="27"/>
      <c r="I86" s="28">
        <f>Tableau134[[#This Row],[Prix unitaires
HT]]*1.2</f>
        <v>0</v>
      </c>
    </row>
    <row r="87" spans="1:9" ht="15" customHeight="1" x14ac:dyDescent="0.25">
      <c r="A87" s="22" t="s">
        <v>218</v>
      </c>
      <c r="B87" s="20" t="s">
        <v>219</v>
      </c>
      <c r="C87" s="21" t="s">
        <v>81</v>
      </c>
      <c r="D87" s="19" t="s">
        <v>194</v>
      </c>
      <c r="E87" s="21" t="s">
        <v>220</v>
      </c>
      <c r="F87" s="22"/>
      <c r="G87" s="21"/>
      <c r="H87" s="27"/>
      <c r="I87" s="28">
        <f>Tableau134[[#This Row],[Prix unitaires
HT]]*1.2</f>
        <v>0</v>
      </c>
    </row>
    <row r="88" spans="1:9" ht="15" customHeight="1" x14ac:dyDescent="0.25">
      <c r="A88" s="22" t="s">
        <v>221</v>
      </c>
      <c r="B88" s="20" t="s">
        <v>222</v>
      </c>
      <c r="C88" s="21" t="s">
        <v>81</v>
      </c>
      <c r="D88" s="19" t="s">
        <v>217</v>
      </c>
      <c r="E88" s="21" t="s">
        <v>223</v>
      </c>
      <c r="F88" s="22"/>
      <c r="G88" s="21"/>
      <c r="H88" s="27"/>
      <c r="I88" s="28">
        <f>Tableau134[[#This Row],[Prix unitaires
HT]]*1.2</f>
        <v>0</v>
      </c>
    </row>
    <row r="89" spans="1:9" ht="15" customHeight="1" x14ac:dyDescent="0.25">
      <c r="A89" s="22" t="s">
        <v>224</v>
      </c>
      <c r="B89" s="20" t="s">
        <v>225</v>
      </c>
      <c r="C89" s="21" t="s">
        <v>81</v>
      </c>
      <c r="D89" s="19" t="s">
        <v>217</v>
      </c>
      <c r="E89" s="21" t="s">
        <v>226</v>
      </c>
      <c r="F89" s="22"/>
      <c r="G89" s="21"/>
      <c r="H89" s="27"/>
      <c r="I89" s="28">
        <f>Tableau134[[#This Row],[Prix unitaires
HT]]*1.2</f>
        <v>0</v>
      </c>
    </row>
    <row r="90" spans="1:9" ht="15" customHeight="1" x14ac:dyDescent="0.25">
      <c r="A90" s="22" t="s">
        <v>227</v>
      </c>
      <c r="B90" s="20" t="s">
        <v>228</v>
      </c>
      <c r="C90" s="21" t="s">
        <v>81</v>
      </c>
      <c r="D90" s="19" t="s">
        <v>194</v>
      </c>
      <c r="E90" s="21" t="s">
        <v>229</v>
      </c>
      <c r="F90" s="22"/>
      <c r="G90" s="21"/>
      <c r="H90" s="27"/>
      <c r="I90" s="28">
        <f>Tableau134[[#This Row],[Prix unitaires
HT]]*1.2</f>
        <v>0</v>
      </c>
    </row>
    <row r="91" spans="1:9" ht="15" customHeight="1" x14ac:dyDescent="0.25">
      <c r="A91" s="22" t="s">
        <v>230</v>
      </c>
      <c r="B91" s="20" t="s">
        <v>231</v>
      </c>
      <c r="C91" s="21" t="s">
        <v>81</v>
      </c>
      <c r="D91" s="19" t="s">
        <v>233</v>
      </c>
      <c r="E91" s="21" t="s">
        <v>232</v>
      </c>
      <c r="F91" s="22"/>
      <c r="G91" s="21"/>
      <c r="H91" s="27"/>
      <c r="I91" s="28">
        <f>Tableau134[[#This Row],[Prix unitaires
HT]]*1.2</f>
        <v>0</v>
      </c>
    </row>
    <row r="92" spans="1:9" ht="15" customHeight="1" x14ac:dyDescent="0.25">
      <c r="A92" s="22" t="s">
        <v>234</v>
      </c>
      <c r="B92" s="20" t="s">
        <v>235</v>
      </c>
      <c r="C92" s="21" t="s">
        <v>81</v>
      </c>
      <c r="D92" s="19" t="s">
        <v>117</v>
      </c>
      <c r="E92" s="21" t="s">
        <v>236</v>
      </c>
      <c r="F92" s="22"/>
      <c r="G92" s="21"/>
      <c r="H92" s="27"/>
      <c r="I92" s="28">
        <f>Tableau134[[#This Row],[Prix unitaires
HT]]*1.2</f>
        <v>0</v>
      </c>
    </row>
    <row r="93" spans="1:9" ht="15" customHeight="1" x14ac:dyDescent="0.25">
      <c r="A93" s="22" t="s">
        <v>237</v>
      </c>
      <c r="B93" s="20" t="s">
        <v>238</v>
      </c>
      <c r="C93" s="21" t="s">
        <v>81</v>
      </c>
      <c r="D93" s="19" t="s">
        <v>194</v>
      </c>
      <c r="E93" s="21" t="s">
        <v>239</v>
      </c>
      <c r="F93" s="22"/>
      <c r="G93" s="21"/>
      <c r="H93" s="27"/>
      <c r="I93" s="28">
        <f>Tableau134[[#This Row],[Prix unitaires
HT]]*1.2</f>
        <v>0</v>
      </c>
    </row>
    <row r="94" spans="1:9" ht="15" customHeight="1" x14ac:dyDescent="0.25">
      <c r="A94" s="22" t="s">
        <v>240</v>
      </c>
      <c r="B94" s="20" t="s">
        <v>241</v>
      </c>
      <c r="C94" s="21" t="s">
        <v>81</v>
      </c>
      <c r="D94" s="19" t="s">
        <v>243</v>
      </c>
      <c r="E94" s="21" t="s">
        <v>242</v>
      </c>
      <c r="F94" s="22"/>
      <c r="G94" s="21"/>
      <c r="H94" s="27"/>
      <c r="I94" s="28">
        <f>Tableau134[[#This Row],[Prix unitaires
HT]]*1.2</f>
        <v>0</v>
      </c>
    </row>
    <row r="95" spans="1:9" ht="15" customHeight="1" x14ac:dyDescent="0.25">
      <c r="A95" s="22" t="s">
        <v>244</v>
      </c>
      <c r="B95" s="20" t="s">
        <v>245</v>
      </c>
      <c r="C95" s="21" t="s">
        <v>81</v>
      </c>
      <c r="D95" s="19" t="s">
        <v>217</v>
      </c>
      <c r="E95" s="21" t="s">
        <v>246</v>
      </c>
      <c r="F95" s="22"/>
      <c r="G95" s="21"/>
      <c r="H95" s="27"/>
      <c r="I95" s="28">
        <f>Tableau134[[#This Row],[Prix unitaires
HT]]*1.2</f>
        <v>0</v>
      </c>
    </row>
    <row r="96" spans="1:9" ht="15" customHeight="1" x14ac:dyDescent="0.25">
      <c r="A96" s="22" t="s">
        <v>247</v>
      </c>
      <c r="B96" s="20" t="s">
        <v>248</v>
      </c>
      <c r="C96" s="21" t="s">
        <v>81</v>
      </c>
      <c r="D96" s="19" t="s">
        <v>217</v>
      </c>
      <c r="E96" s="21" t="s">
        <v>249</v>
      </c>
      <c r="F96" s="22"/>
      <c r="G96" s="21"/>
      <c r="H96" s="27"/>
      <c r="I96" s="28">
        <f>Tableau134[[#This Row],[Prix unitaires
HT]]*1.2</f>
        <v>0</v>
      </c>
    </row>
    <row r="97" spans="1:9" ht="15" customHeight="1" x14ac:dyDescent="0.25">
      <c r="A97" s="22" t="s">
        <v>250</v>
      </c>
      <c r="B97" s="20" t="s">
        <v>251</v>
      </c>
      <c r="C97" s="21" t="s">
        <v>81</v>
      </c>
      <c r="D97" s="19" t="s">
        <v>253</v>
      </c>
      <c r="E97" s="21" t="s">
        <v>252</v>
      </c>
      <c r="F97" s="22"/>
      <c r="G97" s="21"/>
      <c r="H97" s="27"/>
      <c r="I97" s="28">
        <f>Tableau134[[#This Row],[Prix unitaires
HT]]*1.2</f>
        <v>0</v>
      </c>
    </row>
    <row r="98" spans="1:9" ht="15" customHeight="1" x14ac:dyDescent="0.25">
      <c r="A98" s="22" t="s">
        <v>254</v>
      </c>
      <c r="B98" s="20" t="s">
        <v>255</v>
      </c>
      <c r="C98" s="21" t="s">
        <v>81</v>
      </c>
      <c r="D98" s="19">
        <v>23657</v>
      </c>
      <c r="E98" s="21" t="s">
        <v>256</v>
      </c>
      <c r="F98" s="22"/>
      <c r="G98" s="21"/>
      <c r="H98" s="27"/>
      <c r="I98" s="28">
        <f>Tableau134[[#This Row],[Prix unitaires
HT]]*1.2</f>
        <v>0</v>
      </c>
    </row>
    <row r="99" spans="1:9" ht="15" customHeight="1" x14ac:dyDescent="0.25">
      <c r="A99" s="22" t="s">
        <v>257</v>
      </c>
      <c r="B99" s="39" t="s">
        <v>258</v>
      </c>
      <c r="C99" s="30" t="s">
        <v>81</v>
      </c>
      <c r="D99" s="31">
        <v>23657</v>
      </c>
      <c r="E99" s="30">
        <v>20310</v>
      </c>
      <c r="F99" s="35"/>
      <c r="G99" s="30"/>
      <c r="H99" s="27"/>
      <c r="I99" s="28">
        <f>Tableau134[[#This Row],[Prix unitaires
HT]]*1.2</f>
        <v>0</v>
      </c>
    </row>
    <row r="100" spans="1:9" ht="15" customHeight="1" x14ac:dyDescent="0.25">
      <c r="A100" s="22" t="s">
        <v>259</v>
      </c>
      <c r="B100" s="20" t="s">
        <v>260</v>
      </c>
      <c r="C100" s="21" t="s">
        <v>81</v>
      </c>
      <c r="D100" s="19" t="s">
        <v>194</v>
      </c>
      <c r="E100" s="21" t="s">
        <v>261</v>
      </c>
      <c r="F100" s="22"/>
      <c r="G100" s="21"/>
      <c r="H100" s="27"/>
      <c r="I100" s="28">
        <f>Tableau134[[#This Row],[Prix unitaires
HT]]*1.2</f>
        <v>0</v>
      </c>
    </row>
    <row r="101" spans="1:9" ht="15" customHeight="1" x14ac:dyDescent="0.25">
      <c r="A101" s="22" t="s">
        <v>262</v>
      </c>
      <c r="B101" s="20" t="s">
        <v>263</v>
      </c>
      <c r="C101" s="21" t="s">
        <v>81</v>
      </c>
      <c r="D101" s="19">
        <v>23657</v>
      </c>
      <c r="E101" s="21">
        <v>5912</v>
      </c>
      <c r="F101" s="22"/>
      <c r="G101" s="21"/>
      <c r="H101" s="27"/>
      <c r="I101" s="28">
        <f>Tableau134[[#This Row],[Prix unitaires
HT]]*1.2</f>
        <v>0</v>
      </c>
    </row>
    <row r="102" spans="1:9" ht="15" customHeight="1" x14ac:dyDescent="0.25">
      <c r="A102" s="22" t="s">
        <v>264</v>
      </c>
      <c r="B102" s="20" t="s">
        <v>265</v>
      </c>
      <c r="C102" s="21" t="s">
        <v>81</v>
      </c>
      <c r="D102" s="19" t="s">
        <v>267</v>
      </c>
      <c r="E102" s="21" t="s">
        <v>266</v>
      </c>
      <c r="F102" s="22"/>
      <c r="G102" s="21"/>
      <c r="H102" s="27"/>
      <c r="I102" s="28">
        <f>Tableau134[[#This Row],[Prix unitaires
HT]]*1.2</f>
        <v>0</v>
      </c>
    </row>
    <row r="103" spans="1:9" ht="15" customHeight="1" x14ac:dyDescent="0.25">
      <c r="A103" s="22" t="s">
        <v>268</v>
      </c>
      <c r="B103" s="20" t="s">
        <v>269</v>
      </c>
      <c r="C103" s="21" t="s">
        <v>81</v>
      </c>
      <c r="D103" s="19" t="s">
        <v>3</v>
      </c>
      <c r="E103" s="21" t="s">
        <v>270</v>
      </c>
      <c r="F103" s="22"/>
      <c r="G103" s="21"/>
      <c r="H103" s="27"/>
      <c r="I103" s="28">
        <f>Tableau134[[#This Row],[Prix unitaires
HT]]*1.2</f>
        <v>0</v>
      </c>
    </row>
    <row r="104" spans="1:9" ht="15" customHeight="1" x14ac:dyDescent="0.25">
      <c r="A104" s="22" t="s">
        <v>271</v>
      </c>
      <c r="B104" s="20" t="s">
        <v>272</v>
      </c>
      <c r="C104" s="21" t="s">
        <v>81</v>
      </c>
      <c r="D104" s="19" t="s">
        <v>3</v>
      </c>
      <c r="E104" s="21" t="s">
        <v>273</v>
      </c>
      <c r="F104" s="22"/>
      <c r="G104" s="21"/>
      <c r="H104" s="27"/>
      <c r="I104" s="28">
        <f>Tableau134[[#This Row],[Prix unitaires
HT]]*1.2</f>
        <v>0</v>
      </c>
    </row>
    <row r="105" spans="1:9" ht="15" customHeight="1" x14ac:dyDescent="0.25">
      <c r="A105" s="22" t="s">
        <v>274</v>
      </c>
      <c r="B105" s="20" t="s">
        <v>275</v>
      </c>
      <c r="C105" s="21" t="s">
        <v>276</v>
      </c>
      <c r="D105" s="19" t="s">
        <v>278</v>
      </c>
      <c r="E105" s="21" t="s">
        <v>277</v>
      </c>
      <c r="F105" s="22"/>
      <c r="G105" s="21"/>
      <c r="H105" s="27"/>
      <c r="I105" s="28">
        <f>Tableau134[[#This Row],[Prix unitaires
HT]]*1.2</f>
        <v>0</v>
      </c>
    </row>
    <row r="106" spans="1:9" ht="15" customHeight="1" x14ac:dyDescent="0.25">
      <c r="A106" s="22" t="s">
        <v>279</v>
      </c>
      <c r="B106" s="20" t="s">
        <v>280</v>
      </c>
      <c r="C106" s="21" t="s">
        <v>276</v>
      </c>
      <c r="D106" s="19" t="s">
        <v>282</v>
      </c>
      <c r="E106" s="21" t="s">
        <v>281</v>
      </c>
      <c r="F106" s="22"/>
      <c r="G106" s="21"/>
      <c r="H106" s="27"/>
      <c r="I106" s="28">
        <f>Tableau134[[#This Row],[Prix unitaires
HT]]*1.2</f>
        <v>0</v>
      </c>
    </row>
    <row r="107" spans="1:9" ht="15" customHeight="1" x14ac:dyDescent="0.25">
      <c r="A107" s="22" t="s">
        <v>283</v>
      </c>
      <c r="B107" s="20" t="s">
        <v>284</v>
      </c>
      <c r="C107" s="21" t="s">
        <v>276</v>
      </c>
      <c r="D107" s="19" t="s">
        <v>286</v>
      </c>
      <c r="E107" s="21" t="s">
        <v>285</v>
      </c>
      <c r="F107" s="22"/>
      <c r="G107" s="21"/>
      <c r="H107" s="27"/>
      <c r="I107" s="28">
        <f>Tableau134[[#This Row],[Prix unitaires
HT]]*1.2</f>
        <v>0</v>
      </c>
    </row>
    <row r="108" spans="1:9" ht="15" customHeight="1" x14ac:dyDescent="0.25">
      <c r="A108" s="22" t="s">
        <v>287</v>
      </c>
      <c r="B108" s="20" t="s">
        <v>288</v>
      </c>
      <c r="C108" s="21" t="s">
        <v>81</v>
      </c>
      <c r="D108" s="19" t="s">
        <v>278</v>
      </c>
      <c r="E108" s="21" t="s">
        <v>289</v>
      </c>
      <c r="F108" s="22"/>
      <c r="G108" s="21"/>
      <c r="H108" s="27"/>
      <c r="I108" s="28">
        <f>Tableau134[[#This Row],[Prix unitaires
HT]]*1.2</f>
        <v>0</v>
      </c>
    </row>
    <row r="109" spans="1:9" ht="15" customHeight="1" x14ac:dyDescent="0.25">
      <c r="A109" s="22" t="s">
        <v>290</v>
      </c>
      <c r="B109" s="20" t="s">
        <v>291</v>
      </c>
      <c r="C109" s="21" t="s">
        <v>81</v>
      </c>
      <c r="D109" s="19" t="s">
        <v>278</v>
      </c>
      <c r="E109" s="21" t="s">
        <v>292</v>
      </c>
      <c r="F109" s="22"/>
      <c r="G109" s="21"/>
      <c r="H109" s="27"/>
      <c r="I109" s="28">
        <f>Tableau134[[#This Row],[Prix unitaires
HT]]*1.2</f>
        <v>0</v>
      </c>
    </row>
    <row r="110" spans="1:9" ht="15" customHeight="1" x14ac:dyDescent="0.25">
      <c r="A110" s="22" t="s">
        <v>293</v>
      </c>
      <c r="B110" s="20" t="s">
        <v>294</v>
      </c>
      <c r="C110" s="21" t="s">
        <v>81</v>
      </c>
      <c r="D110" s="19" t="s">
        <v>278</v>
      </c>
      <c r="E110" s="21" t="s">
        <v>295</v>
      </c>
      <c r="F110" s="22"/>
      <c r="G110" s="21"/>
      <c r="H110" s="27"/>
      <c r="I110" s="28">
        <f>Tableau134[[#This Row],[Prix unitaires
HT]]*1.2</f>
        <v>0</v>
      </c>
    </row>
    <row r="111" spans="1:9" ht="15" customHeight="1" x14ac:dyDescent="0.25">
      <c r="A111" s="22" t="s">
        <v>296</v>
      </c>
      <c r="B111" s="20" t="s">
        <v>297</v>
      </c>
      <c r="C111" s="21" t="s">
        <v>81</v>
      </c>
      <c r="D111" s="31" t="s">
        <v>278</v>
      </c>
      <c r="E111" s="30" t="s">
        <v>851</v>
      </c>
      <c r="F111" s="35"/>
      <c r="G111" s="30"/>
      <c r="H111" s="27"/>
      <c r="I111" s="28">
        <f>Tableau134[[#This Row],[Prix unitaires
HT]]*1.2</f>
        <v>0</v>
      </c>
    </row>
    <row r="112" spans="1:9" ht="15" customHeight="1" x14ac:dyDescent="0.25">
      <c r="A112" s="22" t="s">
        <v>298</v>
      </c>
      <c r="B112" s="20" t="s">
        <v>299</v>
      </c>
      <c r="C112" s="21" t="s">
        <v>81</v>
      </c>
      <c r="D112" s="31" t="s">
        <v>301</v>
      </c>
      <c r="E112" s="30" t="s">
        <v>300</v>
      </c>
      <c r="F112" s="35"/>
      <c r="G112" s="30"/>
      <c r="H112" s="27"/>
      <c r="I112" s="28">
        <f>Tableau134[[#This Row],[Prix unitaires
HT]]*1.2</f>
        <v>0</v>
      </c>
    </row>
    <row r="113" spans="1:9" ht="15" customHeight="1" x14ac:dyDescent="0.25">
      <c r="A113" s="22" t="s">
        <v>302</v>
      </c>
      <c r="B113" s="20" t="s">
        <v>303</v>
      </c>
      <c r="C113" s="21" t="s">
        <v>81</v>
      </c>
      <c r="D113" s="31" t="s">
        <v>301</v>
      </c>
      <c r="E113" s="30" t="s">
        <v>304</v>
      </c>
      <c r="F113" s="35"/>
      <c r="G113" s="30"/>
      <c r="H113" s="27"/>
      <c r="I113" s="28">
        <f>Tableau134[[#This Row],[Prix unitaires
HT]]*1.2</f>
        <v>0</v>
      </c>
    </row>
    <row r="114" spans="1:9" ht="15" customHeight="1" x14ac:dyDescent="0.25">
      <c r="A114" s="22" t="s">
        <v>305</v>
      </c>
      <c r="B114" s="20" t="s">
        <v>306</v>
      </c>
      <c r="C114" s="21" t="s">
        <v>81</v>
      </c>
      <c r="D114" s="31" t="s">
        <v>301</v>
      </c>
      <c r="E114" s="30">
        <v>100023331</v>
      </c>
      <c r="F114" s="35"/>
      <c r="G114" s="30"/>
      <c r="H114" s="27"/>
      <c r="I114" s="28">
        <f>Tableau134[[#This Row],[Prix unitaires
HT]]*1.2</f>
        <v>0</v>
      </c>
    </row>
    <row r="115" spans="1:9" ht="15" customHeight="1" x14ac:dyDescent="0.25">
      <c r="A115" s="22" t="s">
        <v>307</v>
      </c>
      <c r="B115" s="20" t="s">
        <v>308</v>
      </c>
      <c r="C115" s="21" t="s">
        <v>81</v>
      </c>
      <c r="D115" s="31" t="s">
        <v>301</v>
      </c>
      <c r="E115" s="30" t="s">
        <v>309</v>
      </c>
      <c r="F115" s="35"/>
      <c r="G115" s="30"/>
      <c r="H115" s="27"/>
      <c r="I115" s="28">
        <f>Tableau134[[#This Row],[Prix unitaires
HT]]*1.2</f>
        <v>0</v>
      </c>
    </row>
    <row r="116" spans="1:9" ht="15" customHeight="1" x14ac:dyDescent="0.25">
      <c r="A116" s="22" t="s">
        <v>310</v>
      </c>
      <c r="B116" s="20" t="s">
        <v>311</v>
      </c>
      <c r="C116" s="21" t="s">
        <v>81</v>
      </c>
      <c r="D116" s="31" t="s">
        <v>301</v>
      </c>
      <c r="E116" s="30" t="s">
        <v>312</v>
      </c>
      <c r="F116" s="35"/>
      <c r="G116" s="30"/>
      <c r="H116" s="27"/>
      <c r="I116" s="28">
        <f>Tableau134[[#This Row],[Prix unitaires
HT]]*1.2</f>
        <v>0</v>
      </c>
    </row>
    <row r="117" spans="1:9" ht="15" customHeight="1" x14ac:dyDescent="0.25">
      <c r="A117" s="22" t="s">
        <v>313</v>
      </c>
      <c r="B117" s="20" t="s">
        <v>314</v>
      </c>
      <c r="C117" s="21" t="s">
        <v>81</v>
      </c>
      <c r="D117" s="31" t="s">
        <v>301</v>
      </c>
      <c r="E117" s="30" t="s">
        <v>315</v>
      </c>
      <c r="F117" s="35"/>
      <c r="G117" s="30"/>
      <c r="H117" s="27"/>
      <c r="I117" s="28">
        <f>Tableau134[[#This Row],[Prix unitaires
HT]]*1.2</f>
        <v>0</v>
      </c>
    </row>
    <row r="118" spans="1:9" ht="15" customHeight="1" x14ac:dyDescent="0.25">
      <c r="A118" s="22" t="s">
        <v>316</v>
      </c>
      <c r="B118" s="20" t="s">
        <v>317</v>
      </c>
      <c r="C118" s="21" t="s">
        <v>81</v>
      </c>
      <c r="D118" s="31" t="s">
        <v>301</v>
      </c>
      <c r="E118" s="30" t="s">
        <v>318</v>
      </c>
      <c r="F118" s="35"/>
      <c r="G118" s="30"/>
      <c r="H118" s="27"/>
      <c r="I118" s="28">
        <f>Tableau134[[#This Row],[Prix unitaires
HT]]*1.2</f>
        <v>0</v>
      </c>
    </row>
    <row r="119" spans="1:9" ht="15" customHeight="1" x14ac:dyDescent="0.25">
      <c r="A119" s="22" t="s">
        <v>319</v>
      </c>
      <c r="B119" s="20" t="s">
        <v>320</v>
      </c>
      <c r="C119" s="21" t="s">
        <v>81</v>
      </c>
      <c r="D119" s="31" t="s">
        <v>301</v>
      </c>
      <c r="E119" s="30" t="s">
        <v>321</v>
      </c>
      <c r="F119" s="35"/>
      <c r="G119" s="30"/>
      <c r="H119" s="27"/>
      <c r="I119" s="28">
        <f>Tableau134[[#This Row],[Prix unitaires
HT]]*1.2</f>
        <v>0</v>
      </c>
    </row>
    <row r="120" spans="1:9" ht="15" customHeight="1" x14ac:dyDescent="0.25">
      <c r="A120" s="22" t="s">
        <v>322</v>
      </c>
      <c r="B120" s="20" t="s">
        <v>323</v>
      </c>
      <c r="C120" s="21" t="s">
        <v>81</v>
      </c>
      <c r="D120" s="31" t="s">
        <v>301</v>
      </c>
      <c r="E120" s="30">
        <v>100127652</v>
      </c>
      <c r="F120" s="35"/>
      <c r="G120" s="30"/>
      <c r="H120" s="27"/>
      <c r="I120" s="28">
        <f>Tableau134[[#This Row],[Prix unitaires
HT]]*1.2</f>
        <v>0</v>
      </c>
    </row>
    <row r="121" spans="1:9" ht="15" customHeight="1" x14ac:dyDescent="0.25">
      <c r="A121" s="22" t="s">
        <v>324</v>
      </c>
      <c r="B121" s="20" t="s">
        <v>325</v>
      </c>
      <c r="C121" s="21" t="s">
        <v>81</v>
      </c>
      <c r="D121" s="19" t="s">
        <v>301</v>
      </c>
      <c r="E121" s="21" t="s">
        <v>326</v>
      </c>
      <c r="F121" s="22"/>
      <c r="G121" s="21"/>
      <c r="H121" s="27"/>
      <c r="I121" s="28">
        <f>Tableau134[[#This Row],[Prix unitaires
HT]]*1.2</f>
        <v>0</v>
      </c>
    </row>
    <row r="122" spans="1:9" ht="15" customHeight="1" x14ac:dyDescent="0.25">
      <c r="A122" s="22" t="s">
        <v>327</v>
      </c>
      <c r="B122" s="20" t="s">
        <v>328</v>
      </c>
      <c r="C122" s="21" t="s">
        <v>81</v>
      </c>
      <c r="D122" s="19" t="s">
        <v>301</v>
      </c>
      <c r="E122" s="21" t="s">
        <v>329</v>
      </c>
      <c r="F122" s="22"/>
      <c r="G122" s="21"/>
      <c r="H122" s="27"/>
      <c r="I122" s="28">
        <f>Tableau134[[#This Row],[Prix unitaires
HT]]*1.2</f>
        <v>0</v>
      </c>
    </row>
    <row r="123" spans="1:9" ht="15" customHeight="1" x14ac:dyDescent="0.25">
      <c r="A123" s="22" t="s">
        <v>330</v>
      </c>
      <c r="B123" s="20" t="s">
        <v>331</v>
      </c>
      <c r="C123" s="21" t="s">
        <v>81</v>
      </c>
      <c r="D123" s="19" t="s">
        <v>301</v>
      </c>
      <c r="E123" s="21" t="s">
        <v>332</v>
      </c>
      <c r="F123" s="22"/>
      <c r="G123" s="21"/>
      <c r="H123" s="27"/>
      <c r="I123" s="28">
        <f>Tableau134[[#This Row],[Prix unitaires
HT]]*1.2</f>
        <v>0</v>
      </c>
    </row>
    <row r="124" spans="1:9" ht="15" customHeight="1" x14ac:dyDescent="0.25">
      <c r="A124" s="22" t="s">
        <v>333</v>
      </c>
      <c r="B124" s="20" t="s">
        <v>334</v>
      </c>
      <c r="C124" s="21" t="s">
        <v>81</v>
      </c>
      <c r="D124" s="19" t="s">
        <v>336</v>
      </c>
      <c r="E124" s="21" t="s">
        <v>335</v>
      </c>
      <c r="F124" s="22"/>
      <c r="G124" s="21"/>
      <c r="H124" s="27"/>
      <c r="I124" s="28">
        <f>Tableau134[[#This Row],[Prix unitaires
HT]]*1.2</f>
        <v>0</v>
      </c>
    </row>
    <row r="125" spans="1:9" ht="15" customHeight="1" x14ac:dyDescent="0.25">
      <c r="A125" s="22" t="s">
        <v>337</v>
      </c>
      <c r="B125" s="20" t="s">
        <v>338</v>
      </c>
      <c r="C125" s="21" t="s">
        <v>81</v>
      </c>
      <c r="D125" s="19" t="s">
        <v>301</v>
      </c>
      <c r="E125" s="21" t="s">
        <v>339</v>
      </c>
      <c r="F125" s="22"/>
      <c r="G125" s="21"/>
      <c r="H125" s="27"/>
      <c r="I125" s="28">
        <f>Tableau134[[#This Row],[Prix unitaires
HT]]*1.2</f>
        <v>0</v>
      </c>
    </row>
    <row r="126" spans="1:9" ht="15" customHeight="1" x14ac:dyDescent="0.25">
      <c r="A126" s="22" t="s">
        <v>340</v>
      </c>
      <c r="B126" s="20" t="s">
        <v>341</v>
      </c>
      <c r="C126" s="21" t="s">
        <v>81</v>
      </c>
      <c r="D126" s="19" t="s">
        <v>301</v>
      </c>
      <c r="E126" s="21" t="s">
        <v>342</v>
      </c>
      <c r="F126" s="22"/>
      <c r="G126" s="21"/>
      <c r="H126" s="27"/>
      <c r="I126" s="28">
        <f>Tableau134[[#This Row],[Prix unitaires
HT]]*1.2</f>
        <v>0</v>
      </c>
    </row>
    <row r="127" spans="1:9" ht="15" customHeight="1" x14ac:dyDescent="0.25">
      <c r="A127" s="22" t="s">
        <v>343</v>
      </c>
      <c r="B127" s="20" t="s">
        <v>344</v>
      </c>
      <c r="C127" s="21" t="s">
        <v>81</v>
      </c>
      <c r="D127" s="19" t="s">
        <v>301</v>
      </c>
      <c r="E127" s="21" t="s">
        <v>345</v>
      </c>
      <c r="F127" s="22"/>
      <c r="G127" s="21"/>
      <c r="H127" s="27"/>
      <c r="I127" s="28">
        <f>Tableau134[[#This Row],[Prix unitaires
HT]]*1.2</f>
        <v>0</v>
      </c>
    </row>
    <row r="128" spans="1:9" ht="15" customHeight="1" x14ac:dyDescent="0.25">
      <c r="A128" s="22" t="s">
        <v>346</v>
      </c>
      <c r="B128" s="20" t="s">
        <v>347</v>
      </c>
      <c r="C128" s="21" t="s">
        <v>81</v>
      </c>
      <c r="D128" s="19" t="s">
        <v>301</v>
      </c>
      <c r="E128" s="21" t="s">
        <v>348</v>
      </c>
      <c r="F128" s="22"/>
      <c r="G128" s="21"/>
      <c r="H128" s="27"/>
      <c r="I128" s="28">
        <f>Tableau134[[#This Row],[Prix unitaires
HT]]*1.2</f>
        <v>0</v>
      </c>
    </row>
    <row r="129" spans="1:9" ht="15" customHeight="1" x14ac:dyDescent="0.25">
      <c r="A129" s="22" t="s">
        <v>349</v>
      </c>
      <c r="B129" s="20" t="s">
        <v>350</v>
      </c>
      <c r="C129" s="21" t="s">
        <v>81</v>
      </c>
      <c r="D129" s="19" t="s">
        <v>301</v>
      </c>
      <c r="E129" s="21" t="s">
        <v>351</v>
      </c>
      <c r="F129" s="22"/>
      <c r="G129" s="21"/>
      <c r="H129" s="27"/>
      <c r="I129" s="28">
        <f>Tableau134[[#This Row],[Prix unitaires
HT]]*1.2</f>
        <v>0</v>
      </c>
    </row>
    <row r="130" spans="1:9" ht="15" customHeight="1" x14ac:dyDescent="0.25">
      <c r="A130" s="22" t="s">
        <v>352</v>
      </c>
      <c r="B130" s="20" t="s">
        <v>353</v>
      </c>
      <c r="C130" s="21" t="s">
        <v>81</v>
      </c>
      <c r="D130" s="19" t="s">
        <v>301</v>
      </c>
      <c r="E130" s="21" t="s">
        <v>354</v>
      </c>
      <c r="F130" s="22"/>
      <c r="G130" s="21"/>
      <c r="H130" s="27"/>
      <c r="I130" s="28">
        <f>Tableau134[[#This Row],[Prix unitaires
HT]]*1.2</f>
        <v>0</v>
      </c>
    </row>
    <row r="131" spans="1:9" ht="15" customHeight="1" x14ac:dyDescent="0.25">
      <c r="A131" s="22" t="s">
        <v>355</v>
      </c>
      <c r="B131" s="39" t="s">
        <v>880</v>
      </c>
      <c r="C131" s="21" t="s">
        <v>81</v>
      </c>
      <c r="D131" s="31" t="s">
        <v>888</v>
      </c>
      <c r="E131" s="30">
        <v>100025652</v>
      </c>
      <c r="F131" s="35"/>
      <c r="G131" s="30"/>
      <c r="H131" s="27"/>
      <c r="I131" s="28">
        <f>Tableau134[[#This Row],[Prix unitaires
HT]]*1.2</f>
        <v>0</v>
      </c>
    </row>
    <row r="132" spans="1:9" ht="15" customHeight="1" x14ac:dyDescent="0.25">
      <c r="A132" s="22" t="s">
        <v>358</v>
      </c>
      <c r="B132" s="20" t="s">
        <v>356</v>
      </c>
      <c r="C132" s="21" t="s">
        <v>81</v>
      </c>
      <c r="D132" s="19" t="s">
        <v>301</v>
      </c>
      <c r="E132" s="21" t="s">
        <v>357</v>
      </c>
      <c r="F132" s="22"/>
      <c r="G132" s="21"/>
      <c r="H132" s="27"/>
      <c r="I132" s="28">
        <f>Tableau134[[#This Row],[Prix unitaires
HT]]*1.2</f>
        <v>0</v>
      </c>
    </row>
    <row r="133" spans="1:9" ht="15" customHeight="1" x14ac:dyDescent="0.25">
      <c r="A133" s="22" t="s">
        <v>361</v>
      </c>
      <c r="B133" s="20" t="s">
        <v>359</v>
      </c>
      <c r="C133" s="21" t="s">
        <v>81</v>
      </c>
      <c r="D133" s="19" t="s">
        <v>301</v>
      </c>
      <c r="E133" s="21" t="s">
        <v>360</v>
      </c>
      <c r="F133" s="22"/>
      <c r="G133" s="21"/>
      <c r="H133" s="27"/>
      <c r="I133" s="28">
        <f>Tableau134[[#This Row],[Prix unitaires
HT]]*1.2</f>
        <v>0</v>
      </c>
    </row>
    <row r="134" spans="1:9" ht="15" customHeight="1" x14ac:dyDescent="0.25">
      <c r="A134" s="22" t="s">
        <v>364</v>
      </c>
      <c r="B134" s="20" t="s">
        <v>362</v>
      </c>
      <c r="C134" s="21" t="s">
        <v>81</v>
      </c>
      <c r="D134" s="19" t="s">
        <v>301</v>
      </c>
      <c r="E134" s="21" t="s">
        <v>363</v>
      </c>
      <c r="F134" s="22"/>
      <c r="G134" s="21"/>
      <c r="H134" s="27"/>
      <c r="I134" s="28">
        <f>Tableau134[[#This Row],[Prix unitaires
HT]]*1.2</f>
        <v>0</v>
      </c>
    </row>
    <row r="135" spans="1:9" ht="15" customHeight="1" x14ac:dyDescent="0.25">
      <c r="A135" s="22" t="s">
        <v>367</v>
      </c>
      <c r="B135" s="20" t="s">
        <v>365</v>
      </c>
      <c r="C135" s="21" t="s">
        <v>81</v>
      </c>
      <c r="D135" s="19" t="s">
        <v>301</v>
      </c>
      <c r="E135" s="21" t="s">
        <v>366</v>
      </c>
      <c r="F135" s="22"/>
      <c r="G135" s="21"/>
      <c r="H135" s="27"/>
      <c r="I135" s="28">
        <f>Tableau134[[#This Row],[Prix unitaires
HT]]*1.2</f>
        <v>0</v>
      </c>
    </row>
    <row r="136" spans="1:9" ht="15" customHeight="1" x14ac:dyDescent="0.25">
      <c r="A136" s="22" t="s">
        <v>370</v>
      </c>
      <c r="B136" s="20" t="s">
        <v>368</v>
      </c>
      <c r="C136" s="21" t="s">
        <v>81</v>
      </c>
      <c r="D136" s="19" t="s">
        <v>301</v>
      </c>
      <c r="E136" s="21" t="s">
        <v>369</v>
      </c>
      <c r="F136" s="22"/>
      <c r="G136" s="21"/>
      <c r="H136" s="27"/>
      <c r="I136" s="28">
        <f>Tableau134[[#This Row],[Prix unitaires
HT]]*1.2</f>
        <v>0</v>
      </c>
    </row>
    <row r="137" spans="1:9" ht="15" customHeight="1" x14ac:dyDescent="0.25">
      <c r="A137" s="22" t="s">
        <v>373</v>
      </c>
      <c r="B137" s="20" t="s">
        <v>371</v>
      </c>
      <c r="C137" s="21" t="s">
        <v>81</v>
      </c>
      <c r="D137" s="19" t="s">
        <v>301</v>
      </c>
      <c r="E137" s="21" t="s">
        <v>372</v>
      </c>
      <c r="F137" s="22"/>
      <c r="G137" s="21"/>
      <c r="H137" s="27"/>
      <c r="I137" s="28">
        <f>Tableau134[[#This Row],[Prix unitaires
HT]]*1.2</f>
        <v>0</v>
      </c>
    </row>
    <row r="138" spans="1:9" ht="15" customHeight="1" x14ac:dyDescent="0.25">
      <c r="A138" s="22" t="s">
        <v>376</v>
      </c>
      <c r="B138" s="20" t="s">
        <v>374</v>
      </c>
      <c r="C138" s="21" t="s">
        <v>81</v>
      </c>
      <c r="D138" s="19" t="s">
        <v>301</v>
      </c>
      <c r="E138" s="21" t="s">
        <v>375</v>
      </c>
      <c r="F138" s="22"/>
      <c r="G138" s="21"/>
      <c r="H138" s="27"/>
      <c r="I138" s="28">
        <f>Tableau134[[#This Row],[Prix unitaires
HT]]*1.2</f>
        <v>0</v>
      </c>
    </row>
    <row r="139" spans="1:9" ht="15" customHeight="1" x14ac:dyDescent="0.25">
      <c r="A139" s="22" t="s">
        <v>379</v>
      </c>
      <c r="B139" s="20" t="s">
        <v>377</v>
      </c>
      <c r="C139" s="21" t="s">
        <v>81</v>
      </c>
      <c r="D139" s="19" t="s">
        <v>301</v>
      </c>
      <c r="E139" s="21" t="s">
        <v>378</v>
      </c>
      <c r="F139" s="22"/>
      <c r="G139" s="21"/>
      <c r="H139" s="27"/>
      <c r="I139" s="28">
        <f>Tableau134[[#This Row],[Prix unitaires
HT]]*1.2</f>
        <v>0</v>
      </c>
    </row>
    <row r="140" spans="1:9" ht="15" customHeight="1" x14ac:dyDescent="0.25">
      <c r="A140" s="22" t="s">
        <v>382</v>
      </c>
      <c r="B140" s="20" t="s">
        <v>380</v>
      </c>
      <c r="C140" s="21" t="s">
        <v>81</v>
      </c>
      <c r="D140" s="19" t="s">
        <v>301</v>
      </c>
      <c r="E140" s="21" t="s">
        <v>381</v>
      </c>
      <c r="F140" s="22"/>
      <c r="G140" s="21"/>
      <c r="H140" s="27"/>
      <c r="I140" s="28">
        <f>Tableau134[[#This Row],[Prix unitaires
HT]]*1.2</f>
        <v>0</v>
      </c>
    </row>
    <row r="141" spans="1:9" ht="15" customHeight="1" x14ac:dyDescent="0.25">
      <c r="A141" s="22" t="s">
        <v>385</v>
      </c>
      <c r="B141" s="20" t="s">
        <v>383</v>
      </c>
      <c r="C141" s="21" t="s">
        <v>81</v>
      </c>
      <c r="D141" s="19" t="s">
        <v>301</v>
      </c>
      <c r="E141" s="21" t="s">
        <v>384</v>
      </c>
      <c r="F141" s="22"/>
      <c r="G141" s="21"/>
      <c r="H141" s="27"/>
      <c r="I141" s="28">
        <f>Tableau134[[#This Row],[Prix unitaires
HT]]*1.2</f>
        <v>0</v>
      </c>
    </row>
    <row r="142" spans="1:9" ht="15" customHeight="1" x14ac:dyDescent="0.25">
      <c r="A142" s="22" t="s">
        <v>388</v>
      </c>
      <c r="B142" s="20" t="s">
        <v>386</v>
      </c>
      <c r="C142" s="21" t="s">
        <v>81</v>
      </c>
      <c r="D142" s="19" t="s">
        <v>301</v>
      </c>
      <c r="E142" s="21" t="s">
        <v>387</v>
      </c>
      <c r="F142" s="22"/>
      <c r="G142" s="21"/>
      <c r="H142" s="27"/>
      <c r="I142" s="28">
        <f>Tableau134[[#This Row],[Prix unitaires
HT]]*1.2</f>
        <v>0</v>
      </c>
    </row>
    <row r="143" spans="1:9" ht="15" customHeight="1" x14ac:dyDescent="0.25">
      <c r="A143" s="22" t="s">
        <v>391</v>
      </c>
      <c r="B143" s="20" t="s">
        <v>389</v>
      </c>
      <c r="C143" s="21" t="s">
        <v>81</v>
      </c>
      <c r="D143" s="19" t="s">
        <v>301</v>
      </c>
      <c r="E143" s="21" t="s">
        <v>390</v>
      </c>
      <c r="F143" s="22"/>
      <c r="G143" s="21"/>
      <c r="H143" s="27"/>
      <c r="I143" s="28">
        <f>Tableau134[[#This Row],[Prix unitaires
HT]]*1.2</f>
        <v>0</v>
      </c>
    </row>
    <row r="144" spans="1:9" ht="15" customHeight="1" x14ac:dyDescent="0.25">
      <c r="A144" s="22" t="s">
        <v>394</v>
      </c>
      <c r="B144" s="20" t="s">
        <v>392</v>
      </c>
      <c r="C144" s="21" t="s">
        <v>81</v>
      </c>
      <c r="D144" s="19" t="s">
        <v>301</v>
      </c>
      <c r="E144" s="21" t="s">
        <v>393</v>
      </c>
      <c r="F144" s="22"/>
      <c r="G144" s="21"/>
      <c r="H144" s="27"/>
      <c r="I144" s="28">
        <f>Tableau134[[#This Row],[Prix unitaires
HT]]*1.2</f>
        <v>0</v>
      </c>
    </row>
    <row r="145" spans="1:9" ht="15" customHeight="1" x14ac:dyDescent="0.25">
      <c r="A145" s="22" t="s">
        <v>397</v>
      </c>
      <c r="B145" s="20" t="s">
        <v>395</v>
      </c>
      <c r="C145" s="21" t="s">
        <v>81</v>
      </c>
      <c r="D145" s="19" t="s">
        <v>301</v>
      </c>
      <c r="E145" s="21" t="s">
        <v>396</v>
      </c>
      <c r="F145" s="22"/>
      <c r="G145" s="21"/>
      <c r="H145" s="27"/>
      <c r="I145" s="28">
        <f>Tableau134[[#This Row],[Prix unitaires
HT]]*1.2</f>
        <v>0</v>
      </c>
    </row>
    <row r="146" spans="1:9" ht="15" customHeight="1" x14ac:dyDescent="0.25">
      <c r="A146" s="22" t="s">
        <v>400</v>
      </c>
      <c r="B146" s="20" t="s">
        <v>398</v>
      </c>
      <c r="C146" s="21" t="s">
        <v>81</v>
      </c>
      <c r="D146" s="19" t="s">
        <v>301</v>
      </c>
      <c r="E146" s="21" t="s">
        <v>399</v>
      </c>
      <c r="F146" s="22"/>
      <c r="G146" s="21"/>
      <c r="H146" s="27"/>
      <c r="I146" s="28">
        <f>Tableau134[[#This Row],[Prix unitaires
HT]]*1.2</f>
        <v>0</v>
      </c>
    </row>
    <row r="147" spans="1:9" ht="15" customHeight="1" x14ac:dyDescent="0.25">
      <c r="A147" s="22" t="s">
        <v>403</v>
      </c>
      <c r="B147" s="20" t="s">
        <v>401</v>
      </c>
      <c r="C147" s="21" t="s">
        <v>81</v>
      </c>
      <c r="D147" s="19" t="s">
        <v>301</v>
      </c>
      <c r="E147" s="21" t="s">
        <v>402</v>
      </c>
      <c r="F147" s="22"/>
      <c r="G147" s="21"/>
      <c r="H147" s="27"/>
      <c r="I147" s="28">
        <f>Tableau134[[#This Row],[Prix unitaires
HT]]*1.2</f>
        <v>0</v>
      </c>
    </row>
    <row r="148" spans="1:9" ht="15" customHeight="1" x14ac:dyDescent="0.25">
      <c r="A148" s="22" t="s">
        <v>406</v>
      </c>
      <c r="B148" s="20" t="s">
        <v>404</v>
      </c>
      <c r="C148" s="21" t="s">
        <v>81</v>
      </c>
      <c r="D148" s="19" t="s">
        <v>301</v>
      </c>
      <c r="E148" s="21" t="s">
        <v>405</v>
      </c>
      <c r="F148" s="22"/>
      <c r="G148" s="21"/>
      <c r="H148" s="27"/>
      <c r="I148" s="28">
        <f>Tableau134[[#This Row],[Prix unitaires
HT]]*1.2</f>
        <v>0</v>
      </c>
    </row>
    <row r="149" spans="1:9" ht="15" customHeight="1" x14ac:dyDescent="0.25">
      <c r="A149" s="22" t="s">
        <v>410</v>
      </c>
      <c r="B149" s="20" t="s">
        <v>407</v>
      </c>
      <c r="C149" s="21" t="s">
        <v>81</v>
      </c>
      <c r="D149" s="19" t="s">
        <v>409</v>
      </c>
      <c r="E149" s="21" t="s">
        <v>408</v>
      </c>
      <c r="F149" s="22"/>
      <c r="G149" s="21"/>
      <c r="H149" s="27"/>
      <c r="I149" s="28">
        <f>Tableau134[[#This Row],[Prix unitaires
HT]]*1.2</f>
        <v>0</v>
      </c>
    </row>
    <row r="150" spans="1:9" ht="15" customHeight="1" x14ac:dyDescent="0.25">
      <c r="A150" s="22" t="s">
        <v>414</v>
      </c>
      <c r="B150" s="20" t="s">
        <v>411</v>
      </c>
      <c r="C150" s="21" t="s">
        <v>81</v>
      </c>
      <c r="D150" s="19" t="s">
        <v>413</v>
      </c>
      <c r="E150" s="21" t="s">
        <v>412</v>
      </c>
      <c r="F150" s="22"/>
      <c r="G150" s="21"/>
      <c r="H150" s="27"/>
      <c r="I150" s="28">
        <f>Tableau134[[#This Row],[Prix unitaires
HT]]*1.2</f>
        <v>0</v>
      </c>
    </row>
    <row r="151" spans="1:9" ht="15" customHeight="1" x14ac:dyDescent="0.25">
      <c r="A151" s="22" t="s">
        <v>417</v>
      </c>
      <c r="B151" s="20" t="s">
        <v>415</v>
      </c>
      <c r="C151" s="21" t="s">
        <v>81</v>
      </c>
      <c r="D151" s="19" t="s">
        <v>301</v>
      </c>
      <c r="E151" s="21" t="s">
        <v>416</v>
      </c>
      <c r="F151" s="22"/>
      <c r="G151" s="21"/>
      <c r="H151" s="27"/>
      <c r="I151" s="28">
        <f>Tableau134[[#This Row],[Prix unitaires
HT]]*1.2</f>
        <v>0</v>
      </c>
    </row>
    <row r="152" spans="1:9" ht="15" customHeight="1" x14ac:dyDescent="0.25">
      <c r="A152" s="22" t="s">
        <v>992</v>
      </c>
      <c r="B152" s="20" t="s">
        <v>418</v>
      </c>
      <c r="C152" s="21" t="s">
        <v>81</v>
      </c>
      <c r="D152" s="19" t="s">
        <v>301</v>
      </c>
      <c r="E152" s="21" t="s">
        <v>419</v>
      </c>
      <c r="F152" s="22"/>
      <c r="G152" s="21"/>
      <c r="H152" s="27"/>
      <c r="I152" s="28">
        <f>Tableau134[[#This Row],[Prix unitaires
HT]]*1.2</f>
        <v>0</v>
      </c>
    </row>
    <row r="153" spans="1:9" ht="15" customHeight="1" x14ac:dyDescent="0.25">
      <c r="A153" s="22" t="s">
        <v>420</v>
      </c>
      <c r="B153" s="20" t="s">
        <v>421</v>
      </c>
      <c r="C153" s="21" t="s">
        <v>81</v>
      </c>
      <c r="D153" s="19" t="s">
        <v>301</v>
      </c>
      <c r="E153" s="21" t="s">
        <v>422</v>
      </c>
      <c r="F153" s="22"/>
      <c r="G153" s="21"/>
      <c r="H153" s="27"/>
      <c r="I153" s="28">
        <f>Tableau134[[#This Row],[Prix unitaires
HT]]*1.2</f>
        <v>0</v>
      </c>
    </row>
    <row r="154" spans="1:9" ht="15" customHeight="1" x14ac:dyDescent="0.25">
      <c r="A154" s="22" t="s">
        <v>423</v>
      </c>
      <c r="B154" s="20" t="s">
        <v>424</v>
      </c>
      <c r="C154" s="21" t="s">
        <v>81</v>
      </c>
      <c r="D154" s="19" t="s">
        <v>301</v>
      </c>
      <c r="E154" s="21" t="s">
        <v>425</v>
      </c>
      <c r="F154" s="22"/>
      <c r="G154" s="21"/>
      <c r="H154" s="27"/>
      <c r="I154" s="28">
        <f>Tableau134[[#This Row],[Prix unitaires
HT]]*1.2</f>
        <v>0</v>
      </c>
    </row>
    <row r="155" spans="1:9" ht="15" customHeight="1" x14ac:dyDescent="0.25">
      <c r="A155" s="22" t="s">
        <v>426</v>
      </c>
      <c r="B155" s="20" t="s">
        <v>427</v>
      </c>
      <c r="C155" s="21" t="s">
        <v>81</v>
      </c>
      <c r="D155" s="19" t="s">
        <v>301</v>
      </c>
      <c r="E155" s="21" t="s">
        <v>428</v>
      </c>
      <c r="F155" s="22"/>
      <c r="G155" s="21"/>
      <c r="H155" s="27"/>
      <c r="I155" s="28">
        <f>Tableau134[[#This Row],[Prix unitaires
HT]]*1.2</f>
        <v>0</v>
      </c>
    </row>
    <row r="156" spans="1:9" ht="15" customHeight="1" x14ac:dyDescent="0.25">
      <c r="A156" s="22" t="s">
        <v>429</v>
      </c>
      <c r="B156" s="20" t="s">
        <v>430</v>
      </c>
      <c r="C156" s="21" t="s">
        <v>81</v>
      </c>
      <c r="D156" s="19" t="s">
        <v>301</v>
      </c>
      <c r="E156" s="21" t="s">
        <v>431</v>
      </c>
      <c r="F156" s="22"/>
      <c r="G156" s="21"/>
      <c r="H156" s="27"/>
      <c r="I156" s="28">
        <f>Tableau134[[#This Row],[Prix unitaires
HT]]*1.2</f>
        <v>0</v>
      </c>
    </row>
    <row r="157" spans="1:9" ht="15" customHeight="1" x14ac:dyDescent="0.25">
      <c r="A157" s="22" t="s">
        <v>432</v>
      </c>
      <c r="B157" s="20" t="s">
        <v>433</v>
      </c>
      <c r="C157" s="21" t="s">
        <v>81</v>
      </c>
      <c r="D157" s="19" t="s">
        <v>301</v>
      </c>
      <c r="E157" s="21" t="s">
        <v>434</v>
      </c>
      <c r="F157" s="22"/>
      <c r="G157" s="21"/>
      <c r="H157" s="27"/>
      <c r="I157" s="28">
        <f>Tableau134[[#This Row],[Prix unitaires
HT]]*1.2</f>
        <v>0</v>
      </c>
    </row>
    <row r="158" spans="1:9" ht="15" customHeight="1" x14ac:dyDescent="0.25">
      <c r="A158" s="22" t="s">
        <v>435</v>
      </c>
      <c r="B158" s="39" t="s">
        <v>436</v>
      </c>
      <c r="C158" s="30" t="s">
        <v>81</v>
      </c>
      <c r="D158" s="31" t="s">
        <v>301</v>
      </c>
      <c r="E158" s="30">
        <v>100023975</v>
      </c>
      <c r="F158" s="35"/>
      <c r="G158" s="30"/>
      <c r="H158" s="27"/>
      <c r="I158" s="28">
        <f>Tableau134[[#This Row],[Prix unitaires
HT]]*1.2</f>
        <v>0</v>
      </c>
    </row>
    <row r="159" spans="1:9" ht="15" customHeight="1" x14ac:dyDescent="0.25">
      <c r="A159" s="22" t="s">
        <v>437</v>
      </c>
      <c r="B159" s="20" t="s">
        <v>438</v>
      </c>
      <c r="C159" s="21" t="s">
        <v>81</v>
      </c>
      <c r="D159" s="19" t="s">
        <v>301</v>
      </c>
      <c r="E159" s="21" t="s">
        <v>439</v>
      </c>
      <c r="F159" s="22"/>
      <c r="G159" s="21"/>
      <c r="H159" s="27"/>
      <c r="I159" s="28">
        <f>Tableau134[[#This Row],[Prix unitaires
HT]]*1.2</f>
        <v>0</v>
      </c>
    </row>
    <row r="160" spans="1:9" ht="15" customHeight="1" x14ac:dyDescent="0.25">
      <c r="A160" s="22" t="s">
        <v>440</v>
      </c>
      <c r="B160" s="20" t="s">
        <v>441</v>
      </c>
      <c r="C160" s="21" t="s">
        <v>81</v>
      </c>
      <c r="D160" s="19" t="s">
        <v>409</v>
      </c>
      <c r="E160" s="21" t="s">
        <v>442</v>
      </c>
      <c r="F160" s="22"/>
      <c r="G160" s="21"/>
      <c r="H160" s="27"/>
      <c r="I160" s="28">
        <f>Tableau134[[#This Row],[Prix unitaires
HT]]*1.2</f>
        <v>0</v>
      </c>
    </row>
    <row r="161" spans="1:9" ht="15" customHeight="1" x14ac:dyDescent="0.25">
      <c r="A161" s="22" t="s">
        <v>443</v>
      </c>
      <c r="B161" s="20" t="s">
        <v>444</v>
      </c>
      <c r="C161" s="21" t="s">
        <v>81</v>
      </c>
      <c r="D161" s="19" t="s">
        <v>301</v>
      </c>
      <c r="E161" s="21" t="s">
        <v>445</v>
      </c>
      <c r="F161" s="22"/>
      <c r="G161" s="21"/>
      <c r="H161" s="27"/>
      <c r="I161" s="28">
        <f>Tableau134[[#This Row],[Prix unitaires
HT]]*1.2</f>
        <v>0</v>
      </c>
    </row>
    <row r="162" spans="1:9" ht="15" customHeight="1" x14ac:dyDescent="0.25">
      <c r="A162" s="22" t="s">
        <v>446</v>
      </c>
      <c r="B162" s="20" t="s">
        <v>447</v>
      </c>
      <c r="C162" s="21" t="s">
        <v>81</v>
      </c>
      <c r="D162" s="19" t="s">
        <v>301</v>
      </c>
      <c r="E162" s="21" t="s">
        <v>448</v>
      </c>
      <c r="F162" s="22"/>
      <c r="G162" s="21"/>
      <c r="H162" s="27"/>
      <c r="I162" s="28">
        <f>Tableau134[[#This Row],[Prix unitaires
HT]]*1.2</f>
        <v>0</v>
      </c>
    </row>
    <row r="163" spans="1:9" ht="15" customHeight="1" x14ac:dyDescent="0.25">
      <c r="A163" s="22" t="s">
        <v>449</v>
      </c>
      <c r="B163" s="20" t="s">
        <v>450</v>
      </c>
      <c r="C163" s="21" t="s">
        <v>81</v>
      </c>
      <c r="D163" s="19" t="s">
        <v>452</v>
      </c>
      <c r="E163" s="21" t="s">
        <v>451</v>
      </c>
      <c r="F163" s="22"/>
      <c r="G163" s="21"/>
      <c r="H163" s="27"/>
      <c r="I163" s="28">
        <f>Tableau134[[#This Row],[Prix unitaires
HT]]*1.2</f>
        <v>0</v>
      </c>
    </row>
    <row r="164" spans="1:9" ht="15" customHeight="1" x14ac:dyDescent="0.25">
      <c r="A164" s="22" t="s">
        <v>453</v>
      </c>
      <c r="B164" s="20" t="s">
        <v>454</v>
      </c>
      <c r="C164" s="21" t="s">
        <v>81</v>
      </c>
      <c r="D164" s="19" t="s">
        <v>456</v>
      </c>
      <c r="E164" s="21" t="s">
        <v>455</v>
      </c>
      <c r="F164" s="22"/>
      <c r="G164" s="21"/>
      <c r="H164" s="27"/>
      <c r="I164" s="28">
        <f>Tableau134[[#This Row],[Prix unitaires
HT]]*1.2</f>
        <v>0</v>
      </c>
    </row>
    <row r="165" spans="1:9" ht="15" customHeight="1" x14ac:dyDescent="0.25">
      <c r="A165" s="22" t="s">
        <v>457</v>
      </c>
      <c r="B165" s="20" t="s">
        <v>458</v>
      </c>
      <c r="C165" s="21" t="s">
        <v>81</v>
      </c>
      <c r="D165" s="19" t="s">
        <v>456</v>
      </c>
      <c r="E165" s="21" t="s">
        <v>459</v>
      </c>
      <c r="F165" s="22"/>
      <c r="G165" s="21"/>
      <c r="H165" s="27"/>
      <c r="I165" s="28">
        <f>Tableau134[[#This Row],[Prix unitaires
HT]]*1.2</f>
        <v>0</v>
      </c>
    </row>
    <row r="166" spans="1:9" ht="15" customHeight="1" x14ac:dyDescent="0.25">
      <c r="A166" s="22" t="s">
        <v>460</v>
      </c>
      <c r="B166" s="20" t="s">
        <v>461</v>
      </c>
      <c r="C166" s="21" t="s">
        <v>81</v>
      </c>
      <c r="D166" s="19" t="s">
        <v>456</v>
      </c>
      <c r="E166" s="21" t="s">
        <v>462</v>
      </c>
      <c r="F166" s="22"/>
      <c r="G166" s="21"/>
      <c r="H166" s="27"/>
      <c r="I166" s="28">
        <f>Tableau134[[#This Row],[Prix unitaires
HT]]*1.2</f>
        <v>0</v>
      </c>
    </row>
    <row r="167" spans="1:9" ht="15" customHeight="1" x14ac:dyDescent="0.25">
      <c r="A167" s="22" t="s">
        <v>463</v>
      </c>
      <c r="B167" s="20" t="s">
        <v>464</v>
      </c>
      <c r="C167" s="21" t="s">
        <v>81</v>
      </c>
      <c r="D167" s="19" t="s">
        <v>456</v>
      </c>
      <c r="E167" s="21" t="s">
        <v>465</v>
      </c>
      <c r="F167" s="22"/>
      <c r="G167" s="21"/>
      <c r="H167" s="27"/>
      <c r="I167" s="28">
        <f>Tableau134[[#This Row],[Prix unitaires
HT]]*1.2</f>
        <v>0</v>
      </c>
    </row>
    <row r="168" spans="1:9" ht="15" customHeight="1" x14ac:dyDescent="0.25">
      <c r="A168" s="22" t="s">
        <v>993</v>
      </c>
      <c r="B168" s="20" t="s">
        <v>467</v>
      </c>
      <c r="C168" s="21" t="s">
        <v>276</v>
      </c>
      <c r="D168" s="19" t="s">
        <v>468</v>
      </c>
      <c r="E168" s="21">
        <v>34404</v>
      </c>
      <c r="F168" s="22"/>
      <c r="G168" s="21"/>
      <c r="H168" s="27"/>
      <c r="I168" s="28">
        <f>Tableau134[[#This Row],[Prix unitaires
HT]]*1.2</f>
        <v>0</v>
      </c>
    </row>
    <row r="169" spans="1:9" ht="15" customHeight="1" x14ac:dyDescent="0.25">
      <c r="A169" s="22" t="s">
        <v>994</v>
      </c>
      <c r="B169" s="20" t="s">
        <v>470</v>
      </c>
      <c r="C169" s="21" t="s">
        <v>276</v>
      </c>
      <c r="D169" s="19" t="s">
        <v>468</v>
      </c>
      <c r="E169" s="21">
        <v>34408</v>
      </c>
      <c r="F169" s="22"/>
      <c r="G169" s="21"/>
      <c r="H169" s="27"/>
      <c r="I169" s="28">
        <f>Tableau134[[#This Row],[Prix unitaires
HT]]*1.2</f>
        <v>0</v>
      </c>
    </row>
    <row r="170" spans="1:9" ht="15" customHeight="1" x14ac:dyDescent="0.25">
      <c r="A170" s="22" t="s">
        <v>995</v>
      </c>
      <c r="B170" s="20" t="s">
        <v>472</v>
      </c>
      <c r="C170" s="21" t="s">
        <v>276</v>
      </c>
      <c r="D170" s="19" t="s">
        <v>474</v>
      </c>
      <c r="E170" s="21" t="s">
        <v>473</v>
      </c>
      <c r="F170" s="22"/>
      <c r="G170" s="21"/>
      <c r="H170" s="27"/>
      <c r="I170" s="28">
        <f>Tableau134[[#This Row],[Prix unitaires
HT]]*1.2</f>
        <v>0</v>
      </c>
    </row>
    <row r="171" spans="1:9" ht="15" customHeight="1" x14ac:dyDescent="0.25">
      <c r="A171" s="22" t="s">
        <v>996</v>
      </c>
      <c r="B171" s="20" t="s">
        <v>476</v>
      </c>
      <c r="C171" s="21" t="s">
        <v>81</v>
      </c>
      <c r="D171" s="19" t="s">
        <v>478</v>
      </c>
      <c r="E171" s="21" t="s">
        <v>477</v>
      </c>
      <c r="F171" s="22"/>
      <c r="G171" s="21"/>
      <c r="H171" s="27"/>
      <c r="I171" s="28">
        <f>Tableau134[[#This Row],[Prix unitaires
HT]]*1.2</f>
        <v>0</v>
      </c>
    </row>
    <row r="172" spans="1:9" ht="15" customHeight="1" x14ac:dyDescent="0.25">
      <c r="A172" s="22" t="s">
        <v>997</v>
      </c>
      <c r="B172" s="20" t="s">
        <v>479</v>
      </c>
      <c r="C172" s="21" t="s">
        <v>81</v>
      </c>
      <c r="D172" s="19" t="s">
        <v>478</v>
      </c>
      <c r="E172" s="21" t="s">
        <v>480</v>
      </c>
      <c r="F172" s="22"/>
      <c r="G172" s="21"/>
      <c r="H172" s="27"/>
      <c r="I172" s="28">
        <f>Tableau134[[#This Row],[Prix unitaires
HT]]*1.2</f>
        <v>0</v>
      </c>
    </row>
    <row r="173" spans="1:9" ht="15" customHeight="1" x14ac:dyDescent="0.25">
      <c r="A173" s="22" t="s">
        <v>466</v>
      </c>
      <c r="B173" s="20" t="s">
        <v>481</v>
      </c>
      <c r="C173" s="21" t="s">
        <v>81</v>
      </c>
      <c r="D173" s="19" t="s">
        <v>483</v>
      </c>
      <c r="E173" s="21" t="s">
        <v>482</v>
      </c>
      <c r="F173" s="22"/>
      <c r="G173" s="21"/>
      <c r="H173" s="27"/>
      <c r="I173" s="28">
        <f>Tableau134[[#This Row],[Prix unitaires
HT]]*1.2</f>
        <v>0</v>
      </c>
    </row>
    <row r="174" spans="1:9" ht="15" customHeight="1" x14ac:dyDescent="0.25">
      <c r="A174" s="22" t="s">
        <v>469</v>
      </c>
      <c r="B174" s="20" t="s">
        <v>484</v>
      </c>
      <c r="C174" s="21" t="s">
        <v>81</v>
      </c>
      <c r="D174" s="19" t="s">
        <v>486</v>
      </c>
      <c r="E174" s="21" t="s">
        <v>485</v>
      </c>
      <c r="F174" s="22"/>
      <c r="G174" s="21"/>
      <c r="H174" s="27"/>
      <c r="I174" s="28">
        <f>Tableau134[[#This Row],[Prix unitaires
HT]]*1.2</f>
        <v>0</v>
      </c>
    </row>
    <row r="175" spans="1:9" ht="15" customHeight="1" x14ac:dyDescent="0.25">
      <c r="A175" s="22" t="s">
        <v>471</v>
      </c>
      <c r="B175" s="20" t="s">
        <v>487</v>
      </c>
      <c r="C175" s="21" t="s">
        <v>81</v>
      </c>
      <c r="D175" s="19" t="s">
        <v>486</v>
      </c>
      <c r="E175" s="21" t="s">
        <v>488</v>
      </c>
      <c r="F175" s="22"/>
      <c r="G175" s="21"/>
      <c r="H175" s="27"/>
      <c r="I175" s="28">
        <f>Tableau134[[#This Row],[Prix unitaires
HT]]*1.2</f>
        <v>0</v>
      </c>
    </row>
    <row r="176" spans="1:9" ht="15" customHeight="1" x14ac:dyDescent="0.25">
      <c r="A176" s="22" t="s">
        <v>475</v>
      </c>
      <c r="B176" s="20" t="s">
        <v>489</v>
      </c>
      <c r="C176" s="21" t="s">
        <v>81</v>
      </c>
      <c r="D176" s="19" t="s">
        <v>3</v>
      </c>
      <c r="E176" s="21" t="s">
        <v>21</v>
      </c>
      <c r="F176" s="22"/>
      <c r="G176" s="21"/>
      <c r="H176" s="27"/>
      <c r="I176" s="28">
        <f>Tableau134[[#This Row],[Prix unitaires
HT]]*1.2</f>
        <v>0</v>
      </c>
    </row>
    <row r="177" spans="1:9" ht="15" customHeight="1" x14ac:dyDescent="0.25">
      <c r="A177" s="22" t="s">
        <v>1036</v>
      </c>
      <c r="B177" s="20" t="s">
        <v>490</v>
      </c>
      <c r="C177" s="21" t="s">
        <v>81</v>
      </c>
      <c r="D177" s="19" t="s">
        <v>282</v>
      </c>
      <c r="E177" s="21" t="s">
        <v>491</v>
      </c>
      <c r="F177" s="22"/>
      <c r="G177" s="21"/>
      <c r="H177" s="27"/>
      <c r="I177" s="28">
        <f>Tableau134[[#This Row],[Prix unitaires
HT]]*1.2</f>
        <v>0</v>
      </c>
    </row>
    <row r="178" spans="1:9" ht="15" customHeight="1" x14ac:dyDescent="0.25">
      <c r="A178" s="22" t="s">
        <v>492</v>
      </c>
      <c r="B178" s="20" t="s">
        <v>493</v>
      </c>
      <c r="C178" s="21" t="s">
        <v>81</v>
      </c>
      <c r="D178" s="19" t="s">
        <v>31</v>
      </c>
      <c r="E178" s="21" t="s">
        <v>529</v>
      </c>
      <c r="F178" s="22"/>
      <c r="G178" s="21"/>
      <c r="H178" s="27"/>
      <c r="I178" s="28">
        <f>Tableau134[[#This Row],[Prix unitaires
HT]]*1.2</f>
        <v>0</v>
      </c>
    </row>
    <row r="179" spans="1:9" ht="15" customHeight="1" x14ac:dyDescent="0.25">
      <c r="A179" s="22" t="s">
        <v>494</v>
      </c>
      <c r="B179" s="20" t="s">
        <v>495</v>
      </c>
      <c r="C179" s="21" t="s">
        <v>81</v>
      </c>
      <c r="D179" s="19" t="s">
        <v>497</v>
      </c>
      <c r="E179" s="21" t="s">
        <v>496</v>
      </c>
      <c r="F179" s="22"/>
      <c r="G179" s="21"/>
      <c r="H179" s="27"/>
      <c r="I179" s="28">
        <f>Tableau134[[#This Row],[Prix unitaires
HT]]*1.2</f>
        <v>0</v>
      </c>
    </row>
    <row r="180" spans="1:9" ht="15" customHeight="1" x14ac:dyDescent="0.25">
      <c r="A180" s="22" t="s">
        <v>498</v>
      </c>
      <c r="B180" s="20" t="s">
        <v>499</v>
      </c>
      <c r="C180" s="21" t="s">
        <v>81</v>
      </c>
      <c r="D180" s="31" t="s">
        <v>844</v>
      </c>
      <c r="E180" s="30" t="s">
        <v>843</v>
      </c>
      <c r="F180" s="35"/>
      <c r="G180" s="30"/>
      <c r="H180" s="27"/>
      <c r="I180" s="28">
        <f>Tableau134[[#This Row],[Prix unitaires
HT]]*1.2</f>
        <v>0</v>
      </c>
    </row>
    <row r="181" spans="1:9" ht="15" customHeight="1" x14ac:dyDescent="0.25">
      <c r="A181" s="22" t="s">
        <v>501</v>
      </c>
      <c r="B181" s="20" t="s">
        <v>502</v>
      </c>
      <c r="C181" s="21" t="s">
        <v>81</v>
      </c>
      <c r="D181" s="19" t="s">
        <v>500</v>
      </c>
      <c r="E181" s="21">
        <v>151020</v>
      </c>
      <c r="F181" s="22"/>
      <c r="G181" s="21"/>
      <c r="H181" s="27"/>
      <c r="I181" s="28">
        <f>Tableau134[[#This Row],[Prix unitaires
HT]]*1.2</f>
        <v>0</v>
      </c>
    </row>
    <row r="182" spans="1:9" ht="15" customHeight="1" x14ac:dyDescent="0.25">
      <c r="A182" s="22" t="s">
        <v>503</v>
      </c>
      <c r="B182" s="20" t="s">
        <v>504</v>
      </c>
      <c r="C182" s="21" t="s">
        <v>81</v>
      </c>
      <c r="D182" s="19" t="s">
        <v>506</v>
      </c>
      <c r="E182" s="21" t="s">
        <v>505</v>
      </c>
      <c r="F182" s="22"/>
      <c r="G182" s="21"/>
      <c r="H182" s="27"/>
      <c r="I182" s="28">
        <f>Tableau134[[#This Row],[Prix unitaires
HT]]*1.2</f>
        <v>0</v>
      </c>
    </row>
    <row r="183" spans="1:9" ht="15" customHeight="1" x14ac:dyDescent="0.25">
      <c r="A183" s="22" t="s">
        <v>507</v>
      </c>
      <c r="B183" s="20" t="s">
        <v>508</v>
      </c>
      <c r="C183" s="21" t="s">
        <v>81</v>
      </c>
      <c r="D183" s="19" t="s">
        <v>510</v>
      </c>
      <c r="E183" s="21" t="s">
        <v>509</v>
      </c>
      <c r="F183" s="22"/>
      <c r="G183" s="21"/>
      <c r="H183" s="27"/>
      <c r="I183" s="28">
        <f>Tableau134[[#This Row],[Prix unitaires
HT]]*1.2</f>
        <v>0</v>
      </c>
    </row>
    <row r="184" spans="1:9" ht="15" customHeight="1" x14ac:dyDescent="0.25">
      <c r="A184" s="22" t="s">
        <v>998</v>
      </c>
      <c r="B184" s="20" t="s">
        <v>511</v>
      </c>
      <c r="C184" s="21" t="s">
        <v>81</v>
      </c>
      <c r="D184" s="19" t="s">
        <v>510</v>
      </c>
      <c r="E184" s="21" t="s">
        <v>512</v>
      </c>
      <c r="F184" s="22"/>
      <c r="G184" s="21"/>
      <c r="H184" s="27"/>
      <c r="I184" s="28">
        <f>Tableau134[[#This Row],[Prix unitaires
HT]]*1.2</f>
        <v>0</v>
      </c>
    </row>
    <row r="185" spans="1:9" ht="15" customHeight="1" x14ac:dyDescent="0.25">
      <c r="A185" s="22" t="s">
        <v>515</v>
      </c>
      <c r="B185" s="20" t="s">
        <v>513</v>
      </c>
      <c r="C185" s="21" t="s">
        <v>81</v>
      </c>
      <c r="D185" s="19" t="s">
        <v>510</v>
      </c>
      <c r="E185" s="21" t="s">
        <v>514</v>
      </c>
      <c r="F185" s="22"/>
      <c r="G185" s="21"/>
      <c r="H185" s="27"/>
      <c r="I185" s="28">
        <f>Tableau134[[#This Row],[Prix unitaires
HT]]*1.2</f>
        <v>0</v>
      </c>
    </row>
    <row r="186" spans="1:9" ht="15" customHeight="1" x14ac:dyDescent="0.25">
      <c r="A186" s="22" t="s">
        <v>518</v>
      </c>
      <c r="B186" s="20" t="s">
        <v>516</v>
      </c>
      <c r="C186" s="21" t="s">
        <v>81</v>
      </c>
      <c r="D186" s="19" t="s">
        <v>510</v>
      </c>
      <c r="E186" s="21" t="s">
        <v>517</v>
      </c>
      <c r="F186" s="22"/>
      <c r="G186" s="21"/>
      <c r="H186" s="27"/>
      <c r="I186" s="28">
        <f>Tableau134[[#This Row],[Prix unitaires
HT]]*1.2</f>
        <v>0</v>
      </c>
    </row>
    <row r="187" spans="1:9" ht="15" customHeight="1" x14ac:dyDescent="0.25">
      <c r="A187" s="22" t="s">
        <v>522</v>
      </c>
      <c r="B187" s="20" t="s">
        <v>519</v>
      </c>
      <c r="C187" s="21" t="s">
        <v>81</v>
      </c>
      <c r="D187" s="19" t="s">
        <v>521</v>
      </c>
      <c r="E187" s="21" t="s">
        <v>520</v>
      </c>
      <c r="F187" s="22"/>
      <c r="G187" s="21"/>
      <c r="H187" s="27"/>
      <c r="I187" s="28">
        <f>Tableau134[[#This Row],[Prix unitaires
HT]]*1.2</f>
        <v>0</v>
      </c>
    </row>
    <row r="188" spans="1:9" ht="15" customHeight="1" x14ac:dyDescent="0.25">
      <c r="A188" s="22" t="s">
        <v>999</v>
      </c>
      <c r="B188" s="20" t="s">
        <v>523</v>
      </c>
      <c r="C188" s="21" t="s">
        <v>81</v>
      </c>
      <c r="D188" s="19" t="s">
        <v>525</v>
      </c>
      <c r="E188" s="21" t="s">
        <v>524</v>
      </c>
      <c r="F188" s="22"/>
      <c r="G188" s="21"/>
      <c r="H188" s="27"/>
      <c r="I188" s="28">
        <f>Tableau134[[#This Row],[Prix unitaires
HT]]*1.2</f>
        <v>0</v>
      </c>
    </row>
    <row r="189" spans="1:9" ht="15" customHeight="1" x14ac:dyDescent="0.25">
      <c r="A189" s="22" t="s">
        <v>1039</v>
      </c>
      <c r="B189" s="39" t="s">
        <v>890</v>
      </c>
      <c r="C189" s="21" t="s">
        <v>81</v>
      </c>
      <c r="D189" s="31"/>
      <c r="E189" s="30" t="s">
        <v>892</v>
      </c>
      <c r="F189" s="35"/>
      <c r="G189" s="30"/>
      <c r="H189" s="27"/>
      <c r="I189" s="28">
        <f>Tableau134[[#This Row],[Prix unitaires
HT]]*1.2</f>
        <v>0</v>
      </c>
    </row>
    <row r="190" spans="1:9" ht="15" customHeight="1" x14ac:dyDescent="0.25">
      <c r="A190" s="22" t="s">
        <v>1000</v>
      </c>
      <c r="B190" s="20" t="s">
        <v>526</v>
      </c>
      <c r="C190" s="21" t="s">
        <v>81</v>
      </c>
      <c r="D190" s="19" t="s">
        <v>3</v>
      </c>
      <c r="E190" s="21" t="s">
        <v>527</v>
      </c>
      <c r="F190" s="22"/>
      <c r="G190" s="21"/>
      <c r="H190" s="27"/>
      <c r="I190" s="28">
        <f>Tableau134[[#This Row],[Prix unitaires
HT]]*1.2</f>
        <v>0</v>
      </c>
    </row>
    <row r="191" spans="1:9" ht="15" customHeight="1" x14ac:dyDescent="0.25">
      <c r="A191" s="22" t="s">
        <v>1001</v>
      </c>
      <c r="B191" s="20" t="s">
        <v>530</v>
      </c>
      <c r="C191" s="21" t="s">
        <v>81</v>
      </c>
      <c r="D191" s="19" t="s">
        <v>3</v>
      </c>
      <c r="E191" s="21" t="s">
        <v>531</v>
      </c>
      <c r="F191" s="22"/>
      <c r="G191" s="21"/>
      <c r="H191" s="27"/>
      <c r="I191" s="28">
        <f>Tableau134[[#This Row],[Prix unitaires
HT]]*1.2</f>
        <v>0</v>
      </c>
    </row>
    <row r="192" spans="1:9" ht="15" customHeight="1" x14ac:dyDescent="0.25">
      <c r="A192" s="22" t="s">
        <v>1002</v>
      </c>
      <c r="B192" s="20" t="s">
        <v>533</v>
      </c>
      <c r="C192" s="21" t="s">
        <v>81</v>
      </c>
      <c r="D192" s="19" t="s">
        <v>3</v>
      </c>
      <c r="E192" s="21" t="s">
        <v>534</v>
      </c>
      <c r="F192" s="22"/>
      <c r="G192" s="21"/>
      <c r="H192" s="27"/>
      <c r="I192" s="28">
        <f>Tableau134[[#This Row],[Prix unitaires
HT]]*1.2</f>
        <v>0</v>
      </c>
    </row>
    <row r="193" spans="1:9" ht="15" customHeight="1" x14ac:dyDescent="0.25">
      <c r="A193" s="22" t="s">
        <v>1003</v>
      </c>
      <c r="B193" s="20" t="s">
        <v>536</v>
      </c>
      <c r="C193" s="21" t="s">
        <v>81</v>
      </c>
      <c r="D193" s="19" t="s">
        <v>3</v>
      </c>
      <c r="E193" s="21" t="s">
        <v>537</v>
      </c>
      <c r="F193" s="22"/>
      <c r="G193" s="21"/>
      <c r="H193" s="27"/>
      <c r="I193" s="28">
        <f>Tableau134[[#This Row],[Prix unitaires
HT]]*1.2</f>
        <v>0</v>
      </c>
    </row>
    <row r="194" spans="1:9" ht="15" customHeight="1" x14ac:dyDescent="0.25">
      <c r="A194" s="22" t="s">
        <v>557</v>
      </c>
      <c r="B194" s="20" t="s">
        <v>558</v>
      </c>
      <c r="C194" s="21" t="s">
        <v>81</v>
      </c>
      <c r="D194" s="19" t="s">
        <v>194</v>
      </c>
      <c r="E194" s="21" t="s">
        <v>559</v>
      </c>
      <c r="F194" s="22"/>
      <c r="G194" s="21"/>
      <c r="H194" s="27"/>
      <c r="I194" s="28">
        <f>Tableau134[[#This Row],[Prix unitaires
HT]]*1.2</f>
        <v>0</v>
      </c>
    </row>
    <row r="195" spans="1:9" ht="15" customHeight="1" x14ac:dyDescent="0.25">
      <c r="A195" s="22" t="s">
        <v>1004</v>
      </c>
      <c r="B195" s="20" t="s">
        <v>561</v>
      </c>
      <c r="C195" s="21" t="s">
        <v>81</v>
      </c>
      <c r="D195" s="19" t="s">
        <v>194</v>
      </c>
      <c r="E195" s="21" t="s">
        <v>562</v>
      </c>
      <c r="F195" s="22"/>
      <c r="G195" s="21"/>
      <c r="H195" s="27"/>
      <c r="I195" s="28">
        <f>Tableau134[[#This Row],[Prix unitaires
HT]]*1.2</f>
        <v>0</v>
      </c>
    </row>
    <row r="196" spans="1:9" ht="15" customHeight="1" x14ac:dyDescent="0.25">
      <c r="A196" s="22" t="s">
        <v>560</v>
      </c>
      <c r="B196" s="20" t="s">
        <v>561</v>
      </c>
      <c r="C196" s="21" t="s">
        <v>81</v>
      </c>
      <c r="D196" s="19" t="s">
        <v>194</v>
      </c>
      <c r="E196" s="21" t="s">
        <v>564</v>
      </c>
      <c r="F196" s="22"/>
      <c r="G196" s="21"/>
      <c r="H196" s="27"/>
      <c r="I196" s="28">
        <f>Tableau134[[#This Row],[Prix unitaires
HT]]*1.2</f>
        <v>0</v>
      </c>
    </row>
    <row r="197" spans="1:9" ht="15" customHeight="1" x14ac:dyDescent="0.25">
      <c r="A197" s="22" t="s">
        <v>563</v>
      </c>
      <c r="B197" s="20" t="s">
        <v>566</v>
      </c>
      <c r="C197" s="21" t="s">
        <v>81</v>
      </c>
      <c r="D197" s="19" t="s">
        <v>194</v>
      </c>
      <c r="E197" s="21" t="s">
        <v>567</v>
      </c>
      <c r="F197" s="22"/>
      <c r="G197" s="21"/>
      <c r="H197" s="27"/>
      <c r="I197" s="28">
        <f>Tableau134[[#This Row],[Prix unitaires
HT]]*1.2</f>
        <v>0</v>
      </c>
    </row>
    <row r="198" spans="1:9" ht="15" customHeight="1" x14ac:dyDescent="0.25">
      <c r="A198" s="22" t="s">
        <v>1005</v>
      </c>
      <c r="B198" s="20" t="s">
        <v>569</v>
      </c>
      <c r="C198" s="21" t="s">
        <v>81</v>
      </c>
      <c r="D198" s="19" t="s">
        <v>194</v>
      </c>
      <c r="E198" s="21" t="s">
        <v>570</v>
      </c>
      <c r="F198" s="22"/>
      <c r="G198" s="21"/>
      <c r="H198" s="27"/>
      <c r="I198" s="28">
        <f>Tableau134[[#This Row],[Prix unitaires
HT]]*1.2</f>
        <v>0</v>
      </c>
    </row>
    <row r="199" spans="1:9" ht="15" customHeight="1" x14ac:dyDescent="0.25">
      <c r="A199" s="22" t="s">
        <v>565</v>
      </c>
      <c r="B199" s="20" t="s">
        <v>572</v>
      </c>
      <c r="C199" s="21" t="s">
        <v>81</v>
      </c>
      <c r="D199" s="19" t="s">
        <v>194</v>
      </c>
      <c r="E199" s="21" t="s">
        <v>573</v>
      </c>
      <c r="F199" s="22"/>
      <c r="G199" s="21"/>
      <c r="H199" s="27"/>
      <c r="I199" s="28">
        <f>Tableau134[[#This Row],[Prix unitaires
HT]]*1.2</f>
        <v>0</v>
      </c>
    </row>
    <row r="200" spans="1:9" ht="15" customHeight="1" x14ac:dyDescent="0.25">
      <c r="A200" s="22" t="s">
        <v>568</v>
      </c>
      <c r="B200" s="20" t="s">
        <v>575</v>
      </c>
      <c r="C200" s="21" t="s">
        <v>81</v>
      </c>
      <c r="D200" s="19" t="s">
        <v>194</v>
      </c>
      <c r="E200" s="21" t="s">
        <v>576</v>
      </c>
      <c r="F200" s="22"/>
      <c r="G200" s="21"/>
      <c r="H200" s="27"/>
      <c r="I200" s="28">
        <f>Tableau134[[#This Row],[Prix unitaires
HT]]*1.2</f>
        <v>0</v>
      </c>
    </row>
    <row r="201" spans="1:9" ht="15" customHeight="1" x14ac:dyDescent="0.25">
      <c r="A201" s="22" t="s">
        <v>571</v>
      </c>
      <c r="B201" s="20" t="s">
        <v>561</v>
      </c>
      <c r="C201" s="21" t="s">
        <v>81</v>
      </c>
      <c r="D201" s="19" t="s">
        <v>194</v>
      </c>
      <c r="E201" s="21" t="s">
        <v>578</v>
      </c>
      <c r="F201" s="22"/>
      <c r="G201" s="21"/>
      <c r="H201" s="27"/>
      <c r="I201" s="28">
        <f>Tableau134[[#This Row],[Prix unitaires
HT]]*1.2</f>
        <v>0</v>
      </c>
    </row>
    <row r="202" spans="1:9" ht="15" customHeight="1" x14ac:dyDescent="0.25">
      <c r="A202" s="22" t="s">
        <v>574</v>
      </c>
      <c r="B202" s="20" t="s">
        <v>561</v>
      </c>
      <c r="C202" s="21" t="s">
        <v>81</v>
      </c>
      <c r="D202" s="19" t="s">
        <v>194</v>
      </c>
      <c r="E202" s="21" t="s">
        <v>580</v>
      </c>
      <c r="F202" s="22"/>
      <c r="G202" s="21"/>
      <c r="H202" s="27"/>
      <c r="I202" s="28">
        <f>Tableau134[[#This Row],[Prix unitaires
HT]]*1.2</f>
        <v>0</v>
      </c>
    </row>
    <row r="203" spans="1:9" ht="15" customHeight="1" x14ac:dyDescent="0.25">
      <c r="A203" s="22" t="s">
        <v>577</v>
      </c>
      <c r="B203" s="20" t="s">
        <v>582</v>
      </c>
      <c r="C203" s="21" t="s">
        <v>81</v>
      </c>
      <c r="D203" s="19" t="s">
        <v>194</v>
      </c>
      <c r="E203" s="21" t="s">
        <v>583</v>
      </c>
      <c r="F203" s="22"/>
      <c r="G203" s="21"/>
      <c r="H203" s="27"/>
      <c r="I203" s="28">
        <f>Tableau134[[#This Row],[Prix unitaires
HT]]*1.2</f>
        <v>0</v>
      </c>
    </row>
    <row r="204" spans="1:9" ht="15" customHeight="1" x14ac:dyDescent="0.25">
      <c r="A204" s="22" t="s">
        <v>579</v>
      </c>
      <c r="B204" s="20" t="s">
        <v>585</v>
      </c>
      <c r="C204" s="21" t="s">
        <v>81</v>
      </c>
      <c r="D204" s="19" t="s">
        <v>194</v>
      </c>
      <c r="E204" s="21" t="s">
        <v>586</v>
      </c>
      <c r="F204" s="22"/>
      <c r="G204" s="21"/>
      <c r="H204" s="27"/>
      <c r="I204" s="28">
        <f>Tableau134[[#This Row],[Prix unitaires
HT]]*1.2</f>
        <v>0</v>
      </c>
    </row>
    <row r="205" spans="1:9" ht="15" customHeight="1" x14ac:dyDescent="0.25">
      <c r="A205" s="22" t="s">
        <v>1006</v>
      </c>
      <c r="B205" s="20" t="s">
        <v>588</v>
      </c>
      <c r="C205" s="21" t="s">
        <v>81</v>
      </c>
      <c r="D205" s="19" t="s">
        <v>194</v>
      </c>
      <c r="E205" s="21" t="s">
        <v>589</v>
      </c>
      <c r="F205" s="22"/>
      <c r="G205" s="21"/>
      <c r="H205" s="27"/>
      <c r="I205" s="28">
        <f>Tableau134[[#This Row],[Prix unitaires
HT]]*1.2</f>
        <v>0</v>
      </c>
    </row>
    <row r="206" spans="1:9" ht="15" customHeight="1" x14ac:dyDescent="0.25">
      <c r="A206" s="22" t="s">
        <v>1007</v>
      </c>
      <c r="B206" s="20" t="s">
        <v>1038</v>
      </c>
      <c r="C206" s="21" t="s">
        <v>81</v>
      </c>
      <c r="D206" s="19" t="s">
        <v>194</v>
      </c>
      <c r="E206" s="21" t="s">
        <v>239</v>
      </c>
      <c r="F206" s="22"/>
      <c r="G206" s="21"/>
      <c r="H206" s="27"/>
      <c r="I206" s="28">
        <f>Tableau134[[#This Row],[Prix unitaires
HT]]*1.2</f>
        <v>0</v>
      </c>
    </row>
    <row r="207" spans="1:9" ht="15" customHeight="1" x14ac:dyDescent="0.25">
      <c r="A207" s="22" t="s">
        <v>1008</v>
      </c>
      <c r="B207" s="20" t="s">
        <v>591</v>
      </c>
      <c r="C207" s="21" t="s">
        <v>81</v>
      </c>
      <c r="D207" s="31" t="s">
        <v>194</v>
      </c>
      <c r="E207" s="30" t="s">
        <v>854</v>
      </c>
      <c r="F207" s="35"/>
      <c r="G207" s="30"/>
      <c r="H207" s="27"/>
      <c r="I207" s="28">
        <f>Tableau134[[#This Row],[Prix unitaires
HT]]*1.2</f>
        <v>0</v>
      </c>
    </row>
    <row r="208" spans="1:9" ht="15" customHeight="1" x14ac:dyDescent="0.25">
      <c r="A208" s="22" t="s">
        <v>581</v>
      </c>
      <c r="B208" s="20" t="s">
        <v>593</v>
      </c>
      <c r="C208" s="21" t="s">
        <v>81</v>
      </c>
      <c r="D208" s="19" t="s">
        <v>194</v>
      </c>
      <c r="E208" s="21" t="s">
        <v>594</v>
      </c>
      <c r="F208" s="22"/>
      <c r="G208" s="21"/>
      <c r="H208" s="27"/>
      <c r="I208" s="28">
        <f>Tableau134[[#This Row],[Prix unitaires
HT]]*1.2</f>
        <v>0</v>
      </c>
    </row>
    <row r="209" spans="1:9" ht="15" customHeight="1" x14ac:dyDescent="0.25">
      <c r="A209" s="22" t="s">
        <v>584</v>
      </c>
      <c r="B209" s="20" t="s">
        <v>561</v>
      </c>
      <c r="C209" s="21" t="s">
        <v>81</v>
      </c>
      <c r="D209" s="19" t="s">
        <v>194</v>
      </c>
      <c r="E209" s="21" t="s">
        <v>596</v>
      </c>
      <c r="F209" s="22"/>
      <c r="G209" s="21"/>
      <c r="H209" s="27"/>
      <c r="I209" s="28">
        <f>Tableau134[[#This Row],[Prix unitaires
HT]]*1.2</f>
        <v>0</v>
      </c>
    </row>
    <row r="210" spans="1:9" ht="15" customHeight="1" x14ac:dyDescent="0.25">
      <c r="A210" s="22" t="s">
        <v>587</v>
      </c>
      <c r="B210" s="20" t="s">
        <v>598</v>
      </c>
      <c r="C210" s="21" t="s">
        <v>81</v>
      </c>
      <c r="D210" s="19" t="s">
        <v>194</v>
      </c>
      <c r="E210" s="21" t="s">
        <v>599</v>
      </c>
      <c r="F210" s="22"/>
      <c r="G210" s="21"/>
      <c r="H210" s="27"/>
      <c r="I210" s="28">
        <f>Tableau134[[#This Row],[Prix unitaires
HT]]*1.2</f>
        <v>0</v>
      </c>
    </row>
    <row r="211" spans="1:9" ht="15" customHeight="1" x14ac:dyDescent="0.25">
      <c r="A211" s="22" t="s">
        <v>590</v>
      </c>
      <c r="B211" s="20" t="s">
        <v>601</v>
      </c>
      <c r="C211" s="21" t="s">
        <v>81</v>
      </c>
      <c r="D211" s="19" t="s">
        <v>603</v>
      </c>
      <c r="E211" s="21" t="s">
        <v>602</v>
      </c>
      <c r="F211" s="22"/>
      <c r="G211" s="21"/>
      <c r="H211" s="27"/>
      <c r="I211" s="28">
        <f>Tableau134[[#This Row],[Prix unitaires
HT]]*1.2</f>
        <v>0</v>
      </c>
    </row>
    <row r="212" spans="1:9" ht="15" customHeight="1" x14ac:dyDescent="0.25">
      <c r="A212" s="22" t="s">
        <v>592</v>
      </c>
      <c r="B212" s="20" t="s">
        <v>604</v>
      </c>
      <c r="C212" s="21" t="s">
        <v>81</v>
      </c>
      <c r="D212" s="19" t="s">
        <v>194</v>
      </c>
      <c r="E212" s="21" t="s">
        <v>605</v>
      </c>
      <c r="F212" s="22"/>
      <c r="G212" s="21"/>
      <c r="H212" s="27"/>
      <c r="I212" s="28">
        <f>Tableau134[[#This Row],[Prix unitaires
HT]]*1.2</f>
        <v>0</v>
      </c>
    </row>
    <row r="213" spans="1:9" ht="15" customHeight="1" x14ac:dyDescent="0.25">
      <c r="A213" s="22" t="s">
        <v>595</v>
      </c>
      <c r="B213" s="20" t="s">
        <v>606</v>
      </c>
      <c r="C213" s="21" t="s">
        <v>81</v>
      </c>
      <c r="D213" s="19" t="s">
        <v>608</v>
      </c>
      <c r="E213" s="21" t="s">
        <v>607</v>
      </c>
      <c r="F213" s="22"/>
      <c r="G213" s="21"/>
      <c r="H213" s="27"/>
      <c r="I213" s="28">
        <f>Tableau134[[#This Row],[Prix unitaires
HT]]*1.2</f>
        <v>0</v>
      </c>
    </row>
    <row r="214" spans="1:9" ht="15" customHeight="1" x14ac:dyDescent="0.25">
      <c r="A214" s="22" t="s">
        <v>597</v>
      </c>
      <c r="B214" s="20" t="s">
        <v>609</v>
      </c>
      <c r="C214" s="21" t="s">
        <v>81</v>
      </c>
      <c r="D214" s="19" t="s">
        <v>608</v>
      </c>
      <c r="E214" s="21" t="s">
        <v>610</v>
      </c>
      <c r="F214" s="22"/>
      <c r="G214" s="21"/>
      <c r="H214" s="27"/>
      <c r="I214" s="28">
        <f>Tableau134[[#This Row],[Prix unitaires
HT]]*1.2</f>
        <v>0</v>
      </c>
    </row>
    <row r="215" spans="1:9" ht="15" customHeight="1" x14ac:dyDescent="0.25">
      <c r="A215" s="22" t="s">
        <v>600</v>
      </c>
      <c r="B215" s="20" t="s">
        <v>611</v>
      </c>
      <c r="C215" s="21" t="s">
        <v>81</v>
      </c>
      <c r="D215" s="19" t="s">
        <v>608</v>
      </c>
      <c r="E215" s="21" t="s">
        <v>612</v>
      </c>
      <c r="F215" s="22"/>
      <c r="G215" s="21"/>
      <c r="H215" s="27"/>
      <c r="I215" s="28">
        <f>Tableau134[[#This Row],[Prix unitaires
HT]]*1.2</f>
        <v>0</v>
      </c>
    </row>
    <row r="216" spans="1:9" ht="15" customHeight="1" x14ac:dyDescent="0.25">
      <c r="A216" s="22" t="s">
        <v>1037</v>
      </c>
      <c r="B216" s="20" t="s">
        <v>613</v>
      </c>
      <c r="C216" s="21" t="s">
        <v>81</v>
      </c>
      <c r="D216" s="19" t="s">
        <v>615</v>
      </c>
      <c r="E216" s="21" t="s">
        <v>614</v>
      </c>
      <c r="F216" s="22"/>
      <c r="G216" s="21"/>
      <c r="H216" s="27"/>
      <c r="I216" s="28">
        <f>Tableau134[[#This Row],[Prix unitaires
HT]]*1.2</f>
        <v>0</v>
      </c>
    </row>
    <row r="217" spans="1:9" ht="15" customHeight="1" x14ac:dyDescent="0.25">
      <c r="A217" s="22" t="s">
        <v>1009</v>
      </c>
      <c r="B217" s="20" t="s">
        <v>619</v>
      </c>
      <c r="C217" s="21" t="s">
        <v>81</v>
      </c>
      <c r="D217" s="19" t="s">
        <v>621</v>
      </c>
      <c r="E217" s="21" t="s">
        <v>620</v>
      </c>
      <c r="F217" s="22"/>
      <c r="G217" s="21"/>
      <c r="H217" s="27"/>
      <c r="I217" s="28">
        <f>Tableau134[[#This Row],[Prix unitaires
HT]]*1.2</f>
        <v>0</v>
      </c>
    </row>
    <row r="218" spans="1:9" ht="15" customHeight="1" x14ac:dyDescent="0.25">
      <c r="A218" s="22" t="s">
        <v>1010</v>
      </c>
      <c r="B218" s="20" t="s">
        <v>625</v>
      </c>
      <c r="C218" s="21" t="s">
        <v>81</v>
      </c>
      <c r="D218" s="19" t="s">
        <v>3</v>
      </c>
      <c r="E218" s="21" t="s">
        <v>626</v>
      </c>
      <c r="F218" s="22"/>
      <c r="G218" s="21"/>
      <c r="H218" s="27"/>
      <c r="I218" s="28">
        <f>Tableau134[[#This Row],[Prix unitaires
HT]]*1.2</f>
        <v>0</v>
      </c>
    </row>
    <row r="219" spans="1:9" ht="15" customHeight="1" x14ac:dyDescent="0.25">
      <c r="A219" s="22" t="s">
        <v>1011</v>
      </c>
      <c r="B219" s="20" t="s">
        <v>628</v>
      </c>
      <c r="C219" s="21" t="s">
        <v>81</v>
      </c>
      <c r="D219" s="19" t="s">
        <v>3</v>
      </c>
      <c r="E219" s="21" t="s">
        <v>629</v>
      </c>
      <c r="F219" s="22"/>
      <c r="G219" s="21"/>
      <c r="H219" s="27"/>
      <c r="I219" s="28">
        <f>Tableau134[[#This Row],[Prix unitaires
HT]]*1.2</f>
        <v>0</v>
      </c>
    </row>
    <row r="220" spans="1:9" ht="15" customHeight="1" x14ac:dyDescent="0.25">
      <c r="A220" s="22" t="s">
        <v>1012</v>
      </c>
      <c r="B220" s="20" t="s">
        <v>630</v>
      </c>
      <c r="C220" s="21" t="s">
        <v>81</v>
      </c>
      <c r="D220" s="19" t="s">
        <v>3</v>
      </c>
      <c r="E220" s="21" t="s">
        <v>631</v>
      </c>
      <c r="F220" s="22"/>
      <c r="G220" s="21"/>
      <c r="H220" s="27"/>
      <c r="I220" s="28">
        <f>Tableau134[[#This Row],[Prix unitaires
HT]]*1.2</f>
        <v>0</v>
      </c>
    </row>
    <row r="221" spans="1:9" ht="15" customHeight="1" x14ac:dyDescent="0.25">
      <c r="A221" s="22" t="s">
        <v>1013</v>
      </c>
      <c r="B221" s="20" t="s">
        <v>632</v>
      </c>
      <c r="C221" s="21" t="s">
        <v>81</v>
      </c>
      <c r="D221" s="19" t="s">
        <v>3</v>
      </c>
      <c r="E221" s="21" t="s">
        <v>633</v>
      </c>
      <c r="F221" s="22"/>
      <c r="G221" s="21"/>
      <c r="H221" s="27"/>
      <c r="I221" s="28">
        <f>Tableau134[[#This Row],[Prix unitaires
HT]]*1.2</f>
        <v>0</v>
      </c>
    </row>
    <row r="222" spans="1:9" ht="15" customHeight="1" x14ac:dyDescent="0.25">
      <c r="A222" s="22" t="s">
        <v>1014</v>
      </c>
      <c r="B222" s="20" t="s">
        <v>635</v>
      </c>
      <c r="C222" s="21" t="s">
        <v>81</v>
      </c>
      <c r="D222" s="19" t="s">
        <v>3</v>
      </c>
      <c r="E222" s="21" t="s">
        <v>636</v>
      </c>
      <c r="F222" s="22"/>
      <c r="G222" s="21"/>
      <c r="H222" s="27"/>
      <c r="I222" s="28">
        <f>Tableau134[[#This Row],[Prix unitaires
HT]]*1.2</f>
        <v>0</v>
      </c>
    </row>
    <row r="223" spans="1:9" ht="15" customHeight="1" x14ac:dyDescent="0.25">
      <c r="A223" s="22" t="s">
        <v>1015</v>
      </c>
      <c r="B223" s="20" t="s">
        <v>638</v>
      </c>
      <c r="C223" s="21" t="s">
        <v>81</v>
      </c>
      <c r="D223" s="19" t="s">
        <v>3</v>
      </c>
      <c r="E223" s="21" t="s">
        <v>639</v>
      </c>
      <c r="F223" s="22"/>
      <c r="G223" s="21"/>
      <c r="H223" s="27"/>
      <c r="I223" s="28">
        <f>Tableau134[[#This Row],[Prix unitaires
HT]]*1.2</f>
        <v>0</v>
      </c>
    </row>
    <row r="224" spans="1:9" ht="15" customHeight="1" x14ac:dyDescent="0.25">
      <c r="A224" s="22" t="s">
        <v>1016</v>
      </c>
      <c r="B224" s="20" t="s">
        <v>641</v>
      </c>
      <c r="C224" s="21" t="s">
        <v>81</v>
      </c>
      <c r="D224" s="19" t="s">
        <v>3</v>
      </c>
      <c r="E224" s="21" t="s">
        <v>88</v>
      </c>
      <c r="F224" s="22"/>
      <c r="G224" s="21"/>
      <c r="H224" s="27"/>
      <c r="I224" s="28">
        <f>Tableau134[[#This Row],[Prix unitaires
HT]]*1.2</f>
        <v>0</v>
      </c>
    </row>
    <row r="225" spans="1:9" ht="15" customHeight="1" x14ac:dyDescent="0.25">
      <c r="A225" s="22" t="s">
        <v>1017</v>
      </c>
      <c r="B225" s="20" t="s">
        <v>642</v>
      </c>
      <c r="C225" s="21" t="s">
        <v>81</v>
      </c>
      <c r="D225" s="19" t="s">
        <v>3</v>
      </c>
      <c r="E225" s="21" t="s">
        <v>82</v>
      </c>
      <c r="F225" s="22"/>
      <c r="G225" s="21"/>
      <c r="H225" s="27"/>
      <c r="I225" s="28">
        <f>Tableau134[[#This Row],[Prix unitaires
HT]]*1.2</f>
        <v>0</v>
      </c>
    </row>
    <row r="226" spans="1:9" ht="15" customHeight="1" x14ac:dyDescent="0.25">
      <c r="A226" s="22" t="s">
        <v>1018</v>
      </c>
      <c r="B226" s="20" t="s">
        <v>643</v>
      </c>
      <c r="C226" s="21" t="s">
        <v>81</v>
      </c>
      <c r="D226" s="19" t="s">
        <v>3</v>
      </c>
      <c r="E226" s="21" t="s">
        <v>644</v>
      </c>
      <c r="F226" s="22"/>
      <c r="G226" s="21"/>
      <c r="H226" s="27"/>
      <c r="I226" s="28">
        <f>Tableau134[[#This Row],[Prix unitaires
HT]]*1.2</f>
        <v>0</v>
      </c>
    </row>
    <row r="227" spans="1:9" ht="15" customHeight="1" x14ac:dyDescent="0.25">
      <c r="A227" s="22" t="s">
        <v>1019</v>
      </c>
      <c r="B227" s="20" t="s">
        <v>646</v>
      </c>
      <c r="C227" s="21" t="s">
        <v>81</v>
      </c>
      <c r="D227" s="19" t="s">
        <v>648</v>
      </c>
      <c r="E227" s="21" t="s">
        <v>647</v>
      </c>
      <c r="F227" s="22"/>
      <c r="G227" s="21"/>
      <c r="H227" s="27"/>
      <c r="I227" s="28">
        <f>Tableau134[[#This Row],[Prix unitaires
HT]]*1.2</f>
        <v>0</v>
      </c>
    </row>
    <row r="228" spans="1:9" ht="15" customHeight="1" x14ac:dyDescent="0.25">
      <c r="A228" s="22" t="s">
        <v>1020</v>
      </c>
      <c r="B228" s="20" t="s">
        <v>650</v>
      </c>
      <c r="C228" s="21" t="s">
        <v>81</v>
      </c>
      <c r="D228" s="19" t="s">
        <v>648</v>
      </c>
      <c r="E228" s="21" t="s">
        <v>651</v>
      </c>
      <c r="F228" s="22"/>
      <c r="G228" s="21"/>
      <c r="H228" s="27"/>
      <c r="I228" s="28">
        <f>Tableau134[[#This Row],[Prix unitaires
HT]]*1.2</f>
        <v>0</v>
      </c>
    </row>
    <row r="229" spans="1:9" ht="15" customHeight="1" x14ac:dyDescent="0.25">
      <c r="A229" s="22" t="s">
        <v>1021</v>
      </c>
      <c r="B229" s="20" t="s">
        <v>653</v>
      </c>
      <c r="C229" s="21" t="s">
        <v>81</v>
      </c>
      <c r="D229" s="19" t="s">
        <v>648</v>
      </c>
      <c r="E229" s="21" t="s">
        <v>654</v>
      </c>
      <c r="F229" s="22"/>
      <c r="G229" s="21"/>
      <c r="H229" s="27"/>
      <c r="I229" s="28">
        <f>Tableau134[[#This Row],[Prix unitaires
HT]]*1.2</f>
        <v>0</v>
      </c>
    </row>
    <row r="230" spans="1:9" ht="15" customHeight="1" x14ac:dyDescent="0.25">
      <c r="A230" s="22" t="s">
        <v>1022</v>
      </c>
      <c r="B230" s="20" t="s">
        <v>656</v>
      </c>
      <c r="C230" s="21" t="s">
        <v>81</v>
      </c>
      <c r="D230" s="19" t="s">
        <v>648</v>
      </c>
      <c r="E230" s="21" t="s">
        <v>657</v>
      </c>
      <c r="F230" s="22"/>
      <c r="G230" s="21"/>
      <c r="H230" s="27"/>
      <c r="I230" s="28">
        <f>Tableau134[[#This Row],[Prix unitaires
HT]]*1.2</f>
        <v>0</v>
      </c>
    </row>
    <row r="231" spans="1:9" ht="15" customHeight="1" x14ac:dyDescent="0.25">
      <c r="A231" s="22" t="s">
        <v>1023</v>
      </c>
      <c r="B231" s="20" t="s">
        <v>659</v>
      </c>
      <c r="C231" s="21" t="s">
        <v>81</v>
      </c>
      <c r="D231" s="19" t="s">
        <v>648</v>
      </c>
      <c r="E231" s="21" t="s">
        <v>660</v>
      </c>
      <c r="F231" s="22"/>
      <c r="G231" s="21"/>
      <c r="H231" s="27"/>
      <c r="I231" s="28">
        <f>Tableau134[[#This Row],[Prix unitaires
HT]]*1.2</f>
        <v>0</v>
      </c>
    </row>
    <row r="232" spans="1:9" ht="15" customHeight="1" x14ac:dyDescent="0.25">
      <c r="A232" s="22" t="s">
        <v>655</v>
      </c>
      <c r="B232" s="20" t="s">
        <v>662</v>
      </c>
      <c r="C232" s="21" t="s">
        <v>81</v>
      </c>
      <c r="D232" s="19" t="s">
        <v>648</v>
      </c>
      <c r="E232" s="21" t="s">
        <v>663</v>
      </c>
      <c r="F232" s="22"/>
      <c r="G232" s="21"/>
      <c r="H232" s="27"/>
      <c r="I232" s="28">
        <f>Tableau134[[#This Row],[Prix unitaires
HT]]*1.2</f>
        <v>0</v>
      </c>
    </row>
    <row r="233" spans="1:9" ht="15" customHeight="1" x14ac:dyDescent="0.25">
      <c r="A233" s="22" t="s">
        <v>658</v>
      </c>
      <c r="B233" s="20" t="s">
        <v>665</v>
      </c>
      <c r="C233" s="21" t="s">
        <v>81</v>
      </c>
      <c r="D233" s="19" t="s">
        <v>648</v>
      </c>
      <c r="E233" s="21" t="s">
        <v>666</v>
      </c>
      <c r="F233" s="22"/>
      <c r="G233" s="21"/>
      <c r="H233" s="27"/>
      <c r="I233" s="28">
        <f>Tableau134[[#This Row],[Prix unitaires
HT]]*1.2</f>
        <v>0</v>
      </c>
    </row>
    <row r="234" spans="1:9" ht="15" customHeight="1" x14ac:dyDescent="0.25">
      <c r="A234" s="22" t="s">
        <v>661</v>
      </c>
      <c r="B234" s="20" t="s">
        <v>667</v>
      </c>
      <c r="C234" s="21" t="s">
        <v>81</v>
      </c>
      <c r="D234" s="19" t="s">
        <v>669</v>
      </c>
      <c r="E234" s="21" t="s">
        <v>668</v>
      </c>
      <c r="F234" s="22"/>
      <c r="G234" s="21"/>
      <c r="H234" s="27"/>
      <c r="I234" s="28">
        <f>Tableau134[[#This Row],[Prix unitaires
HT]]*1.2</f>
        <v>0</v>
      </c>
    </row>
    <row r="235" spans="1:9" ht="15" customHeight="1" x14ac:dyDescent="0.25">
      <c r="A235" s="22" t="s">
        <v>664</v>
      </c>
      <c r="B235" s="20" t="s">
        <v>671</v>
      </c>
      <c r="C235" s="21" t="s">
        <v>81</v>
      </c>
      <c r="D235" s="19" t="s">
        <v>669</v>
      </c>
      <c r="E235" s="21" t="s">
        <v>672</v>
      </c>
      <c r="F235" s="22"/>
      <c r="G235" s="21"/>
      <c r="H235" s="27"/>
      <c r="I235" s="28">
        <f>Tableau134[[#This Row],[Prix unitaires
HT]]*1.2</f>
        <v>0</v>
      </c>
    </row>
    <row r="236" spans="1:9" ht="15" customHeight="1" x14ac:dyDescent="0.25">
      <c r="A236" s="22" t="s">
        <v>1024</v>
      </c>
      <c r="B236" s="20" t="s">
        <v>675</v>
      </c>
      <c r="C236" s="21" t="s">
        <v>81</v>
      </c>
      <c r="D236" s="19" t="s">
        <v>669</v>
      </c>
      <c r="E236" s="21" t="s">
        <v>676</v>
      </c>
      <c r="F236" s="22"/>
      <c r="G236" s="21"/>
      <c r="H236" s="27"/>
      <c r="I236" s="28">
        <f>Tableau134[[#This Row],[Prix unitaires
HT]]*1.2</f>
        <v>0</v>
      </c>
    </row>
    <row r="237" spans="1:9" ht="15" customHeight="1" x14ac:dyDescent="0.25">
      <c r="A237" s="22" t="s">
        <v>1025</v>
      </c>
      <c r="B237" s="20" t="s">
        <v>678</v>
      </c>
      <c r="C237" s="21" t="s">
        <v>81</v>
      </c>
      <c r="D237" s="19" t="s">
        <v>669</v>
      </c>
      <c r="E237" s="21" t="s">
        <v>1030</v>
      </c>
      <c r="F237" s="22"/>
      <c r="G237" s="21"/>
      <c r="H237" s="27"/>
      <c r="I237" s="28">
        <f>Tableau134[[#This Row],[Prix unitaires
HT]]*1.2</f>
        <v>0</v>
      </c>
    </row>
    <row r="238" spans="1:9" ht="15" customHeight="1" x14ac:dyDescent="0.25">
      <c r="A238" s="22" t="s">
        <v>674</v>
      </c>
      <c r="B238" s="20" t="s">
        <v>680</v>
      </c>
      <c r="C238" s="21" t="s">
        <v>81</v>
      </c>
      <c r="D238" s="19" t="s">
        <v>194</v>
      </c>
      <c r="E238" s="21" t="s">
        <v>681</v>
      </c>
      <c r="F238" s="22"/>
      <c r="G238" s="21"/>
      <c r="H238" s="27"/>
      <c r="I238" s="28">
        <f>Tableau134[[#This Row],[Prix unitaires
HT]]*1.2</f>
        <v>0</v>
      </c>
    </row>
    <row r="239" spans="1:9" ht="15" customHeight="1" x14ac:dyDescent="0.25">
      <c r="A239" s="22" t="s">
        <v>677</v>
      </c>
      <c r="B239" s="20" t="s">
        <v>682</v>
      </c>
      <c r="C239" s="21" t="s">
        <v>81</v>
      </c>
      <c r="D239" s="19" t="s">
        <v>194</v>
      </c>
      <c r="E239" s="21" t="s">
        <v>573</v>
      </c>
      <c r="F239" s="22"/>
      <c r="G239" s="21"/>
      <c r="H239" s="27"/>
      <c r="I239" s="28">
        <f>Tableau134[[#This Row],[Prix unitaires
HT]]*1.2</f>
        <v>0</v>
      </c>
    </row>
    <row r="240" spans="1:9" ht="15" customHeight="1" x14ac:dyDescent="0.25">
      <c r="A240" s="22" t="s">
        <v>679</v>
      </c>
      <c r="B240" s="20" t="s">
        <v>683</v>
      </c>
      <c r="C240" s="21" t="s">
        <v>81</v>
      </c>
      <c r="D240" s="19" t="s">
        <v>3</v>
      </c>
      <c r="E240" s="21" t="s">
        <v>684</v>
      </c>
      <c r="F240" s="22"/>
      <c r="G240" s="21"/>
      <c r="H240" s="27"/>
      <c r="I240" s="28">
        <f>Tableau134[[#This Row],[Prix unitaires
HT]]*1.2</f>
        <v>0</v>
      </c>
    </row>
    <row r="241" spans="1:9" ht="15" customHeight="1" x14ac:dyDescent="0.25">
      <c r="A241" s="22" t="s">
        <v>686</v>
      </c>
      <c r="B241" s="20" t="s">
        <v>687</v>
      </c>
      <c r="C241" s="21" t="s">
        <v>81</v>
      </c>
      <c r="D241" s="19" t="s">
        <v>3</v>
      </c>
      <c r="E241" s="21" t="s">
        <v>688</v>
      </c>
      <c r="F241" s="22"/>
      <c r="G241" s="21"/>
      <c r="H241" s="27"/>
      <c r="I241" s="28">
        <f>Tableau134[[#This Row],[Prix unitaires
HT]]*1.2</f>
        <v>0</v>
      </c>
    </row>
    <row r="242" spans="1:9" ht="15" customHeight="1" x14ac:dyDescent="0.25">
      <c r="A242" s="22" t="s">
        <v>689</v>
      </c>
      <c r="B242" s="20" t="s">
        <v>690</v>
      </c>
      <c r="C242" s="21" t="s">
        <v>81</v>
      </c>
      <c r="D242" s="19" t="s">
        <v>3</v>
      </c>
      <c r="E242" s="21" t="s">
        <v>691</v>
      </c>
      <c r="F242" s="22"/>
      <c r="G242" s="21"/>
      <c r="H242" s="27"/>
      <c r="I242" s="28">
        <f>Tableau134[[#This Row],[Prix unitaires
HT]]*1.2</f>
        <v>0</v>
      </c>
    </row>
    <row r="243" spans="1:9" ht="15" customHeight="1" x14ac:dyDescent="0.25">
      <c r="A243" s="22" t="s">
        <v>1026</v>
      </c>
      <c r="B243" s="20" t="s">
        <v>693</v>
      </c>
      <c r="C243" s="21" t="s">
        <v>81</v>
      </c>
      <c r="D243" s="19" t="s">
        <v>3</v>
      </c>
      <c r="E243" s="21" t="s">
        <v>694</v>
      </c>
      <c r="F243" s="22"/>
      <c r="G243" s="21"/>
      <c r="H243" s="27"/>
      <c r="I243" s="28">
        <f>Tableau134[[#This Row],[Prix unitaires
HT]]*1.2</f>
        <v>0</v>
      </c>
    </row>
    <row r="244" spans="1:9" ht="15" customHeight="1" x14ac:dyDescent="0.25">
      <c r="A244" s="22" t="s">
        <v>692</v>
      </c>
      <c r="B244" s="20" t="s">
        <v>696</v>
      </c>
      <c r="C244" s="21" t="s">
        <v>81</v>
      </c>
      <c r="D244" s="19" t="s">
        <v>3</v>
      </c>
      <c r="E244" s="21" t="s">
        <v>697</v>
      </c>
      <c r="F244" s="22"/>
      <c r="G244" s="21"/>
      <c r="H244" s="27"/>
      <c r="I244" s="28">
        <f>Tableau134[[#This Row],[Prix unitaires
HT]]*1.2</f>
        <v>0</v>
      </c>
    </row>
    <row r="245" spans="1:9" ht="15" customHeight="1" x14ac:dyDescent="0.25">
      <c r="A245" s="22" t="s">
        <v>695</v>
      </c>
      <c r="B245" s="20" t="s">
        <v>699</v>
      </c>
      <c r="C245" s="21" t="s">
        <v>81</v>
      </c>
      <c r="D245" s="19" t="s">
        <v>3</v>
      </c>
      <c r="E245" s="21" t="s">
        <v>700</v>
      </c>
      <c r="F245" s="22"/>
      <c r="G245" s="21"/>
      <c r="H245" s="27"/>
      <c r="I245" s="28">
        <f>Tableau134[[#This Row],[Prix unitaires
HT]]*1.2</f>
        <v>0</v>
      </c>
    </row>
    <row r="246" spans="1:9" ht="15" customHeight="1" x14ac:dyDescent="0.25">
      <c r="A246" s="22" t="s">
        <v>698</v>
      </c>
      <c r="B246" s="20" t="s">
        <v>702</v>
      </c>
      <c r="C246" s="21" t="s">
        <v>81</v>
      </c>
      <c r="D246" s="19" t="s">
        <v>3</v>
      </c>
      <c r="E246" s="21" t="s">
        <v>703</v>
      </c>
      <c r="F246" s="22"/>
      <c r="G246" s="21"/>
      <c r="H246" s="27"/>
      <c r="I246" s="28">
        <f>Tableau134[[#This Row],[Prix unitaires
HT]]*1.2</f>
        <v>0</v>
      </c>
    </row>
    <row r="247" spans="1:9" ht="15" customHeight="1" x14ac:dyDescent="0.25">
      <c r="A247" s="22" t="s">
        <v>701</v>
      </c>
      <c r="B247" s="20" t="s">
        <v>705</v>
      </c>
      <c r="C247" s="21" t="s">
        <v>81</v>
      </c>
      <c r="D247" s="19" t="s">
        <v>3</v>
      </c>
      <c r="E247" s="21" t="s">
        <v>706</v>
      </c>
      <c r="F247" s="22"/>
      <c r="G247" s="21"/>
      <c r="H247" s="27"/>
      <c r="I247" s="28">
        <f>Tableau134[[#This Row],[Prix unitaires
HT]]*1.2</f>
        <v>0</v>
      </c>
    </row>
    <row r="248" spans="1:9" ht="15" customHeight="1" x14ac:dyDescent="0.25">
      <c r="A248" s="22" t="s">
        <v>704</v>
      </c>
      <c r="B248" s="20" t="s">
        <v>708</v>
      </c>
      <c r="C248" s="21" t="s">
        <v>81</v>
      </c>
      <c r="D248" s="19" t="s">
        <v>3</v>
      </c>
      <c r="E248" s="21" t="s">
        <v>709</v>
      </c>
      <c r="F248" s="22"/>
      <c r="G248" s="21"/>
      <c r="H248" s="27"/>
      <c r="I248" s="28">
        <f>Tableau134[[#This Row],[Prix unitaires
HT]]*1.2</f>
        <v>0</v>
      </c>
    </row>
    <row r="249" spans="1:9" ht="15" customHeight="1" x14ac:dyDescent="0.25">
      <c r="A249" s="22" t="s">
        <v>707</v>
      </c>
      <c r="B249" s="20" t="s">
        <v>711</v>
      </c>
      <c r="C249" s="21" t="s">
        <v>81</v>
      </c>
      <c r="D249" s="19" t="s">
        <v>3</v>
      </c>
      <c r="E249" s="21" t="s">
        <v>712</v>
      </c>
      <c r="F249" s="22"/>
      <c r="G249" s="21"/>
      <c r="H249" s="27"/>
      <c r="I249" s="28">
        <f>Tableau134[[#This Row],[Prix unitaires
HT]]*1.2</f>
        <v>0</v>
      </c>
    </row>
    <row r="250" spans="1:9" ht="15" customHeight="1" x14ac:dyDescent="0.25">
      <c r="A250" s="22" t="s">
        <v>710</v>
      </c>
      <c r="B250" s="20" t="s">
        <v>714</v>
      </c>
      <c r="C250" s="21" t="s">
        <v>81</v>
      </c>
      <c r="D250" s="19" t="s">
        <v>3</v>
      </c>
      <c r="E250" s="21" t="s">
        <v>715</v>
      </c>
      <c r="F250" s="22"/>
      <c r="G250" s="21"/>
      <c r="H250" s="27"/>
      <c r="I250" s="28">
        <f>Tableau134[[#This Row],[Prix unitaires
HT]]*1.2</f>
        <v>0</v>
      </c>
    </row>
    <row r="251" spans="1:9" ht="15" customHeight="1" x14ac:dyDescent="0.25">
      <c r="A251" s="22" t="s">
        <v>713</v>
      </c>
      <c r="B251" s="20" t="s">
        <v>717</v>
      </c>
      <c r="C251" s="21" t="s">
        <v>81</v>
      </c>
      <c r="D251" s="19" t="s">
        <v>3</v>
      </c>
      <c r="E251" s="21" t="s">
        <v>715</v>
      </c>
      <c r="F251" s="22"/>
      <c r="G251" s="21"/>
      <c r="H251" s="27"/>
      <c r="I251" s="28">
        <f>Tableau134[[#This Row],[Prix unitaires
HT]]*1.2</f>
        <v>0</v>
      </c>
    </row>
    <row r="252" spans="1:9" ht="15" customHeight="1" x14ac:dyDescent="0.25">
      <c r="A252" s="22" t="s">
        <v>716</v>
      </c>
      <c r="B252" s="20" t="s">
        <v>719</v>
      </c>
      <c r="C252" s="21" t="s">
        <v>81</v>
      </c>
      <c r="D252" s="19" t="s">
        <v>3</v>
      </c>
      <c r="E252" s="21" t="s">
        <v>720</v>
      </c>
      <c r="F252" s="22"/>
      <c r="G252" s="21"/>
      <c r="H252" s="27"/>
      <c r="I252" s="28">
        <f>Tableau134[[#This Row],[Prix unitaires
HT]]*1.2</f>
        <v>0</v>
      </c>
    </row>
    <row r="253" spans="1:9" ht="15" customHeight="1" x14ac:dyDescent="0.25">
      <c r="A253" s="22" t="s">
        <v>718</v>
      </c>
      <c r="B253" s="20" t="s">
        <v>722</v>
      </c>
      <c r="C253" s="21" t="s">
        <v>81</v>
      </c>
      <c r="D253" s="19" t="s">
        <v>723</v>
      </c>
      <c r="E253" s="21">
        <v>228</v>
      </c>
      <c r="F253" s="22"/>
      <c r="G253" s="21"/>
      <c r="H253" s="27"/>
      <c r="I253" s="28">
        <f>Tableau134[[#This Row],[Prix unitaires
HT]]*1.2</f>
        <v>0</v>
      </c>
    </row>
    <row r="254" spans="1:9" ht="15" customHeight="1" x14ac:dyDescent="0.25">
      <c r="A254" s="22" t="s">
        <v>721</v>
      </c>
      <c r="B254" s="20" t="s">
        <v>725</v>
      </c>
      <c r="C254" s="21" t="s">
        <v>81</v>
      </c>
      <c r="D254" s="19" t="s">
        <v>3</v>
      </c>
      <c r="E254" s="21" t="s">
        <v>726</v>
      </c>
      <c r="F254" s="22"/>
      <c r="G254" s="21"/>
      <c r="H254" s="27"/>
      <c r="I254" s="28">
        <f>Tableau134[[#This Row],[Prix unitaires
HT]]*1.2</f>
        <v>0</v>
      </c>
    </row>
    <row r="255" spans="1:9" ht="15" customHeight="1" x14ac:dyDescent="0.25">
      <c r="A255" s="22" t="s">
        <v>724</v>
      </c>
      <c r="B255" s="20" t="s">
        <v>727</v>
      </c>
      <c r="C255" s="21" t="s">
        <v>81</v>
      </c>
      <c r="D255" s="19" t="s">
        <v>3</v>
      </c>
      <c r="E255" s="21" t="s">
        <v>728</v>
      </c>
      <c r="F255" s="22"/>
      <c r="G255" s="21"/>
      <c r="H255" s="27"/>
      <c r="I255" s="28">
        <f>Tableau134[[#This Row],[Prix unitaires
HT]]*1.2</f>
        <v>0</v>
      </c>
    </row>
    <row r="256" spans="1:9" s="34" customFormat="1" ht="15" customHeight="1" x14ac:dyDescent="0.25">
      <c r="A256" s="22" t="s">
        <v>764</v>
      </c>
      <c r="B256" s="20" t="s">
        <v>765</v>
      </c>
      <c r="C256" s="21" t="s">
        <v>81</v>
      </c>
      <c r="D256" s="19" t="s">
        <v>767</v>
      </c>
      <c r="E256" s="21" t="s">
        <v>766</v>
      </c>
      <c r="F256" s="22"/>
      <c r="G256" s="21"/>
      <c r="H256" s="32"/>
      <c r="I256" s="33">
        <f>Tableau134[[#This Row],[Prix unitaires
HT]]*1.2</f>
        <v>0</v>
      </c>
    </row>
    <row r="257" spans="1:9" ht="15" customHeight="1" x14ac:dyDescent="0.25">
      <c r="A257" s="22" t="s">
        <v>768</v>
      </c>
      <c r="B257" s="20" t="s">
        <v>769</v>
      </c>
      <c r="C257" s="21" t="s">
        <v>81</v>
      </c>
      <c r="D257" s="19" t="s">
        <v>767</v>
      </c>
      <c r="E257" s="21" t="s">
        <v>770</v>
      </c>
      <c r="F257" s="22"/>
      <c r="G257" s="21"/>
      <c r="H257" s="27"/>
      <c r="I257" s="28">
        <f>Tableau134[[#This Row],[Prix unitaires
HT]]*1.2</f>
        <v>0</v>
      </c>
    </row>
    <row r="258" spans="1:9" ht="15" customHeight="1" x14ac:dyDescent="0.25">
      <c r="A258" s="22" t="s">
        <v>771</v>
      </c>
      <c r="B258" s="20" t="s">
        <v>772</v>
      </c>
      <c r="C258" s="21" t="s">
        <v>81</v>
      </c>
      <c r="D258" s="19" t="s">
        <v>767</v>
      </c>
      <c r="E258" s="21" t="s">
        <v>773</v>
      </c>
      <c r="F258" s="22"/>
      <c r="G258" s="21"/>
      <c r="H258" s="27"/>
      <c r="I258" s="28">
        <f>Tableau134[[#This Row],[Prix unitaires
HT]]*1.2</f>
        <v>0</v>
      </c>
    </row>
    <row r="259" spans="1:9" ht="15" customHeight="1" x14ac:dyDescent="0.25">
      <c r="A259" s="22" t="s">
        <v>774</v>
      </c>
      <c r="B259" s="20" t="s">
        <v>775</v>
      </c>
      <c r="C259" s="21" t="s">
        <v>81</v>
      </c>
      <c r="D259" s="19" t="s">
        <v>767</v>
      </c>
      <c r="E259" s="21" t="s">
        <v>776</v>
      </c>
      <c r="F259" s="22"/>
      <c r="G259" s="21"/>
      <c r="H259" s="27"/>
      <c r="I259" s="28">
        <f>Tableau134[[#This Row],[Prix unitaires
HT]]*1.2</f>
        <v>0</v>
      </c>
    </row>
    <row r="260" spans="1:9" ht="15" customHeight="1" x14ac:dyDescent="0.25">
      <c r="A260" s="22" t="s">
        <v>777</v>
      </c>
      <c r="B260" s="20" t="s">
        <v>778</v>
      </c>
      <c r="C260" s="21" t="s">
        <v>81</v>
      </c>
      <c r="D260" s="19" t="s">
        <v>767</v>
      </c>
      <c r="E260" s="21" t="s">
        <v>779</v>
      </c>
      <c r="F260" s="22"/>
      <c r="G260" s="21"/>
      <c r="H260" s="27"/>
      <c r="I260" s="28">
        <f>Tableau134[[#This Row],[Prix unitaires
HT]]*1.2</f>
        <v>0</v>
      </c>
    </row>
    <row r="261" spans="1:9" ht="15" customHeight="1" x14ac:dyDescent="0.25">
      <c r="A261" s="22" t="s">
        <v>780</v>
      </c>
      <c r="B261" s="20" t="s">
        <v>781</v>
      </c>
      <c r="C261" s="21" t="s">
        <v>81</v>
      </c>
      <c r="D261" s="19" t="s">
        <v>767</v>
      </c>
      <c r="E261" s="21" t="s">
        <v>773</v>
      </c>
      <c r="F261" s="22"/>
      <c r="G261" s="21"/>
      <c r="H261" s="27"/>
      <c r="I261" s="28">
        <f>Tableau134[[#This Row],[Prix unitaires
HT]]*1.2</f>
        <v>0</v>
      </c>
    </row>
    <row r="262" spans="1:9" ht="15" customHeight="1" x14ac:dyDescent="0.25">
      <c r="A262" s="22" t="s">
        <v>782</v>
      </c>
      <c r="B262" s="20" t="s">
        <v>783</v>
      </c>
      <c r="C262" s="21" t="s">
        <v>81</v>
      </c>
      <c r="D262" s="19" t="s">
        <v>767</v>
      </c>
      <c r="E262" s="21" t="s">
        <v>784</v>
      </c>
      <c r="F262" s="22"/>
      <c r="G262" s="21"/>
      <c r="H262" s="27"/>
      <c r="I262" s="28">
        <f>Tableau134[[#This Row],[Prix unitaires
HT]]*1.2</f>
        <v>0</v>
      </c>
    </row>
    <row r="263" spans="1:9" ht="15" customHeight="1" x14ac:dyDescent="0.25">
      <c r="A263" s="22" t="s">
        <v>785</v>
      </c>
      <c r="B263" s="39" t="s">
        <v>786</v>
      </c>
      <c r="C263" s="30" t="s">
        <v>81</v>
      </c>
      <c r="D263" s="31" t="s">
        <v>40</v>
      </c>
      <c r="E263" s="30" t="s">
        <v>820</v>
      </c>
      <c r="F263" s="35"/>
      <c r="G263" s="30"/>
      <c r="H263" s="27"/>
      <c r="I263" s="28">
        <f>Tableau134[[#This Row],[Prix unitaires
HT]]*1.2</f>
        <v>0</v>
      </c>
    </row>
    <row r="264" spans="1:9" ht="15" customHeight="1" x14ac:dyDescent="0.25">
      <c r="A264" s="22" t="s">
        <v>787</v>
      </c>
      <c r="B264" s="20" t="s">
        <v>788</v>
      </c>
      <c r="C264" s="21" t="s">
        <v>81</v>
      </c>
      <c r="D264" s="19" t="s">
        <v>40</v>
      </c>
      <c r="E264" s="21" t="s">
        <v>789</v>
      </c>
      <c r="F264" s="22"/>
      <c r="G264" s="21"/>
      <c r="H264" s="27"/>
      <c r="I264" s="28">
        <f>Tableau134[[#This Row],[Prix unitaires
HT]]*1.2</f>
        <v>0</v>
      </c>
    </row>
    <row r="265" spans="1:9" ht="15" customHeight="1" x14ac:dyDescent="0.25">
      <c r="A265" s="22" t="s">
        <v>790</v>
      </c>
      <c r="B265" s="20" t="s">
        <v>791</v>
      </c>
      <c r="C265" s="21" t="s">
        <v>81</v>
      </c>
      <c r="D265" s="31" t="s">
        <v>792</v>
      </c>
      <c r="E265" s="30" t="s">
        <v>853</v>
      </c>
      <c r="F265" s="35"/>
      <c r="G265" s="30"/>
      <c r="H265" s="27"/>
      <c r="I265" s="28">
        <f>Tableau134[[#This Row],[Prix unitaires
HT]]*1.2</f>
        <v>0</v>
      </c>
    </row>
    <row r="266" spans="1:9" ht="15" customHeight="1" x14ac:dyDescent="0.25">
      <c r="A266" s="22" t="s">
        <v>793</v>
      </c>
      <c r="B266" s="20" t="s">
        <v>794</v>
      </c>
      <c r="C266" s="21" t="s">
        <v>81</v>
      </c>
      <c r="D266" s="31" t="s">
        <v>792</v>
      </c>
      <c r="E266" s="30" t="s">
        <v>852</v>
      </c>
      <c r="F266" s="35"/>
      <c r="G266" s="30"/>
      <c r="H266" s="27"/>
      <c r="I266" s="28">
        <f>Tableau134[[#This Row],[Prix unitaires
HT]]*1.2</f>
        <v>0</v>
      </c>
    </row>
    <row r="267" spans="1:9" ht="15" customHeight="1" x14ac:dyDescent="0.25">
      <c r="A267" s="22" t="s">
        <v>795</v>
      </c>
      <c r="B267" s="42" t="s">
        <v>796</v>
      </c>
      <c r="C267" s="21" t="s">
        <v>81</v>
      </c>
      <c r="D267" s="43" t="s">
        <v>767</v>
      </c>
      <c r="E267" s="21" t="s">
        <v>797</v>
      </c>
      <c r="F267" s="22"/>
      <c r="G267" s="21"/>
      <c r="H267" s="27"/>
      <c r="I267" s="28">
        <f>Tableau134[[#This Row],[Prix unitaires
HT]]*1.2</f>
        <v>0</v>
      </c>
    </row>
    <row r="268" spans="1:9" ht="15" customHeight="1" x14ac:dyDescent="0.25">
      <c r="A268" s="22" t="s">
        <v>798</v>
      </c>
      <c r="B268" s="20" t="s">
        <v>799</v>
      </c>
      <c r="C268" s="44" t="s">
        <v>81</v>
      </c>
      <c r="D268" s="19" t="s">
        <v>767</v>
      </c>
      <c r="E268" s="44" t="s">
        <v>800</v>
      </c>
      <c r="F268" s="22"/>
      <c r="G268" s="21"/>
      <c r="H268" s="27"/>
      <c r="I268" s="28">
        <f>Tableau134[[#This Row],[Prix unitaires
HT]]*1.2</f>
        <v>0</v>
      </c>
    </row>
    <row r="269" spans="1:9" ht="15" customHeight="1" x14ac:dyDescent="0.25">
      <c r="A269" s="22" t="s">
        <v>801</v>
      </c>
      <c r="B269" s="20" t="s">
        <v>802</v>
      </c>
      <c r="C269" s="44" t="s">
        <v>81</v>
      </c>
      <c r="D269" s="19" t="s">
        <v>767</v>
      </c>
      <c r="E269" s="44" t="s">
        <v>803</v>
      </c>
      <c r="F269" s="22"/>
      <c r="G269" s="21"/>
      <c r="H269" s="27"/>
      <c r="I269" s="28">
        <f>Tableau134[[#This Row],[Prix unitaires
HT]]*1.2</f>
        <v>0</v>
      </c>
    </row>
    <row r="270" spans="1:9" ht="15" customHeight="1" x14ac:dyDescent="0.25">
      <c r="A270" s="22" t="s">
        <v>804</v>
      </c>
      <c r="B270" s="20" t="s">
        <v>805</v>
      </c>
      <c r="C270" s="44" t="s">
        <v>81</v>
      </c>
      <c r="D270" s="19" t="s">
        <v>807</v>
      </c>
      <c r="E270" s="44" t="s">
        <v>806</v>
      </c>
      <c r="F270" s="22"/>
      <c r="G270" s="21"/>
      <c r="H270" s="27"/>
      <c r="I270" s="28">
        <f>Tableau134[[#This Row],[Prix unitaires
HT]]*1.2</f>
        <v>0</v>
      </c>
    </row>
    <row r="271" spans="1:9" ht="15" customHeight="1" x14ac:dyDescent="0.25">
      <c r="A271" s="22" t="s">
        <v>944</v>
      </c>
      <c r="B271" s="20" t="s">
        <v>810</v>
      </c>
      <c r="C271" s="44" t="s">
        <v>81</v>
      </c>
      <c r="D271" s="19" t="s">
        <v>808</v>
      </c>
      <c r="E271" s="44" t="s">
        <v>811</v>
      </c>
      <c r="F271" s="22"/>
      <c r="G271" s="21"/>
      <c r="H271" s="27"/>
      <c r="I271" s="28">
        <f>Tableau134[[#This Row],[Prix unitaires
HT]]*1.2</f>
        <v>0</v>
      </c>
    </row>
    <row r="272" spans="1:9" ht="15" customHeight="1" x14ac:dyDescent="0.25">
      <c r="A272" s="22" t="s">
        <v>809</v>
      </c>
      <c r="B272" s="45" t="s">
        <v>901</v>
      </c>
      <c r="C272" s="3" t="s">
        <v>81</v>
      </c>
      <c r="D272" s="31" t="s">
        <v>894</v>
      </c>
      <c r="E272" s="3" t="s">
        <v>40</v>
      </c>
      <c r="F272" s="1"/>
      <c r="G272" s="3"/>
      <c r="H272" s="27"/>
      <c r="I272" s="28">
        <f>Tableau134[[#This Row],[Prix unitaires
HT]]*1.2</f>
        <v>0</v>
      </c>
    </row>
    <row r="273" spans="1:9" ht="15" customHeight="1" x14ac:dyDescent="0.25">
      <c r="A273" s="22" t="s">
        <v>812</v>
      </c>
      <c r="B273" s="45" t="s">
        <v>902</v>
      </c>
      <c r="C273" s="3" t="s">
        <v>81</v>
      </c>
      <c r="D273" s="31" t="s">
        <v>895</v>
      </c>
      <c r="E273" s="3" t="s">
        <v>40</v>
      </c>
      <c r="F273" s="1"/>
      <c r="G273" s="3"/>
      <c r="H273" s="27"/>
      <c r="I273" s="28">
        <f>Tableau134[[#This Row],[Prix unitaires
HT]]*1.2</f>
        <v>0</v>
      </c>
    </row>
    <row r="274" spans="1:9" ht="15" customHeight="1" x14ac:dyDescent="0.25">
      <c r="A274" s="22" t="s">
        <v>814</v>
      </c>
      <c r="B274" s="45" t="s">
        <v>903</v>
      </c>
      <c r="C274" s="3" t="s">
        <v>81</v>
      </c>
      <c r="D274" s="31" t="s">
        <v>896</v>
      </c>
      <c r="E274" s="3" t="s">
        <v>808</v>
      </c>
      <c r="F274" s="1"/>
      <c r="G274" s="3"/>
      <c r="H274" s="27"/>
      <c r="I274" s="28">
        <f>Tableau134[[#This Row],[Prix unitaires
HT]]*1.2</f>
        <v>0</v>
      </c>
    </row>
    <row r="275" spans="1:9" ht="15" customHeight="1" x14ac:dyDescent="0.25">
      <c r="A275" s="22" t="s">
        <v>908</v>
      </c>
      <c r="B275" s="45" t="s">
        <v>904</v>
      </c>
      <c r="C275" s="3" t="s">
        <v>81</v>
      </c>
      <c r="D275" s="31" t="s">
        <v>897</v>
      </c>
      <c r="E275" s="30" t="s">
        <v>648</v>
      </c>
      <c r="F275" s="35"/>
      <c r="G275" s="30"/>
      <c r="H275" s="27"/>
      <c r="I275" s="28">
        <f>Tableau134[[#This Row],[Prix unitaires
HT]]*1.2</f>
        <v>0</v>
      </c>
    </row>
    <row r="276" spans="1:9" ht="15" customHeight="1" x14ac:dyDescent="0.25">
      <c r="A276" s="22" t="s">
        <v>909</v>
      </c>
      <c r="B276" s="45" t="s">
        <v>905</v>
      </c>
      <c r="C276" s="3" t="s">
        <v>81</v>
      </c>
      <c r="D276" s="2" t="s">
        <v>899</v>
      </c>
      <c r="E276" s="3" t="s">
        <v>898</v>
      </c>
      <c r="F276" s="1"/>
      <c r="G276" s="3"/>
      <c r="H276" s="27"/>
      <c r="I276" s="28">
        <f>Tableau134[[#This Row],[Prix unitaires
HT]]*1.2</f>
        <v>0</v>
      </c>
    </row>
    <row r="277" spans="1:9" ht="15" customHeight="1" x14ac:dyDescent="0.25">
      <c r="A277" s="22" t="s">
        <v>910</v>
      </c>
      <c r="B277" s="45" t="s">
        <v>906</v>
      </c>
      <c r="C277" s="3" t="s">
        <v>81</v>
      </c>
      <c r="D277" s="31" t="s">
        <v>900</v>
      </c>
      <c r="E277" s="3" t="s">
        <v>808</v>
      </c>
      <c r="F277" s="1"/>
      <c r="G277" s="3"/>
      <c r="H277" s="27"/>
      <c r="I277" s="28">
        <f>Tableau134[[#This Row],[Prix unitaires
HT]]*1.2</f>
        <v>0</v>
      </c>
    </row>
    <row r="278" spans="1:9" ht="15" customHeight="1" x14ac:dyDescent="0.25">
      <c r="A278" s="22" t="s">
        <v>911</v>
      </c>
      <c r="B278" s="45" t="s">
        <v>907</v>
      </c>
      <c r="C278" s="46" t="s">
        <v>81</v>
      </c>
      <c r="D278" s="47">
        <v>104696</v>
      </c>
      <c r="E278" s="46" t="s">
        <v>808</v>
      </c>
      <c r="F278" s="1"/>
      <c r="G278" s="3"/>
      <c r="H278" s="27"/>
      <c r="I278" s="28">
        <f>Tableau134[[#This Row],[Prix unitaires
HT]]*1.2</f>
        <v>0</v>
      </c>
    </row>
    <row r="279" spans="1:9" ht="15" customHeight="1" x14ac:dyDescent="0.25">
      <c r="A279" s="22" t="s">
        <v>912</v>
      </c>
      <c r="B279" s="20" t="s">
        <v>729</v>
      </c>
      <c r="C279" s="21" t="s">
        <v>81</v>
      </c>
      <c r="D279" s="19" t="s">
        <v>3</v>
      </c>
      <c r="E279" s="21" t="s">
        <v>730</v>
      </c>
      <c r="F279" s="22"/>
      <c r="G279" s="21"/>
      <c r="H279" s="27"/>
      <c r="I279" s="28">
        <f>Tableau134[[#This Row],[Prix unitaires
HT]]*1.2</f>
        <v>0</v>
      </c>
    </row>
    <row r="280" spans="1:9" ht="15" customHeight="1" x14ac:dyDescent="0.25">
      <c r="A280" s="22" t="s">
        <v>913</v>
      </c>
      <c r="B280" s="20" t="s">
        <v>734</v>
      </c>
      <c r="C280" s="21" t="s">
        <v>81</v>
      </c>
      <c r="D280" s="19" t="s">
        <v>3</v>
      </c>
      <c r="E280" s="21" t="s">
        <v>735</v>
      </c>
      <c r="F280" s="22"/>
      <c r="G280" s="21"/>
      <c r="H280" s="27"/>
      <c r="I280" s="28">
        <f>Tableau134[[#This Row],[Prix unitaires
HT]]*1.2</f>
        <v>0</v>
      </c>
    </row>
    <row r="281" spans="1:9" ht="15" customHeight="1" x14ac:dyDescent="0.25">
      <c r="A281" s="22" t="s">
        <v>914</v>
      </c>
      <c r="B281" s="20" t="s">
        <v>737</v>
      </c>
      <c r="C281" s="21" t="s">
        <v>81</v>
      </c>
      <c r="D281" s="19" t="s">
        <v>3</v>
      </c>
      <c r="E281" s="21" t="s">
        <v>738</v>
      </c>
      <c r="F281" s="22"/>
      <c r="G281" s="21"/>
      <c r="H281" s="27"/>
      <c r="I281" s="28">
        <f>Tableau134[[#This Row],[Prix unitaires
HT]]*1.2</f>
        <v>0</v>
      </c>
    </row>
    <row r="282" spans="1:9" ht="15" customHeight="1" x14ac:dyDescent="0.25">
      <c r="A282" s="22" t="s">
        <v>915</v>
      </c>
      <c r="B282" s="20" t="s">
        <v>740</v>
      </c>
      <c r="C282" s="21" t="s">
        <v>81</v>
      </c>
      <c r="D282" s="19" t="s">
        <v>40</v>
      </c>
      <c r="E282" s="21" t="s">
        <v>1031</v>
      </c>
      <c r="F282" s="22"/>
      <c r="G282" s="21"/>
      <c r="H282" s="27"/>
      <c r="I282" s="28">
        <f>Tableau134[[#This Row],[Prix unitaires
HT]]*1.2</f>
        <v>0</v>
      </c>
    </row>
    <row r="283" spans="1:9" ht="15" customHeight="1" x14ac:dyDescent="0.25">
      <c r="A283" s="22" t="s">
        <v>916</v>
      </c>
      <c r="B283" s="20" t="s">
        <v>742</v>
      </c>
      <c r="C283" s="21" t="s">
        <v>81</v>
      </c>
      <c r="D283" s="19" t="s">
        <v>40</v>
      </c>
      <c r="E283" s="21" t="s">
        <v>1032</v>
      </c>
      <c r="F283" s="22"/>
      <c r="G283" s="21"/>
      <c r="H283" s="27"/>
      <c r="I283" s="28">
        <f>Tableau134[[#This Row],[Prix unitaires
HT]]*1.2</f>
        <v>0</v>
      </c>
    </row>
    <row r="284" spans="1:9" ht="15" customHeight="1" x14ac:dyDescent="0.25">
      <c r="A284" s="22" t="s">
        <v>917</v>
      </c>
      <c r="B284" s="20" t="s">
        <v>746</v>
      </c>
      <c r="C284" s="21" t="s">
        <v>81</v>
      </c>
      <c r="D284" s="19" t="s">
        <v>3</v>
      </c>
      <c r="E284" s="21" t="s">
        <v>747</v>
      </c>
      <c r="F284" s="22"/>
      <c r="G284" s="21"/>
      <c r="H284" s="27"/>
      <c r="I284" s="28">
        <f>Tableau134[[#This Row],[Prix unitaires
HT]]*1.2</f>
        <v>0</v>
      </c>
    </row>
    <row r="285" spans="1:9" ht="15" customHeight="1" x14ac:dyDescent="0.25">
      <c r="A285" s="22" t="s">
        <v>918</v>
      </c>
      <c r="B285" s="20" t="s">
        <v>748</v>
      </c>
      <c r="C285" s="21" t="s">
        <v>81</v>
      </c>
      <c r="D285" s="19" t="s">
        <v>3</v>
      </c>
      <c r="E285" s="21" t="s">
        <v>749</v>
      </c>
      <c r="F285" s="22"/>
      <c r="G285" s="21"/>
      <c r="H285" s="27"/>
      <c r="I285" s="28">
        <f>Tableau134[[#This Row],[Prix unitaires
HT]]*1.2</f>
        <v>0</v>
      </c>
    </row>
    <row r="286" spans="1:9" ht="15" customHeight="1" x14ac:dyDescent="0.25">
      <c r="A286" s="22" t="s">
        <v>919</v>
      </c>
      <c r="B286" s="20" t="s">
        <v>751</v>
      </c>
      <c r="C286" s="21" t="s">
        <v>81</v>
      </c>
      <c r="D286" s="19" t="s">
        <v>3</v>
      </c>
      <c r="E286" s="21" t="s">
        <v>752</v>
      </c>
      <c r="F286" s="22"/>
      <c r="G286" s="21"/>
      <c r="H286" s="27"/>
      <c r="I286" s="28">
        <f>Tableau134[[#This Row],[Prix unitaires
HT]]*1.2</f>
        <v>0</v>
      </c>
    </row>
    <row r="287" spans="1:9" ht="15" customHeight="1" x14ac:dyDescent="0.25">
      <c r="A287" s="22" t="s">
        <v>920</v>
      </c>
      <c r="B287" s="20" t="s">
        <v>754</v>
      </c>
      <c r="C287" s="21" t="s">
        <v>81</v>
      </c>
      <c r="D287" s="19" t="s">
        <v>3</v>
      </c>
      <c r="E287" s="21" t="s">
        <v>755</v>
      </c>
      <c r="F287" s="22"/>
      <c r="G287" s="21"/>
      <c r="H287" s="27"/>
      <c r="I287" s="28">
        <f>Tableau134[[#This Row],[Prix unitaires
HT]]*1.2</f>
        <v>0</v>
      </c>
    </row>
    <row r="288" spans="1:9" ht="15" customHeight="1" x14ac:dyDescent="0.25">
      <c r="A288" s="22" t="s">
        <v>921</v>
      </c>
      <c r="B288" s="20" t="s">
        <v>757</v>
      </c>
      <c r="C288" s="21" t="s">
        <v>81</v>
      </c>
      <c r="D288" s="19" t="s">
        <v>3</v>
      </c>
      <c r="E288" s="21" t="s">
        <v>758</v>
      </c>
      <c r="F288" s="22"/>
      <c r="G288" s="21"/>
      <c r="H288" s="27"/>
      <c r="I288" s="28">
        <f>Tableau134[[#This Row],[Prix unitaires
HT]]*1.2</f>
        <v>0</v>
      </c>
    </row>
    <row r="289" spans="1:9" ht="15" customHeight="1" x14ac:dyDescent="0.25">
      <c r="A289" s="22" t="s">
        <v>922</v>
      </c>
      <c r="B289" s="20" t="s">
        <v>759</v>
      </c>
      <c r="C289" s="21" t="s">
        <v>81</v>
      </c>
      <c r="D289" s="19" t="s">
        <v>3</v>
      </c>
      <c r="E289" s="21" t="s">
        <v>760</v>
      </c>
      <c r="F289" s="22"/>
      <c r="G289" s="21"/>
      <c r="H289" s="27"/>
      <c r="I289" s="28">
        <f>Tableau134[[#This Row],[Prix unitaires
HT]]*1.2</f>
        <v>0</v>
      </c>
    </row>
    <row r="290" spans="1:9" s="34" customFormat="1" ht="15" customHeight="1" x14ac:dyDescent="0.25">
      <c r="A290" s="22" t="s">
        <v>923</v>
      </c>
      <c r="B290" s="39" t="s">
        <v>848</v>
      </c>
      <c r="C290" s="30" t="s">
        <v>81</v>
      </c>
      <c r="D290" s="2" t="s">
        <v>3</v>
      </c>
      <c r="E290" s="3" t="s">
        <v>850</v>
      </c>
      <c r="F290" s="1"/>
      <c r="G290" s="3"/>
      <c r="H290" s="32"/>
      <c r="I290" s="33">
        <f>Tableau134[[#This Row],[Prix unitaires
HT]]*1.2</f>
        <v>0</v>
      </c>
    </row>
    <row r="291" spans="1:9" ht="15" customHeight="1" x14ac:dyDescent="0.25">
      <c r="A291" s="22" t="s">
        <v>924</v>
      </c>
      <c r="B291" s="39" t="s">
        <v>879</v>
      </c>
      <c r="C291" s="21" t="s">
        <v>81</v>
      </c>
      <c r="D291" s="48" t="s">
        <v>60</v>
      </c>
      <c r="E291" s="49" t="s">
        <v>884</v>
      </c>
      <c r="F291" s="35"/>
      <c r="G291" s="30"/>
      <c r="H291" s="27"/>
      <c r="I291" s="28">
        <f>Tableau134[[#This Row],[Prix unitaires
HT]]*1.2</f>
        <v>0</v>
      </c>
    </row>
    <row r="292" spans="1:9" ht="15" customHeight="1" x14ac:dyDescent="0.25">
      <c r="A292" s="22" t="s">
        <v>925</v>
      </c>
      <c r="B292" s="39" t="s">
        <v>881</v>
      </c>
      <c r="C292" s="21" t="s">
        <v>81</v>
      </c>
      <c r="D292" s="31" t="s">
        <v>3</v>
      </c>
      <c r="E292" s="30" t="s">
        <v>885</v>
      </c>
      <c r="F292" s="35"/>
      <c r="G292" s="30"/>
      <c r="H292" s="27"/>
      <c r="I292" s="28">
        <f>Tableau134[[#This Row],[Prix unitaires
HT]]*1.2</f>
        <v>0</v>
      </c>
    </row>
    <row r="293" spans="1:9" ht="15" customHeight="1" x14ac:dyDescent="0.25">
      <c r="A293" s="22" t="s">
        <v>962</v>
      </c>
      <c r="B293" s="39" t="s">
        <v>882</v>
      </c>
      <c r="C293" s="21" t="s">
        <v>81</v>
      </c>
      <c r="D293" s="31" t="s">
        <v>3</v>
      </c>
      <c r="E293" s="30" t="s">
        <v>886</v>
      </c>
      <c r="F293" s="35"/>
      <c r="G293" s="30"/>
      <c r="H293" s="27"/>
      <c r="I293" s="28">
        <f>Tableau134[[#This Row],[Prix unitaires
HT]]*1.2</f>
        <v>0</v>
      </c>
    </row>
    <row r="294" spans="1:9" ht="15" customHeight="1" x14ac:dyDescent="0.25">
      <c r="A294" s="22" t="s">
        <v>1065</v>
      </c>
      <c r="B294" s="39" t="s">
        <v>883</v>
      </c>
      <c r="C294" s="21" t="s">
        <v>81</v>
      </c>
      <c r="D294" s="31" t="s">
        <v>3</v>
      </c>
      <c r="E294" s="30" t="s">
        <v>887</v>
      </c>
      <c r="F294" s="35"/>
      <c r="G294" s="30"/>
      <c r="H294" s="27"/>
      <c r="I294" s="28">
        <f>Tableau134[[#This Row],[Prix unitaires
HT]]*1.2</f>
        <v>0</v>
      </c>
    </row>
    <row r="295" spans="1:9" ht="15" customHeight="1" x14ac:dyDescent="0.25">
      <c r="A295" s="22" t="s">
        <v>1066</v>
      </c>
      <c r="B295" s="39" t="s">
        <v>1035</v>
      </c>
      <c r="C295" s="21" t="s">
        <v>81</v>
      </c>
      <c r="D295" s="31" t="s">
        <v>3</v>
      </c>
      <c r="E295" s="30" t="s">
        <v>885</v>
      </c>
      <c r="F295" s="35"/>
      <c r="G295" s="30"/>
      <c r="H295" s="27"/>
      <c r="I295" s="28">
        <f>Tableau134[[#This Row],[Prix unitaires
HT]]*1.2</f>
        <v>0</v>
      </c>
    </row>
    <row r="296" spans="1:9" ht="15" customHeight="1" x14ac:dyDescent="0.25">
      <c r="A296" s="16"/>
      <c r="B296" s="12" t="s">
        <v>1042</v>
      </c>
      <c r="C296" s="17"/>
      <c r="D296" s="50"/>
      <c r="E296" s="17"/>
      <c r="F296" s="16"/>
      <c r="G296" s="17"/>
      <c r="H296" s="51"/>
      <c r="I296" s="52">
        <f>Tableau134[[#This Row],[Prix unitaires
HT]]*1.2</f>
        <v>0</v>
      </c>
    </row>
    <row r="297" spans="1:9" ht="15" customHeight="1" x14ac:dyDescent="0.25">
      <c r="A297" s="1" t="s">
        <v>855</v>
      </c>
      <c r="B297" s="29" t="s">
        <v>856</v>
      </c>
      <c r="C297" s="21" t="s">
        <v>81</v>
      </c>
      <c r="D297" s="31" t="s">
        <v>31</v>
      </c>
      <c r="E297" s="30" t="s">
        <v>30</v>
      </c>
      <c r="F297" s="35"/>
      <c r="G297" s="30"/>
      <c r="H297" s="27"/>
      <c r="I297" s="28">
        <f>Tableau134[[#This Row],[Prix unitaires
HT]]*1.2</f>
        <v>0</v>
      </c>
    </row>
    <row r="298" spans="1:9" ht="15" customHeight="1" x14ac:dyDescent="0.25">
      <c r="A298" s="1" t="s">
        <v>857</v>
      </c>
      <c r="B298" s="29" t="s">
        <v>858</v>
      </c>
      <c r="C298" s="21" t="s">
        <v>81</v>
      </c>
      <c r="D298" s="31" t="s">
        <v>31</v>
      </c>
      <c r="E298" s="30" t="s">
        <v>30</v>
      </c>
      <c r="F298" s="35"/>
      <c r="G298" s="30"/>
      <c r="H298" s="27"/>
      <c r="I298" s="28">
        <f>Tableau134[[#This Row],[Prix unitaires
HT]]*1.2</f>
        <v>0</v>
      </c>
    </row>
    <row r="299" spans="1:9" ht="15" customHeight="1" x14ac:dyDescent="0.25">
      <c r="A299" s="1" t="s">
        <v>859</v>
      </c>
      <c r="B299" s="29" t="s">
        <v>860</v>
      </c>
      <c r="C299" s="21" t="s">
        <v>81</v>
      </c>
      <c r="D299" s="31" t="s">
        <v>31</v>
      </c>
      <c r="E299" s="30" t="s">
        <v>30</v>
      </c>
      <c r="F299" s="35"/>
      <c r="G299" s="30"/>
      <c r="H299" s="27"/>
      <c r="I299" s="28">
        <f>Tableau134[[#This Row],[Prix unitaires
HT]]*1.2</f>
        <v>0</v>
      </c>
    </row>
    <row r="300" spans="1:9" ht="15" customHeight="1" x14ac:dyDescent="0.25">
      <c r="A300" s="1" t="s">
        <v>861</v>
      </c>
      <c r="B300" s="29" t="s">
        <v>862</v>
      </c>
      <c r="C300" s="21" t="s">
        <v>81</v>
      </c>
      <c r="D300" s="31" t="s">
        <v>31</v>
      </c>
      <c r="E300" s="30" t="s">
        <v>30</v>
      </c>
      <c r="F300" s="35"/>
      <c r="G300" s="30"/>
      <c r="H300" s="27"/>
      <c r="I300" s="28">
        <f>Tableau134[[#This Row],[Prix unitaires
HT]]*1.2</f>
        <v>0</v>
      </c>
    </row>
    <row r="301" spans="1:9" ht="15" customHeight="1" x14ac:dyDescent="0.25">
      <c r="A301" s="1" t="s">
        <v>863</v>
      </c>
      <c r="B301" s="29" t="s">
        <v>864</v>
      </c>
      <c r="C301" s="21" t="s">
        <v>81</v>
      </c>
      <c r="D301" s="31" t="s">
        <v>31</v>
      </c>
      <c r="E301" s="30" t="s">
        <v>30</v>
      </c>
      <c r="F301" s="35"/>
      <c r="G301" s="30"/>
      <c r="H301" s="27"/>
      <c r="I301" s="28">
        <f>Tableau134[[#This Row],[Prix unitaires
HT]]*1.2</f>
        <v>0</v>
      </c>
    </row>
    <row r="302" spans="1:9" ht="15" customHeight="1" x14ac:dyDescent="0.25">
      <c r="A302" s="1" t="s">
        <v>865</v>
      </c>
      <c r="B302" s="29" t="s">
        <v>866</v>
      </c>
      <c r="C302" s="21" t="s">
        <v>81</v>
      </c>
      <c r="D302" s="31" t="s">
        <v>31</v>
      </c>
      <c r="E302" s="30" t="s">
        <v>30</v>
      </c>
      <c r="F302" s="35"/>
      <c r="G302" s="30"/>
      <c r="H302" s="53"/>
      <c r="I302" s="28">
        <f>Tableau134[[#This Row],[Prix unitaires
HT]]*1.2</f>
        <v>0</v>
      </c>
    </row>
    <row r="303" spans="1:9" ht="15" customHeight="1" x14ac:dyDescent="0.25">
      <c r="A303" s="1" t="s">
        <v>867</v>
      </c>
      <c r="B303" s="29" t="s">
        <v>868</v>
      </c>
      <c r="C303" s="21" t="s">
        <v>81</v>
      </c>
      <c r="D303" s="31" t="s">
        <v>31</v>
      </c>
      <c r="E303" s="30" t="s">
        <v>30</v>
      </c>
      <c r="F303" s="35"/>
      <c r="G303" s="30"/>
      <c r="H303" s="53"/>
      <c r="I303" s="28">
        <f>Tableau134[[#This Row],[Prix unitaires
HT]]*1.2</f>
        <v>0</v>
      </c>
    </row>
    <row r="304" spans="1:9" ht="15" customHeight="1" x14ac:dyDescent="0.25">
      <c r="A304" s="1" t="s">
        <v>869</v>
      </c>
      <c r="B304" s="29" t="s">
        <v>870</v>
      </c>
      <c r="C304" s="21" t="s">
        <v>81</v>
      </c>
      <c r="D304" s="31" t="s">
        <v>31</v>
      </c>
      <c r="E304" s="30" t="s">
        <v>30</v>
      </c>
      <c r="F304" s="35"/>
      <c r="G304" s="30"/>
      <c r="H304" s="53"/>
      <c r="I304" s="28">
        <f>Tableau134[[#This Row],[Prix unitaires
HT]]*1.2</f>
        <v>0</v>
      </c>
    </row>
    <row r="305" spans="1:9" ht="15" customHeight="1" x14ac:dyDescent="0.25">
      <c r="A305" s="1" t="s">
        <v>871</v>
      </c>
      <c r="B305" s="29" t="s">
        <v>872</v>
      </c>
      <c r="C305" s="21" t="s">
        <v>81</v>
      </c>
      <c r="D305" s="31" t="s">
        <v>31</v>
      </c>
      <c r="E305" s="30" t="s">
        <v>30</v>
      </c>
      <c r="F305" s="35"/>
      <c r="G305" s="30"/>
      <c r="H305" s="53"/>
      <c r="I305" s="28">
        <f>Tableau134[[#This Row],[Prix unitaires
HT]]*1.2</f>
        <v>0</v>
      </c>
    </row>
    <row r="306" spans="1:9" ht="15" customHeight="1" x14ac:dyDescent="0.25">
      <c r="A306" s="1" t="s">
        <v>873</v>
      </c>
      <c r="B306" s="29" t="s">
        <v>874</v>
      </c>
      <c r="C306" s="21" t="s">
        <v>81</v>
      </c>
      <c r="D306" s="31" t="s">
        <v>31</v>
      </c>
      <c r="E306" s="30" t="s">
        <v>30</v>
      </c>
      <c r="F306" s="35"/>
      <c r="G306" s="30"/>
      <c r="H306" s="53"/>
      <c r="I306" s="28">
        <f>Tableau134[[#This Row],[Prix unitaires
HT]]*1.2</f>
        <v>0</v>
      </c>
    </row>
    <row r="307" spans="1:9" ht="15" customHeight="1" x14ac:dyDescent="0.25">
      <c r="A307" s="1" t="s">
        <v>875</v>
      </c>
      <c r="B307" s="29" t="s">
        <v>876</v>
      </c>
      <c r="C307" s="21" t="s">
        <v>81</v>
      </c>
      <c r="D307" s="31" t="s">
        <v>31</v>
      </c>
      <c r="E307" s="30" t="s">
        <v>30</v>
      </c>
      <c r="F307" s="35"/>
      <c r="G307" s="30"/>
      <c r="H307" s="53"/>
      <c r="I307" s="28">
        <f>Tableau134[[#This Row],[Prix unitaires
HT]]*1.2</f>
        <v>0</v>
      </c>
    </row>
    <row r="308" spans="1:9" ht="15" customHeight="1" x14ac:dyDescent="0.25">
      <c r="A308" s="1" t="s">
        <v>877</v>
      </c>
      <c r="B308" s="29" t="s">
        <v>878</v>
      </c>
      <c r="C308" s="21" t="s">
        <v>81</v>
      </c>
      <c r="D308" s="31" t="s">
        <v>31</v>
      </c>
      <c r="E308" s="30" t="s">
        <v>30</v>
      </c>
      <c r="F308" s="35"/>
      <c r="G308" s="30"/>
      <c r="H308" s="53"/>
      <c r="I308" s="28">
        <f>Tableau134[[#This Row],[Prix unitaires
HT]]*1.2</f>
        <v>0</v>
      </c>
    </row>
    <row r="309" spans="1:9" ht="15" customHeight="1" x14ac:dyDescent="0.25">
      <c r="A309" s="89"/>
      <c r="B309" s="54" t="s">
        <v>1043</v>
      </c>
      <c r="C309" s="17"/>
      <c r="D309" s="50"/>
      <c r="E309" s="17"/>
      <c r="F309" s="16"/>
      <c r="G309" s="17"/>
      <c r="H309" s="55"/>
      <c r="I309" s="52">
        <f>Tableau134[[#This Row],[Prix unitaires
HT]]*1.2</f>
        <v>0</v>
      </c>
    </row>
    <row r="310" spans="1:9" ht="15" customHeight="1" x14ac:dyDescent="0.25">
      <c r="A310" s="22" t="s">
        <v>926</v>
      </c>
      <c r="B310" s="20" t="s">
        <v>731</v>
      </c>
      <c r="C310" s="21" t="s">
        <v>893</v>
      </c>
      <c r="D310" s="19" t="s">
        <v>31</v>
      </c>
      <c r="E310" s="21" t="s">
        <v>529</v>
      </c>
      <c r="F310" s="22"/>
      <c r="G310" s="21"/>
      <c r="H310" s="27"/>
      <c r="I310" s="28">
        <f>Tableau134[[#This Row],[Prix unitaires
HT]]*1.2</f>
        <v>0</v>
      </c>
    </row>
    <row r="311" spans="1:9" ht="15" customHeight="1" x14ac:dyDescent="0.25">
      <c r="A311" s="22" t="s">
        <v>927</v>
      </c>
      <c r="B311" s="20" t="s">
        <v>732</v>
      </c>
      <c r="C311" s="21" t="s">
        <v>893</v>
      </c>
      <c r="D311" s="19" t="s">
        <v>31</v>
      </c>
      <c r="E311" s="21" t="s">
        <v>529</v>
      </c>
      <c r="F311" s="22"/>
      <c r="G311" s="21"/>
      <c r="H311" s="27"/>
      <c r="I311" s="28">
        <f>Tableau134[[#This Row],[Prix unitaires
HT]]*1.2</f>
        <v>0</v>
      </c>
    </row>
    <row r="312" spans="1:9" ht="15" customHeight="1" x14ac:dyDescent="0.25">
      <c r="A312" s="22" t="s">
        <v>928</v>
      </c>
      <c r="B312" s="20" t="s">
        <v>733</v>
      </c>
      <c r="C312" s="21" t="s">
        <v>893</v>
      </c>
      <c r="D312" s="19" t="s">
        <v>31</v>
      </c>
      <c r="E312" s="21" t="s">
        <v>529</v>
      </c>
      <c r="F312" s="22"/>
      <c r="G312" s="21"/>
      <c r="H312" s="27"/>
      <c r="I312" s="28">
        <f>Tableau134[[#This Row],[Prix unitaires
HT]]*1.2</f>
        <v>0</v>
      </c>
    </row>
    <row r="313" spans="1:9" ht="15" customHeight="1" x14ac:dyDescent="0.25">
      <c r="A313" s="22" t="s">
        <v>929</v>
      </c>
      <c r="B313" s="20" t="s">
        <v>736</v>
      </c>
      <c r="C313" s="44" t="s">
        <v>893</v>
      </c>
      <c r="D313" s="19" t="s">
        <v>31</v>
      </c>
      <c r="E313" s="44" t="s">
        <v>529</v>
      </c>
      <c r="F313" s="22"/>
      <c r="G313" s="21"/>
      <c r="H313" s="27"/>
      <c r="I313" s="28">
        <f>Tableau134[[#This Row],[Prix unitaires
HT]]*1.2</f>
        <v>0</v>
      </c>
    </row>
    <row r="314" spans="1:9" ht="15" customHeight="1" x14ac:dyDescent="0.25">
      <c r="A314" s="22" t="s">
        <v>930</v>
      </c>
      <c r="B314" s="20" t="s">
        <v>739</v>
      </c>
      <c r="C314" s="21" t="s">
        <v>893</v>
      </c>
      <c r="D314" s="19" t="s">
        <v>31</v>
      </c>
      <c r="E314" s="21" t="s">
        <v>529</v>
      </c>
      <c r="F314" s="22"/>
      <c r="G314" s="21"/>
      <c r="H314" s="27"/>
      <c r="I314" s="28">
        <f>Tableau134[[#This Row],[Prix unitaires
HT]]*1.2</f>
        <v>0</v>
      </c>
    </row>
    <row r="315" spans="1:9" ht="15" customHeight="1" x14ac:dyDescent="0.25">
      <c r="A315" s="22" t="s">
        <v>931</v>
      </c>
      <c r="B315" s="20" t="s">
        <v>741</v>
      </c>
      <c r="C315" s="21" t="s">
        <v>893</v>
      </c>
      <c r="D315" s="19" t="s">
        <v>31</v>
      </c>
      <c r="E315" s="21" t="s">
        <v>529</v>
      </c>
      <c r="F315" s="22"/>
      <c r="G315" s="21"/>
      <c r="H315" s="27"/>
      <c r="I315" s="28">
        <f>Tableau134[[#This Row],[Prix unitaires
HT]]*1.2</f>
        <v>0</v>
      </c>
    </row>
    <row r="316" spans="1:9" ht="15" customHeight="1" x14ac:dyDescent="0.25">
      <c r="A316" s="22" t="s">
        <v>932</v>
      </c>
      <c r="B316" s="20" t="s">
        <v>743</v>
      </c>
      <c r="C316" s="21" t="s">
        <v>893</v>
      </c>
      <c r="D316" s="19" t="s">
        <v>31</v>
      </c>
      <c r="E316" s="44" t="s">
        <v>529</v>
      </c>
      <c r="F316" s="22"/>
      <c r="G316" s="21"/>
      <c r="H316" s="27"/>
      <c r="I316" s="28">
        <f>Tableau134[[#This Row],[Prix unitaires
HT]]*1.2</f>
        <v>0</v>
      </c>
    </row>
    <row r="317" spans="1:9" ht="15" customHeight="1" x14ac:dyDescent="0.25">
      <c r="A317" s="22" t="s">
        <v>933</v>
      </c>
      <c r="B317" s="20" t="s">
        <v>744</v>
      </c>
      <c r="C317" s="21" t="s">
        <v>893</v>
      </c>
      <c r="D317" s="19" t="s">
        <v>31</v>
      </c>
      <c r="E317" s="21" t="s">
        <v>529</v>
      </c>
      <c r="F317" s="22"/>
      <c r="G317" s="21"/>
      <c r="H317" s="27"/>
      <c r="I317" s="28">
        <f>Tableau134[[#This Row],[Prix unitaires
HT]]*1.2</f>
        <v>0</v>
      </c>
    </row>
    <row r="318" spans="1:9" ht="15" customHeight="1" x14ac:dyDescent="0.25">
      <c r="A318" s="22" t="s">
        <v>934</v>
      </c>
      <c r="B318" s="20" t="s">
        <v>745</v>
      </c>
      <c r="C318" s="21" t="s">
        <v>893</v>
      </c>
      <c r="D318" s="19" t="s">
        <v>31</v>
      </c>
      <c r="E318" s="21" t="s">
        <v>529</v>
      </c>
      <c r="F318" s="22"/>
      <c r="G318" s="21"/>
      <c r="H318" s="27"/>
      <c r="I318" s="28">
        <f>Tableau134[[#This Row],[Prix unitaires
HT]]*1.2</f>
        <v>0</v>
      </c>
    </row>
    <row r="319" spans="1:9" ht="15" customHeight="1" x14ac:dyDescent="0.25">
      <c r="A319" s="22" t="s">
        <v>935</v>
      </c>
      <c r="B319" s="20" t="s">
        <v>750</v>
      </c>
      <c r="C319" s="21" t="s">
        <v>893</v>
      </c>
      <c r="D319" s="19" t="s">
        <v>31</v>
      </c>
      <c r="E319" s="21" t="s">
        <v>529</v>
      </c>
      <c r="F319" s="22"/>
      <c r="G319" s="21"/>
      <c r="H319" s="27"/>
      <c r="I319" s="28">
        <f>Tableau134[[#This Row],[Prix unitaires
HT]]*1.2</f>
        <v>0</v>
      </c>
    </row>
    <row r="320" spans="1:9" ht="15" customHeight="1" x14ac:dyDescent="0.25">
      <c r="A320" s="22" t="s">
        <v>936</v>
      </c>
      <c r="B320" s="20" t="s">
        <v>753</v>
      </c>
      <c r="C320" s="44" t="s">
        <v>893</v>
      </c>
      <c r="D320" s="19" t="s">
        <v>31</v>
      </c>
      <c r="E320" s="21" t="s">
        <v>529</v>
      </c>
      <c r="F320" s="22"/>
      <c r="G320" s="21"/>
      <c r="H320" s="27"/>
      <c r="I320" s="28">
        <f>Tableau134[[#This Row],[Prix unitaires
HT]]*1.2</f>
        <v>0</v>
      </c>
    </row>
    <row r="321" spans="1:9" ht="15" customHeight="1" x14ac:dyDescent="0.25">
      <c r="A321" s="22" t="s">
        <v>937</v>
      </c>
      <c r="B321" s="20" t="s">
        <v>756</v>
      </c>
      <c r="C321" s="21" t="s">
        <v>893</v>
      </c>
      <c r="D321" s="19" t="s">
        <v>31</v>
      </c>
      <c r="E321" s="44" t="s">
        <v>529</v>
      </c>
      <c r="F321" s="22"/>
      <c r="G321" s="21"/>
      <c r="H321" s="27"/>
      <c r="I321" s="28">
        <f>Tableau134[[#This Row],[Prix unitaires
HT]]*1.2</f>
        <v>0</v>
      </c>
    </row>
    <row r="322" spans="1:9" ht="15" customHeight="1" x14ac:dyDescent="0.25">
      <c r="A322" s="22" t="s">
        <v>938</v>
      </c>
      <c r="B322" s="20" t="s">
        <v>761</v>
      </c>
      <c r="C322" s="21" t="s">
        <v>893</v>
      </c>
      <c r="D322" s="19" t="s">
        <v>31</v>
      </c>
      <c r="E322" s="21" t="s">
        <v>529</v>
      </c>
      <c r="F322" s="22"/>
      <c r="G322" s="21"/>
      <c r="H322" s="27"/>
      <c r="I322" s="28">
        <f>Tableau134[[#This Row],[Prix unitaires
HT]]*1.2</f>
        <v>0</v>
      </c>
    </row>
    <row r="323" spans="1:9" ht="15" customHeight="1" x14ac:dyDescent="0.25">
      <c r="A323" s="22" t="s">
        <v>939</v>
      </c>
      <c r="B323" s="20" t="s">
        <v>762</v>
      </c>
      <c r="C323" s="21" t="s">
        <v>893</v>
      </c>
      <c r="D323" s="19" t="s">
        <v>31</v>
      </c>
      <c r="E323" s="21" t="s">
        <v>529</v>
      </c>
      <c r="F323" s="22"/>
      <c r="G323" s="21"/>
      <c r="H323" s="27"/>
      <c r="I323" s="28">
        <f>Tableau134[[#This Row],[Prix unitaires
HT]]*1.2</f>
        <v>0</v>
      </c>
    </row>
    <row r="324" spans="1:9" ht="15" customHeight="1" x14ac:dyDescent="0.25">
      <c r="A324" s="22" t="s">
        <v>940</v>
      </c>
      <c r="B324" s="20" t="s">
        <v>763</v>
      </c>
      <c r="C324" s="21" t="s">
        <v>893</v>
      </c>
      <c r="D324" s="19" t="s">
        <v>31</v>
      </c>
      <c r="E324" s="21" t="s">
        <v>529</v>
      </c>
      <c r="F324" s="22"/>
      <c r="G324" s="21"/>
      <c r="H324" s="27"/>
      <c r="I324" s="28">
        <f>Tableau134[[#This Row],[Prix unitaires
HT]]*1.2</f>
        <v>0</v>
      </c>
    </row>
    <row r="325" spans="1:9" ht="15" customHeight="1" x14ac:dyDescent="0.25">
      <c r="A325" s="22" t="s">
        <v>941</v>
      </c>
      <c r="B325" s="20" t="s">
        <v>813</v>
      </c>
      <c r="C325" s="21" t="s">
        <v>893</v>
      </c>
      <c r="D325" s="19" t="s">
        <v>31</v>
      </c>
      <c r="E325" s="21" t="s">
        <v>529</v>
      </c>
      <c r="F325" s="22"/>
      <c r="G325" s="21"/>
      <c r="H325" s="27"/>
      <c r="I325" s="28">
        <f>Tableau134[[#This Row],[Prix unitaires
HT]]*1.2</f>
        <v>0</v>
      </c>
    </row>
    <row r="326" spans="1:9" ht="15" customHeight="1" x14ac:dyDescent="0.25">
      <c r="A326" s="22" t="s">
        <v>942</v>
      </c>
      <c r="B326" s="20" t="s">
        <v>685</v>
      </c>
      <c r="C326" s="21" t="s">
        <v>893</v>
      </c>
      <c r="D326" s="19" t="s">
        <v>31</v>
      </c>
      <c r="E326" s="44" t="s">
        <v>529</v>
      </c>
      <c r="F326" s="22"/>
      <c r="G326" s="21"/>
      <c r="H326" s="27"/>
      <c r="I326" s="28">
        <f>Tableau134[[#This Row],[Prix unitaires
HT]]*1.2</f>
        <v>0</v>
      </c>
    </row>
    <row r="327" spans="1:9" ht="15" customHeight="1" x14ac:dyDescent="0.25">
      <c r="A327" s="22" t="s">
        <v>943</v>
      </c>
      <c r="B327" s="20" t="s">
        <v>670</v>
      </c>
      <c r="C327" s="44" t="s">
        <v>893</v>
      </c>
      <c r="D327" s="19" t="s">
        <v>31</v>
      </c>
      <c r="E327" s="21" t="s">
        <v>529</v>
      </c>
      <c r="F327" s="22"/>
      <c r="G327" s="21"/>
      <c r="H327" s="27"/>
      <c r="I327" s="28">
        <f>Tableau134[[#This Row],[Prix unitaires
HT]]*1.2</f>
        <v>0</v>
      </c>
    </row>
    <row r="328" spans="1:9" ht="15" customHeight="1" x14ac:dyDescent="0.25">
      <c r="A328" s="22" t="s">
        <v>945</v>
      </c>
      <c r="B328" s="20" t="s">
        <v>673</v>
      </c>
      <c r="C328" s="21" t="s">
        <v>893</v>
      </c>
      <c r="D328" s="19" t="s">
        <v>31</v>
      </c>
      <c r="E328" s="21" t="s">
        <v>529</v>
      </c>
      <c r="F328" s="22"/>
      <c r="G328" s="21"/>
      <c r="H328" s="27"/>
      <c r="I328" s="28">
        <f>Tableau134[[#This Row],[Prix unitaires
HT]]*1.2</f>
        <v>0</v>
      </c>
    </row>
    <row r="329" spans="1:9" ht="15" customHeight="1" x14ac:dyDescent="0.25">
      <c r="A329" s="22" t="s">
        <v>946</v>
      </c>
      <c r="B329" s="20" t="s">
        <v>645</v>
      </c>
      <c r="C329" s="21" t="s">
        <v>893</v>
      </c>
      <c r="D329" s="19" t="s">
        <v>31</v>
      </c>
      <c r="E329" s="44" t="s">
        <v>529</v>
      </c>
      <c r="F329" s="22"/>
      <c r="G329" s="21"/>
      <c r="H329" s="27"/>
      <c r="I329" s="28">
        <f>Tableau134[[#This Row],[Prix unitaires
HT]]*1.2</f>
        <v>0</v>
      </c>
    </row>
    <row r="330" spans="1:9" ht="15" customHeight="1" x14ac:dyDescent="0.25">
      <c r="A330" s="22" t="s">
        <v>947</v>
      </c>
      <c r="B330" s="20" t="s">
        <v>652</v>
      </c>
      <c r="C330" s="21" t="s">
        <v>893</v>
      </c>
      <c r="D330" s="19" t="s">
        <v>31</v>
      </c>
      <c r="E330" s="21" t="s">
        <v>529</v>
      </c>
      <c r="F330" s="22"/>
      <c r="G330" s="21"/>
      <c r="H330" s="27"/>
      <c r="I330" s="28">
        <f>Tableau134[[#This Row],[Prix unitaires
HT]]*1.2</f>
        <v>0</v>
      </c>
    </row>
    <row r="331" spans="1:9" ht="15" customHeight="1" x14ac:dyDescent="0.25">
      <c r="A331" s="22" t="s">
        <v>948</v>
      </c>
      <c r="B331" s="20" t="s">
        <v>649</v>
      </c>
      <c r="C331" s="21" t="s">
        <v>893</v>
      </c>
      <c r="D331" s="19" t="s">
        <v>31</v>
      </c>
      <c r="E331" s="21" t="s">
        <v>529</v>
      </c>
      <c r="F331" s="22"/>
      <c r="G331" s="21"/>
      <c r="H331" s="27"/>
      <c r="I331" s="28">
        <f>Tableau134[[#This Row],[Prix unitaires
HT]]*1.2</f>
        <v>0</v>
      </c>
    </row>
    <row r="332" spans="1:9" ht="15" customHeight="1" x14ac:dyDescent="0.25">
      <c r="A332" s="22" t="s">
        <v>949</v>
      </c>
      <c r="B332" s="20" t="s">
        <v>640</v>
      </c>
      <c r="C332" s="21" t="s">
        <v>893</v>
      </c>
      <c r="D332" s="19" t="s">
        <v>31</v>
      </c>
      <c r="E332" s="21" t="s">
        <v>529</v>
      </c>
      <c r="F332" s="22"/>
      <c r="G332" s="21"/>
      <c r="H332" s="27"/>
      <c r="I332" s="28">
        <f>Tableau134[[#This Row],[Prix unitaires
HT]]*1.2</f>
        <v>0</v>
      </c>
    </row>
    <row r="333" spans="1:9" ht="15" customHeight="1" x14ac:dyDescent="0.25">
      <c r="A333" s="22" t="s">
        <v>950</v>
      </c>
      <c r="B333" s="20" t="s">
        <v>637</v>
      </c>
      <c r="C333" s="21" t="s">
        <v>893</v>
      </c>
      <c r="D333" s="19" t="s">
        <v>31</v>
      </c>
      <c r="E333" s="21" t="s">
        <v>529</v>
      </c>
      <c r="F333" s="22"/>
      <c r="G333" s="21"/>
      <c r="H333" s="27"/>
      <c r="I333" s="28">
        <f>Tableau134[[#This Row],[Prix unitaires
HT]]*1.2</f>
        <v>0</v>
      </c>
    </row>
    <row r="334" spans="1:9" ht="15" customHeight="1" x14ac:dyDescent="0.25">
      <c r="A334" s="22" t="s">
        <v>951</v>
      </c>
      <c r="B334" s="20" t="s">
        <v>634</v>
      </c>
      <c r="C334" s="21" t="s">
        <v>893</v>
      </c>
      <c r="D334" s="19" t="s">
        <v>31</v>
      </c>
      <c r="E334" s="44" t="s">
        <v>529</v>
      </c>
      <c r="F334" s="22"/>
      <c r="G334" s="21"/>
      <c r="H334" s="27"/>
      <c r="I334" s="28">
        <f>Tableau134[[#This Row],[Prix unitaires
HT]]*1.2</f>
        <v>0</v>
      </c>
    </row>
    <row r="335" spans="1:9" s="34" customFormat="1" ht="15" customHeight="1" x14ac:dyDescent="0.25">
      <c r="A335" s="22" t="s">
        <v>952</v>
      </c>
      <c r="B335" s="20" t="s">
        <v>627</v>
      </c>
      <c r="C335" s="21" t="s">
        <v>893</v>
      </c>
      <c r="D335" s="19" t="s">
        <v>31</v>
      </c>
      <c r="E335" s="21" t="s">
        <v>529</v>
      </c>
      <c r="F335" s="22"/>
      <c r="G335" s="21"/>
      <c r="H335" s="27"/>
      <c r="I335" s="28">
        <f>Tableau134[[#This Row],[Prix unitaires
HT]]*1.2</f>
        <v>0</v>
      </c>
    </row>
    <row r="336" spans="1:9" ht="15" customHeight="1" x14ac:dyDescent="0.25">
      <c r="A336" s="22" t="s">
        <v>953</v>
      </c>
      <c r="B336" s="20" t="s">
        <v>622</v>
      </c>
      <c r="C336" s="21" t="s">
        <v>893</v>
      </c>
      <c r="D336" s="19" t="s">
        <v>31</v>
      </c>
      <c r="E336" s="21" t="s">
        <v>529</v>
      </c>
      <c r="F336" s="22"/>
      <c r="G336" s="21"/>
      <c r="H336" s="27"/>
      <c r="I336" s="28">
        <f>Tableau134[[#This Row],[Prix unitaires
HT]]*1.2</f>
        <v>0</v>
      </c>
    </row>
    <row r="337" spans="1:9" ht="15" customHeight="1" x14ac:dyDescent="0.25">
      <c r="A337" s="22" t="s">
        <v>954</v>
      </c>
      <c r="B337" s="20" t="s">
        <v>623</v>
      </c>
      <c r="C337" s="21" t="s">
        <v>893</v>
      </c>
      <c r="D337" s="19" t="s">
        <v>31</v>
      </c>
      <c r="E337" s="44" t="s">
        <v>529</v>
      </c>
      <c r="F337" s="22"/>
      <c r="G337" s="21"/>
      <c r="H337" s="27"/>
      <c r="I337" s="28">
        <f>Tableau134[[#This Row],[Prix unitaires
HT]]*1.2</f>
        <v>0</v>
      </c>
    </row>
    <row r="338" spans="1:9" ht="15" customHeight="1" x14ac:dyDescent="0.25">
      <c r="A338" s="22" t="s">
        <v>955</v>
      </c>
      <c r="B338" s="20" t="s">
        <v>624</v>
      </c>
      <c r="C338" s="21" t="s">
        <v>893</v>
      </c>
      <c r="D338" s="19" t="s">
        <v>31</v>
      </c>
      <c r="E338" s="21" t="s">
        <v>529</v>
      </c>
      <c r="F338" s="22"/>
      <c r="G338" s="21"/>
      <c r="H338" s="27"/>
      <c r="I338" s="28">
        <f>Tableau134[[#This Row],[Prix unitaires
HT]]*1.2</f>
        <v>0</v>
      </c>
    </row>
    <row r="339" spans="1:9" ht="15" customHeight="1" x14ac:dyDescent="0.25">
      <c r="A339" s="22" t="s">
        <v>956</v>
      </c>
      <c r="B339" s="20" t="s">
        <v>618</v>
      </c>
      <c r="C339" s="44" t="s">
        <v>893</v>
      </c>
      <c r="D339" s="19" t="s">
        <v>31</v>
      </c>
      <c r="E339" s="44" t="s">
        <v>529</v>
      </c>
      <c r="F339" s="22"/>
      <c r="G339" s="21"/>
      <c r="H339" s="27"/>
      <c r="I339" s="28">
        <f>Tableau134[[#This Row],[Prix unitaires
HT]]*1.2</f>
        <v>0</v>
      </c>
    </row>
    <row r="340" spans="1:9" ht="15" customHeight="1" x14ac:dyDescent="0.25">
      <c r="A340" s="22" t="s">
        <v>957</v>
      </c>
      <c r="B340" s="20" t="s">
        <v>528</v>
      </c>
      <c r="C340" s="44" t="s">
        <v>893</v>
      </c>
      <c r="D340" s="19" t="s">
        <v>31</v>
      </c>
      <c r="E340" s="44" t="s">
        <v>529</v>
      </c>
      <c r="F340" s="22"/>
      <c r="G340" s="21"/>
      <c r="H340" s="27"/>
      <c r="I340" s="28">
        <f>Tableau134[[#This Row],[Prix unitaires
HT]]*1.2</f>
        <v>0</v>
      </c>
    </row>
    <row r="341" spans="1:9" ht="15" customHeight="1" x14ac:dyDescent="0.25">
      <c r="A341" s="22" t="s">
        <v>958</v>
      </c>
      <c r="B341" s="20" t="s">
        <v>538</v>
      </c>
      <c r="C341" s="44" t="s">
        <v>893</v>
      </c>
      <c r="D341" s="19" t="s">
        <v>31</v>
      </c>
      <c r="E341" s="44" t="s">
        <v>529</v>
      </c>
      <c r="F341" s="22"/>
      <c r="G341" s="21"/>
      <c r="H341" s="27"/>
      <c r="I341" s="28">
        <f>Tableau134[[#This Row],[Prix unitaires
HT]]*1.2</f>
        <v>0</v>
      </c>
    </row>
    <row r="342" spans="1:9" ht="15" customHeight="1" x14ac:dyDescent="0.25">
      <c r="A342" s="22" t="s">
        <v>959</v>
      </c>
      <c r="B342" s="20" t="s">
        <v>535</v>
      </c>
      <c r="C342" s="44" t="s">
        <v>893</v>
      </c>
      <c r="D342" s="19" t="s">
        <v>31</v>
      </c>
      <c r="E342" s="44" t="s">
        <v>529</v>
      </c>
      <c r="F342" s="22"/>
      <c r="G342" s="21"/>
      <c r="H342" s="27"/>
      <c r="I342" s="28">
        <f>Tableau134[[#This Row],[Prix unitaires
HT]]*1.2</f>
        <v>0</v>
      </c>
    </row>
    <row r="343" spans="1:9" ht="15" customHeight="1" x14ac:dyDescent="0.25">
      <c r="A343" s="90" t="s">
        <v>960</v>
      </c>
      <c r="B343" s="42" t="s">
        <v>532</v>
      </c>
      <c r="C343" s="44" t="s">
        <v>893</v>
      </c>
      <c r="D343" s="43" t="s">
        <v>31</v>
      </c>
      <c r="E343" s="44" t="s">
        <v>529</v>
      </c>
      <c r="F343" s="22"/>
      <c r="G343" s="21"/>
      <c r="H343" s="27"/>
      <c r="I343" s="28">
        <f>Tableau134[[#This Row],[Prix unitaires
HT]]*1.2</f>
        <v>0</v>
      </c>
    </row>
    <row r="344" spans="1:9" ht="15" customHeight="1" x14ac:dyDescent="0.25">
      <c r="A344" s="90" t="s">
        <v>961</v>
      </c>
      <c r="B344" s="20" t="s">
        <v>143</v>
      </c>
      <c r="C344" s="44" t="s">
        <v>81</v>
      </c>
      <c r="D344" s="19" t="s">
        <v>31</v>
      </c>
      <c r="E344" s="21" t="s">
        <v>529</v>
      </c>
      <c r="F344" s="22"/>
      <c r="G344" s="21"/>
      <c r="H344" s="27"/>
      <c r="I344" s="28">
        <f>Tableau134[[#This Row],[Prix unitaires
HT]]*1.2</f>
        <v>0</v>
      </c>
    </row>
    <row r="345" spans="1:9" ht="15" customHeight="1" x14ac:dyDescent="0.25">
      <c r="A345" s="90" t="s">
        <v>963</v>
      </c>
      <c r="B345" s="20" t="s">
        <v>124</v>
      </c>
      <c r="C345" s="44" t="s">
        <v>81</v>
      </c>
      <c r="D345" s="19" t="s">
        <v>31</v>
      </c>
      <c r="E345" s="21" t="s">
        <v>529</v>
      </c>
      <c r="F345" s="22"/>
      <c r="G345" s="21"/>
      <c r="H345" s="27"/>
      <c r="I345" s="28">
        <f>Tableau134[[#This Row],[Prix unitaires
HT]]*1.2</f>
        <v>0</v>
      </c>
    </row>
    <row r="346" spans="1:9" ht="15" customHeight="1" x14ac:dyDescent="0.25">
      <c r="A346" s="90" t="s">
        <v>964</v>
      </c>
      <c r="B346" s="20" t="s">
        <v>140</v>
      </c>
      <c r="C346" s="44" t="s">
        <v>81</v>
      </c>
      <c r="D346" s="19" t="s">
        <v>31</v>
      </c>
      <c r="E346" s="21" t="s">
        <v>529</v>
      </c>
      <c r="F346" s="22"/>
      <c r="G346" s="21"/>
      <c r="H346" s="27"/>
      <c r="I346" s="28">
        <f>Tableau134[[#This Row],[Prix unitaires
HT]]*1.2</f>
        <v>0</v>
      </c>
    </row>
    <row r="347" spans="1:9" ht="15" customHeight="1" x14ac:dyDescent="0.25">
      <c r="A347" s="90" t="s">
        <v>965</v>
      </c>
      <c r="B347" s="29" t="s">
        <v>826</v>
      </c>
      <c r="C347" s="46" t="s">
        <v>893</v>
      </c>
      <c r="D347" s="31" t="s">
        <v>31</v>
      </c>
      <c r="E347" s="21" t="s">
        <v>529</v>
      </c>
      <c r="F347" s="22"/>
      <c r="G347" s="21"/>
      <c r="H347" s="32"/>
      <c r="I347" s="33">
        <f>Tableau134[[#This Row],[Prix unitaires
HT]]*1.2</f>
        <v>0</v>
      </c>
    </row>
    <row r="348" spans="1:9" ht="15" customHeight="1" x14ac:dyDescent="0.25">
      <c r="A348" s="90" t="s">
        <v>966</v>
      </c>
      <c r="B348" s="42" t="s">
        <v>120</v>
      </c>
      <c r="C348" s="44" t="s">
        <v>893</v>
      </c>
      <c r="D348" s="43" t="s">
        <v>31</v>
      </c>
      <c r="E348" s="44" t="s">
        <v>529</v>
      </c>
      <c r="F348" s="22"/>
      <c r="G348" s="21"/>
      <c r="H348" s="27"/>
      <c r="I348" s="28">
        <f>Tableau134[[#This Row],[Prix unitaires
HT]]*1.2</f>
        <v>0</v>
      </c>
    </row>
    <row r="349" spans="1:9" ht="15" customHeight="1" x14ac:dyDescent="0.25">
      <c r="A349" s="90" t="s">
        <v>967</v>
      </c>
      <c r="B349" s="20" t="s">
        <v>118</v>
      </c>
      <c r="C349" s="44" t="s">
        <v>893</v>
      </c>
      <c r="D349" s="19" t="s">
        <v>31</v>
      </c>
      <c r="E349" s="21" t="s">
        <v>529</v>
      </c>
      <c r="F349" s="22"/>
      <c r="G349" s="21"/>
      <c r="H349" s="27"/>
      <c r="I349" s="28">
        <f>Tableau134[[#This Row],[Prix unitaires
HT]]*1.2</f>
        <v>0</v>
      </c>
    </row>
    <row r="350" spans="1:9" ht="15" customHeight="1" x14ac:dyDescent="0.25">
      <c r="A350" s="90" t="s">
        <v>968</v>
      </c>
      <c r="B350" s="42" t="s">
        <v>29</v>
      </c>
      <c r="C350" s="44" t="s">
        <v>893</v>
      </c>
      <c r="D350" s="43" t="s">
        <v>31</v>
      </c>
      <c r="E350" s="44" t="s">
        <v>529</v>
      </c>
      <c r="F350" s="22"/>
      <c r="G350" s="21"/>
      <c r="H350" s="56"/>
      <c r="I350" s="57">
        <f>Tableau134[[#This Row],[Prix unitaires
HT]]*1.2</f>
        <v>0</v>
      </c>
    </row>
    <row r="351" spans="1:9" ht="15" customHeight="1" x14ac:dyDescent="0.25">
      <c r="A351" s="61"/>
      <c r="B351" s="59" t="s">
        <v>1041</v>
      </c>
      <c r="C351" s="60"/>
      <c r="D351" s="58"/>
      <c r="E351" s="60"/>
      <c r="F351" s="61"/>
      <c r="G351" s="62"/>
      <c r="H351" s="63"/>
      <c r="I351" s="64"/>
    </row>
    <row r="352" spans="1:9" ht="15" customHeight="1" x14ac:dyDescent="0.25">
      <c r="A352" s="69" t="s">
        <v>539</v>
      </c>
      <c r="B352" s="67" t="s">
        <v>540</v>
      </c>
      <c r="C352" s="68" t="s">
        <v>893</v>
      </c>
      <c r="D352" s="66" t="s">
        <v>31</v>
      </c>
      <c r="E352" s="68" t="s">
        <v>529</v>
      </c>
      <c r="F352" s="69"/>
      <c r="G352" s="70"/>
      <c r="H352" s="71"/>
      <c r="I352" s="72">
        <f>Tableau134[[#This Row],[Prix unitaires
HT]]*1.2</f>
        <v>0</v>
      </c>
    </row>
    <row r="353" spans="1:9" ht="15" customHeight="1" x14ac:dyDescent="0.25">
      <c r="A353" s="69" t="s">
        <v>541</v>
      </c>
      <c r="B353" s="67" t="s">
        <v>542</v>
      </c>
      <c r="C353" s="68" t="s">
        <v>81</v>
      </c>
      <c r="D353" s="66" t="s">
        <v>31</v>
      </c>
      <c r="E353" s="68" t="s">
        <v>529</v>
      </c>
      <c r="F353" s="69"/>
      <c r="G353" s="70"/>
      <c r="H353" s="71"/>
      <c r="I353" s="72">
        <f>Tableau134[[#This Row],[Prix unitaires
HT]]*1.2</f>
        <v>0</v>
      </c>
    </row>
    <row r="354" spans="1:9" ht="15" customHeight="1" x14ac:dyDescent="0.25">
      <c r="A354" s="69" t="s">
        <v>543</v>
      </c>
      <c r="B354" s="67" t="s">
        <v>544</v>
      </c>
      <c r="C354" s="68" t="s">
        <v>81</v>
      </c>
      <c r="D354" s="66" t="s">
        <v>31</v>
      </c>
      <c r="E354" s="68" t="s">
        <v>529</v>
      </c>
      <c r="F354" s="69"/>
      <c r="G354" s="70"/>
      <c r="H354" s="71"/>
      <c r="I354" s="72">
        <f>Tableau134[[#This Row],[Prix unitaires
HT]]*1.2</f>
        <v>0</v>
      </c>
    </row>
    <row r="355" spans="1:9" ht="15" customHeight="1" x14ac:dyDescent="0.25">
      <c r="A355" s="69" t="s">
        <v>545</v>
      </c>
      <c r="B355" s="67" t="s">
        <v>546</v>
      </c>
      <c r="C355" s="68" t="s">
        <v>81</v>
      </c>
      <c r="D355" s="66" t="s">
        <v>31</v>
      </c>
      <c r="E355" s="68" t="s">
        <v>529</v>
      </c>
      <c r="F355" s="69"/>
      <c r="G355" s="70"/>
      <c r="H355" s="71"/>
      <c r="I355" s="72">
        <f>Tableau134[[#This Row],[Prix unitaires
HT]]*1.2</f>
        <v>0</v>
      </c>
    </row>
    <row r="356" spans="1:9" ht="15" customHeight="1" x14ac:dyDescent="0.25">
      <c r="A356" s="69" t="s">
        <v>547</v>
      </c>
      <c r="B356" s="67" t="s">
        <v>548</v>
      </c>
      <c r="C356" s="68" t="s">
        <v>81</v>
      </c>
      <c r="D356" s="66" t="s">
        <v>31</v>
      </c>
      <c r="E356" s="68" t="s">
        <v>529</v>
      </c>
      <c r="F356" s="69"/>
      <c r="G356" s="70"/>
      <c r="H356" s="71"/>
      <c r="I356" s="72">
        <f>Tableau134[[#This Row],[Prix unitaires
HT]]*1.2</f>
        <v>0</v>
      </c>
    </row>
    <row r="357" spans="1:9" ht="15" customHeight="1" x14ac:dyDescent="0.25">
      <c r="A357" s="69" t="s">
        <v>549</v>
      </c>
      <c r="B357" s="67" t="s">
        <v>550</v>
      </c>
      <c r="C357" s="68" t="s">
        <v>81</v>
      </c>
      <c r="D357" s="66" t="s">
        <v>31</v>
      </c>
      <c r="E357" s="68" t="s">
        <v>529</v>
      </c>
      <c r="F357" s="69"/>
      <c r="G357" s="70"/>
      <c r="H357" s="71"/>
      <c r="I357" s="72">
        <f>Tableau134[[#This Row],[Prix unitaires
HT]]*1.2</f>
        <v>0</v>
      </c>
    </row>
    <row r="358" spans="1:9" ht="15" customHeight="1" x14ac:dyDescent="0.25">
      <c r="A358" s="69" t="s">
        <v>551</v>
      </c>
      <c r="B358" s="67" t="s">
        <v>552</v>
      </c>
      <c r="C358" s="68" t="s">
        <v>81</v>
      </c>
      <c r="D358" s="66" t="s">
        <v>31</v>
      </c>
      <c r="E358" s="68" t="s">
        <v>529</v>
      </c>
      <c r="F358" s="69"/>
      <c r="G358" s="70"/>
      <c r="H358" s="71"/>
      <c r="I358" s="72">
        <f>Tableau134[[#This Row],[Prix unitaires
HT]]*1.2</f>
        <v>0</v>
      </c>
    </row>
    <row r="359" spans="1:9" ht="15" customHeight="1" x14ac:dyDescent="0.25">
      <c r="A359" s="69" t="s">
        <v>553</v>
      </c>
      <c r="B359" s="67" t="s">
        <v>554</v>
      </c>
      <c r="C359" s="68" t="s">
        <v>81</v>
      </c>
      <c r="D359" s="66" t="s">
        <v>31</v>
      </c>
      <c r="E359" s="68" t="s">
        <v>529</v>
      </c>
      <c r="F359" s="69"/>
      <c r="G359" s="70"/>
      <c r="H359" s="71"/>
      <c r="I359" s="72">
        <f>Tableau134[[#This Row],[Prix unitaires
HT]]*1.2</f>
        <v>0</v>
      </c>
    </row>
    <row r="360" spans="1:9" ht="15" customHeight="1" x14ac:dyDescent="0.25">
      <c r="A360" s="69" t="s">
        <v>555</v>
      </c>
      <c r="B360" s="67" t="s">
        <v>556</v>
      </c>
      <c r="C360" s="68" t="s">
        <v>81</v>
      </c>
      <c r="D360" s="66" t="s">
        <v>31</v>
      </c>
      <c r="E360" s="68" t="s">
        <v>529</v>
      </c>
      <c r="F360" s="69"/>
      <c r="G360" s="70"/>
      <c r="H360" s="71"/>
      <c r="I360" s="72">
        <f>Tableau134[[#This Row],[Prix unitaires
HT]]*1.2</f>
        <v>0</v>
      </c>
    </row>
    <row r="361" spans="1:9" s="105" customFormat="1" ht="15" customHeight="1" x14ac:dyDescent="0.25">
      <c r="A361" s="96" t="s">
        <v>1060</v>
      </c>
      <c r="B361" s="97" t="s">
        <v>845</v>
      </c>
      <c r="C361" s="98" t="s">
        <v>81</v>
      </c>
      <c r="D361" s="99" t="s">
        <v>31</v>
      </c>
      <c r="E361" s="100" t="s">
        <v>849</v>
      </c>
      <c r="F361" s="101"/>
      <c r="G361" s="102"/>
      <c r="H361" s="103"/>
      <c r="I361" s="104">
        <f>Tableau134[[#This Row],[Prix unitaires
HT]]*1.2</f>
        <v>0</v>
      </c>
    </row>
    <row r="362" spans="1:9" s="105" customFormat="1" ht="15" customHeight="1" x14ac:dyDescent="0.25">
      <c r="A362" s="96" t="s">
        <v>1061</v>
      </c>
      <c r="B362" s="97" t="s">
        <v>846</v>
      </c>
      <c r="C362" s="98" t="s">
        <v>81</v>
      </c>
      <c r="D362" s="106" t="s">
        <v>31</v>
      </c>
      <c r="E362" s="100" t="s">
        <v>849</v>
      </c>
      <c r="F362" s="101"/>
      <c r="G362" s="102"/>
      <c r="H362" s="107"/>
      <c r="I362" s="104">
        <f>Tableau134[[#This Row],[Prix unitaires
HT]]*1.2</f>
        <v>0</v>
      </c>
    </row>
    <row r="363" spans="1:9" s="105" customFormat="1" ht="15" customHeight="1" x14ac:dyDescent="0.25">
      <c r="A363" s="96" t="s">
        <v>1062</v>
      </c>
      <c r="B363" s="97" t="s">
        <v>1063</v>
      </c>
      <c r="C363" s="98" t="s">
        <v>81</v>
      </c>
      <c r="D363" s="106" t="s">
        <v>31</v>
      </c>
      <c r="E363" s="100" t="s">
        <v>849</v>
      </c>
      <c r="F363" s="108"/>
      <c r="G363" s="109"/>
      <c r="H363" s="110"/>
      <c r="I363" s="111">
        <f>Tableau134[[#This Row],[Prix unitaires
HT]]*1.2</f>
        <v>0</v>
      </c>
    </row>
    <row r="364" spans="1:9" s="105" customFormat="1" ht="15" customHeight="1" x14ac:dyDescent="0.25">
      <c r="A364" s="96" t="s">
        <v>1064</v>
      </c>
      <c r="B364" s="112" t="s">
        <v>847</v>
      </c>
      <c r="C364" s="113" t="s">
        <v>81</v>
      </c>
      <c r="D364" s="114" t="s">
        <v>31</v>
      </c>
      <c r="E364" s="115" t="s">
        <v>849</v>
      </c>
      <c r="F364" s="116"/>
      <c r="G364" s="117"/>
      <c r="H364" s="118"/>
      <c r="I364" s="119">
        <f>Tableau134[[#This Row],[Prix unitaires
HT]]*1.2</f>
        <v>0</v>
      </c>
    </row>
    <row r="365" spans="1:9" ht="15" customHeight="1" x14ac:dyDescent="0.25">
      <c r="A365" s="69" t="s">
        <v>616</v>
      </c>
      <c r="B365" s="67" t="s">
        <v>617</v>
      </c>
      <c r="C365" s="68" t="s">
        <v>893</v>
      </c>
      <c r="D365" s="66" t="s">
        <v>31</v>
      </c>
      <c r="E365" s="68" t="s">
        <v>529</v>
      </c>
      <c r="F365" s="69"/>
      <c r="G365" s="70"/>
      <c r="H365" s="71"/>
      <c r="I365" s="72">
        <f>Tableau134[[#This Row],[Prix unitaires
HT]]*1.2</f>
        <v>0</v>
      </c>
    </row>
    <row r="366" spans="1:9" ht="15" customHeight="1" x14ac:dyDescent="0.2"/>
    <row r="367" spans="1:9" ht="15" customHeight="1" x14ac:dyDescent="0.2"/>
  </sheetData>
  <mergeCells count="3">
    <mergeCell ref="D3:E3"/>
    <mergeCell ref="F3:G3"/>
    <mergeCell ref="A3:C3"/>
  </mergeCells>
  <pageMargins left="0.7" right="0.7" top="0.75" bottom="0.75" header="0.3" footer="0.3"/>
  <pageSetup paperSize="9" scale="48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7"/>
  <sheetViews>
    <sheetView tabSelected="1" view="pageBreakPreview" topLeftCell="A12" zoomScale="60" zoomScaleNormal="100" workbookViewId="0">
      <selection activeCell="J44" sqref="J44"/>
    </sheetView>
  </sheetViews>
  <sheetFormatPr baseColWidth="10" defaultColWidth="11.42578125" defaultRowHeight="12.75" x14ac:dyDescent="0.2"/>
  <cols>
    <col min="1" max="1" width="11.42578125" style="4"/>
    <col min="2" max="2" width="105.28515625" style="8" customWidth="1"/>
    <col min="3" max="3" width="11.42578125" style="4" customWidth="1"/>
    <col min="4" max="4" width="25.7109375" style="4" customWidth="1"/>
    <col min="5" max="7" width="25.7109375" style="6" customWidth="1"/>
    <col min="8" max="8" width="20.7109375" style="4" customWidth="1"/>
    <col min="9" max="9" width="20.7109375" style="7" customWidth="1"/>
    <col min="10" max="10" width="19.140625" style="8" customWidth="1"/>
    <col min="11" max="12" width="20.7109375" style="8" customWidth="1"/>
    <col min="13" max="16384" width="11.42578125" style="8"/>
  </cols>
  <sheetData>
    <row r="1" spans="1:12" ht="15" customHeight="1" x14ac:dyDescent="0.2">
      <c r="B1" s="5" t="s">
        <v>1027</v>
      </c>
      <c r="F1" s="4"/>
    </row>
    <row r="2" spans="1:12" ht="15" customHeight="1" thickBot="1" x14ac:dyDescent="0.25">
      <c r="B2" s="9" t="s">
        <v>1033</v>
      </c>
      <c r="F2" s="4"/>
    </row>
    <row r="3" spans="1:12" ht="15" customHeight="1" x14ac:dyDescent="0.25">
      <c r="A3" s="10"/>
      <c r="B3" s="10"/>
      <c r="C3" s="10"/>
      <c r="D3" s="125" t="s">
        <v>1045</v>
      </c>
      <c r="E3" s="126"/>
      <c r="F3" s="127" t="s">
        <v>1046</v>
      </c>
      <c r="G3" s="128"/>
    </row>
    <row r="4" spans="1:12" ht="30" customHeight="1" x14ac:dyDescent="0.25">
      <c r="A4" s="77" t="s">
        <v>815</v>
      </c>
      <c r="B4" s="78" t="s">
        <v>817</v>
      </c>
      <c r="C4" s="79" t="s">
        <v>816</v>
      </c>
      <c r="D4" s="80" t="s">
        <v>1047</v>
      </c>
      <c r="E4" s="79" t="s">
        <v>1044</v>
      </c>
      <c r="F4" s="81" t="s">
        <v>1048</v>
      </c>
      <c r="G4" s="79" t="s">
        <v>1049</v>
      </c>
      <c r="H4" s="80" t="s">
        <v>1054</v>
      </c>
      <c r="I4" s="95" t="s">
        <v>1055</v>
      </c>
      <c r="J4" s="80" t="s">
        <v>1051</v>
      </c>
      <c r="K4" s="80" t="s">
        <v>1052</v>
      </c>
      <c r="L4" s="94" t="s">
        <v>1053</v>
      </c>
    </row>
    <row r="5" spans="1:12" ht="15" customHeight="1" x14ac:dyDescent="0.25">
      <c r="A5" s="82"/>
      <c r="B5" s="12" t="s">
        <v>1040</v>
      </c>
      <c r="C5" s="13"/>
      <c r="D5" s="14"/>
      <c r="E5" s="15"/>
      <c r="F5" s="16"/>
      <c r="G5" s="17"/>
      <c r="H5" s="11"/>
      <c r="I5" s="18"/>
      <c r="J5" s="11"/>
      <c r="K5" s="11"/>
      <c r="L5" s="83"/>
    </row>
    <row r="6" spans="1:12" ht="15" customHeight="1" x14ac:dyDescent="0.25">
      <c r="A6" s="22" t="str">
        <f>Tableau134[[#This Row],[Items]]</f>
        <v>ACC 01</v>
      </c>
      <c r="B6" s="20" t="str">
        <f>Tableau134[[#This Row],[Désignations longues]]</f>
        <v>Combiné non étanche SAILOR 6201A</v>
      </c>
      <c r="C6" s="21" t="str">
        <f>Tableau134[[#This Row],[Unités]]</f>
        <v>NB</v>
      </c>
      <c r="D6" s="19" t="str">
        <f>Tableau134[[#This Row],[Codes entreprises (CE)
fabricants]]</f>
        <v>R3323</v>
      </c>
      <c r="E6" s="21" t="str">
        <f>Tableau134[[#This Row],[Références articles (RA)]]</f>
        <v>406201A</v>
      </c>
      <c r="F6" s="22"/>
      <c r="G6" s="21"/>
      <c r="H6" s="23"/>
      <c r="I6" s="24">
        <f>Tableau13[[#This Row],[Prix unitaires
HT]]*1.2</f>
        <v>0</v>
      </c>
      <c r="J6" s="25">
        <v>10</v>
      </c>
      <c r="K6" s="27">
        <f>Tableau13[[#This Row],[Prix unitaires
HT]]*Tableau13[[#This Row],[Quantités estimées
sur 4 ans]]</f>
        <v>0</v>
      </c>
      <c r="L6" s="84">
        <f>Tableau13[[#This Row],[Prix unitaires
TTC]]*Tableau13[[#This Row],[Quantités estimées
sur 4 ans]]</f>
        <v>0</v>
      </c>
    </row>
    <row r="7" spans="1:12" ht="15" customHeight="1" x14ac:dyDescent="0.25">
      <c r="A7" s="22" t="str">
        <f>Tableau134[[#This Row],[Items]]</f>
        <v>ACC 02</v>
      </c>
      <c r="B7" s="20" t="str">
        <f>Tableau134[[#This Row],[Désignations longues]]</f>
        <v>Combiné étanche SAILOR 6203A</v>
      </c>
      <c r="C7" s="21" t="str">
        <f>Tableau134[[#This Row],[Unités]]</f>
        <v>NB</v>
      </c>
      <c r="D7" s="19" t="str">
        <f>Tableau134[[#This Row],[Codes entreprises (CE)
fabricants]]</f>
        <v>R3323</v>
      </c>
      <c r="E7" s="21" t="str">
        <f>Tableau134[[#This Row],[Références articles (RA)]]</f>
        <v>406203A</v>
      </c>
      <c r="F7" s="22"/>
      <c r="G7" s="21"/>
      <c r="H7" s="27"/>
      <c r="I7" s="28">
        <f>Tableau13[[#This Row],[Prix unitaires
HT]]*1.2</f>
        <v>0</v>
      </c>
      <c r="J7" s="19">
        <v>20</v>
      </c>
      <c r="K7" s="27">
        <f>Tableau13[[#This Row],[Prix unitaires
HT]]*Tableau13[[#This Row],[Quantités estimées
sur 4 ans]]</f>
        <v>0</v>
      </c>
      <c r="L7" s="84">
        <f>Tableau13[[#This Row],[Prix unitaires
TTC]]*Tableau13[[#This Row],[Quantités estimées
sur 4 ans]]</f>
        <v>0</v>
      </c>
    </row>
    <row r="8" spans="1:12" ht="15" customHeight="1" x14ac:dyDescent="0.25">
      <c r="A8" s="22" t="str">
        <f>Tableau134[[#This Row],[Items]]</f>
        <v>ACC 03</v>
      </c>
      <c r="B8" s="20" t="str">
        <f>Tableau134[[#This Row],[Désignations longues]]</f>
        <v>Micro/PTT non étanche SAILOR 6202A</v>
      </c>
      <c r="C8" s="21" t="str">
        <f>Tableau134[[#This Row],[Unités]]</f>
        <v>NB</v>
      </c>
      <c r="D8" s="19" t="str">
        <f>Tableau134[[#This Row],[Codes entreprises (CE)
fabricants]]</f>
        <v>R3323</v>
      </c>
      <c r="E8" s="21" t="str">
        <f>Tableau134[[#This Row],[Références articles (RA)]]</f>
        <v>406202A</v>
      </c>
      <c r="F8" s="22"/>
      <c r="G8" s="21"/>
      <c r="H8" s="27"/>
      <c r="I8" s="28">
        <f>Tableau13[[#This Row],[Prix unitaires
HT]]*1.2</f>
        <v>0</v>
      </c>
      <c r="J8" s="19">
        <v>10</v>
      </c>
      <c r="K8" s="27">
        <f>Tableau13[[#This Row],[Prix unitaires
HT]]*Tableau13[[#This Row],[Quantités estimées
sur 4 ans]]</f>
        <v>0</v>
      </c>
      <c r="L8" s="84">
        <f>Tableau13[[#This Row],[Prix unitaires
TTC]]*Tableau13[[#This Row],[Quantités estimées
sur 4 ans]]</f>
        <v>0</v>
      </c>
    </row>
    <row r="9" spans="1:12" ht="15" customHeight="1" x14ac:dyDescent="0.25">
      <c r="A9" s="22" t="str">
        <f>Tableau134[[#This Row],[Items]]</f>
        <v>ACC 04</v>
      </c>
      <c r="B9" s="20" t="str">
        <f>Tableau134[[#This Row],[Désignations longues]]</f>
        <v>Télec micro/HP SAILOR 6204A</v>
      </c>
      <c r="C9" s="21" t="str">
        <f>Tableau134[[#This Row],[Unités]]</f>
        <v>NB</v>
      </c>
      <c r="D9" s="19" t="str">
        <f>Tableau134[[#This Row],[Codes entreprises (CE)
fabricants]]</f>
        <v>R3323</v>
      </c>
      <c r="E9" s="21" t="str">
        <f>Tableau134[[#This Row],[Références articles (RA)]]</f>
        <v>406204A</v>
      </c>
      <c r="F9" s="22"/>
      <c r="G9" s="21"/>
      <c r="H9" s="27"/>
      <c r="I9" s="28">
        <f>Tableau13[[#This Row],[Prix unitaires
HT]]*1.2</f>
        <v>0</v>
      </c>
      <c r="J9" s="19">
        <v>5</v>
      </c>
      <c r="K9" s="27">
        <f>Tableau13[[#This Row],[Prix unitaires
HT]]*Tableau13[[#This Row],[Quantités estimées
sur 4 ans]]</f>
        <v>0</v>
      </c>
      <c r="L9" s="84">
        <f>Tableau13[[#This Row],[Prix unitaires
TTC]]*Tableau13[[#This Row],[Quantités estimées
sur 4 ans]]</f>
        <v>0</v>
      </c>
    </row>
    <row r="10" spans="1:12" ht="15" customHeight="1" x14ac:dyDescent="0.25">
      <c r="A10" s="22" t="str">
        <f>Tableau134[[#This Row],[Items]]</f>
        <v>ACC 05</v>
      </c>
      <c r="B10" s="20" t="str">
        <f>Tableau134[[#This Row],[Désignations longues]]</f>
        <v>Boite connexion SAILOR 6207A</v>
      </c>
      <c r="C10" s="21" t="str">
        <f>Tableau134[[#This Row],[Unités]]</f>
        <v>NB</v>
      </c>
      <c r="D10" s="19" t="str">
        <f>Tableau134[[#This Row],[Codes entreprises (CE)
fabricants]]</f>
        <v>R3323</v>
      </c>
      <c r="E10" s="21" t="str">
        <f>Tableau134[[#This Row],[Références articles (RA)]]</f>
        <v>406207A</v>
      </c>
      <c r="F10" s="22"/>
      <c r="G10" s="21"/>
      <c r="H10" s="27"/>
      <c r="I10" s="28">
        <f>Tableau13[[#This Row],[Prix unitaires
HT]]*1.2</f>
        <v>0</v>
      </c>
      <c r="J10" s="19">
        <v>5</v>
      </c>
      <c r="K10" s="27">
        <f>Tableau13[[#This Row],[Prix unitaires
HT]]*Tableau13[[#This Row],[Quantités estimées
sur 4 ans]]</f>
        <v>0</v>
      </c>
      <c r="L10" s="84">
        <f>Tableau13[[#This Row],[Prix unitaires
TTC]]*Tableau13[[#This Row],[Quantités estimées
sur 4 ans]]</f>
        <v>0</v>
      </c>
    </row>
    <row r="11" spans="1:12" ht="15" customHeight="1" x14ac:dyDescent="0.25">
      <c r="A11" s="22" t="str">
        <f>Tableau134[[#This Row],[Items]]</f>
        <v>ACC 06</v>
      </c>
      <c r="B11" s="20" t="str">
        <f>Tableau134[[#This Row],[Désignations longues]]</f>
        <v>Boite CAN/BUS SAILOR 6208A</v>
      </c>
      <c r="C11" s="21" t="str">
        <f>Tableau134[[#This Row],[Unités]]</f>
        <v>NB</v>
      </c>
      <c r="D11" s="19" t="str">
        <f>Tableau134[[#This Row],[Codes entreprises (CE)
fabricants]]</f>
        <v>R3323</v>
      </c>
      <c r="E11" s="21" t="str">
        <f>Tableau134[[#This Row],[Références articles (RA)]]</f>
        <v>406208A</v>
      </c>
      <c r="F11" s="22"/>
      <c r="G11" s="21"/>
      <c r="H11" s="27"/>
      <c r="I11" s="28">
        <f>Tableau13[[#This Row],[Prix unitaires
HT]]*1.2</f>
        <v>0</v>
      </c>
      <c r="J11" s="19">
        <v>5</v>
      </c>
      <c r="K11" s="27">
        <f>Tableau13[[#This Row],[Prix unitaires
HT]]*Tableau13[[#This Row],[Quantités estimées
sur 4 ans]]</f>
        <v>0</v>
      </c>
      <c r="L11" s="84">
        <f>Tableau13[[#This Row],[Prix unitaires
TTC]]*Tableau13[[#This Row],[Quantités estimées
sur 4 ans]]</f>
        <v>0</v>
      </c>
    </row>
    <row r="12" spans="1:12" ht="15" customHeight="1" x14ac:dyDescent="0.25">
      <c r="A12" s="22" t="str">
        <f>Tableau134[[#This Row],[Items]]</f>
        <v>ACC 07</v>
      </c>
      <c r="B12" s="20" t="str">
        <f>Tableau134[[#This Row],[Désignations longues]]</f>
        <v>SAILOR Connection cable (5m) with 12-pin female connector</v>
      </c>
      <c r="C12" s="21" t="str">
        <f>Tableau134[[#This Row],[Unités]]</f>
        <v>NB</v>
      </c>
      <c r="D12" s="19" t="str">
        <f>Tableau134[[#This Row],[Codes entreprises (CE)
fabricants]]</f>
        <v>R3323</v>
      </c>
      <c r="E12" s="21" t="str">
        <f>Tableau134[[#This Row],[Références articles (RA)]]</f>
        <v>406208-941</v>
      </c>
      <c r="F12" s="22"/>
      <c r="G12" s="21"/>
      <c r="H12" s="27"/>
      <c r="I12" s="28">
        <f>Tableau13[[#This Row],[Prix unitaires
HT]]*1.2</f>
        <v>0</v>
      </c>
      <c r="J12" s="19">
        <v>20</v>
      </c>
      <c r="K12" s="27">
        <f>Tableau13[[#This Row],[Prix unitaires
HT]]*Tableau13[[#This Row],[Quantités estimées
sur 4 ans]]</f>
        <v>0</v>
      </c>
      <c r="L12" s="84">
        <f>Tableau13[[#This Row],[Prix unitaires
TTC]]*Tableau13[[#This Row],[Quantités estimées
sur 4 ans]]</f>
        <v>0</v>
      </c>
    </row>
    <row r="13" spans="1:12" ht="15" customHeight="1" x14ac:dyDescent="0.25">
      <c r="A13" s="22" t="str">
        <f>Tableau134[[#This Row],[Items]]</f>
        <v>ACC 08</v>
      </c>
      <c r="B13" s="20" t="str">
        <f>Tableau134[[#This Row],[Désignations longues]]</f>
        <v>HP 6270 avec support pr SAILOR</v>
      </c>
      <c r="C13" s="21" t="str">
        <f>Tableau134[[#This Row],[Unités]]</f>
        <v>NB</v>
      </c>
      <c r="D13" s="19" t="str">
        <f>Tableau134[[#This Row],[Codes entreprises (CE)
fabricants]]</f>
        <v>R3323</v>
      </c>
      <c r="E13" s="21" t="str">
        <f>Tableau134[[#This Row],[Références articles (RA)]]</f>
        <v>406270A</v>
      </c>
      <c r="F13" s="22"/>
      <c r="G13" s="21"/>
      <c r="H13" s="27"/>
      <c r="I13" s="28">
        <f>Tableau13[[#This Row],[Prix unitaires
HT]]*1.2</f>
        <v>0</v>
      </c>
      <c r="J13" s="19">
        <v>1</v>
      </c>
      <c r="K13" s="27">
        <f>Tableau13[[#This Row],[Prix unitaires
HT]]*Tableau13[[#This Row],[Quantités estimées
sur 4 ans]]</f>
        <v>0</v>
      </c>
      <c r="L13" s="84">
        <f>Tableau13[[#This Row],[Prix unitaires
TTC]]*Tableau13[[#This Row],[Quantités estimées
sur 4 ans]]</f>
        <v>0</v>
      </c>
    </row>
    <row r="14" spans="1:12" ht="15" customHeight="1" x14ac:dyDescent="0.25">
      <c r="A14" s="22" t="str">
        <f>Tableau134[[#This Row],[Items]]</f>
        <v>ACC 09</v>
      </c>
      <c r="B14" s="20" t="str">
        <f>Tableau134[[#This Row],[Désignations longues]]</f>
        <v>Câble 5m pr accessoires SAILOR</v>
      </c>
      <c r="C14" s="21" t="str">
        <f>Tableau134[[#This Row],[Unités]]</f>
        <v>NB</v>
      </c>
      <c r="D14" s="19" t="str">
        <f>Tableau134[[#This Row],[Codes entreprises (CE)
fabricants]]</f>
        <v>R3323</v>
      </c>
      <c r="E14" s="21" t="str">
        <f>Tableau134[[#This Row],[Références articles (RA)]]</f>
        <v>406209-940</v>
      </c>
      <c r="F14" s="22"/>
      <c r="G14" s="21"/>
      <c r="H14" s="27"/>
      <c r="I14" s="28">
        <f>Tableau13[[#This Row],[Prix unitaires
HT]]*1.2</f>
        <v>0</v>
      </c>
      <c r="J14" s="19">
        <v>10</v>
      </c>
      <c r="K14" s="27">
        <f>Tableau13[[#This Row],[Prix unitaires
HT]]*Tableau13[[#This Row],[Quantités estimées
sur 4 ans]]</f>
        <v>0</v>
      </c>
      <c r="L14" s="84">
        <f>Tableau13[[#This Row],[Prix unitaires
TTC]]*Tableau13[[#This Row],[Quantités estimées
sur 4 ans]]</f>
        <v>0</v>
      </c>
    </row>
    <row r="15" spans="1:12" ht="15" customHeight="1" x14ac:dyDescent="0.25">
      <c r="A15" s="22" t="str">
        <f>Tableau134[[#This Row],[Items]]</f>
        <v>ACC 10</v>
      </c>
      <c r="B15" s="20" t="str">
        <f>Tableau134[[#This Row],[Désignations longues]]</f>
        <v>frn Power supply N163S SAILOR</v>
      </c>
      <c r="C15" s="21" t="str">
        <f>Tableau134[[#This Row],[Unités]]</f>
        <v>NB</v>
      </c>
      <c r="D15" s="19" t="str">
        <f>Tableau134[[#This Row],[Codes entreprises (CE)
fabricants]]</f>
        <v>R3323</v>
      </c>
      <c r="E15" s="21">
        <f>Tableau134[[#This Row],[Références articles (RA)]]</f>
        <v>80119410</v>
      </c>
      <c r="F15" s="22"/>
      <c r="G15" s="21"/>
      <c r="H15" s="27"/>
      <c r="I15" s="28">
        <f>Tableau13[[#This Row],[Prix unitaires
HT]]*1.2</f>
        <v>0</v>
      </c>
      <c r="J15" s="19">
        <v>10</v>
      </c>
      <c r="K15" s="27">
        <f>Tableau13[[#This Row],[Prix unitaires
HT]]*Tableau13[[#This Row],[Quantités estimées
sur 4 ans]]</f>
        <v>0</v>
      </c>
      <c r="L15" s="84">
        <f>Tableau13[[#This Row],[Prix unitaires
TTC]]*Tableau13[[#This Row],[Quantités estimées
sur 4 ans]]</f>
        <v>0</v>
      </c>
    </row>
    <row r="16" spans="1:12" ht="15" customHeight="1" x14ac:dyDescent="0.25">
      <c r="A16" s="22" t="str">
        <f>Tableau134[[#This Row],[Items]]</f>
        <v>ACC 11</v>
      </c>
      <c r="B16" s="20" t="str">
        <f>Tableau134[[#This Row],[Désignations longues]]</f>
        <v>KIT prog canaux privés pr SAILOR</v>
      </c>
      <c r="C16" s="21" t="str">
        <f>Tableau134[[#This Row],[Unités]]</f>
        <v>NB</v>
      </c>
      <c r="D16" s="19" t="str">
        <f>Tableau134[[#This Row],[Codes entreprises (CE)
fabricants]]</f>
        <v>R3323</v>
      </c>
      <c r="E16" s="21" t="str">
        <f>Tableau134[[#This Row],[Références articles (RA)]]</f>
        <v>406200-858</v>
      </c>
      <c r="F16" s="22"/>
      <c r="G16" s="21"/>
      <c r="H16" s="27"/>
      <c r="I16" s="28">
        <f>Tableau13[[#This Row],[Prix unitaires
HT]]*1.2</f>
        <v>0</v>
      </c>
      <c r="J16" s="19">
        <v>2</v>
      </c>
      <c r="K16" s="27">
        <f>Tableau13[[#This Row],[Prix unitaires
HT]]*Tableau13[[#This Row],[Quantités estimées
sur 4 ans]]</f>
        <v>0</v>
      </c>
      <c r="L16" s="84">
        <f>Tableau13[[#This Row],[Prix unitaires
TTC]]*Tableau13[[#This Row],[Quantités estimées
sur 4 ans]]</f>
        <v>0</v>
      </c>
    </row>
    <row r="17" spans="1:12" ht="15" customHeight="1" x14ac:dyDescent="0.25">
      <c r="A17" s="22" t="str">
        <f>Tableau134[[#This Row],[Items]]</f>
        <v>ACC 12</v>
      </c>
      <c r="B17" s="20" t="str">
        <f>Tableau134[[#This Row],[Désignations longues]]</f>
        <v>Imprimante ML280 alimentation 24V DC</v>
      </c>
      <c r="C17" s="21" t="str">
        <f>Tableau134[[#This Row],[Unités]]</f>
        <v>NB</v>
      </c>
      <c r="D17" s="19" t="str">
        <f>Tableau134[[#This Row],[Codes entreprises (CE)
fabricants]]</f>
        <v>R3323</v>
      </c>
      <c r="E17" s="21">
        <f>Tableau134[[#This Row],[Références articles (RA)]]</f>
        <v>8012520006</v>
      </c>
      <c r="F17" s="22"/>
      <c r="G17" s="21"/>
      <c r="H17" s="27"/>
      <c r="I17" s="28">
        <f>Tableau13[[#This Row],[Prix unitaires
HT]]*1.2</f>
        <v>0</v>
      </c>
      <c r="J17" s="19">
        <v>4</v>
      </c>
      <c r="K17" s="27">
        <f>Tableau13[[#This Row],[Prix unitaires
HT]]*Tableau13[[#This Row],[Quantités estimées
sur 4 ans]]</f>
        <v>0</v>
      </c>
      <c r="L17" s="84">
        <f>Tableau13[[#This Row],[Prix unitaires
TTC]]*Tableau13[[#This Row],[Quantités estimées
sur 4 ans]]</f>
        <v>0</v>
      </c>
    </row>
    <row r="18" spans="1:12" ht="15" customHeight="1" x14ac:dyDescent="0.25">
      <c r="A18" s="22" t="str">
        <f>Tableau134[[#This Row],[Items]]</f>
        <v>ACC 13</v>
      </c>
      <c r="B18" s="20" t="str">
        <f>Tableau134[[#This Row],[Désignations longues]]</f>
        <v>Micro/HP HM126RB pr VHF ICOM M603</v>
      </c>
      <c r="C18" s="21" t="str">
        <f>Tableau134[[#This Row],[Unités]]</f>
        <v>NB</v>
      </c>
      <c r="D18" s="19" t="str">
        <f>Tableau134[[#This Row],[Codes entreprises (CE)
fabricants]]</f>
        <v>FABJ7</v>
      </c>
      <c r="E18" s="21" t="str">
        <f>Tableau134[[#This Row],[Références articles (RA)]]</f>
        <v>HM-126RB</v>
      </c>
      <c r="F18" s="22"/>
      <c r="G18" s="21"/>
      <c r="H18" s="27"/>
      <c r="I18" s="28">
        <f>Tableau13[[#This Row],[Prix unitaires
HT]]*1.2</f>
        <v>0</v>
      </c>
      <c r="J18" s="19">
        <v>5</v>
      </c>
      <c r="K18" s="27">
        <f>Tableau13[[#This Row],[Prix unitaires
HT]]*Tableau13[[#This Row],[Quantités estimées
sur 4 ans]]</f>
        <v>0</v>
      </c>
      <c r="L18" s="84">
        <f>Tableau13[[#This Row],[Prix unitaires
TTC]]*Tableau13[[#This Row],[Quantités estimées
sur 4 ans]]</f>
        <v>0</v>
      </c>
    </row>
    <row r="19" spans="1:12" ht="15" customHeight="1" x14ac:dyDescent="0.25">
      <c r="A19" s="22" t="str">
        <f>Tableau134[[#This Row],[Items]]</f>
        <v>ACC 14</v>
      </c>
      <c r="B19" s="20" t="str">
        <f>Tableau134[[#This Row],[Désignations longues]]</f>
        <v>Face avant déportée pr ICOM M506</v>
      </c>
      <c r="C19" s="21" t="str">
        <f>Tableau134[[#This Row],[Unités]]</f>
        <v>NB</v>
      </c>
      <c r="D19" s="19" t="str">
        <f>Tableau134[[#This Row],[Codes entreprises (CE)
fabricants]]</f>
        <v>FABJ7</v>
      </c>
      <c r="E19" s="21" t="str">
        <f>Tableau134[[#This Row],[Références articles (RA)]]</f>
        <v>HM-165GB</v>
      </c>
      <c r="F19" s="22"/>
      <c r="G19" s="21"/>
      <c r="H19" s="27"/>
      <c r="I19" s="28">
        <f>Tableau13[[#This Row],[Prix unitaires
HT]]*1.2</f>
        <v>0</v>
      </c>
      <c r="J19" s="19">
        <v>10</v>
      </c>
      <c r="K19" s="27">
        <f>Tableau13[[#This Row],[Prix unitaires
HT]]*Tableau13[[#This Row],[Quantités estimées
sur 4 ans]]</f>
        <v>0</v>
      </c>
      <c r="L19" s="84">
        <f>Tableau13[[#This Row],[Prix unitaires
TTC]]*Tableau13[[#This Row],[Quantités estimées
sur 4 ans]]</f>
        <v>0</v>
      </c>
    </row>
    <row r="20" spans="1:12" ht="15" customHeight="1" x14ac:dyDescent="0.25">
      <c r="A20" s="22" t="str">
        <f>Tableau134[[#This Row],[Items]]</f>
        <v>ACC 15</v>
      </c>
      <c r="B20" s="20" t="str">
        <f>Tableau134[[#This Row],[Désignations longues]]</f>
        <v>Cordon rallonge 6m pr ICOM HM-162</v>
      </c>
      <c r="C20" s="21" t="str">
        <f>Tableau134[[#This Row],[Unités]]</f>
        <v>NB</v>
      </c>
      <c r="D20" s="19" t="str">
        <f>Tableau134[[#This Row],[Codes entreprises (CE)
fabricants]]</f>
        <v>FABJ7</v>
      </c>
      <c r="E20" s="21" t="str">
        <f>Tableau134[[#This Row],[Références articles (RA)]]</f>
        <v>OPC-1541</v>
      </c>
      <c r="F20" s="22"/>
      <c r="G20" s="21"/>
      <c r="H20" s="27"/>
      <c r="I20" s="28">
        <f>Tableau13[[#This Row],[Prix unitaires
HT]]*1.2</f>
        <v>0</v>
      </c>
      <c r="J20" s="19">
        <v>5</v>
      </c>
      <c r="K20" s="27">
        <f>Tableau13[[#This Row],[Prix unitaires
HT]]*Tableau13[[#This Row],[Quantités estimées
sur 4 ans]]</f>
        <v>0</v>
      </c>
      <c r="L20" s="84">
        <f>Tableau13[[#This Row],[Prix unitaires
TTC]]*Tableau13[[#This Row],[Quantités estimées
sur 4 ans]]</f>
        <v>0</v>
      </c>
    </row>
    <row r="21" spans="1:12" ht="15" customHeight="1" x14ac:dyDescent="0.25">
      <c r="A21" s="22" t="str">
        <f>Tableau134[[#This Row],[Items]]</f>
        <v>ACC 16</v>
      </c>
      <c r="B21" s="20" t="str">
        <f>Tableau134[[#This Row],[Désignations longues]]</f>
        <v>Carte de brouillage pr IC 506 ou 603</v>
      </c>
      <c r="C21" s="21" t="str">
        <f>Tableau134[[#This Row],[Unités]]</f>
        <v>NB</v>
      </c>
      <c r="D21" s="19" t="str">
        <f>Tableau134[[#This Row],[Codes entreprises (CE)
fabricants]]</f>
        <v>FABJ7</v>
      </c>
      <c r="E21" s="21" t="str">
        <f>Tableau134[[#This Row],[Références articles (RA)]]</f>
        <v>UT-112</v>
      </c>
      <c r="F21" s="22"/>
      <c r="G21" s="21"/>
      <c r="H21" s="27"/>
      <c r="I21" s="28">
        <f>Tableau13[[#This Row],[Prix unitaires
HT]]*1.2</f>
        <v>0</v>
      </c>
      <c r="J21" s="19">
        <v>1</v>
      </c>
      <c r="K21" s="27">
        <f>Tableau13[[#This Row],[Prix unitaires
HT]]*Tableau13[[#This Row],[Quantités estimées
sur 4 ans]]</f>
        <v>0</v>
      </c>
      <c r="L21" s="84">
        <f>Tableau13[[#This Row],[Prix unitaires
TTC]]*Tableau13[[#This Row],[Quantités estimées
sur 4 ans]]</f>
        <v>0</v>
      </c>
    </row>
    <row r="22" spans="1:12" ht="15" customHeight="1" x14ac:dyDescent="0.25">
      <c r="A22" s="22" t="str">
        <f>Tableau134[[#This Row],[Items]]</f>
        <v>ACC 17</v>
      </c>
      <c r="B22" s="20" t="str">
        <f>Tableau134[[#This Row],[Désignations longues]]</f>
        <v>KIT prog USB canaux privés pr ICOM</v>
      </c>
      <c r="C22" s="21" t="str">
        <f>Tableau134[[#This Row],[Unités]]</f>
        <v>NB</v>
      </c>
      <c r="D22" s="19" t="str">
        <f>Tableau134[[#This Row],[Codes entreprises (CE)
fabricants]]</f>
        <v>FABJ7</v>
      </c>
      <c r="E22" s="21" t="str">
        <f>Tableau134[[#This Row],[Références articles (RA)]]</f>
        <v>OPC-980</v>
      </c>
      <c r="F22" s="22"/>
      <c r="G22" s="21"/>
      <c r="H22" s="27"/>
      <c r="I22" s="28">
        <f>Tableau13[[#This Row],[Prix unitaires
HT]]*1.2</f>
        <v>0</v>
      </c>
      <c r="J22" s="19">
        <v>1</v>
      </c>
      <c r="K22" s="27">
        <f>Tableau13[[#This Row],[Prix unitaires
HT]]*Tableau13[[#This Row],[Quantités estimées
sur 4 ans]]</f>
        <v>0</v>
      </c>
      <c r="L22" s="84">
        <f>Tableau13[[#This Row],[Prix unitaires
TTC]]*Tableau13[[#This Row],[Quantités estimées
sur 4 ans]]</f>
        <v>0</v>
      </c>
    </row>
    <row r="23" spans="1:12" ht="15" customHeight="1" x14ac:dyDescent="0.25">
      <c r="A23" s="22" t="str">
        <f>Tableau134[[#This Row],[Items]]</f>
        <v>ACC 18</v>
      </c>
      <c r="B23" s="20" t="str">
        <f>Tableau134[[#This Row],[Désignations longues]]</f>
        <v>frn cordon ACC Sailor 6222/6248</v>
      </c>
      <c r="C23" s="21" t="str">
        <f>Tableau134[[#This Row],[Unités]]</f>
        <v>NB</v>
      </c>
      <c r="D23" s="19" t="str">
        <f>Tableau134[[#This Row],[Codes entreprises (CE)
fabricants]]</f>
        <v>0U8J3</v>
      </c>
      <c r="E23" s="21" t="str">
        <f>Tableau134[[#This Row],[Références articles (RA)]]</f>
        <v>406209-941</v>
      </c>
      <c r="F23" s="22"/>
      <c r="G23" s="21"/>
      <c r="H23" s="27"/>
      <c r="I23" s="28">
        <f>Tableau13[[#This Row],[Prix unitaires
HT]]*1.2</f>
        <v>0</v>
      </c>
      <c r="J23" s="19">
        <v>1</v>
      </c>
      <c r="K23" s="27">
        <f>Tableau13[[#This Row],[Prix unitaires
HT]]*Tableau13[[#This Row],[Quantités estimées
sur 4 ans]]</f>
        <v>0</v>
      </c>
      <c r="L23" s="84">
        <f>Tableau13[[#This Row],[Prix unitaires
TTC]]*Tableau13[[#This Row],[Quantités estimées
sur 4 ans]]</f>
        <v>0</v>
      </c>
    </row>
    <row r="24" spans="1:12" ht="15" customHeight="1" x14ac:dyDescent="0.25">
      <c r="A24" s="22" t="str">
        <f>Tableau134[[#This Row],[Items]]</f>
        <v>ACC 19</v>
      </c>
      <c r="B24" s="20" t="str">
        <f>Tableau134[[#This Row],[Désignations longues]]</f>
        <v>Kit prog canaux privés pr GX2000</v>
      </c>
      <c r="C24" s="21" t="str">
        <f>Tableau134[[#This Row],[Unités]]</f>
        <v>NB</v>
      </c>
      <c r="D24" s="19" t="str">
        <f>Tableau134[[#This Row],[Codes entreprises (CE)
fabricants]]</f>
        <v>KC2P6</v>
      </c>
      <c r="E24" s="21" t="str">
        <f>Tableau134[[#This Row],[Références articles (RA)]]</f>
        <v>USB-62C</v>
      </c>
      <c r="F24" s="22"/>
      <c r="G24" s="21"/>
      <c r="H24" s="27"/>
      <c r="I24" s="28">
        <f>Tableau13[[#This Row],[Prix unitaires
HT]]*1.2</f>
        <v>0</v>
      </c>
      <c r="J24" s="19">
        <v>1</v>
      </c>
      <c r="K24" s="27">
        <f>Tableau13[[#This Row],[Prix unitaires
HT]]*Tableau13[[#This Row],[Quantités estimées
sur 4 ans]]</f>
        <v>0</v>
      </c>
      <c r="L24" s="84">
        <f>Tableau13[[#This Row],[Prix unitaires
TTC]]*Tableau13[[#This Row],[Quantités estimées
sur 4 ans]]</f>
        <v>0</v>
      </c>
    </row>
    <row r="25" spans="1:12" ht="15" customHeight="1" x14ac:dyDescent="0.25">
      <c r="A25" s="22" t="str">
        <f>Tableau134[[#This Row],[Items]]</f>
        <v>ACC 20</v>
      </c>
      <c r="B25" s="20" t="str">
        <f>Tableau134[[#This Row],[Désignations longues]]</f>
        <v>Kit fixation pr poste ICOM M423GE M506GE</v>
      </c>
      <c r="C25" s="21" t="str">
        <f>Tableau134[[#This Row],[Unités]]</f>
        <v>NB</v>
      </c>
      <c r="D25" s="19" t="str">
        <f>Tableau134[[#This Row],[Codes entreprises (CE)
fabricants]]</f>
        <v>FABJ7</v>
      </c>
      <c r="E25" s="21" t="str">
        <f>Tableau134[[#This Row],[Références articles (RA)]]</f>
        <v>MB-132</v>
      </c>
      <c r="F25" s="22"/>
      <c r="G25" s="21"/>
      <c r="H25" s="27"/>
      <c r="I25" s="28">
        <f>Tableau13[[#This Row],[Prix unitaires
HT]]*1.2</f>
        <v>0</v>
      </c>
      <c r="J25" s="19">
        <v>5</v>
      </c>
      <c r="K25" s="27">
        <f>Tableau13[[#This Row],[Prix unitaires
HT]]*Tableau13[[#This Row],[Quantités estimées
sur 4 ans]]</f>
        <v>0</v>
      </c>
      <c r="L25" s="84">
        <f>Tableau13[[#This Row],[Prix unitaires
TTC]]*Tableau13[[#This Row],[Quantités estimées
sur 4 ans]]</f>
        <v>0</v>
      </c>
    </row>
    <row r="26" spans="1:12" ht="15" customHeight="1" x14ac:dyDescent="0.25">
      <c r="A26" s="22" t="str">
        <f>Tableau134[[#This Row],[Items]]</f>
        <v>ACC 21</v>
      </c>
      <c r="B26" s="20" t="str">
        <f>Tableau134[[#This Row],[Désignations longues]]</f>
        <v>Kit prog canaux privés pr M330GE</v>
      </c>
      <c r="C26" s="21" t="str">
        <f>Tableau134[[#This Row],[Unités]]</f>
        <v>NB</v>
      </c>
      <c r="D26" s="19" t="str">
        <f>Tableau134[[#This Row],[Codes entreprises (CE)
fabricants]]</f>
        <v>FABJ7</v>
      </c>
      <c r="E26" s="21" t="str">
        <f>Tableau134[[#This Row],[Références articles (RA)]]</f>
        <v>CSM-330</v>
      </c>
      <c r="F26" s="22"/>
      <c r="G26" s="21"/>
      <c r="H26" s="27"/>
      <c r="I26" s="28">
        <f>Tableau13[[#This Row],[Prix unitaires
HT]]*1.2</f>
        <v>0</v>
      </c>
      <c r="J26" s="19">
        <v>1</v>
      </c>
      <c r="K26" s="27">
        <f>Tableau13[[#This Row],[Prix unitaires
HT]]*Tableau13[[#This Row],[Quantités estimées
sur 4 ans]]</f>
        <v>0</v>
      </c>
      <c r="L26" s="84">
        <f>Tableau13[[#This Row],[Prix unitaires
TTC]]*Tableau13[[#This Row],[Quantités estimées
sur 4 ans]]</f>
        <v>0</v>
      </c>
    </row>
    <row r="27" spans="1:12" ht="15" customHeight="1" x14ac:dyDescent="0.25">
      <c r="A27" s="22" t="str">
        <f>Tableau134[[#This Row],[Items]]</f>
        <v>ACC 22</v>
      </c>
      <c r="B27" s="20" t="str">
        <f>Tableau134[[#This Row],[Désignations longues]]</f>
        <v>Kit fixation pr poste ICOM M330GE</v>
      </c>
      <c r="C27" s="21" t="str">
        <f>Tableau134[[#This Row],[Unités]]</f>
        <v>NB</v>
      </c>
      <c r="D27" s="19" t="str">
        <f>Tableau134[[#This Row],[Codes entreprises (CE)
fabricants]]</f>
        <v>FABJ7</v>
      </c>
      <c r="E27" s="21" t="str">
        <f>Tableau134[[#This Row],[Références articles (RA)]]</f>
        <v>MBF-5</v>
      </c>
      <c r="F27" s="22"/>
      <c r="G27" s="21"/>
      <c r="H27" s="27"/>
      <c r="I27" s="28">
        <f>Tableau13[[#This Row],[Prix unitaires
HT]]*1.2</f>
        <v>0</v>
      </c>
      <c r="J27" s="19">
        <v>1</v>
      </c>
      <c r="K27" s="27">
        <f>Tableau13[[#This Row],[Prix unitaires
HT]]*Tableau13[[#This Row],[Quantités estimées
sur 4 ans]]</f>
        <v>0</v>
      </c>
      <c r="L27" s="84">
        <f>Tableau13[[#This Row],[Prix unitaires
TTC]]*Tableau13[[#This Row],[Quantités estimées
sur 4 ans]]</f>
        <v>0</v>
      </c>
    </row>
    <row r="28" spans="1:12" ht="15" customHeight="1" x14ac:dyDescent="0.25">
      <c r="A28" s="22" t="str">
        <f>Tableau134[[#This Row],[Items]]</f>
        <v>ACC 23</v>
      </c>
      <c r="B28" s="20" t="str">
        <f>Tableau134[[#This Row],[Désignations longues]]</f>
        <v>Kit prog canaux privés pr M423GE</v>
      </c>
      <c r="C28" s="21" t="str">
        <f>Tableau134[[#This Row],[Unités]]</f>
        <v>NB</v>
      </c>
      <c r="D28" s="19" t="str">
        <f>Tableau134[[#This Row],[Codes entreprises (CE)
fabricants]]</f>
        <v>FABJ7</v>
      </c>
      <c r="E28" s="21" t="str">
        <f>Tableau134[[#This Row],[Références articles (RA)]]</f>
        <v>KITPROGM423</v>
      </c>
      <c r="F28" s="22"/>
      <c r="G28" s="21"/>
      <c r="H28" s="27"/>
      <c r="I28" s="28">
        <f>Tableau13[[#This Row],[Prix unitaires
HT]]*1.2</f>
        <v>0</v>
      </c>
      <c r="J28" s="19">
        <v>1</v>
      </c>
      <c r="K28" s="27">
        <f>Tableau13[[#This Row],[Prix unitaires
HT]]*Tableau13[[#This Row],[Quantités estimées
sur 4 ans]]</f>
        <v>0</v>
      </c>
      <c r="L28" s="84">
        <f>Tableau13[[#This Row],[Prix unitaires
TTC]]*Tableau13[[#This Row],[Quantités estimées
sur 4 ans]]</f>
        <v>0</v>
      </c>
    </row>
    <row r="29" spans="1:12" ht="15" customHeight="1" x14ac:dyDescent="0.25">
      <c r="A29" s="22" t="str">
        <f>Tableau134[[#This Row],[Items]]</f>
        <v>ACC 24</v>
      </c>
      <c r="B29" s="20" t="str">
        <f>Tableau134[[#This Row],[Désignations longues]]</f>
        <v>Kit prog canaux privés pr M506GE</v>
      </c>
      <c r="C29" s="21" t="str">
        <f>Tableau134[[#This Row],[Unités]]</f>
        <v>NB</v>
      </c>
      <c r="D29" s="19" t="str">
        <f>Tableau134[[#This Row],[Codes entreprises (CE)
fabricants]]</f>
        <v>FABJ7</v>
      </c>
      <c r="E29" s="21" t="str">
        <f>Tableau134[[#This Row],[Références articles (RA)]]</f>
        <v>KITPROGM506</v>
      </c>
      <c r="F29" s="22"/>
      <c r="G29" s="21"/>
      <c r="H29" s="27"/>
      <c r="I29" s="28">
        <f>Tableau13[[#This Row],[Prix unitaires
HT]]*1.2</f>
        <v>0</v>
      </c>
      <c r="J29" s="19">
        <v>1</v>
      </c>
      <c r="K29" s="27">
        <f>Tableau13[[#This Row],[Prix unitaires
HT]]*Tableau13[[#This Row],[Quantités estimées
sur 4 ans]]</f>
        <v>0</v>
      </c>
      <c r="L29" s="84">
        <f>Tableau13[[#This Row],[Prix unitaires
TTC]]*Tableau13[[#This Row],[Quantités estimées
sur 4 ans]]</f>
        <v>0</v>
      </c>
    </row>
    <row r="30" spans="1:12" ht="15" customHeight="1" x14ac:dyDescent="0.25">
      <c r="A30" s="22" t="str">
        <f>Tableau134[[#This Row],[Items]]</f>
        <v>ACC 25</v>
      </c>
      <c r="B30" s="20" t="str">
        <f>Tableau134[[#This Row],[Désignations longues]]</f>
        <v>Commande déportée ICOM HM-195GB</v>
      </c>
      <c r="C30" s="21" t="str">
        <f>Tableau134[[#This Row],[Unités]]</f>
        <v>NB</v>
      </c>
      <c r="D30" s="19" t="str">
        <f>Tableau134[[#This Row],[Codes entreprises (CE)
fabricants]]</f>
        <v>FABJ7</v>
      </c>
      <c r="E30" s="21" t="str">
        <f>Tableau134[[#This Row],[Références articles (RA)]]</f>
        <v>HM-195GB</v>
      </c>
      <c r="F30" s="22"/>
      <c r="G30" s="21"/>
      <c r="H30" s="27"/>
      <c r="I30" s="28">
        <f>Tableau13[[#This Row],[Prix unitaires
HT]]*1.2</f>
        <v>0</v>
      </c>
      <c r="J30" s="19">
        <v>1</v>
      </c>
      <c r="K30" s="27">
        <f>Tableau13[[#This Row],[Prix unitaires
HT]]*Tableau13[[#This Row],[Quantités estimées
sur 4 ans]]</f>
        <v>0</v>
      </c>
      <c r="L30" s="84">
        <f>Tableau13[[#This Row],[Prix unitaires
TTC]]*Tableau13[[#This Row],[Quantités estimées
sur 4 ans]]</f>
        <v>0</v>
      </c>
    </row>
    <row r="31" spans="1:12" ht="15" customHeight="1" x14ac:dyDescent="0.25">
      <c r="A31" s="22" t="str">
        <f>Tableau134[[#This Row],[Items]]</f>
        <v>ACC 26</v>
      </c>
      <c r="B31" s="20" t="str">
        <f>Tableau134[[#This Row],[Désignations longues]]</f>
        <v>Convertisseur SAILOR 6090 24V vers 12V DC</v>
      </c>
      <c r="C31" s="21" t="str">
        <f>Tableau134[[#This Row],[Unités]]</f>
        <v>NB</v>
      </c>
      <c r="D31" s="19">
        <f>Tableau134[[#This Row],[Codes entreprises (CE)
fabricants]]</f>
        <v>40609</v>
      </c>
      <c r="E31" s="21" t="str">
        <f>Tableau134[[#This Row],[Références articles (RA)]]</f>
        <v>R3323</v>
      </c>
      <c r="F31" s="22"/>
      <c r="G31" s="21"/>
      <c r="H31" s="27"/>
      <c r="I31" s="28">
        <f>Tableau13[[#This Row],[Prix unitaires
HT]]*1.2</f>
        <v>0</v>
      </c>
      <c r="J31" s="19">
        <v>10</v>
      </c>
      <c r="K31" s="27">
        <f>Tableau13[[#This Row],[Prix unitaires
HT]]*Tableau13[[#This Row],[Quantités estimées
sur 4 ans]]</f>
        <v>0</v>
      </c>
      <c r="L31" s="84">
        <f>Tableau13[[#This Row],[Prix unitaires
TTC]]*Tableau13[[#This Row],[Quantités estimées
sur 4 ans]]</f>
        <v>0</v>
      </c>
    </row>
    <row r="32" spans="1:12" ht="15" customHeight="1" x14ac:dyDescent="0.25">
      <c r="A32" s="22" t="str">
        <f>Tableau134[[#This Row],[Items]]</f>
        <v>ACC 27</v>
      </c>
      <c r="B32" s="20" t="str">
        <f>Tableau134[[#This Row],[Désignations longues]]</f>
        <v>SAILOR 6197 Ethernet switch 5 port 6197</v>
      </c>
      <c r="C32" s="21" t="str">
        <f>Tableau134[[#This Row],[Unités]]</f>
        <v>NB</v>
      </c>
      <c r="D32" s="19" t="str">
        <f>Tableau134[[#This Row],[Codes entreprises (CE)
fabricants]]</f>
        <v>R3323</v>
      </c>
      <c r="E32" s="21" t="str">
        <f>Tableau134[[#This Row],[Références articles (RA)]]</f>
        <v>406197A-00500</v>
      </c>
      <c r="F32" s="22"/>
      <c r="G32" s="21"/>
      <c r="H32" s="27"/>
      <c r="I32" s="28">
        <f>Tableau13[[#This Row],[Prix unitaires
HT]]*1.2</f>
        <v>0</v>
      </c>
      <c r="J32" s="19">
        <v>1</v>
      </c>
      <c r="K32" s="27">
        <f>Tableau13[[#This Row],[Prix unitaires
HT]]*Tableau13[[#This Row],[Quantités estimées
sur 4 ans]]</f>
        <v>0</v>
      </c>
      <c r="L32" s="84">
        <f>Tableau13[[#This Row],[Prix unitaires
TTC]]*Tableau13[[#This Row],[Quantités estimées
sur 4 ans]]</f>
        <v>0</v>
      </c>
    </row>
    <row r="33" spans="1:12" ht="15" customHeight="1" x14ac:dyDescent="0.25">
      <c r="A33" s="22" t="str">
        <f>Tableau134[[#This Row],[Items]]</f>
        <v>ACC 28</v>
      </c>
      <c r="B33" s="20" t="str">
        <f>Tableau134[[#This Row],[Désignations longues]]</f>
        <v>SAILOR 6080 AC/DC Power Supply</v>
      </c>
      <c r="C33" s="21" t="str">
        <f>Tableau134[[#This Row],[Unités]]</f>
        <v>NB</v>
      </c>
      <c r="D33" s="19" t="str">
        <f>Tableau134[[#This Row],[Codes entreprises (CE)
fabricants]]</f>
        <v>R3323</v>
      </c>
      <c r="E33" s="21" t="str">
        <f>Tableau134[[#This Row],[Références articles (RA)]]</f>
        <v>406080A-00501</v>
      </c>
      <c r="F33" s="22"/>
      <c r="G33" s="21"/>
      <c r="H33" s="27"/>
      <c r="I33" s="28">
        <f>Tableau13[[#This Row],[Prix unitaires
HT]]*1.2</f>
        <v>0</v>
      </c>
      <c r="J33" s="19">
        <v>10</v>
      </c>
      <c r="K33" s="27">
        <f>Tableau13[[#This Row],[Prix unitaires
HT]]*Tableau13[[#This Row],[Quantités estimées
sur 4 ans]]</f>
        <v>0</v>
      </c>
      <c r="L33" s="84">
        <f>Tableau13[[#This Row],[Prix unitaires
TTC]]*Tableau13[[#This Row],[Quantités estimées
sur 4 ans]]</f>
        <v>0</v>
      </c>
    </row>
    <row r="34" spans="1:12" ht="15" customHeight="1" x14ac:dyDescent="0.25">
      <c r="A34" s="22" t="str">
        <f>Tableau134[[#This Row],[Items]]</f>
        <v>ACC 29</v>
      </c>
      <c r="B34" s="20" t="str">
        <f>Tableau134[[#This Row],[Désignations longues]]</f>
        <v>SAILOR 6101 Alarm Panel mini-C GMDSS</v>
      </c>
      <c r="C34" s="21" t="str">
        <f>Tableau134[[#This Row],[Unités]]</f>
        <v>NB</v>
      </c>
      <c r="D34" s="19" t="str">
        <f>Tableau134[[#This Row],[Codes entreprises (CE)
fabricants]]</f>
        <v>R3323</v>
      </c>
      <c r="E34" s="21" t="str">
        <f>Tableau134[[#This Row],[Références articles (RA)]]</f>
        <v>406101A-00500</v>
      </c>
      <c r="F34" s="22"/>
      <c r="G34" s="21"/>
      <c r="H34" s="27"/>
      <c r="I34" s="28">
        <f>Tableau13[[#This Row],[Prix unitaires
HT]]*1.2</f>
        <v>0</v>
      </c>
      <c r="J34" s="19">
        <v>1</v>
      </c>
      <c r="K34" s="27">
        <f>Tableau13[[#This Row],[Prix unitaires
HT]]*Tableau13[[#This Row],[Quantités estimées
sur 4 ans]]</f>
        <v>0</v>
      </c>
      <c r="L34" s="84">
        <f>Tableau13[[#This Row],[Prix unitaires
TTC]]*Tableau13[[#This Row],[Quantités estimées
sur 4 ans]]</f>
        <v>0</v>
      </c>
    </row>
    <row r="35" spans="1:12" ht="15" customHeight="1" x14ac:dyDescent="0.25">
      <c r="A35" s="22" t="str">
        <f>Tableau134[[#This Row],[Items]]</f>
        <v>ACC 30</v>
      </c>
      <c r="B35" s="20" t="str">
        <f>Tableau134[[#This Row],[Désignations longues]]</f>
        <v>SAILOR 6209 Accessory Connection Box</v>
      </c>
      <c r="C35" s="21" t="str">
        <f>Tableau134[[#This Row],[Unités]]</f>
        <v>NB</v>
      </c>
      <c r="D35" s="19" t="str">
        <f>Tableau134[[#This Row],[Codes entreprises (CE)
fabricants]]</f>
        <v>R3323</v>
      </c>
      <c r="E35" s="21" t="str">
        <f>Tableau134[[#This Row],[Références articles (RA)]]</f>
        <v>406209A</v>
      </c>
      <c r="F35" s="22"/>
      <c r="G35" s="21"/>
      <c r="H35" s="27"/>
      <c r="I35" s="28">
        <f>Tableau13[[#This Row],[Prix unitaires
HT]]*1.2</f>
        <v>0</v>
      </c>
      <c r="J35" s="19">
        <v>1</v>
      </c>
      <c r="K35" s="27">
        <f>Tableau13[[#This Row],[Prix unitaires
HT]]*Tableau13[[#This Row],[Quantités estimées
sur 4 ans]]</f>
        <v>0</v>
      </c>
      <c r="L35" s="84">
        <f>Tableau13[[#This Row],[Prix unitaires
TTC]]*Tableau13[[#This Row],[Quantités estimées
sur 4 ans]]</f>
        <v>0</v>
      </c>
    </row>
    <row r="36" spans="1:12" ht="15" customHeight="1" x14ac:dyDescent="0.25">
      <c r="A36" s="22" t="str">
        <f>Tableau134[[#This Row],[Items]]</f>
        <v>ACC 31</v>
      </c>
      <c r="B36" s="20" t="str">
        <f>Tableau134[[#This Row],[Désignations longues]]</f>
        <v>Remote Control System VHF &amp; MF/HF</v>
      </c>
      <c r="C36" s="21" t="str">
        <f>Tableau134[[#This Row],[Unités]]</f>
        <v>NB</v>
      </c>
      <c r="D36" s="19" t="str">
        <f>Tableau134[[#This Row],[Codes entreprises (CE)
fabricants]]</f>
        <v>FAKY4</v>
      </c>
      <c r="E36" s="21" t="str">
        <f>Tableau134[[#This Row],[Références articles (RA)]]</f>
        <v>TH9900001</v>
      </c>
      <c r="F36" s="22"/>
      <c r="G36" s="21"/>
      <c r="H36" s="27"/>
      <c r="I36" s="28">
        <f>Tableau13[[#This Row],[Prix unitaires
HT]]*1.2</f>
        <v>0</v>
      </c>
      <c r="J36" s="19">
        <v>1</v>
      </c>
      <c r="K36" s="27">
        <f>Tableau13[[#This Row],[Prix unitaires
HT]]*Tableau13[[#This Row],[Quantités estimées
sur 4 ans]]</f>
        <v>0</v>
      </c>
      <c r="L36" s="84">
        <f>Tableau13[[#This Row],[Prix unitaires
TTC]]*Tableau13[[#This Row],[Quantités estimées
sur 4 ans]]</f>
        <v>0</v>
      </c>
    </row>
    <row r="37" spans="1:12" ht="15" customHeight="1" x14ac:dyDescent="0.25">
      <c r="A37" s="22" t="str">
        <f>Tableau134[[#This Row],[Items]]</f>
        <v>ACC 32</v>
      </c>
      <c r="B37" s="20" t="str">
        <f>Tableau134[[#This Row],[Désignations longues]]</f>
        <v>SAILOR 6103 Multi Alarm Panel</v>
      </c>
      <c r="C37" s="21" t="str">
        <f>Tableau134[[#This Row],[Unités]]</f>
        <v>NB</v>
      </c>
      <c r="D37" s="19" t="str">
        <f>Tableau134[[#This Row],[Codes entreprises (CE)
fabricants]]</f>
        <v>R3323</v>
      </c>
      <c r="E37" s="21" t="str">
        <f>Tableau134[[#This Row],[Références articles (RA)]]</f>
        <v>406103A-00500</v>
      </c>
      <c r="F37" s="22"/>
      <c r="G37" s="21"/>
      <c r="H37" s="27"/>
      <c r="I37" s="28">
        <f>Tableau13[[#This Row],[Prix unitaires
HT]]*1.2</f>
        <v>0</v>
      </c>
      <c r="J37" s="19">
        <v>1</v>
      </c>
      <c r="K37" s="27">
        <f>Tableau13[[#This Row],[Prix unitaires
HT]]*Tableau13[[#This Row],[Quantités estimées
sur 4 ans]]</f>
        <v>0</v>
      </c>
      <c r="L37" s="84">
        <f>Tableau13[[#This Row],[Prix unitaires
TTC]]*Tableau13[[#This Row],[Quantités estimées
sur 4 ans]]</f>
        <v>0</v>
      </c>
    </row>
    <row r="38" spans="1:12" ht="15" customHeight="1" x14ac:dyDescent="0.25">
      <c r="A38" s="22" t="str">
        <f>Tableau134[[#This Row],[Items]]</f>
        <v>ACC 33</v>
      </c>
      <c r="B38" s="20" t="str">
        <f>Tableau134[[#This Row],[Désignations longues]]</f>
        <v>Câble de connexion de 6.1M pour HM-195GB ou HM-229B</v>
      </c>
      <c r="C38" s="21" t="str">
        <f>Tableau134[[#This Row],[Unités]]</f>
        <v>NB</v>
      </c>
      <c r="D38" s="19" t="str">
        <f>Tableau134[[#This Row],[Codes entreprises (CE)
fabricants]]</f>
        <v>FABJ7</v>
      </c>
      <c r="E38" s="21" t="str">
        <f>Tableau134[[#This Row],[Références articles (RA)]]</f>
        <v>OPC-1540</v>
      </c>
      <c r="F38" s="22"/>
      <c r="G38" s="21"/>
      <c r="H38" s="27"/>
      <c r="I38" s="28">
        <f>Tableau13[[#This Row],[Prix unitaires
HT]]*1.2</f>
        <v>0</v>
      </c>
      <c r="J38" s="19">
        <v>1</v>
      </c>
      <c r="K38" s="27">
        <f>Tableau13[[#This Row],[Prix unitaires
HT]]*Tableau13[[#This Row],[Quantités estimées
sur 4 ans]]</f>
        <v>0</v>
      </c>
      <c r="L38" s="84">
        <f>Tableau13[[#This Row],[Prix unitaires
TTC]]*Tableau13[[#This Row],[Quantités estimées
sur 4 ans]]</f>
        <v>0</v>
      </c>
    </row>
    <row r="39" spans="1:12" ht="15" customHeight="1" x14ac:dyDescent="0.25">
      <c r="A39" s="22" t="str">
        <f>Tableau134[[#This Row],[Items]]</f>
        <v>ACC 34</v>
      </c>
      <c r="B39" s="20" t="str">
        <f>Tableau134[[#This Row],[Désignations longues]]</f>
        <v>Rallonge 6M comp série IC-M510 (sup mic+platine inox en opti</v>
      </c>
      <c r="C39" s="21" t="str">
        <f>Tableau134[[#This Row],[Unités]]</f>
        <v>NB</v>
      </c>
      <c r="D39" s="19" t="str">
        <f>Tableau134[[#This Row],[Codes entreprises (CE)
fabricants]]</f>
        <v>FABJ7</v>
      </c>
      <c r="E39" s="21" t="str">
        <f>Tableau134[[#This Row],[Références articles (RA)]]</f>
        <v>OPC-1000</v>
      </c>
      <c r="F39" s="22"/>
      <c r="G39" s="21"/>
      <c r="H39" s="27"/>
      <c r="I39" s="28">
        <f>Tableau13[[#This Row],[Prix unitaires
HT]]*1.2</f>
        <v>0</v>
      </c>
      <c r="J39" s="19">
        <v>5</v>
      </c>
      <c r="K39" s="27">
        <f>Tableau13[[#This Row],[Prix unitaires
HT]]*Tableau13[[#This Row],[Quantités estimées
sur 4 ans]]</f>
        <v>0</v>
      </c>
      <c r="L39" s="84">
        <f>Tableau13[[#This Row],[Prix unitaires
TTC]]*Tableau13[[#This Row],[Quantités estimées
sur 4 ans]]</f>
        <v>0</v>
      </c>
    </row>
    <row r="40" spans="1:12" ht="15" customHeight="1" x14ac:dyDescent="0.25">
      <c r="A40" s="22" t="str">
        <f>Tableau134[[#This Row],[Items]]</f>
        <v>ACC 35</v>
      </c>
      <c r="B40" s="20" t="str">
        <f>Tableau134[[#This Row],[Désignations longues]]</f>
        <v>Platine Inox pour OPC-1000</v>
      </c>
      <c r="C40" s="21" t="str">
        <f>Tableau134[[#This Row],[Unités]]</f>
        <v>NB</v>
      </c>
      <c r="D40" s="19" t="str">
        <f>Tableau134[[#This Row],[Codes entreprises (CE)
fabricants]]</f>
        <v>FABJ7</v>
      </c>
      <c r="E40" s="21">
        <f>Tableau134[[#This Row],[Références articles (RA)]]</f>
        <v>8310050320</v>
      </c>
      <c r="F40" s="22"/>
      <c r="G40" s="21"/>
      <c r="H40" s="27"/>
      <c r="I40" s="28">
        <f>Tableau13[[#This Row],[Prix unitaires
HT]]*1.2</f>
        <v>0</v>
      </c>
      <c r="J40" s="19">
        <v>1</v>
      </c>
      <c r="K40" s="27">
        <f>Tableau13[[#This Row],[Prix unitaires
HT]]*Tableau13[[#This Row],[Quantités estimées
sur 4 ans]]</f>
        <v>0</v>
      </c>
      <c r="L40" s="84">
        <f>Tableau13[[#This Row],[Prix unitaires
TTC]]*Tableau13[[#This Row],[Quantités estimées
sur 4 ans]]</f>
        <v>0</v>
      </c>
    </row>
    <row r="41" spans="1:12" ht="15" customHeight="1" x14ac:dyDescent="0.25">
      <c r="A41" s="22" t="str">
        <f>Tableau134[[#This Row],[Items]]</f>
        <v>ACC 36</v>
      </c>
      <c r="B41" s="20" t="str">
        <f>Tableau134[[#This Row],[Désignations longues]]</f>
        <v>Support micro pour OPC-1000</v>
      </c>
      <c r="C41" s="21" t="str">
        <f>Tableau134[[#This Row],[Unités]]</f>
        <v>NB</v>
      </c>
      <c r="D41" s="19" t="str">
        <f>Tableau134[[#This Row],[Codes entreprises (CE)
fabricants]]</f>
        <v>FABJ7</v>
      </c>
      <c r="E41" s="21">
        <f>Tableau134[[#This Row],[Références articles (RA)]]</f>
        <v>8950005110</v>
      </c>
      <c r="F41" s="22"/>
      <c r="G41" s="21"/>
      <c r="H41" s="27"/>
      <c r="I41" s="28">
        <f>Tableau13[[#This Row],[Prix unitaires
HT]]*1.2</f>
        <v>0</v>
      </c>
      <c r="J41" s="19">
        <v>1</v>
      </c>
      <c r="K41" s="27">
        <f>Tableau13[[#This Row],[Prix unitaires
HT]]*Tableau13[[#This Row],[Quantités estimées
sur 4 ans]]</f>
        <v>0</v>
      </c>
      <c r="L41" s="84">
        <f>Tableau13[[#This Row],[Prix unitaires
TTC]]*Tableau13[[#This Row],[Quantités estimées
sur 4 ans]]</f>
        <v>0</v>
      </c>
    </row>
    <row r="42" spans="1:12" ht="15" customHeight="1" x14ac:dyDescent="0.25">
      <c r="A42" s="22" t="str">
        <f>Tableau134[[#This Row],[Items]]</f>
        <v>ACC 37</v>
      </c>
      <c r="B42" s="20" t="str">
        <f>Tableau134[[#This Row],[Désignations longues]]</f>
        <v>Micro HP pour série IC-M510</v>
      </c>
      <c r="C42" s="21" t="str">
        <f>Tableau134[[#This Row],[Unités]]</f>
        <v>NB</v>
      </c>
      <c r="D42" s="19" t="str">
        <f>Tableau134[[#This Row],[Codes entreprises (CE)
fabricants]]</f>
        <v>FABJ7</v>
      </c>
      <c r="E42" s="21" t="str">
        <f>Tableau134[[#This Row],[Références articles (RA)]]</f>
        <v>HM-205RB</v>
      </c>
      <c r="F42" s="22"/>
      <c r="G42" s="21"/>
      <c r="H42" s="27"/>
      <c r="I42" s="28">
        <f>Tableau13[[#This Row],[Prix unitaires
HT]]*1.2</f>
        <v>0</v>
      </c>
      <c r="J42" s="19">
        <v>5</v>
      </c>
      <c r="K42" s="27">
        <f>Tableau13[[#This Row],[Prix unitaires
HT]]*Tableau13[[#This Row],[Quantités estimées
sur 4 ans]]</f>
        <v>0</v>
      </c>
      <c r="L42" s="84">
        <f>Tableau13[[#This Row],[Prix unitaires
TTC]]*Tableau13[[#This Row],[Quantités estimées
sur 4 ans]]</f>
        <v>0</v>
      </c>
    </row>
    <row r="43" spans="1:12" ht="15" customHeight="1" x14ac:dyDescent="0.25">
      <c r="A43" s="22" t="str">
        <f>Tableau134[[#This Row],[Items]]</f>
        <v>ACC 38</v>
      </c>
      <c r="B43" s="20" t="str">
        <f>Tableau134[[#This Row],[Désignations longues]]</f>
        <v>Kit de fixation pour série IC-M510</v>
      </c>
      <c r="C43" s="21" t="str">
        <f>Tableau134[[#This Row],[Unités]]</f>
        <v>NB</v>
      </c>
      <c r="D43" s="19" t="str">
        <f>Tableau134[[#This Row],[Codes entreprises (CE)
fabricants]]</f>
        <v>FABJ-</v>
      </c>
      <c r="E43" s="21" t="str">
        <f>Tableau134[[#This Row],[Références articles (RA)]]</f>
        <v>MBF-7</v>
      </c>
      <c r="F43" s="22"/>
      <c r="G43" s="21"/>
      <c r="H43" s="27"/>
      <c r="I43" s="28">
        <f>Tableau13[[#This Row],[Prix unitaires
HT]]*1.2</f>
        <v>0</v>
      </c>
      <c r="J43" s="19">
        <v>5</v>
      </c>
      <c r="K43" s="27">
        <f>Tableau13[[#This Row],[Prix unitaires
HT]]*Tableau13[[#This Row],[Quantités estimées
sur 4 ans]]</f>
        <v>0</v>
      </c>
      <c r="L43" s="84">
        <f>Tableau13[[#This Row],[Prix unitaires
TTC]]*Tableau13[[#This Row],[Quantités estimées
sur 4 ans]]</f>
        <v>0</v>
      </c>
    </row>
    <row r="44" spans="1:12" ht="15" customHeight="1" x14ac:dyDescent="0.25">
      <c r="A44" s="22" t="str">
        <f>Tableau134[[#This Row],[Items]]</f>
        <v>ACC 39</v>
      </c>
      <c r="B44" s="20" t="str">
        <f>Tableau134[[#This Row],[Désignations longues]]</f>
        <v>alimentation 220-110V CA-12V CC9A (pr IC-F612xD)</v>
      </c>
      <c r="C44" s="21" t="str">
        <f>Tableau134[[#This Row],[Unités]]</f>
        <v>NB</v>
      </c>
      <c r="D44" s="19" t="str">
        <f>Tableau134[[#This Row],[Codes entreprises (CE)
fabricants]]</f>
        <v>FABJ7</v>
      </c>
      <c r="E44" s="21" t="str">
        <f>Tableau134[[#This Row],[Références articles (RA)]]</f>
        <v>PS-ADF1000</v>
      </c>
      <c r="F44" s="22"/>
      <c r="G44" s="21"/>
      <c r="H44" s="27"/>
      <c r="I44" s="28">
        <f>Tableau13[[#This Row],[Prix unitaires
HT]]*1.2</f>
        <v>0</v>
      </c>
      <c r="J44" s="19">
        <v>1</v>
      </c>
      <c r="K44" s="27">
        <f>Tableau13[[#This Row],[Prix unitaires
HT]]*Tableau13[[#This Row],[Quantités estimées
sur 4 ans]]</f>
        <v>0</v>
      </c>
      <c r="L44" s="84">
        <f>Tableau13[[#This Row],[Prix unitaires
TTC]]*Tableau13[[#This Row],[Quantités estimées
sur 4 ans]]</f>
        <v>0</v>
      </c>
    </row>
    <row r="45" spans="1:12" s="34" customFormat="1" ht="15" customHeight="1" x14ac:dyDescent="0.25">
      <c r="A45" s="22" t="str">
        <f>Tableau134[[#This Row],[Items]]</f>
        <v>ACC 40</v>
      </c>
      <c r="B45" s="29" t="str">
        <f>Tableau134[[#This Row],[Désignations longues]]</f>
        <v>19" Rack Mounting Kit for SAILOR 6080 AC/DC Power Supply</v>
      </c>
      <c r="C45" s="30" t="str">
        <f>Tableau134[[#This Row],[Unités]]</f>
        <v>NB</v>
      </c>
      <c r="D45" s="31" t="str">
        <f>Tableau134[[#This Row],[Codes entreprises (CE)
fabricants]]</f>
        <v>R3323</v>
      </c>
      <c r="E45" s="3" t="str">
        <f>Tableau134[[#This Row],[Références articles (RA)]]</f>
        <v>406080A-005</v>
      </c>
      <c r="F45" s="1"/>
      <c r="G45" s="3"/>
      <c r="H45" s="32"/>
      <c r="I45" s="33">
        <f>Tableau13[[#This Row],[Prix unitaires
HT]]*1.2</f>
        <v>0</v>
      </c>
      <c r="J45" s="31">
        <v>5</v>
      </c>
      <c r="K45" s="32">
        <f>Tableau13[[#This Row],[Prix unitaires
HT]]*Tableau13[[#This Row],[Quantités estimées
sur 4 ans]]</f>
        <v>0</v>
      </c>
      <c r="L45" s="85">
        <f>Tableau13[[#This Row],[Prix unitaires
TTC]]*Tableau13[[#This Row],[Quantités estimées
sur 4 ans]]</f>
        <v>0</v>
      </c>
    </row>
    <row r="46" spans="1:12" s="34" customFormat="1" ht="15" customHeight="1" x14ac:dyDescent="0.25">
      <c r="A46" s="22" t="str">
        <f>Tableau134[[#This Row],[Items]]</f>
        <v>ACC 41</v>
      </c>
      <c r="B46" s="29" t="str">
        <f>Tableau134[[#This Row],[Désignations longues]]</f>
        <v>Tray for wall mounting of SAILOR 6080 AC/DC Power Supply 300W/28V DC</v>
      </c>
      <c r="C46" s="30" t="str">
        <f>Tableau134[[#This Row],[Unités]]</f>
        <v>NB</v>
      </c>
      <c r="D46" s="31" t="str">
        <f>Tableau134[[#This Row],[Codes entreprises (CE)
fabricants]]</f>
        <v>R3323</v>
      </c>
      <c r="E46" s="3" t="str">
        <f>Tableau134[[#This Row],[Références articles (RA)]]</f>
        <v>406080A-001</v>
      </c>
      <c r="F46" s="1"/>
      <c r="G46" s="3"/>
      <c r="H46" s="32"/>
      <c r="I46" s="33">
        <f>Tableau13[[#This Row],[Prix unitaires
HT]]*1.2</f>
        <v>0</v>
      </c>
      <c r="J46" s="31">
        <v>5</v>
      </c>
      <c r="K46" s="32">
        <f>Tableau13[[#This Row],[Prix unitaires
HT]]*Tableau13[[#This Row],[Quantités estimées
sur 4 ans]]</f>
        <v>0</v>
      </c>
      <c r="L46" s="85">
        <f>Tableau13[[#This Row],[Prix unitaires
TTC]]*Tableau13[[#This Row],[Quantités estimées
sur 4 ans]]</f>
        <v>0</v>
      </c>
    </row>
    <row r="47" spans="1:12" s="34" customFormat="1" ht="15" customHeight="1" x14ac:dyDescent="0.25">
      <c r="A47" s="22" t="str">
        <f>Tableau134[[#This Row],[Items]]</f>
        <v>ACC 42</v>
      </c>
      <c r="B47" s="29" t="str">
        <f>Tableau134[[#This Row],[Désignations longues]]</f>
        <v>Cordon de clonage avec prise USB 3,5mm</v>
      </c>
      <c r="C47" s="30" t="str">
        <f>Tableau134[[#This Row],[Unités]]</f>
        <v>NB</v>
      </c>
      <c r="D47" s="31" t="str">
        <f>Tableau134[[#This Row],[Codes entreprises (CE)
fabricants]]</f>
        <v>FABL7</v>
      </c>
      <c r="E47" s="3" t="str">
        <f>Tableau134[[#This Row],[Références articles (RA)]]</f>
        <v>OPC-478UC</v>
      </c>
      <c r="F47" s="1"/>
      <c r="G47" s="3"/>
      <c r="H47" s="32"/>
      <c r="I47" s="33">
        <f>Tableau13[[#This Row],[Prix unitaires
HT]]*1.2</f>
        <v>0</v>
      </c>
      <c r="J47" s="31">
        <v>1</v>
      </c>
      <c r="K47" s="32">
        <f>Tableau13[[#This Row],[Prix unitaires
HT]]*Tableau13[[#This Row],[Quantités estimées
sur 4 ans]]</f>
        <v>0</v>
      </c>
      <c r="L47" s="85">
        <f>Tableau13[[#This Row],[Prix unitaires
TTC]]*Tableau13[[#This Row],[Quantités estimées
sur 4 ans]]</f>
        <v>0</v>
      </c>
    </row>
    <row r="48" spans="1:12" s="34" customFormat="1" ht="15" customHeight="1" x14ac:dyDescent="0.25">
      <c r="A48" s="22" t="str">
        <f>Tableau134[[#This Row],[Items]]</f>
        <v>ACC 43</v>
      </c>
      <c r="B48" s="29" t="str">
        <f>Tableau134[[#This Row],[Désignations longues]]</f>
        <v>SAILOR 6004 control panel (printer server)</v>
      </c>
      <c r="C48" s="30" t="str">
        <f>Tableau134[[#This Row],[Unités]]</f>
        <v>NB</v>
      </c>
      <c r="D48" s="31" t="str">
        <f>Tableau134[[#This Row],[Codes entreprises (CE)
fabricants]]</f>
        <v>R3323</v>
      </c>
      <c r="E48" s="3" t="str">
        <f>Tableau134[[#This Row],[Références articles (RA)]]</f>
        <v>S-406004A-00500</v>
      </c>
      <c r="F48" s="1"/>
      <c r="G48" s="3"/>
      <c r="H48" s="32"/>
      <c r="I48" s="33">
        <f>Tableau13[[#This Row],[Prix unitaires
HT]]*1.2</f>
        <v>0</v>
      </c>
      <c r="J48" s="31">
        <v>1</v>
      </c>
      <c r="K48" s="32">
        <f>Tableau13[[#This Row],[Prix unitaires
HT]]*Tableau13[[#This Row],[Quantités estimées
sur 4 ans]]</f>
        <v>0</v>
      </c>
      <c r="L48" s="85">
        <f>Tableau13[[#This Row],[Prix unitaires
TTC]]*Tableau13[[#This Row],[Quantités estimées
sur 4 ans]]</f>
        <v>0</v>
      </c>
    </row>
    <row r="49" spans="1:12" ht="15" customHeight="1" x14ac:dyDescent="0.25">
      <c r="A49" s="22" t="str">
        <f>Tableau134[[#This Row],[Items]]</f>
        <v>AIS 01</v>
      </c>
      <c r="B49" s="20" t="str">
        <f>Tableau134[[#This Row],[Désignations longues]]</f>
        <v>Fourn. Rec AIS Smartfind M15 MC Murdo</v>
      </c>
      <c r="C49" s="21" t="str">
        <f>Tableau134[[#This Row],[Unités]]</f>
        <v>NB</v>
      </c>
      <c r="D49" s="19" t="str">
        <f>Tableau134[[#This Row],[Codes entreprises (CE)
fabricants]]</f>
        <v>U0913</v>
      </c>
      <c r="E49" s="21" t="str">
        <f>Tableau134[[#This Row],[Références articles (RA)]]</f>
        <v>21-300-001A</v>
      </c>
      <c r="F49" s="22"/>
      <c r="G49" s="21"/>
      <c r="H49" s="27"/>
      <c r="I49" s="28">
        <f>Tableau13[[#This Row],[Prix unitaires
HT]]*1.2</f>
        <v>0</v>
      </c>
      <c r="J49" s="19">
        <v>20</v>
      </c>
      <c r="K49" s="27">
        <f>Tableau13[[#This Row],[Prix unitaires
HT]]*Tableau13[[#This Row],[Quantités estimées
sur 4 ans]]</f>
        <v>0</v>
      </c>
      <c r="L49" s="84">
        <f>Tableau13[[#This Row],[Prix unitaires
TTC]]*Tableau13[[#This Row],[Quantités estimées
sur 4 ans]]</f>
        <v>0</v>
      </c>
    </row>
    <row r="50" spans="1:12" ht="15" customHeight="1" x14ac:dyDescent="0.25">
      <c r="A50" s="22" t="str">
        <f>Tableau134[[#This Row],[Items]]</f>
        <v>AIS 02</v>
      </c>
      <c r="B50" s="20" t="str">
        <f>Tableau134[[#This Row],[Désignations longues]]</f>
        <v>Cordon données SubD/SubD pr AIS R5-2m</v>
      </c>
      <c r="C50" s="21" t="str">
        <f>Tableau134[[#This Row],[Unités]]</f>
        <v>NB</v>
      </c>
      <c r="D50" s="19" t="str">
        <f>Tableau134[[#This Row],[Codes entreprises (CE)
fabricants]]</f>
        <v>SY217</v>
      </c>
      <c r="E50" s="21" t="str">
        <f>Tableau134[[#This Row],[Références articles (RA)]]</f>
        <v>7000 118-286</v>
      </c>
      <c r="F50" s="22"/>
      <c r="G50" s="21"/>
      <c r="H50" s="27"/>
      <c r="I50" s="28">
        <f>Tableau13[[#This Row],[Prix unitaires
HT]]*1.2</f>
        <v>0</v>
      </c>
      <c r="J50" s="19">
        <v>1</v>
      </c>
      <c r="K50" s="27">
        <f>Tableau13[[#This Row],[Prix unitaires
HT]]*Tableau13[[#This Row],[Quantités estimées
sur 4 ans]]</f>
        <v>0</v>
      </c>
      <c r="L50" s="84">
        <f>Tableau13[[#This Row],[Prix unitaires
TTC]]*Tableau13[[#This Row],[Quantités estimées
sur 4 ans]]</f>
        <v>0</v>
      </c>
    </row>
    <row r="51" spans="1:12" ht="15" customHeight="1" x14ac:dyDescent="0.25">
      <c r="A51" s="22" t="str">
        <f>Tableau134[[#This Row],[Items]]</f>
        <v>AIS 03</v>
      </c>
      <c r="B51" s="20" t="str">
        <f>Tableau134[[#This Row],[Désignations longues]]</f>
        <v>Cordon données SubD/SubD pr AIS R5-10m</v>
      </c>
      <c r="C51" s="21" t="str">
        <f>Tableau134[[#This Row],[Unités]]</f>
        <v>NB</v>
      </c>
      <c r="D51" s="19" t="str">
        <f>Tableau134[[#This Row],[Codes entreprises (CE)
fabricants]]</f>
        <v>SY217</v>
      </c>
      <c r="E51" s="21" t="str">
        <f>Tableau134[[#This Row],[Références articles (RA)]]</f>
        <v>7000 118-460</v>
      </c>
      <c r="F51" s="22"/>
      <c r="G51" s="21"/>
      <c r="H51" s="27"/>
      <c r="I51" s="28">
        <f>Tableau13[[#This Row],[Prix unitaires
HT]]*1.2</f>
        <v>0</v>
      </c>
      <c r="J51" s="19">
        <v>1</v>
      </c>
      <c r="K51" s="27">
        <f>Tableau13[[#This Row],[Prix unitaires
HT]]*Tableau13[[#This Row],[Quantités estimées
sur 4 ans]]</f>
        <v>0</v>
      </c>
      <c r="L51" s="84">
        <f>Tableau13[[#This Row],[Prix unitaires
TTC]]*Tableau13[[#This Row],[Quantités estimées
sur 4 ans]]</f>
        <v>0</v>
      </c>
    </row>
    <row r="52" spans="1:12" ht="15" customHeight="1" x14ac:dyDescent="0.25">
      <c r="A52" s="22" t="str">
        <f>Tableau134[[#This Row],[Items]]</f>
        <v>AIS 04</v>
      </c>
      <c r="B52" s="20" t="str">
        <f>Tableau134[[#This Row],[Désignations longues]]</f>
        <v>Cordon alimentation pr AIS R5 long 2m</v>
      </c>
      <c r="C52" s="21" t="str">
        <f>Tableau134[[#This Row],[Unités]]</f>
        <v>NB</v>
      </c>
      <c r="D52" s="19" t="str">
        <f>Tableau134[[#This Row],[Codes entreprises (CE)
fabricants]]</f>
        <v>SY217</v>
      </c>
      <c r="E52" s="21" t="str">
        <f>Tableau134[[#This Row],[Références articles (RA)]]</f>
        <v>7000 118-077</v>
      </c>
      <c r="F52" s="22"/>
      <c r="G52" s="21"/>
      <c r="H52" s="27"/>
      <c r="I52" s="28">
        <f>Tableau13[[#This Row],[Prix unitaires
HT]]*1.2</f>
        <v>0</v>
      </c>
      <c r="J52" s="19">
        <v>1</v>
      </c>
      <c r="K52" s="27">
        <f>Tableau13[[#This Row],[Prix unitaires
HT]]*Tableau13[[#This Row],[Quantités estimées
sur 4 ans]]</f>
        <v>0</v>
      </c>
      <c r="L52" s="84">
        <f>Tableau13[[#This Row],[Prix unitaires
TTC]]*Tableau13[[#This Row],[Quantités estimées
sur 4 ans]]</f>
        <v>0</v>
      </c>
    </row>
    <row r="53" spans="1:12" ht="15" customHeight="1" x14ac:dyDescent="0.25">
      <c r="A53" s="22" t="str">
        <f>Tableau134[[#This Row],[Items]]</f>
        <v>AIS 05</v>
      </c>
      <c r="B53" s="20" t="str">
        <f>Tableau134[[#This Row],[Désignations longues]]</f>
        <v>Câble Ethernet IEC 60332 pr AIS long 5m</v>
      </c>
      <c r="C53" s="21" t="str">
        <f>Tableau134[[#This Row],[Unités]]</f>
        <v>NB</v>
      </c>
      <c r="D53" s="19" t="str">
        <f>Tableau134[[#This Row],[Codes entreprises (CE)
fabricants]]</f>
        <v>SY217</v>
      </c>
      <c r="E53" s="21" t="str">
        <f>Tableau134[[#This Row],[Références articles (RA)]]</f>
        <v>7000 000-525</v>
      </c>
      <c r="F53" s="22"/>
      <c r="G53" s="21"/>
      <c r="H53" s="27"/>
      <c r="I53" s="28">
        <f>Tableau13[[#This Row],[Prix unitaires
HT]]*1.2</f>
        <v>0</v>
      </c>
      <c r="J53" s="19">
        <v>1</v>
      </c>
      <c r="K53" s="27">
        <f>Tableau13[[#This Row],[Prix unitaires
HT]]*Tableau13[[#This Row],[Quantités estimées
sur 4 ans]]</f>
        <v>0</v>
      </c>
      <c r="L53" s="84">
        <f>Tableau13[[#This Row],[Prix unitaires
TTC]]*Tableau13[[#This Row],[Quantités estimées
sur 4 ans]]</f>
        <v>0</v>
      </c>
    </row>
    <row r="54" spans="1:12" ht="15" customHeight="1" x14ac:dyDescent="0.25">
      <c r="A54" s="22" t="str">
        <f>Tableau134[[#This Row],[Items]]</f>
        <v>AIS 06</v>
      </c>
      <c r="B54" s="20" t="str">
        <f>Tableau134[[#This Row],[Désignations longues]]</f>
        <v>Switch IP 5 ports 100Mb/ spécifique AIS</v>
      </c>
      <c r="C54" s="21" t="str">
        <f>Tableau134[[#This Row],[Unités]]</f>
        <v>NB</v>
      </c>
      <c r="D54" s="19" t="str">
        <f>Tableau134[[#This Row],[Codes entreprises (CE)
fabricants]]</f>
        <v>SY217</v>
      </c>
      <c r="E54" s="21" t="str">
        <f>Tableau134[[#This Row],[Références articles (RA)]]</f>
        <v>7000 000-526</v>
      </c>
      <c r="F54" s="22"/>
      <c r="G54" s="21"/>
      <c r="H54" s="27"/>
      <c r="I54" s="28">
        <f>Tableau13[[#This Row],[Prix unitaires
HT]]*1.2</f>
        <v>0</v>
      </c>
      <c r="J54" s="19">
        <v>1</v>
      </c>
      <c r="K54" s="27">
        <f>Tableau13[[#This Row],[Prix unitaires
HT]]*Tableau13[[#This Row],[Quantités estimées
sur 4 ans]]</f>
        <v>0</v>
      </c>
      <c r="L54" s="84">
        <f>Tableau13[[#This Row],[Prix unitaires
TTC]]*Tableau13[[#This Row],[Quantités estimées
sur 4 ans]]</f>
        <v>0</v>
      </c>
    </row>
    <row r="55" spans="1:12" ht="15" customHeight="1" x14ac:dyDescent="0.25">
      <c r="A55" s="22" t="str">
        <f>Tableau134[[#This Row],[Items]]</f>
        <v>AIS 07</v>
      </c>
      <c r="B55" s="20" t="str">
        <f>Tableau134[[#This Row],[Désignations longues]]</f>
        <v>SAILOR 5052 AIS SART unit</v>
      </c>
      <c r="C55" s="21" t="str">
        <f>Tableau134[[#This Row],[Unités]]</f>
        <v>NB</v>
      </c>
      <c r="D55" s="19" t="str">
        <f>Tableau134[[#This Row],[Codes entreprises (CE)
fabricants]]</f>
        <v>R3323</v>
      </c>
      <c r="E55" s="21" t="str">
        <f>Tableau134[[#This Row],[Références articles (RA)]]</f>
        <v>405052A-00500</v>
      </c>
      <c r="F55" s="22"/>
      <c r="G55" s="21"/>
      <c r="H55" s="27"/>
      <c r="I55" s="28">
        <f>Tableau13[[#This Row],[Prix unitaires
HT]]*1.2</f>
        <v>0</v>
      </c>
      <c r="J55" s="19">
        <v>1</v>
      </c>
      <c r="K55" s="27">
        <f>Tableau13[[#This Row],[Prix unitaires
HT]]*Tableau13[[#This Row],[Quantités estimées
sur 4 ans]]</f>
        <v>0</v>
      </c>
      <c r="L55" s="84">
        <f>Tableau13[[#This Row],[Prix unitaires
TTC]]*Tableau13[[#This Row],[Quantités estimées
sur 4 ans]]</f>
        <v>0</v>
      </c>
    </row>
    <row r="56" spans="1:12" s="34" customFormat="1" ht="15" customHeight="1" x14ac:dyDescent="0.25">
      <c r="A56" s="22" t="str">
        <f>Tableau134[[#This Row],[Items]]</f>
        <v>AIS 08</v>
      </c>
      <c r="B56" s="29" t="str">
        <f>Tableau134[[#This Row],[Désignations longues]]</f>
        <v>Fourniture AIS SAAB R6 SUPREME</v>
      </c>
      <c r="C56" s="3" t="str">
        <f>Tableau134[[#This Row],[Unités]]</f>
        <v>NB</v>
      </c>
      <c r="D56" s="2" t="str">
        <f>Tableau134[[#This Row],[Codes entreprises (CE)
fabricants]]</f>
        <v>SY217</v>
      </c>
      <c r="E56" s="30" t="str">
        <f>Tableau134[[#This Row],[Références articles (RA)]]</f>
        <v>7001 000-830</v>
      </c>
      <c r="F56" s="35"/>
      <c r="G56" s="30"/>
      <c r="H56" s="32"/>
      <c r="I56" s="33">
        <f>Tableau13[[#This Row],[Prix unitaires
HT]]*1.2</f>
        <v>0</v>
      </c>
      <c r="J56" s="31">
        <v>20</v>
      </c>
      <c r="K56" s="32">
        <f>Tableau13[[#This Row],[Prix unitaires
HT]]*Tableau13[[#This Row],[Quantités estimées
sur 4 ans]]</f>
        <v>0</v>
      </c>
      <c r="L56" s="85">
        <f>Tableau13[[#This Row],[Prix unitaires
TTC]]*Tableau13[[#This Row],[Quantités estimées
sur 4 ans]]</f>
        <v>0</v>
      </c>
    </row>
    <row r="57" spans="1:12" s="34" customFormat="1" ht="15" customHeight="1" x14ac:dyDescent="0.25">
      <c r="A57" s="22" t="str">
        <f>Tableau134[[#This Row],[Items]]</f>
        <v>AIS 09</v>
      </c>
      <c r="B57" s="29" t="str">
        <f>Tableau134[[#This Row],[Désignations longues]]</f>
        <v>R6 SUPREME AIS Junction Box</v>
      </c>
      <c r="C57" s="3" t="str">
        <f>Tableau134[[#This Row],[Unités]]</f>
        <v>NB</v>
      </c>
      <c r="D57" s="2" t="str">
        <f>Tableau134[[#This Row],[Codes entreprises (CE)
fabricants]]</f>
        <v>SY217</v>
      </c>
      <c r="E57" s="3" t="str">
        <f>Tableau134[[#This Row],[Références articles (RA)]]</f>
        <v>7000 122-100</v>
      </c>
      <c r="F57" s="1"/>
      <c r="G57" s="3"/>
      <c r="H57" s="32"/>
      <c r="I57" s="33">
        <f>Tableau13[[#This Row],[Prix unitaires
HT]]*1.2</f>
        <v>0</v>
      </c>
      <c r="J57" s="31">
        <v>5</v>
      </c>
      <c r="K57" s="32">
        <f>Tableau13[[#This Row],[Prix unitaires
HT]]*Tableau13[[#This Row],[Quantités estimées
sur 4 ans]]</f>
        <v>0</v>
      </c>
      <c r="L57" s="85">
        <f>Tableau13[[#This Row],[Prix unitaires
TTC]]*Tableau13[[#This Row],[Quantités estimées
sur 4 ans]]</f>
        <v>0</v>
      </c>
    </row>
    <row r="58" spans="1:12" s="34" customFormat="1" ht="15" customHeight="1" x14ac:dyDescent="0.25">
      <c r="A58" s="22" t="str">
        <f>Tableau134[[#This Row],[Items]]</f>
        <v>AIS 10</v>
      </c>
      <c r="B58" s="29" t="str">
        <f>Tableau134[[#This Row],[Désignations longues]]</f>
        <v>R6 CDU Gimbal mount kit</v>
      </c>
      <c r="C58" s="3" t="str">
        <f>Tableau134[[#This Row],[Unités]]</f>
        <v>NB</v>
      </c>
      <c r="D58" s="2" t="str">
        <f>Tableau134[[#This Row],[Codes entreprises (CE)
fabricants]]</f>
        <v>SY217</v>
      </c>
      <c r="E58" s="3" t="str">
        <f>Tableau134[[#This Row],[Références articles (RA)]]</f>
        <v>7000 123-140</v>
      </c>
      <c r="F58" s="1"/>
      <c r="G58" s="3"/>
      <c r="H58" s="32"/>
      <c r="I58" s="33">
        <f>Tableau13[[#This Row],[Prix unitaires
HT]]*1.2</f>
        <v>0</v>
      </c>
      <c r="J58" s="31">
        <v>5</v>
      </c>
      <c r="K58" s="32">
        <f>Tableau13[[#This Row],[Prix unitaires
HT]]*Tableau13[[#This Row],[Quantités estimées
sur 4 ans]]</f>
        <v>0</v>
      </c>
      <c r="L58" s="85">
        <f>Tableau13[[#This Row],[Prix unitaires
TTC]]*Tableau13[[#This Row],[Quantités estimées
sur 4 ans]]</f>
        <v>0</v>
      </c>
    </row>
    <row r="59" spans="1:12" s="34" customFormat="1" ht="15" customHeight="1" x14ac:dyDescent="0.25">
      <c r="A59" s="22" t="str">
        <f>Tableau134[[#This Row],[Items]]</f>
        <v>AIS 11</v>
      </c>
      <c r="B59" s="29" t="str">
        <f>Tableau134[[#This Row],[Désignations longues]]</f>
        <v>R6 CDU Flush mount kit</v>
      </c>
      <c r="C59" s="3" t="str">
        <f>Tableau134[[#This Row],[Unités]]</f>
        <v>NB</v>
      </c>
      <c r="D59" s="2" t="str">
        <f>Tableau134[[#This Row],[Codes entreprises (CE)
fabricants]]</f>
        <v>SY217</v>
      </c>
      <c r="E59" s="3" t="str">
        <f>Tableau134[[#This Row],[Références articles (RA)]]</f>
        <v>7000 123-142</v>
      </c>
      <c r="F59" s="1"/>
      <c r="G59" s="3"/>
      <c r="H59" s="32"/>
      <c r="I59" s="33">
        <f>Tableau13[[#This Row],[Prix unitaires
HT]]*1.2</f>
        <v>0</v>
      </c>
      <c r="J59" s="31">
        <v>5</v>
      </c>
      <c r="K59" s="32">
        <f>Tableau13[[#This Row],[Prix unitaires
HT]]*Tableau13[[#This Row],[Quantités estimées
sur 4 ans]]</f>
        <v>0</v>
      </c>
      <c r="L59" s="85">
        <f>Tableau13[[#This Row],[Prix unitaires
TTC]]*Tableau13[[#This Row],[Quantités estimées
sur 4 ans]]</f>
        <v>0</v>
      </c>
    </row>
    <row r="60" spans="1:12" s="34" customFormat="1" ht="15" customHeight="1" x14ac:dyDescent="0.25">
      <c r="A60" s="22" t="str">
        <f>Tableau134[[#This Row],[Items]]</f>
        <v>AIS 12</v>
      </c>
      <c r="B60" s="29" t="str">
        <f>Tableau134[[#This Row],[Désignations longues]]</f>
        <v>R6 Pilot Plug – Flush mount with 5 meter cable</v>
      </c>
      <c r="C60" s="3" t="str">
        <f>Tableau134[[#This Row],[Unités]]</f>
        <v>NB</v>
      </c>
      <c r="D60" s="2" t="str">
        <f>Tableau134[[#This Row],[Codes entreprises (CE)
fabricants]]</f>
        <v>SY217</v>
      </c>
      <c r="E60" s="3" t="str">
        <f>Tableau134[[#This Row],[Références articles (RA)]]</f>
        <v>7000 123-128</v>
      </c>
      <c r="F60" s="1"/>
      <c r="G60" s="3"/>
      <c r="H60" s="32"/>
      <c r="I60" s="33">
        <f>Tableau13[[#This Row],[Prix unitaires
HT]]*1.2</f>
        <v>0</v>
      </c>
      <c r="J60" s="31">
        <v>5</v>
      </c>
      <c r="K60" s="32">
        <f>Tableau13[[#This Row],[Prix unitaires
HT]]*Tableau13[[#This Row],[Quantités estimées
sur 4 ans]]</f>
        <v>0</v>
      </c>
      <c r="L60" s="85">
        <f>Tableau13[[#This Row],[Prix unitaires
TTC]]*Tableau13[[#This Row],[Quantités estimées
sur 4 ans]]</f>
        <v>0</v>
      </c>
    </row>
    <row r="61" spans="1:12" s="34" customFormat="1" ht="15" customHeight="1" x14ac:dyDescent="0.25">
      <c r="A61" s="22" t="str">
        <f>Tableau134[[#This Row],[Items]]</f>
        <v>AIS 13</v>
      </c>
      <c r="B61" s="36" t="str">
        <f>Tableau134[[#This Row],[Désignations longues]]</f>
        <v>Dual Channel AIS receiver with USB &amp; NMEA ouput</v>
      </c>
      <c r="C61" s="37" t="str">
        <f>Tableau134[[#This Row],[Unités]]</f>
        <v>NB</v>
      </c>
      <c r="D61" s="38" t="str">
        <f>Tableau134[[#This Row],[Codes entreprises (CE)
fabricants]]</f>
        <v>KD0F7</v>
      </c>
      <c r="E61" s="37" t="str">
        <f>Tableau134[[#This Row],[Références articles (RA)]]</f>
        <v>R220U</v>
      </c>
      <c r="F61" s="1"/>
      <c r="G61" s="3"/>
      <c r="H61" s="32"/>
      <c r="I61" s="33">
        <f>Tableau13[[#This Row],[Prix unitaires
HT]]*1.2</f>
        <v>0</v>
      </c>
      <c r="J61" s="31">
        <v>20</v>
      </c>
      <c r="K61" s="32">
        <f>Tableau13[[#This Row],[Prix unitaires
HT]]*Tableau13[[#This Row],[Quantités estimées
sur 4 ans]]</f>
        <v>0</v>
      </c>
      <c r="L61" s="85">
        <f>Tableau13[[#This Row],[Prix unitaires
TTC]]*Tableau13[[#This Row],[Quantités estimées
sur 4 ans]]</f>
        <v>0</v>
      </c>
    </row>
    <row r="62" spans="1:12" ht="15" customHeight="1" x14ac:dyDescent="0.25">
      <c r="A62" s="22" t="str">
        <f>Tableau134[[#This Row],[Items]]</f>
        <v>AIS 14</v>
      </c>
      <c r="B62" s="39" t="str">
        <f>Tableau134[[#This Row],[Désignations longues]]</f>
        <v>AIS Classe B Comar T300B</v>
      </c>
      <c r="C62" s="21" t="str">
        <f>Tableau134[[#This Row],[Unités]]</f>
        <v>NB</v>
      </c>
      <c r="D62" s="31" t="str">
        <f>Tableau134[[#This Row],[Codes entreprises (CE)
fabricants]]</f>
        <v>KD0F7</v>
      </c>
      <c r="E62" s="30" t="str">
        <f>Tableau134[[#This Row],[Références articles (RA)]]</f>
        <v>T300B</v>
      </c>
      <c r="F62" s="35"/>
      <c r="G62" s="30"/>
      <c r="H62" s="27"/>
      <c r="I62" s="28">
        <f>Tableau13[[#This Row],[Prix unitaires
HT]]*1.2</f>
        <v>0</v>
      </c>
      <c r="J62" s="19">
        <v>20</v>
      </c>
      <c r="K62" s="27">
        <f>Tableau13[[#This Row],[Prix unitaires
HT]]*Tableau13[[#This Row],[Quantités estimées
sur 4 ans]]</f>
        <v>0</v>
      </c>
      <c r="L62" s="84">
        <f>Tableau13[[#This Row],[Prix unitaires
TTC]]*Tableau13[[#This Row],[Quantités estimées
sur 4 ans]]</f>
        <v>0</v>
      </c>
    </row>
    <row r="63" spans="1:12" ht="15" customHeight="1" x14ac:dyDescent="0.25">
      <c r="A63" s="86" t="str">
        <f>Tableau134[[#This Row],[Items]]</f>
        <v>ALI 01</v>
      </c>
      <c r="B63" s="40" t="str">
        <f>Tableau134[[#This Row],[Désignations longues]]</f>
        <v>Fourn. Coffret alim SEEL007631A</v>
      </c>
      <c r="C63" s="26" t="str">
        <f>Tableau134[[#This Row],[Unités]]</f>
        <v>NB</v>
      </c>
      <c r="D63" s="25" t="str">
        <f>Tableau134[[#This Row],[Codes entreprises (CE)
fabricants]]</f>
        <v>F3645</v>
      </c>
      <c r="E63" s="26" t="str">
        <f>Tableau134[[#This Row],[Références articles (RA)]]</f>
        <v>SEEL007631A</v>
      </c>
      <c r="F63" s="22"/>
      <c r="G63" s="21"/>
      <c r="H63" s="27"/>
      <c r="I63" s="28">
        <f>Tableau13[[#This Row],[Prix unitaires
HT]]*1.2</f>
        <v>0</v>
      </c>
      <c r="J63" s="19">
        <v>5</v>
      </c>
      <c r="K63" s="27">
        <f>Tableau13[[#This Row],[Prix unitaires
HT]]*Tableau13[[#This Row],[Quantités estimées
sur 4 ans]]</f>
        <v>0</v>
      </c>
      <c r="L63" s="84">
        <f>Tableau13[[#This Row],[Prix unitaires
TTC]]*Tableau13[[#This Row],[Quantités estimées
sur 4 ans]]</f>
        <v>0</v>
      </c>
    </row>
    <row r="64" spans="1:12" ht="15" customHeight="1" x14ac:dyDescent="0.25">
      <c r="A64" s="86" t="str">
        <f>Tableau134[[#This Row],[Items]]</f>
        <v>ALI 02</v>
      </c>
      <c r="B64" s="20" t="str">
        <f>Tableau134[[#This Row],[Désignations longues]]</f>
        <v>Four. Coffret alim SEEL007632</v>
      </c>
      <c r="C64" s="21" t="str">
        <f>Tableau134[[#This Row],[Unités]]</f>
        <v>NB</v>
      </c>
      <c r="D64" s="19" t="str">
        <f>Tableau134[[#This Row],[Codes entreprises (CE)
fabricants]]</f>
        <v>F3645</v>
      </c>
      <c r="E64" s="21" t="str">
        <f>Tableau134[[#This Row],[Références articles (RA)]]</f>
        <v>SEEL007632</v>
      </c>
      <c r="F64" s="22"/>
      <c r="G64" s="21"/>
      <c r="H64" s="27"/>
      <c r="I64" s="28">
        <f>Tableau13[[#This Row],[Prix unitaires
HT]]*1.2</f>
        <v>0</v>
      </c>
      <c r="J64" s="19">
        <v>5</v>
      </c>
      <c r="K64" s="27">
        <f>Tableau13[[#This Row],[Prix unitaires
HT]]*Tableau13[[#This Row],[Quantités estimées
sur 4 ans]]</f>
        <v>0</v>
      </c>
      <c r="L64" s="84">
        <f>Tableau13[[#This Row],[Prix unitaires
TTC]]*Tableau13[[#This Row],[Quantités estimées
sur 4 ans]]</f>
        <v>0</v>
      </c>
    </row>
    <row r="65" spans="1:12" ht="15" customHeight="1" x14ac:dyDescent="0.25">
      <c r="A65" s="86" t="str">
        <f>Tableau134[[#This Row],[Items]]</f>
        <v>ALI 03</v>
      </c>
      <c r="B65" s="20" t="str">
        <f>Tableau134[[#This Row],[Désignations longues]]</f>
        <v>convertisseur 24/12V DC pr ENAG 7632</v>
      </c>
      <c r="C65" s="21" t="str">
        <f>Tableau134[[#This Row],[Unités]]</f>
        <v>NB</v>
      </c>
      <c r="D65" s="19" t="str">
        <f>Tableau134[[#This Row],[Codes entreprises (CE)
fabricants]]</f>
        <v>F3645</v>
      </c>
      <c r="E65" s="21" t="str">
        <f>Tableau134[[#This Row],[Références articles (RA)]]</f>
        <v>SEEL007511</v>
      </c>
      <c r="F65" s="22"/>
      <c r="G65" s="21"/>
      <c r="H65" s="27"/>
      <c r="I65" s="28">
        <f>Tableau13[[#This Row],[Prix unitaires
HT]]*1.2</f>
        <v>0</v>
      </c>
      <c r="J65" s="19">
        <v>1</v>
      </c>
      <c r="K65" s="27">
        <f>Tableau13[[#This Row],[Prix unitaires
HT]]*Tableau13[[#This Row],[Quantités estimées
sur 4 ans]]</f>
        <v>0</v>
      </c>
      <c r="L65" s="84">
        <f>Tableau13[[#This Row],[Prix unitaires
TTC]]*Tableau13[[#This Row],[Quantités estimées
sur 4 ans]]</f>
        <v>0</v>
      </c>
    </row>
    <row r="66" spans="1:12" ht="15" customHeight="1" x14ac:dyDescent="0.25">
      <c r="A66" s="86" t="str">
        <f>Tableau134[[#This Row],[Items]]</f>
        <v>ALI 04</v>
      </c>
      <c r="B66" s="20" t="str">
        <f>Tableau134[[#This Row],[Désignations longues]]</f>
        <v>sonde temp pr ENAG 7631 ou 7632</v>
      </c>
      <c r="C66" s="21" t="str">
        <f>Tableau134[[#This Row],[Unités]]</f>
        <v>NB</v>
      </c>
      <c r="D66" s="19" t="str">
        <f>Tableau134[[#This Row],[Codes entreprises (CE)
fabricants]]</f>
        <v>F3645</v>
      </c>
      <c r="E66" s="21" t="str">
        <f>Tableau134[[#This Row],[Références articles (RA)]]</f>
        <v>SEEL007491</v>
      </c>
      <c r="F66" s="22"/>
      <c r="G66" s="21"/>
      <c r="H66" s="27"/>
      <c r="I66" s="28">
        <f>Tableau13[[#This Row],[Prix unitaires
HT]]*1.2</f>
        <v>0</v>
      </c>
      <c r="J66" s="19">
        <v>1</v>
      </c>
      <c r="K66" s="27">
        <f>Tableau13[[#This Row],[Prix unitaires
HT]]*Tableau13[[#This Row],[Quantités estimées
sur 4 ans]]</f>
        <v>0</v>
      </c>
      <c r="L66" s="84">
        <f>Tableau13[[#This Row],[Prix unitaires
TTC]]*Tableau13[[#This Row],[Quantités estimées
sur 4 ans]]</f>
        <v>0</v>
      </c>
    </row>
    <row r="67" spans="1:12" ht="15" customHeight="1" x14ac:dyDescent="0.25">
      <c r="A67" s="86" t="str">
        <f>Tableau134[[#This Row],[Items]]</f>
        <v>ALI 05</v>
      </c>
      <c r="B67" s="20" t="str">
        <f>Tableau134[[#This Row],[Désignations longues]]</f>
        <v>contrôle/commande &gt;ENAG 7631 ou 7632</v>
      </c>
      <c r="C67" s="21" t="str">
        <f>Tableau134[[#This Row],[Unités]]</f>
        <v>NB</v>
      </c>
      <c r="D67" s="19" t="str">
        <f>Tableau134[[#This Row],[Codes entreprises (CE)
fabricants]]</f>
        <v>F3645</v>
      </c>
      <c r="E67" s="21" t="str">
        <f>Tableau134[[#This Row],[Références articles (RA)]]</f>
        <v>SEEL007476</v>
      </c>
      <c r="F67" s="22"/>
      <c r="G67" s="21"/>
      <c r="H67" s="27"/>
      <c r="I67" s="28">
        <f>Tableau13[[#This Row],[Prix unitaires
HT]]*1.2</f>
        <v>0</v>
      </c>
      <c r="J67" s="19">
        <v>1</v>
      </c>
      <c r="K67" s="27">
        <f>Tableau13[[#This Row],[Prix unitaires
HT]]*Tableau13[[#This Row],[Quantités estimées
sur 4 ans]]</f>
        <v>0</v>
      </c>
      <c r="L67" s="84">
        <f>Tableau13[[#This Row],[Prix unitaires
TTC]]*Tableau13[[#This Row],[Quantités estimées
sur 4 ans]]</f>
        <v>0</v>
      </c>
    </row>
    <row r="68" spans="1:12" ht="15" customHeight="1" x14ac:dyDescent="0.25">
      <c r="A68" s="86" t="str">
        <f>Tableau134[[#This Row],[Items]]</f>
        <v>ALI 06</v>
      </c>
      <c r="B68" s="20" t="str">
        <f>Tableau134[[#This Row],[Désignations longues]]</f>
        <v>commutation pr ENAG 7631 ou 7632</v>
      </c>
      <c r="C68" s="21" t="str">
        <f>Tableau134[[#This Row],[Unités]]</f>
        <v>NB</v>
      </c>
      <c r="D68" s="19" t="str">
        <f>Tableau134[[#This Row],[Codes entreprises (CE)
fabricants]]</f>
        <v>F3645</v>
      </c>
      <c r="E68" s="21" t="str">
        <f>Tableau134[[#This Row],[Références articles (RA)]]</f>
        <v>SEEL007475</v>
      </c>
      <c r="F68" s="22"/>
      <c r="G68" s="21"/>
      <c r="H68" s="27"/>
      <c r="I68" s="28">
        <f>Tableau13[[#This Row],[Prix unitaires
HT]]*1.2</f>
        <v>0</v>
      </c>
      <c r="J68" s="19">
        <v>1</v>
      </c>
      <c r="K68" s="27">
        <f>Tableau13[[#This Row],[Prix unitaires
HT]]*Tableau13[[#This Row],[Quantités estimées
sur 4 ans]]</f>
        <v>0</v>
      </c>
      <c r="L68" s="84">
        <f>Tableau13[[#This Row],[Prix unitaires
TTC]]*Tableau13[[#This Row],[Quantités estimées
sur 4 ans]]</f>
        <v>0</v>
      </c>
    </row>
    <row r="69" spans="1:12" ht="15" customHeight="1" x14ac:dyDescent="0.25">
      <c r="A69" s="86" t="str">
        <f>Tableau134[[#This Row],[Items]]</f>
        <v>ALI 07</v>
      </c>
      <c r="B69" s="20" t="str">
        <f>Tableau134[[#This Row],[Désignations longues]]</f>
        <v>chargeur batterie &gt; ENAG 7631 ou 7632</v>
      </c>
      <c r="C69" s="21" t="str">
        <f>Tableau134[[#This Row],[Unités]]</f>
        <v>NB</v>
      </c>
      <c r="D69" s="19" t="str">
        <f>Tableau134[[#This Row],[Codes entreprises (CE)
fabricants]]</f>
        <v>F3645</v>
      </c>
      <c r="E69" s="21" t="str">
        <f>Tableau134[[#This Row],[Références articles (RA)]]</f>
        <v>SEEL007510</v>
      </c>
      <c r="F69" s="22"/>
      <c r="G69" s="21"/>
      <c r="H69" s="27"/>
      <c r="I69" s="28">
        <f>Tableau13[[#This Row],[Prix unitaires
HT]]*1.2</f>
        <v>0</v>
      </c>
      <c r="J69" s="19">
        <v>1</v>
      </c>
      <c r="K69" s="27">
        <f>Tableau13[[#This Row],[Prix unitaires
HT]]*Tableau13[[#This Row],[Quantités estimées
sur 4 ans]]</f>
        <v>0</v>
      </c>
      <c r="L69" s="84">
        <f>Tableau13[[#This Row],[Prix unitaires
TTC]]*Tableau13[[#This Row],[Quantités estimées
sur 4 ans]]</f>
        <v>0</v>
      </c>
    </row>
    <row r="70" spans="1:12" ht="15" customHeight="1" x14ac:dyDescent="0.25">
      <c r="A70" s="86" t="str">
        <f>Tableau134[[#This Row],[Items]]</f>
        <v>ALI 08</v>
      </c>
      <c r="B70" s="20" t="str">
        <f>Tableau134[[#This Row],[Désignations longues]]</f>
        <v>Batterie 12V 30Ah (à commander par paire)</v>
      </c>
      <c r="C70" s="21" t="str">
        <f>Tableau134[[#This Row],[Unités]]</f>
        <v>NB</v>
      </c>
      <c r="D70" s="19" t="str">
        <f>Tableau134[[#This Row],[Codes entreprises (CE)
fabricants]]</f>
        <v>S4399</v>
      </c>
      <c r="E70" s="21" t="str">
        <f>Tableau134[[#This Row],[Références articles (RA)]]</f>
        <v>SWL780V</v>
      </c>
      <c r="F70" s="22"/>
      <c r="G70" s="21"/>
      <c r="H70" s="27"/>
      <c r="I70" s="28">
        <f>Tableau13[[#This Row],[Prix unitaires
HT]]*1.2</f>
        <v>0</v>
      </c>
      <c r="J70" s="19">
        <v>100</v>
      </c>
      <c r="K70" s="27">
        <f>Tableau13[[#This Row],[Prix unitaires
HT]]*Tableau13[[#This Row],[Quantités estimées
sur 4 ans]]</f>
        <v>0</v>
      </c>
      <c r="L70" s="84">
        <f>Tableau13[[#This Row],[Prix unitaires
TTC]]*Tableau13[[#This Row],[Quantités estimées
sur 4 ans]]</f>
        <v>0</v>
      </c>
    </row>
    <row r="71" spans="1:12" ht="15" customHeight="1" x14ac:dyDescent="0.25">
      <c r="A71" s="86" t="str">
        <f>Tableau134[[#This Row],[Items]]</f>
        <v>ALI 09</v>
      </c>
      <c r="B71" s="20" t="str">
        <f>Tableau134[[#This Row],[Désignations longues]]</f>
        <v>frn coffret alim ICA SMDSM 30.RAE (30A) type civil</v>
      </c>
      <c r="C71" s="21" t="str">
        <f>Tableau134[[#This Row],[Unités]]</f>
        <v>NB</v>
      </c>
      <c r="D71" s="19" t="str">
        <f>Tableau134[[#This Row],[Codes entreprises (CE)
fabricants]]</f>
        <v>F3645</v>
      </c>
      <c r="E71" s="21" t="str">
        <f>Tableau134[[#This Row],[Références articles (RA)]]</f>
        <v>SEEL007558</v>
      </c>
      <c r="F71" s="22"/>
      <c r="G71" s="21"/>
      <c r="H71" s="27"/>
      <c r="I71" s="28">
        <f>Tableau13[[#This Row],[Prix unitaires
HT]]*1.2</f>
        <v>0</v>
      </c>
      <c r="J71" s="19">
        <v>1</v>
      </c>
      <c r="K71" s="27">
        <f>Tableau13[[#This Row],[Prix unitaires
HT]]*Tableau13[[#This Row],[Quantités estimées
sur 4 ans]]</f>
        <v>0</v>
      </c>
      <c r="L71" s="84">
        <f>Tableau13[[#This Row],[Prix unitaires
TTC]]*Tableau13[[#This Row],[Quantités estimées
sur 4 ans]]</f>
        <v>0</v>
      </c>
    </row>
    <row r="72" spans="1:12" ht="15" customHeight="1" x14ac:dyDescent="0.25">
      <c r="A72" s="86" t="str">
        <f>Tableau134[[#This Row],[Items]]</f>
        <v>ALI 10</v>
      </c>
      <c r="B72" s="20" t="str">
        <f>Tableau134[[#This Row],[Désignations longues]]</f>
        <v>frn coffret alim ICA SMDSM 60.RAE (60A) type civil</v>
      </c>
      <c r="C72" s="21" t="str">
        <f>Tableau134[[#This Row],[Unités]]</f>
        <v>NB</v>
      </c>
      <c r="D72" s="19" t="str">
        <f>Tableau134[[#This Row],[Codes entreprises (CE)
fabricants]]</f>
        <v>F3645</v>
      </c>
      <c r="E72" s="21" t="str">
        <f>Tableau134[[#This Row],[Références articles (RA)]]</f>
        <v>SEEL006715</v>
      </c>
      <c r="F72" s="22"/>
      <c r="G72" s="21"/>
      <c r="H72" s="27"/>
      <c r="I72" s="28">
        <f>Tableau13[[#This Row],[Prix unitaires
HT]]*1.2</f>
        <v>0</v>
      </c>
      <c r="J72" s="19">
        <v>1</v>
      </c>
      <c r="K72" s="27">
        <f>Tableau13[[#This Row],[Prix unitaires
HT]]*Tableau13[[#This Row],[Quantités estimées
sur 4 ans]]</f>
        <v>0</v>
      </c>
      <c r="L72" s="84">
        <f>Tableau13[[#This Row],[Prix unitaires
TTC]]*Tableau13[[#This Row],[Quantités estimées
sur 4 ans]]</f>
        <v>0</v>
      </c>
    </row>
    <row r="73" spans="1:12" ht="15" customHeight="1" x14ac:dyDescent="0.25">
      <c r="A73" s="86" t="str">
        <f>Tableau134[[#This Row],[Items]]</f>
        <v>ALI 11</v>
      </c>
      <c r="B73" s="20" t="str">
        <f>Tableau134[[#This Row],[Désignations longues]]</f>
        <v>frn Lot de 4 batteries 6V 400Ah</v>
      </c>
      <c r="C73" s="21" t="str">
        <f>Tableau134[[#This Row],[Unités]]</f>
        <v>NB</v>
      </c>
      <c r="D73" s="19" t="str">
        <f>Tableau134[[#This Row],[Codes entreprises (CE)
fabricants]]</f>
        <v>FAQG5</v>
      </c>
      <c r="E73" s="21" t="str">
        <f>Tableau134[[#This Row],[Références articles (RA)]]</f>
        <v>AGM 6/400</v>
      </c>
      <c r="F73" s="22"/>
      <c r="G73" s="21"/>
      <c r="H73" s="27"/>
      <c r="I73" s="28">
        <f>Tableau13[[#This Row],[Prix unitaires
HT]]*1.2</f>
        <v>0</v>
      </c>
      <c r="J73" s="19">
        <v>10</v>
      </c>
      <c r="K73" s="27">
        <f>Tableau13[[#This Row],[Prix unitaires
HT]]*Tableau13[[#This Row],[Quantités estimées
sur 4 ans]]</f>
        <v>0</v>
      </c>
      <c r="L73" s="84">
        <f>Tableau13[[#This Row],[Prix unitaires
TTC]]*Tableau13[[#This Row],[Quantités estimées
sur 4 ans]]</f>
        <v>0</v>
      </c>
    </row>
    <row r="74" spans="1:12" ht="15" customHeight="1" x14ac:dyDescent="0.25">
      <c r="A74" s="86" t="str">
        <f>Tableau134[[#This Row],[Items]]</f>
        <v>ALI 12</v>
      </c>
      <c r="B74" s="20" t="str">
        <f>Tableau134[[#This Row],[Désignations longues]]</f>
        <v>frn convertisseur ENAG 24/12</v>
      </c>
      <c r="C74" s="21" t="str">
        <f>Tableau134[[#This Row],[Unités]]</f>
        <v>NB</v>
      </c>
      <c r="D74" s="19" t="str">
        <f>Tableau134[[#This Row],[Codes entreprises (CE)
fabricants]]</f>
        <v>F3645</v>
      </c>
      <c r="E74" s="21" t="str">
        <f>Tableau134[[#This Row],[Références articles (RA)]]</f>
        <v>SD203-I2-DD-AL</v>
      </c>
      <c r="F74" s="22"/>
      <c r="G74" s="21"/>
      <c r="H74" s="27"/>
      <c r="I74" s="28">
        <f>Tableau13[[#This Row],[Prix unitaires
HT]]*1.2</f>
        <v>0</v>
      </c>
      <c r="J74" s="19">
        <v>1</v>
      </c>
      <c r="K74" s="27">
        <f>Tableau13[[#This Row],[Prix unitaires
HT]]*Tableau13[[#This Row],[Quantités estimées
sur 4 ans]]</f>
        <v>0</v>
      </c>
      <c r="L74" s="84">
        <f>Tableau13[[#This Row],[Prix unitaires
TTC]]*Tableau13[[#This Row],[Quantités estimées
sur 4 ans]]</f>
        <v>0</v>
      </c>
    </row>
    <row r="75" spans="1:12" ht="15" customHeight="1" x14ac:dyDescent="0.25">
      <c r="A75" s="86" t="str">
        <f>Tableau134[[#This Row],[Items]]</f>
        <v>ALI 13</v>
      </c>
      <c r="B75" s="20" t="str">
        <f>Tableau134[[#This Row],[Désignations longues]]</f>
        <v>frn Bac batteries sans ventilation</v>
      </c>
      <c r="C75" s="21" t="str">
        <f>Tableau134[[#This Row],[Unités]]</f>
        <v>NB</v>
      </c>
      <c r="D75" s="19" t="str">
        <f>Tableau134[[#This Row],[Codes entreprises (CE)
fabricants]]</f>
        <v>F0803</v>
      </c>
      <c r="E75" s="21" t="str">
        <f>Tableau134[[#This Row],[Références articles (RA)]]</f>
        <v>BB1</v>
      </c>
      <c r="F75" s="22"/>
      <c r="G75" s="21"/>
      <c r="H75" s="27"/>
      <c r="I75" s="28">
        <f>Tableau13[[#This Row],[Prix unitaires
HT]]*1.2</f>
        <v>0</v>
      </c>
      <c r="J75" s="19">
        <v>1</v>
      </c>
      <c r="K75" s="27">
        <f>Tableau13[[#This Row],[Prix unitaires
HT]]*Tableau13[[#This Row],[Quantités estimées
sur 4 ans]]</f>
        <v>0</v>
      </c>
      <c r="L75" s="84">
        <f>Tableau13[[#This Row],[Prix unitaires
TTC]]*Tableau13[[#This Row],[Quantités estimées
sur 4 ans]]</f>
        <v>0</v>
      </c>
    </row>
    <row r="76" spans="1:12" ht="15" customHeight="1" x14ac:dyDescent="0.25">
      <c r="A76" s="86" t="str">
        <f>Tableau134[[#This Row],[Items]]</f>
        <v>ALI 14</v>
      </c>
      <c r="B76" s="20" t="str">
        <f>Tableau134[[#This Row],[Désignations longues]]</f>
        <v>frn d'un chargeur</v>
      </c>
      <c r="C76" s="21" t="str">
        <f>Tableau134[[#This Row],[Unités]]</f>
        <v>NB</v>
      </c>
      <c r="D76" s="19" t="str">
        <f>Tableau134[[#This Row],[Codes entreprises (CE)
fabricants]]</f>
        <v>H0P84</v>
      </c>
      <c r="E76" s="21" t="str">
        <f>Tableau134[[#This Row],[Références articles (RA)]]</f>
        <v>MASS 24/25-2 DNV</v>
      </c>
      <c r="F76" s="22"/>
      <c r="G76" s="21"/>
      <c r="H76" s="27"/>
      <c r="I76" s="28">
        <f>Tableau13[[#This Row],[Prix unitaires
HT]]*1.2</f>
        <v>0</v>
      </c>
      <c r="J76" s="19">
        <v>1</v>
      </c>
      <c r="K76" s="27">
        <f>Tableau13[[#This Row],[Prix unitaires
HT]]*Tableau13[[#This Row],[Quantités estimées
sur 4 ans]]</f>
        <v>0</v>
      </c>
      <c r="L76" s="84">
        <f>Tableau13[[#This Row],[Prix unitaires
TTC]]*Tableau13[[#This Row],[Quantités estimées
sur 4 ans]]</f>
        <v>0</v>
      </c>
    </row>
    <row r="77" spans="1:12" ht="15" customHeight="1" x14ac:dyDescent="0.25">
      <c r="A77" s="86" t="str">
        <f>Tableau134[[#This Row],[Items]]</f>
        <v>ALI 15</v>
      </c>
      <c r="B77" s="20" t="str">
        <f>Tableau134[[#This Row],[Désignations longues]]</f>
        <v>frn d'un boitier étanche pr chargeur</v>
      </c>
      <c r="C77" s="21" t="str">
        <f>Tableau134[[#This Row],[Unités]]</f>
        <v>NB</v>
      </c>
      <c r="D77" s="19" t="str">
        <f>Tableau134[[#This Row],[Codes entreprises (CE)
fabricants]]</f>
        <v>FAS02</v>
      </c>
      <c r="E77" s="21" t="str">
        <f>Tableau134[[#This Row],[Références articles (RA)]]</f>
        <v>NSYPLM54G</v>
      </c>
      <c r="F77" s="22"/>
      <c r="G77" s="21"/>
      <c r="H77" s="27"/>
      <c r="I77" s="28">
        <f>Tableau13[[#This Row],[Prix unitaires
HT]]*1.2</f>
        <v>0</v>
      </c>
      <c r="J77" s="19">
        <v>1</v>
      </c>
      <c r="K77" s="27">
        <f>Tableau13[[#This Row],[Prix unitaires
HT]]*Tableau13[[#This Row],[Quantités estimées
sur 4 ans]]</f>
        <v>0</v>
      </c>
      <c r="L77" s="84">
        <f>Tableau13[[#This Row],[Prix unitaires
TTC]]*Tableau13[[#This Row],[Quantités estimées
sur 4 ans]]</f>
        <v>0</v>
      </c>
    </row>
    <row r="78" spans="1:12" ht="15" customHeight="1" x14ac:dyDescent="0.25">
      <c r="A78" s="86" t="str">
        <f>Tableau134[[#This Row],[Items]]</f>
        <v>ALI 16</v>
      </c>
      <c r="B78" s="20" t="str">
        <f>Tableau134[[#This Row],[Désignations longues]]</f>
        <v>frn Lot de cosses pr câbles batteries</v>
      </c>
      <c r="C78" s="21" t="str">
        <f>Tableau134[[#This Row],[Unités]]</f>
        <v>NB</v>
      </c>
      <c r="D78" s="19" t="str">
        <f>Tableau134[[#This Row],[Codes entreprises (CE)
fabricants]]</f>
        <v>FAVR0</v>
      </c>
      <c r="E78" s="21" t="str">
        <f>Tableau134[[#This Row],[Références articles (RA)]]</f>
        <v>L48020</v>
      </c>
      <c r="F78" s="22"/>
      <c r="G78" s="21"/>
      <c r="H78" s="27"/>
      <c r="I78" s="28">
        <f>Tableau13[[#This Row],[Prix unitaires
HT]]*1.2</f>
        <v>0</v>
      </c>
      <c r="J78" s="19">
        <v>1</v>
      </c>
      <c r="K78" s="27">
        <f>Tableau13[[#This Row],[Prix unitaires
HT]]*Tableau13[[#This Row],[Quantités estimées
sur 4 ans]]</f>
        <v>0</v>
      </c>
      <c r="L78" s="84">
        <f>Tableau13[[#This Row],[Prix unitaires
TTC]]*Tableau13[[#This Row],[Quantités estimées
sur 4 ans]]</f>
        <v>0</v>
      </c>
    </row>
    <row r="79" spans="1:12" ht="15" customHeight="1" x14ac:dyDescent="0.25">
      <c r="A79" s="22" t="str">
        <f>Tableau134[[#This Row],[Items]]</f>
        <v>ANT 01</v>
      </c>
      <c r="B79" s="20" t="str">
        <f>Tableau134[[#This Row],[Désignations longues]]</f>
        <v xml:space="preserve">ant VHF 3db, fixation rotule de pont avec 6m de câble </v>
      </c>
      <c r="C79" s="21" t="str">
        <f>Tableau134[[#This Row],[Unités]]</f>
        <v>NB</v>
      </c>
      <c r="D79" s="19" t="str">
        <f>Tableau134[[#This Row],[Codes entreprises (CE)
fabricants]]</f>
        <v>R4278</v>
      </c>
      <c r="E79" s="21" t="str">
        <f>Tableau134[[#This Row],[Références articles (RA)]]</f>
        <v>CELmar2-1</v>
      </c>
      <c r="F79" s="22"/>
      <c r="G79" s="21"/>
      <c r="H79" s="27"/>
      <c r="I79" s="28">
        <f>Tableau13[[#This Row],[Prix unitaires
HT]]*1.2</f>
        <v>0</v>
      </c>
      <c r="J79" s="19">
        <v>10</v>
      </c>
      <c r="K79" s="27">
        <f>Tableau13[[#This Row],[Prix unitaires
HT]]*Tableau13[[#This Row],[Quantités estimées
sur 4 ans]]</f>
        <v>0</v>
      </c>
      <c r="L79" s="84">
        <f>Tableau13[[#This Row],[Prix unitaires
TTC]]*Tableau13[[#This Row],[Quantités estimées
sur 4 ans]]</f>
        <v>0</v>
      </c>
    </row>
    <row r="80" spans="1:12" ht="15" customHeight="1" x14ac:dyDescent="0.25">
      <c r="A80" s="22" t="str">
        <f>Tableau134[[#This Row],[Items]]</f>
        <v>ANT 02</v>
      </c>
      <c r="B80" s="20" t="str">
        <f>Tableau134[[#This Row],[Désignations longues]]</f>
        <v xml:space="preserve">ant VHF 3db, fixation patte métallique, connect PL </v>
      </c>
      <c r="C80" s="21" t="str">
        <f>Tableau134[[#This Row],[Unités]]</f>
        <v>NB</v>
      </c>
      <c r="D80" s="19" t="str">
        <f>Tableau134[[#This Row],[Codes entreprises (CE)
fabricants]]</f>
        <v>R4278</v>
      </c>
      <c r="E80" s="21" t="str">
        <f>Tableau134[[#This Row],[Références articles (RA)]]</f>
        <v>CX4</v>
      </c>
      <c r="F80" s="22"/>
      <c r="G80" s="21"/>
      <c r="H80" s="27"/>
      <c r="I80" s="28">
        <f>Tableau13[[#This Row],[Prix unitaires
HT]]*1.2</f>
        <v>0</v>
      </c>
      <c r="J80" s="19">
        <v>10</v>
      </c>
      <c r="K80" s="27">
        <f>Tableau13[[#This Row],[Prix unitaires
HT]]*Tableau13[[#This Row],[Quantités estimées
sur 4 ans]]</f>
        <v>0</v>
      </c>
      <c r="L80" s="84">
        <f>Tableau13[[#This Row],[Prix unitaires
TTC]]*Tableau13[[#This Row],[Quantités estimées
sur 4 ans]]</f>
        <v>0</v>
      </c>
    </row>
    <row r="81" spans="1:12" ht="15" customHeight="1" x14ac:dyDescent="0.25">
      <c r="A81" s="22" t="str">
        <f>Tableau134[[#This Row],[Items]]</f>
        <v>ANT 03</v>
      </c>
      <c r="B81" s="20" t="str">
        <f>Tableau134[[#This Row],[Désignations longues]]</f>
        <v xml:space="preserve">ant VHF 6db, fixation bridage sur mât, connect N </v>
      </c>
      <c r="C81" s="21" t="str">
        <f>Tableau134[[#This Row],[Unités]]</f>
        <v>NB</v>
      </c>
      <c r="D81" s="31" t="str">
        <f>Tableau134[[#This Row],[Codes entreprises (CE)
fabricants]]</f>
        <v>F6162</v>
      </c>
      <c r="E81" s="30" t="str">
        <f>Tableau134[[#This Row],[Références articles (RA)]]</f>
        <v>MA222L00</v>
      </c>
      <c r="F81" s="35"/>
      <c r="G81" s="30"/>
      <c r="H81" s="27"/>
      <c r="I81" s="28">
        <f>Tableau13[[#This Row],[Prix unitaires
HT]]*1.2</f>
        <v>0</v>
      </c>
      <c r="J81" s="19">
        <v>50</v>
      </c>
      <c r="K81" s="27">
        <f>Tableau13[[#This Row],[Prix unitaires
HT]]*Tableau13[[#This Row],[Quantités estimées
sur 4 ans]]</f>
        <v>0</v>
      </c>
      <c r="L81" s="84">
        <f>Tableau13[[#This Row],[Prix unitaires
TTC]]*Tableau13[[#This Row],[Quantités estimées
sur 4 ans]]</f>
        <v>0</v>
      </c>
    </row>
    <row r="82" spans="1:12" ht="15" customHeight="1" x14ac:dyDescent="0.25">
      <c r="A82" s="22" t="str">
        <f>Tableau134[[#This Row],[Items]]</f>
        <v>ANT 04</v>
      </c>
      <c r="B82" s="20" t="str">
        <f>Tableau134[[#This Row],[Désignations longues]]</f>
        <v>ant VHF 0db, fixation par boulonnage 5/8’’, connectique UHF</v>
      </c>
      <c r="C82" s="21" t="str">
        <f>Tableau134[[#This Row],[Unités]]</f>
        <v>NB</v>
      </c>
      <c r="D82" s="19" t="str">
        <f>Tableau134[[#This Row],[Codes entreprises (CE)
fabricants]]</f>
        <v>R4278</v>
      </c>
      <c r="E82" s="21" t="str">
        <f>Tableau134[[#This Row],[Références articles (RA)]]</f>
        <v>CELMAR1-1</v>
      </c>
      <c r="F82" s="22"/>
      <c r="G82" s="21"/>
      <c r="H82" s="27"/>
      <c r="I82" s="28">
        <f>Tableau13[[#This Row],[Prix unitaires
HT]]*1.2</f>
        <v>0</v>
      </c>
      <c r="J82" s="19">
        <v>10</v>
      </c>
      <c r="K82" s="27">
        <f>Tableau13[[#This Row],[Prix unitaires
HT]]*Tableau13[[#This Row],[Quantités estimées
sur 4 ans]]</f>
        <v>0</v>
      </c>
      <c r="L82" s="84">
        <f>Tableau13[[#This Row],[Prix unitaires
TTC]]*Tableau13[[#This Row],[Quantités estimées
sur 4 ans]]</f>
        <v>0</v>
      </c>
    </row>
    <row r="83" spans="1:12" ht="15" customHeight="1" x14ac:dyDescent="0.25">
      <c r="A83" s="22" t="str">
        <f>Tableau134[[#This Row],[Items]]</f>
        <v>ANT 05</v>
      </c>
      <c r="B83" s="20" t="str">
        <f>Tableau134[[#This Row],[Désignations longues]]</f>
        <v>ant VHF calibrée AIS fixation 5/8’’ connectique FME</v>
      </c>
      <c r="C83" s="21" t="str">
        <f>Tableau134[[#This Row],[Unités]]</f>
        <v>NB</v>
      </c>
      <c r="D83" s="19" t="str">
        <f>Tableau134[[#This Row],[Codes entreprises (CE)
fabricants]]</f>
        <v>A0500</v>
      </c>
      <c r="E83" s="21" t="str">
        <f>Tableau134[[#This Row],[Références articles (RA)]]</f>
        <v>RA 300 AIS</v>
      </c>
      <c r="F83" s="22"/>
      <c r="G83" s="21"/>
      <c r="H83" s="27"/>
      <c r="I83" s="28">
        <f>Tableau13[[#This Row],[Prix unitaires
HT]]*1.2</f>
        <v>0</v>
      </c>
      <c r="J83" s="19">
        <v>20</v>
      </c>
      <c r="K83" s="27">
        <f>Tableau13[[#This Row],[Prix unitaires
HT]]*Tableau13[[#This Row],[Quantités estimées
sur 4 ans]]</f>
        <v>0</v>
      </c>
      <c r="L83" s="84">
        <f>Tableau13[[#This Row],[Prix unitaires
TTC]]*Tableau13[[#This Row],[Quantités estimées
sur 4 ans]]</f>
        <v>0</v>
      </c>
    </row>
    <row r="84" spans="1:12" ht="15" customHeight="1" x14ac:dyDescent="0.25">
      <c r="A84" s="22" t="str">
        <f>Tableau134[[#This Row],[Items]]</f>
        <v>ANT 06</v>
      </c>
      <c r="B84" s="20" t="str">
        <f>Tableau134[[#This Row],[Désignations longues]]</f>
        <v xml:space="preserve">ant mixte colinéaire VHF 156-162 Mhz/ GPS active 1575,42Mhz </v>
      </c>
      <c r="C84" s="21" t="str">
        <f>Tableau134[[#This Row],[Unités]]</f>
        <v>NB</v>
      </c>
      <c r="D84" s="19" t="str">
        <f>Tableau134[[#This Row],[Codes entreprises (CE)
fabricants]]</f>
        <v>R4278</v>
      </c>
      <c r="E84" s="21" t="str">
        <f>Tableau134[[#This Row],[Références articles (RA)]]</f>
        <v>VHS/GPS-B</v>
      </c>
      <c r="F84" s="22"/>
      <c r="G84" s="21"/>
      <c r="H84" s="27"/>
      <c r="I84" s="28">
        <f>Tableau13[[#This Row],[Prix unitaires
HT]]*1.2</f>
        <v>0</v>
      </c>
      <c r="J84" s="19">
        <v>10</v>
      </c>
      <c r="K84" s="27">
        <f>Tableau13[[#This Row],[Prix unitaires
HT]]*Tableau13[[#This Row],[Quantités estimées
sur 4 ans]]</f>
        <v>0</v>
      </c>
      <c r="L84" s="84">
        <f>Tableau13[[#This Row],[Prix unitaires
TTC]]*Tableau13[[#This Row],[Quantités estimées
sur 4 ans]]</f>
        <v>0</v>
      </c>
    </row>
    <row r="85" spans="1:12" ht="15" customHeight="1" x14ac:dyDescent="0.25">
      <c r="A85" s="22" t="str">
        <f>Tableau134[[#This Row],[Items]]</f>
        <v>ANT 07</v>
      </c>
      <c r="B85" s="20" t="str">
        <f>Tableau134[[#This Row],[Désignations longues]]</f>
        <v>ant mixte souple/roof VHF 156-162 Mhz/ GPS active 1575,42Mhz</v>
      </c>
      <c r="C85" s="21" t="str">
        <f>Tableau134[[#This Row],[Unités]]</f>
        <v>NB</v>
      </c>
      <c r="D85" s="19" t="str">
        <f>Tableau134[[#This Row],[Codes entreprises (CE)
fabricants]]</f>
        <v>U7128</v>
      </c>
      <c r="E85" s="21" t="str">
        <f>Tableau134[[#This Row],[Références articles (RA)]]</f>
        <v>AU2-VHF</v>
      </c>
      <c r="F85" s="22"/>
      <c r="G85" s="21"/>
      <c r="H85" s="27"/>
      <c r="I85" s="28">
        <f>Tableau13[[#This Row],[Prix unitaires
HT]]*1.2</f>
        <v>0</v>
      </c>
      <c r="J85" s="19">
        <v>10</v>
      </c>
      <c r="K85" s="27">
        <f>Tableau13[[#This Row],[Prix unitaires
HT]]*Tableau13[[#This Row],[Quantités estimées
sur 4 ans]]</f>
        <v>0</v>
      </c>
      <c r="L85" s="84">
        <f>Tableau13[[#This Row],[Prix unitaires
TTC]]*Tableau13[[#This Row],[Quantités estimées
sur 4 ans]]</f>
        <v>0</v>
      </c>
    </row>
    <row r="86" spans="1:12" ht="15" customHeight="1" x14ac:dyDescent="0.25">
      <c r="A86" s="22" t="str">
        <f>Tableau134[[#This Row],[Items]]</f>
        <v>ANT 08</v>
      </c>
      <c r="B86" s="20" t="str">
        <f>Tableau134[[#This Row],[Désignations longues]]</f>
        <v xml:space="preserve">ant pr véhicule bande VHF 150/162Mhz avec brin démontable </v>
      </c>
      <c r="C86" s="21" t="str">
        <f>Tableau134[[#This Row],[Unités]]</f>
        <v>NB</v>
      </c>
      <c r="D86" s="19" t="str">
        <f>Tableau134[[#This Row],[Codes entreprises (CE)
fabricants]]</f>
        <v>R2495</v>
      </c>
      <c r="E86" s="21" t="str">
        <f>Tableau134[[#This Row],[Références articles (RA)]]</f>
        <v>MH 1-Z</v>
      </c>
      <c r="F86" s="22"/>
      <c r="G86" s="21"/>
      <c r="H86" s="27"/>
      <c r="I86" s="28">
        <f>Tableau13[[#This Row],[Prix unitaires
HT]]*1.2</f>
        <v>0</v>
      </c>
      <c r="J86" s="19">
        <v>1</v>
      </c>
      <c r="K86" s="27">
        <f>Tableau13[[#This Row],[Prix unitaires
HT]]*Tableau13[[#This Row],[Quantités estimées
sur 4 ans]]</f>
        <v>0</v>
      </c>
      <c r="L86" s="84">
        <f>Tableau13[[#This Row],[Prix unitaires
TTC]]*Tableau13[[#This Row],[Quantités estimées
sur 4 ans]]</f>
        <v>0</v>
      </c>
    </row>
    <row r="87" spans="1:12" ht="15" customHeight="1" x14ac:dyDescent="0.25">
      <c r="A87" s="22" t="str">
        <f>Tableau134[[#This Row],[Items]]</f>
        <v>ANT 09</v>
      </c>
      <c r="B87" s="20" t="str">
        <f>Tableau134[[#This Row],[Désignations longues]]</f>
        <v>ant VHF AIR colinéaire  0db, fixation par bridage sur mât, connect N</v>
      </c>
      <c r="C87" s="21" t="str">
        <f>Tableau134[[#This Row],[Unités]]</f>
        <v>NB</v>
      </c>
      <c r="D87" s="19" t="str">
        <f>Tableau134[[#This Row],[Codes entreprises (CE)
fabricants]]</f>
        <v>R4278</v>
      </c>
      <c r="E87" s="21" t="str">
        <f>Tableau134[[#This Row],[Références articles (RA)]]</f>
        <v>CX4-9</v>
      </c>
      <c r="F87" s="22"/>
      <c r="G87" s="21"/>
      <c r="H87" s="27"/>
      <c r="I87" s="28">
        <f>Tableau13[[#This Row],[Prix unitaires
HT]]*1.2</f>
        <v>0</v>
      </c>
      <c r="J87" s="19">
        <v>1</v>
      </c>
      <c r="K87" s="27">
        <f>Tableau13[[#This Row],[Prix unitaires
HT]]*Tableau13[[#This Row],[Quantités estimées
sur 4 ans]]</f>
        <v>0</v>
      </c>
      <c r="L87" s="84">
        <f>Tableau13[[#This Row],[Prix unitaires
TTC]]*Tableau13[[#This Row],[Quantités estimées
sur 4 ans]]</f>
        <v>0</v>
      </c>
    </row>
    <row r="88" spans="1:12" ht="15" customHeight="1" x14ac:dyDescent="0.25">
      <c r="A88" s="22" t="str">
        <f>Tableau134[[#This Row],[Items]]</f>
        <v>ANT 10</v>
      </c>
      <c r="B88" s="20" t="str">
        <f>Tableau134[[#This Row],[Désignations longues]]</f>
        <v>ant VHF Air sur embase magnétique pr véhicule</v>
      </c>
      <c r="C88" s="21" t="str">
        <f>Tableau134[[#This Row],[Unités]]</f>
        <v>NB</v>
      </c>
      <c r="D88" s="19" t="str">
        <f>Tableau134[[#This Row],[Codes entreprises (CE)
fabricants]]</f>
        <v>R2495</v>
      </c>
      <c r="E88" s="21" t="str">
        <f>Tableau134[[#This Row],[Références articles (RA)]]</f>
        <v>MH 1-MMR</v>
      </c>
      <c r="F88" s="22"/>
      <c r="G88" s="21"/>
      <c r="H88" s="27"/>
      <c r="I88" s="28">
        <f>Tableau13[[#This Row],[Prix unitaires
HT]]*1.2</f>
        <v>0</v>
      </c>
      <c r="J88" s="19">
        <v>1</v>
      </c>
      <c r="K88" s="27">
        <f>Tableau13[[#This Row],[Prix unitaires
HT]]*Tableau13[[#This Row],[Quantités estimées
sur 4 ans]]</f>
        <v>0</v>
      </c>
      <c r="L88" s="84">
        <f>Tableau13[[#This Row],[Prix unitaires
TTC]]*Tableau13[[#This Row],[Quantités estimées
sur 4 ans]]</f>
        <v>0</v>
      </c>
    </row>
    <row r="89" spans="1:12" ht="15" customHeight="1" x14ac:dyDescent="0.25">
      <c r="A89" s="22" t="str">
        <f>Tableau134[[#This Row],[Items]]</f>
        <v>ANT 11</v>
      </c>
      <c r="B89" s="20" t="str">
        <f>Tableau134[[#This Row],[Désignations longues]]</f>
        <v>ant UHF bande 403/430Mhz pr véhicule, gain 4db</v>
      </c>
      <c r="C89" s="21" t="str">
        <f>Tableau134[[#This Row],[Unités]]</f>
        <v>NB</v>
      </c>
      <c r="D89" s="19" t="str">
        <f>Tableau134[[#This Row],[Codes entreprises (CE)
fabricants]]</f>
        <v>R2495</v>
      </c>
      <c r="E89" s="21" t="str">
        <f>Tableau134[[#This Row],[Références articles (RA)]]</f>
        <v xml:space="preserve">MU11-X </v>
      </c>
      <c r="F89" s="22"/>
      <c r="G89" s="21"/>
      <c r="H89" s="27"/>
      <c r="I89" s="28">
        <f>Tableau13[[#This Row],[Prix unitaires
HT]]*1.2</f>
        <v>0</v>
      </c>
      <c r="J89" s="19">
        <v>1</v>
      </c>
      <c r="K89" s="27">
        <f>Tableau13[[#This Row],[Prix unitaires
HT]]*Tableau13[[#This Row],[Quantités estimées
sur 4 ans]]</f>
        <v>0</v>
      </c>
      <c r="L89" s="84">
        <f>Tableau13[[#This Row],[Prix unitaires
TTC]]*Tableau13[[#This Row],[Quantités estimées
sur 4 ans]]</f>
        <v>0</v>
      </c>
    </row>
    <row r="90" spans="1:12" ht="15" customHeight="1" x14ac:dyDescent="0.25">
      <c r="A90" s="22" t="str">
        <f>Tableau134[[#This Row],[Items]]</f>
        <v>ANT 12</v>
      </c>
      <c r="B90" s="20" t="str">
        <f>Tableau134[[#This Row],[Désignations longues]]</f>
        <v>ant UHF colinéaire, bande 403/430Mhz fixation par brida</v>
      </c>
      <c r="C90" s="21" t="str">
        <f>Tableau134[[#This Row],[Unités]]</f>
        <v>NB</v>
      </c>
      <c r="D90" s="19" t="str">
        <f>Tableau134[[#This Row],[Codes entreprises (CE)
fabricants]]</f>
        <v>R4278</v>
      </c>
      <c r="E90" s="21" t="str">
        <f>Tableau134[[#This Row],[Références articles (RA)]]</f>
        <v>CXU3-2</v>
      </c>
      <c r="F90" s="22"/>
      <c r="G90" s="21"/>
      <c r="H90" s="27"/>
      <c r="I90" s="28">
        <f>Tableau13[[#This Row],[Prix unitaires
HT]]*1.2</f>
        <v>0</v>
      </c>
      <c r="J90" s="19">
        <v>1</v>
      </c>
      <c r="K90" s="27">
        <f>Tableau13[[#This Row],[Prix unitaires
HT]]*Tableau13[[#This Row],[Quantités estimées
sur 4 ans]]</f>
        <v>0</v>
      </c>
      <c r="L90" s="84">
        <f>Tableau13[[#This Row],[Prix unitaires
TTC]]*Tableau13[[#This Row],[Quantités estimées
sur 4 ans]]</f>
        <v>0</v>
      </c>
    </row>
    <row r="91" spans="1:12" ht="15" customHeight="1" x14ac:dyDescent="0.25">
      <c r="A91" s="22" t="str">
        <f>Tableau134[[#This Row],[Items]]</f>
        <v>ANT 13</v>
      </c>
      <c r="B91" s="20" t="str">
        <f>Tableau134[[#This Row],[Désignations longues]]</f>
        <v xml:space="preserve">ant GPS active permettant de recevoir 12 canaux simultanés </v>
      </c>
      <c r="C91" s="21" t="str">
        <f>Tableau134[[#This Row],[Unités]]</f>
        <v>NB</v>
      </c>
      <c r="D91" s="19" t="str">
        <f>Tableau134[[#This Row],[Codes entreprises (CE)
fabricants]]</f>
        <v>SHG43</v>
      </c>
      <c r="E91" s="21" t="str">
        <f>Tableau134[[#This Row],[Références articles (RA)]]</f>
        <v>GP-280</v>
      </c>
      <c r="F91" s="22"/>
      <c r="G91" s="21"/>
      <c r="H91" s="27"/>
      <c r="I91" s="28">
        <f>Tableau13[[#This Row],[Prix unitaires
HT]]*1.2</f>
        <v>0</v>
      </c>
      <c r="J91" s="19">
        <v>10</v>
      </c>
      <c r="K91" s="27">
        <f>Tableau13[[#This Row],[Prix unitaires
HT]]*Tableau13[[#This Row],[Quantités estimées
sur 4 ans]]</f>
        <v>0</v>
      </c>
      <c r="L91" s="84">
        <f>Tableau13[[#This Row],[Prix unitaires
TTC]]*Tableau13[[#This Row],[Quantités estimées
sur 4 ans]]</f>
        <v>0</v>
      </c>
    </row>
    <row r="92" spans="1:12" ht="15" customHeight="1" x14ac:dyDescent="0.25">
      <c r="A92" s="22" t="str">
        <f>Tableau134[[#This Row],[Items]]</f>
        <v>ANT 14</v>
      </c>
      <c r="B92" s="20" t="str">
        <f>Tableau134[[#This Row],[Désignations longues]]</f>
        <v>ant GPS pr les FREMM</v>
      </c>
      <c r="C92" s="21" t="str">
        <f>Tableau134[[#This Row],[Unités]]</f>
        <v>NB</v>
      </c>
      <c r="D92" s="19" t="str">
        <f>Tableau134[[#This Row],[Codes entreprises (CE)
fabricants]]</f>
        <v>SY217</v>
      </c>
      <c r="E92" s="21" t="str">
        <f>Tableau134[[#This Row],[Références articles (RA)]]</f>
        <v>7000 000-135</v>
      </c>
      <c r="F92" s="22"/>
      <c r="G92" s="21"/>
      <c r="H92" s="27"/>
      <c r="I92" s="28">
        <f>Tableau13[[#This Row],[Prix unitaires
HT]]*1.2</f>
        <v>0</v>
      </c>
      <c r="J92" s="19">
        <v>10</v>
      </c>
      <c r="K92" s="27">
        <f>Tableau13[[#This Row],[Prix unitaires
HT]]*Tableau13[[#This Row],[Quantités estimées
sur 4 ans]]</f>
        <v>0</v>
      </c>
      <c r="L92" s="84">
        <f>Tableau13[[#This Row],[Prix unitaires
TTC]]*Tableau13[[#This Row],[Quantités estimées
sur 4 ans]]</f>
        <v>0</v>
      </c>
    </row>
    <row r="93" spans="1:12" ht="15" customHeight="1" x14ac:dyDescent="0.25">
      <c r="A93" s="22" t="str">
        <f>Tableau134[[#This Row],[Items]]</f>
        <v>ANT 15</v>
      </c>
      <c r="B93" s="20" t="str">
        <f>Tableau134[[#This Row],[Désignations longues]]</f>
        <v>Tube de fixation spécifique pr item ANT 14</v>
      </c>
      <c r="C93" s="21" t="str">
        <f>Tableau134[[#This Row],[Unités]]</f>
        <v>NB</v>
      </c>
      <c r="D93" s="19" t="str">
        <f>Tableau134[[#This Row],[Codes entreprises (CE)
fabricants]]</f>
        <v>R4278</v>
      </c>
      <c r="E93" s="21" t="str">
        <f>Tableau134[[#This Row],[Références articles (RA)]]</f>
        <v>N276F</v>
      </c>
      <c r="F93" s="22"/>
      <c r="G93" s="21"/>
      <c r="H93" s="27"/>
      <c r="I93" s="28">
        <f>Tableau13[[#This Row],[Prix unitaires
HT]]*1.2</f>
        <v>0</v>
      </c>
      <c r="J93" s="19">
        <v>10</v>
      </c>
      <c r="K93" s="27">
        <f>Tableau13[[#This Row],[Prix unitaires
HT]]*Tableau13[[#This Row],[Quantités estimées
sur 4 ans]]</f>
        <v>0</v>
      </c>
      <c r="L93" s="84">
        <f>Tableau13[[#This Row],[Prix unitaires
TTC]]*Tableau13[[#This Row],[Quantités estimées
sur 4 ans]]</f>
        <v>0</v>
      </c>
    </row>
    <row r="94" spans="1:12" ht="15" customHeight="1" x14ac:dyDescent="0.25">
      <c r="A94" s="22" t="str">
        <f>Tableau134[[#This Row],[Items]]</f>
        <v>ANT 16</v>
      </c>
      <c r="B94" s="20" t="str">
        <f>Tableau134[[#This Row],[Désignations longues]]</f>
        <v>ant GPS sur tube avec cordon RS232</v>
      </c>
      <c r="C94" s="21" t="str">
        <f>Tableau134[[#This Row],[Unités]]</f>
        <v>NB</v>
      </c>
      <c r="D94" s="19" t="str">
        <f>Tableau134[[#This Row],[Codes entreprises (CE)
fabricants]]</f>
        <v>AJ777</v>
      </c>
      <c r="E94" s="21" t="str">
        <f>Tableau134[[#This Row],[Références articles (RA)]]</f>
        <v>GP04S/232</v>
      </c>
      <c r="F94" s="22"/>
      <c r="G94" s="21"/>
      <c r="H94" s="27"/>
      <c r="I94" s="28">
        <f>Tableau13[[#This Row],[Prix unitaires
HT]]*1.2</f>
        <v>0</v>
      </c>
      <c r="J94" s="19">
        <v>10</v>
      </c>
      <c r="K94" s="27">
        <f>Tableau13[[#This Row],[Prix unitaires
HT]]*Tableau13[[#This Row],[Quantités estimées
sur 4 ans]]</f>
        <v>0</v>
      </c>
      <c r="L94" s="84">
        <f>Tableau13[[#This Row],[Prix unitaires
TTC]]*Tableau13[[#This Row],[Quantités estimées
sur 4 ans]]</f>
        <v>0</v>
      </c>
    </row>
    <row r="95" spans="1:12" ht="15" customHeight="1" x14ac:dyDescent="0.25">
      <c r="A95" s="22" t="str">
        <f>Tableau134[[#This Row],[Items]]</f>
        <v>ANT 17</v>
      </c>
      <c r="B95" s="20" t="str">
        <f>Tableau134[[#This Row],[Désignations longues]]</f>
        <v>ant GPS tubulaire verticale, active, connectique FME, alimentation 5Vdc</v>
      </c>
      <c r="C95" s="21" t="str">
        <f>Tableau134[[#This Row],[Unités]]</f>
        <v>NB</v>
      </c>
      <c r="D95" s="19" t="str">
        <f>Tableau134[[#This Row],[Codes entreprises (CE)
fabricants]]</f>
        <v>R2495</v>
      </c>
      <c r="E95" s="21" t="str">
        <f>Tableau134[[#This Row],[Références articles (RA)]]</f>
        <v>GPS 4</v>
      </c>
      <c r="F95" s="22"/>
      <c r="G95" s="21"/>
      <c r="H95" s="27"/>
      <c r="I95" s="28">
        <f>Tableau13[[#This Row],[Prix unitaires
HT]]*1.2</f>
        <v>0</v>
      </c>
      <c r="J95" s="19">
        <v>30</v>
      </c>
      <c r="K95" s="27">
        <f>Tableau13[[#This Row],[Prix unitaires
HT]]*Tableau13[[#This Row],[Quantités estimées
sur 4 ans]]</f>
        <v>0</v>
      </c>
      <c r="L95" s="84">
        <f>Tableau13[[#This Row],[Prix unitaires
TTC]]*Tableau13[[#This Row],[Quantités estimées
sur 4 ans]]</f>
        <v>0</v>
      </c>
    </row>
    <row r="96" spans="1:12" ht="15" customHeight="1" x14ac:dyDescent="0.25">
      <c r="A96" s="22" t="str">
        <f>Tableau134[[#This Row],[Items]]</f>
        <v>ANT 18</v>
      </c>
      <c r="B96" s="20" t="str">
        <f>Tableau134[[#This Row],[Désignations longues]]</f>
        <v>ant GPS tubulaire verticale, active, connectique FME, alimentation 12Vdc</v>
      </c>
      <c r="C96" s="21" t="str">
        <f>Tableau134[[#This Row],[Unités]]</f>
        <v>NB</v>
      </c>
      <c r="D96" s="19" t="str">
        <f>Tableau134[[#This Row],[Codes entreprises (CE)
fabricants]]</f>
        <v>R2495</v>
      </c>
      <c r="E96" s="21" t="str">
        <f>Tableau134[[#This Row],[Références articles (RA)]]</f>
        <v>GPS 4/12 V</v>
      </c>
      <c r="F96" s="22"/>
      <c r="G96" s="21"/>
      <c r="H96" s="27"/>
      <c r="I96" s="28">
        <f>Tableau13[[#This Row],[Prix unitaires
HT]]*1.2</f>
        <v>0</v>
      </c>
      <c r="J96" s="19">
        <v>5</v>
      </c>
      <c r="K96" s="27">
        <f>Tableau13[[#This Row],[Prix unitaires
HT]]*Tableau13[[#This Row],[Quantités estimées
sur 4 ans]]</f>
        <v>0</v>
      </c>
      <c r="L96" s="84">
        <f>Tableau13[[#This Row],[Prix unitaires
TTC]]*Tableau13[[#This Row],[Quantités estimées
sur 4 ans]]</f>
        <v>0</v>
      </c>
    </row>
    <row r="97" spans="1:12" ht="15" customHeight="1" x14ac:dyDescent="0.25">
      <c r="A97" s="22" t="str">
        <f>Tableau134[[#This Row],[Items]]</f>
        <v>ANT 19</v>
      </c>
      <c r="B97" s="20" t="str">
        <f>Tableau134[[#This Row],[Désignations longues]]</f>
        <v>ant colinéaire HF pr GMDSS</v>
      </c>
      <c r="C97" s="21" t="str">
        <f>Tableau134[[#This Row],[Unités]]</f>
        <v>NB</v>
      </c>
      <c r="D97" s="19" t="str">
        <f>Tableau134[[#This Row],[Codes entreprises (CE)
fabricants]]</f>
        <v>F3435</v>
      </c>
      <c r="E97" s="21" t="str">
        <f>Tableau134[[#This Row],[Références articles (RA)]]</f>
        <v>AT82M</v>
      </c>
      <c r="F97" s="22"/>
      <c r="G97" s="21"/>
      <c r="H97" s="27"/>
      <c r="I97" s="28">
        <f>Tableau13[[#This Row],[Prix unitaires
HT]]*1.2</f>
        <v>0</v>
      </c>
      <c r="J97" s="19">
        <v>5</v>
      </c>
      <c r="K97" s="27">
        <f>Tableau13[[#This Row],[Prix unitaires
HT]]*Tableau13[[#This Row],[Quantités estimées
sur 4 ans]]</f>
        <v>0</v>
      </c>
      <c r="L97" s="84">
        <f>Tableau13[[#This Row],[Prix unitaires
TTC]]*Tableau13[[#This Row],[Quantités estimées
sur 4 ans]]</f>
        <v>0</v>
      </c>
    </row>
    <row r="98" spans="1:12" ht="15" customHeight="1" x14ac:dyDescent="0.25">
      <c r="A98" s="22" t="str">
        <f>Tableau134[[#This Row],[Items]]</f>
        <v>ANT 20</v>
      </c>
      <c r="B98" s="20" t="str">
        <f>Tableau134[[#This Row],[Désignations longues]]</f>
        <v>ant AIS 160-164 MHz prise SO239</v>
      </c>
      <c r="C98" s="21" t="str">
        <f>Tableau134[[#This Row],[Unités]]</f>
        <v>NB</v>
      </c>
      <c r="D98" s="19">
        <f>Tableau134[[#This Row],[Codes entreprises (CE)
fabricants]]</f>
        <v>23657</v>
      </c>
      <c r="E98" s="21" t="str">
        <f>Tableau134[[#This Row],[Références articles (RA)]]</f>
        <v>SHK-5215-AIS</v>
      </c>
      <c r="F98" s="22"/>
      <c r="G98" s="21"/>
      <c r="H98" s="27"/>
      <c r="I98" s="28">
        <f>Tableau13[[#This Row],[Prix unitaires
HT]]*1.2</f>
        <v>0</v>
      </c>
      <c r="J98" s="19">
        <v>5</v>
      </c>
      <c r="K98" s="27">
        <f>Tableau13[[#This Row],[Prix unitaires
HT]]*Tableau13[[#This Row],[Quantités estimées
sur 4 ans]]</f>
        <v>0</v>
      </c>
      <c r="L98" s="84">
        <f>Tableau13[[#This Row],[Prix unitaires
TTC]]*Tableau13[[#This Row],[Quantités estimées
sur 4 ans]]</f>
        <v>0</v>
      </c>
    </row>
    <row r="99" spans="1:12" ht="15" customHeight="1" x14ac:dyDescent="0.25">
      <c r="A99" s="22" t="str">
        <f>Tableau134[[#This Row],[Items]]</f>
        <v>ANT 21</v>
      </c>
      <c r="B99" s="39" t="str">
        <f>Tableau134[[#This Row],[Désignations longues]]</f>
        <v>ant VHF RM souple courte (EDO)</v>
      </c>
      <c r="C99" s="30" t="str">
        <f>Tableau134[[#This Row],[Unités]]</f>
        <v>NB</v>
      </c>
      <c r="D99" s="31">
        <f>Tableau134[[#This Row],[Codes entreprises (CE)
fabricants]]</f>
        <v>23657</v>
      </c>
      <c r="E99" s="30">
        <f>Tableau134[[#This Row],[Références articles (RA)]]</f>
        <v>20310</v>
      </c>
      <c r="F99" s="35"/>
      <c r="G99" s="30"/>
      <c r="H99" s="27"/>
      <c r="I99" s="28">
        <f>Tableau13[[#This Row],[Prix unitaires
HT]]*1.2</f>
        <v>0</v>
      </c>
      <c r="J99" s="19">
        <v>30</v>
      </c>
      <c r="K99" s="27">
        <f>Tableau13[[#This Row],[Prix unitaires
HT]]*Tableau13[[#This Row],[Quantités estimées
sur 4 ans]]</f>
        <v>0</v>
      </c>
      <c r="L99" s="84">
        <f>Tableau13[[#This Row],[Prix unitaires
TTC]]*Tableau13[[#This Row],[Quantités estimées
sur 4 ans]]</f>
        <v>0</v>
      </c>
    </row>
    <row r="100" spans="1:12" ht="15" customHeight="1" x14ac:dyDescent="0.25">
      <c r="A100" s="22" t="str">
        <f>Tableau134[[#This Row],[Items]]</f>
        <v>ANT 22</v>
      </c>
      <c r="B100" s="20" t="str">
        <f>Tableau134[[#This Row],[Désignations longues]]</f>
        <v>ant VHF RM inox 0,9m 3db</v>
      </c>
      <c r="C100" s="21" t="str">
        <f>Tableau134[[#This Row],[Unités]]</f>
        <v>NB</v>
      </c>
      <c r="D100" s="19" t="str">
        <f>Tableau134[[#This Row],[Codes entreprises (CE)
fabricants]]</f>
        <v>R4278</v>
      </c>
      <c r="E100" s="21" t="str">
        <f>Tableau134[[#This Row],[Références articles (RA)]]</f>
        <v>CELmar0-1</v>
      </c>
      <c r="F100" s="22"/>
      <c r="G100" s="21"/>
      <c r="H100" s="27"/>
      <c r="I100" s="28">
        <f>Tableau13[[#This Row],[Prix unitaires
HT]]*1.2</f>
        <v>0</v>
      </c>
      <c r="J100" s="19">
        <v>5</v>
      </c>
      <c r="K100" s="27">
        <f>Tableau13[[#This Row],[Prix unitaires
HT]]*Tableau13[[#This Row],[Quantités estimées
sur 4 ans]]</f>
        <v>0</v>
      </c>
      <c r="L100" s="84">
        <f>Tableau13[[#This Row],[Prix unitaires
TTC]]*Tableau13[[#This Row],[Quantités estimées
sur 4 ans]]</f>
        <v>0</v>
      </c>
    </row>
    <row r="101" spans="1:12" ht="15" customHeight="1" x14ac:dyDescent="0.25">
      <c r="A101" s="22" t="str">
        <f>Tableau134[[#This Row],[Items]]</f>
        <v>ANT 23</v>
      </c>
      <c r="B101" s="20" t="str">
        <f>Tableau134[[#This Row],[Désignations longues]]</f>
        <v>ant VHF RM souple 0,2m + support (EDO)</v>
      </c>
      <c r="C101" s="21" t="str">
        <f>Tableau134[[#This Row],[Unités]]</f>
        <v>NB</v>
      </c>
      <c r="D101" s="19">
        <f>Tableau134[[#This Row],[Codes entreprises (CE)
fabricants]]</f>
        <v>23657</v>
      </c>
      <c r="E101" s="21">
        <f>Tableau134[[#This Row],[Références articles (RA)]]</f>
        <v>5912</v>
      </c>
      <c r="F101" s="22"/>
      <c r="G101" s="21"/>
      <c r="H101" s="27"/>
      <c r="I101" s="28">
        <f>Tableau13[[#This Row],[Prix unitaires
HT]]*1.2</f>
        <v>0</v>
      </c>
      <c r="J101" s="19">
        <v>30</v>
      </c>
      <c r="K101" s="27">
        <f>Tableau13[[#This Row],[Prix unitaires
HT]]*Tableau13[[#This Row],[Quantités estimées
sur 4 ans]]</f>
        <v>0</v>
      </c>
      <c r="L101" s="84">
        <f>Tableau13[[#This Row],[Prix unitaires
TTC]]*Tableau13[[#This Row],[Quantités estimées
sur 4 ans]]</f>
        <v>0</v>
      </c>
    </row>
    <row r="102" spans="1:12" ht="15" customHeight="1" x14ac:dyDescent="0.25">
      <c r="A102" s="22" t="str">
        <f>Tableau134[[#This Row],[Items]]</f>
        <v>ANT 24</v>
      </c>
      <c r="B102" s="20" t="str">
        <f>Tableau134[[#This Row],[Désignations longues]]</f>
        <v>ant dipôle diabolo 20MHz - 3GHz</v>
      </c>
      <c r="C102" s="21" t="str">
        <f>Tableau134[[#This Row],[Unités]]</f>
        <v>NB</v>
      </c>
      <c r="D102" s="19" t="str">
        <f>Tableau134[[#This Row],[Codes entreprises (CE)
fabricants]]</f>
        <v>F8329</v>
      </c>
      <c r="E102" s="21" t="str">
        <f>Tableau134[[#This Row],[Références articles (RA)]]</f>
        <v>AS 353</v>
      </c>
      <c r="F102" s="22"/>
      <c r="G102" s="21"/>
      <c r="H102" s="27"/>
      <c r="I102" s="28">
        <f>Tableau13[[#This Row],[Prix unitaires
HT]]*1.2</f>
        <v>0</v>
      </c>
      <c r="J102" s="19">
        <v>1</v>
      </c>
      <c r="K102" s="27">
        <f>Tableau13[[#This Row],[Prix unitaires
HT]]*Tableau13[[#This Row],[Quantités estimées
sur 4 ans]]</f>
        <v>0</v>
      </c>
      <c r="L102" s="84">
        <f>Tableau13[[#This Row],[Prix unitaires
TTC]]*Tableau13[[#This Row],[Quantités estimées
sur 4 ans]]</f>
        <v>0</v>
      </c>
    </row>
    <row r="103" spans="1:12" ht="15" customHeight="1" x14ac:dyDescent="0.25">
      <c r="A103" s="22" t="str">
        <f>Tableau134[[#This Row],[Items]]</f>
        <v>ANT 25</v>
      </c>
      <c r="B103" s="20" t="str">
        <f>Tableau134[[#This Row],[Désignations longues]]</f>
        <v>Marine Antenna HF/SSB KUM803</v>
      </c>
      <c r="C103" s="21" t="str">
        <f>Tableau134[[#This Row],[Unités]]</f>
        <v>NB</v>
      </c>
      <c r="D103" s="19" t="str">
        <f>Tableau134[[#This Row],[Codes entreprises (CE)
fabricants]]</f>
        <v>R3323</v>
      </c>
      <c r="E103" s="21" t="str">
        <f>Tableau134[[#This Row],[Références articles (RA)]]</f>
        <v>405301A</v>
      </c>
      <c r="F103" s="22"/>
      <c r="G103" s="21"/>
      <c r="H103" s="27"/>
      <c r="I103" s="28">
        <f>Tableau13[[#This Row],[Prix unitaires
HT]]*1.2</f>
        <v>0</v>
      </c>
      <c r="J103" s="19">
        <v>1</v>
      </c>
      <c r="K103" s="27">
        <f>Tableau13[[#This Row],[Prix unitaires
HT]]*Tableau13[[#This Row],[Quantités estimées
sur 4 ans]]</f>
        <v>0</v>
      </c>
      <c r="L103" s="84">
        <f>Tableau13[[#This Row],[Prix unitaires
TTC]]*Tableau13[[#This Row],[Quantités estimées
sur 4 ans]]</f>
        <v>0</v>
      </c>
    </row>
    <row r="104" spans="1:12" ht="15" customHeight="1" x14ac:dyDescent="0.25">
      <c r="A104" s="22" t="str">
        <f>Tableau134[[#This Row],[Items]]</f>
        <v>ANT 26</v>
      </c>
      <c r="B104" s="20" t="str">
        <f>Tableau134[[#This Row],[Désignations longues]]</f>
        <v>Marine Antenna HF/SSB KUM600-2 Rx includ. mounting kit N70F</v>
      </c>
      <c r="C104" s="21" t="str">
        <f>Tableau134[[#This Row],[Unités]]</f>
        <v>NB</v>
      </c>
      <c r="D104" s="19" t="str">
        <f>Tableau134[[#This Row],[Codes entreprises (CE)
fabricants]]</f>
        <v>R3323</v>
      </c>
      <c r="E104" s="21" t="str">
        <f>Tableau134[[#This Row],[Références articles (RA)]]</f>
        <v>405302A</v>
      </c>
      <c r="F104" s="22"/>
      <c r="G104" s="21"/>
      <c r="H104" s="27"/>
      <c r="I104" s="28">
        <f>Tableau13[[#This Row],[Prix unitaires
HT]]*1.2</f>
        <v>0</v>
      </c>
      <c r="J104" s="19">
        <v>1</v>
      </c>
      <c r="K104" s="27">
        <f>Tableau13[[#This Row],[Prix unitaires
HT]]*Tableau13[[#This Row],[Quantités estimées
sur 4 ans]]</f>
        <v>0</v>
      </c>
      <c r="L104" s="84">
        <f>Tableau13[[#This Row],[Prix unitaires
TTC]]*Tableau13[[#This Row],[Quantités estimées
sur 4 ans]]</f>
        <v>0</v>
      </c>
    </row>
    <row r="105" spans="1:12" ht="15" customHeight="1" x14ac:dyDescent="0.25">
      <c r="A105" s="22" t="str">
        <f>Tableau134[[#This Row],[Items]]</f>
        <v>CABL 01</v>
      </c>
      <c r="B105" s="20" t="str">
        <f>Tableau134[[#This Row],[Désignations longues]]</f>
        <v>Câble coaxial faibles pertes 50?, 13mm</v>
      </c>
      <c r="C105" s="21" t="str">
        <f>Tableau134[[#This Row],[Unités]]</f>
        <v>Mètr</v>
      </c>
      <c r="D105" s="19" t="str">
        <f>Tableau134[[#This Row],[Codes entreprises (CE)
fabricants]]</f>
        <v>C1375</v>
      </c>
      <c r="E105" s="21" t="str">
        <f>Tableau134[[#This Row],[Références articles (RA)]]</f>
        <v>S_10162-B-11</v>
      </c>
      <c r="F105" s="22"/>
      <c r="G105" s="21"/>
      <c r="H105" s="27"/>
      <c r="I105" s="28">
        <f>Tableau13[[#This Row],[Prix unitaires
HT]]*1.2</f>
        <v>0</v>
      </c>
      <c r="J105" s="19">
        <v>500</v>
      </c>
      <c r="K105" s="27">
        <f>Tableau13[[#This Row],[Prix unitaires
HT]]*Tableau13[[#This Row],[Quantités estimées
sur 4 ans]]</f>
        <v>0</v>
      </c>
      <c r="L105" s="84">
        <f>Tableau13[[#This Row],[Prix unitaires
TTC]]*Tableau13[[#This Row],[Quantités estimées
sur 4 ans]]</f>
        <v>0</v>
      </c>
    </row>
    <row r="106" spans="1:12" ht="15" customHeight="1" x14ac:dyDescent="0.25">
      <c r="A106" s="22" t="str">
        <f>Tableau134[[#This Row],[Items]]</f>
        <v>CABL 02</v>
      </c>
      <c r="B106" s="20" t="str">
        <f>Tableau134[[#This Row],[Désignations longues]]</f>
        <v>Câble coaxial 50? type RG213/U  Ø10,3 mm</v>
      </c>
      <c r="C106" s="21" t="str">
        <f>Tableau134[[#This Row],[Unités]]</f>
        <v>Mètr</v>
      </c>
      <c r="D106" s="19" t="str">
        <f>Tableau134[[#This Row],[Codes entreprises (CE)
fabricants]]</f>
        <v>F0241</v>
      </c>
      <c r="E106" s="21" t="str">
        <f>Tableau134[[#This Row],[Références articles (RA)]]</f>
        <v>M17-163-00001</v>
      </c>
      <c r="F106" s="22"/>
      <c r="G106" s="21"/>
      <c r="H106" s="27"/>
      <c r="I106" s="28">
        <f>Tableau13[[#This Row],[Prix unitaires
HT]]*1.2</f>
        <v>0</v>
      </c>
      <c r="J106" s="19">
        <v>3000</v>
      </c>
      <c r="K106" s="27">
        <f>Tableau13[[#This Row],[Prix unitaires
HT]]*Tableau13[[#This Row],[Quantités estimées
sur 4 ans]]</f>
        <v>0</v>
      </c>
      <c r="L106" s="84">
        <f>Tableau13[[#This Row],[Prix unitaires
TTC]]*Tableau13[[#This Row],[Quantités estimées
sur 4 ans]]</f>
        <v>0</v>
      </c>
    </row>
    <row r="107" spans="1:12" ht="15" customHeight="1" x14ac:dyDescent="0.25">
      <c r="A107" s="22" t="str">
        <f>Tableau134[[#This Row],[Items]]</f>
        <v>CABL 03</v>
      </c>
      <c r="B107" s="20" t="str">
        <f>Tableau134[[#This Row],[Désignations longues]]</f>
        <v>Câble coaxial faibles pertes 50? (type RG58)</v>
      </c>
      <c r="C107" s="21" t="str">
        <f>Tableau134[[#This Row],[Unités]]</f>
        <v>Mètr</v>
      </c>
      <c r="D107" s="19" t="str">
        <f>Tableau134[[#This Row],[Codes entreprises (CE)
fabricants]]</f>
        <v>0D8H8</v>
      </c>
      <c r="E107" s="21" t="str">
        <f>Tableau134[[#This Row],[Références articles (RA)]]</f>
        <v>MRG5801-10100</v>
      </c>
      <c r="F107" s="22"/>
      <c r="G107" s="21"/>
      <c r="H107" s="27"/>
      <c r="I107" s="28">
        <f>Tableau13[[#This Row],[Prix unitaires
HT]]*1.2</f>
        <v>0</v>
      </c>
      <c r="J107" s="19">
        <v>1500</v>
      </c>
      <c r="K107" s="27">
        <f>Tableau13[[#This Row],[Prix unitaires
HT]]*Tableau13[[#This Row],[Quantités estimées
sur 4 ans]]</f>
        <v>0</v>
      </c>
      <c r="L107" s="84">
        <f>Tableau13[[#This Row],[Prix unitaires
TTC]]*Tableau13[[#This Row],[Quantités estimées
sur 4 ans]]</f>
        <v>0</v>
      </c>
    </row>
    <row r="108" spans="1:12" ht="15" customHeight="1" x14ac:dyDescent="0.25">
      <c r="A108" s="22" t="str">
        <f>Tableau134[[#This Row],[Items]]</f>
        <v>CABL 04</v>
      </c>
      <c r="B108" s="20" t="str">
        <f>Tableau134[[#This Row],[Désignations longues]]</f>
        <v>connect 50 ? TNC M pr item CABL 01</v>
      </c>
      <c r="C108" s="21" t="str">
        <f>Tableau134[[#This Row],[Unités]]</f>
        <v>NB</v>
      </c>
      <c r="D108" s="19" t="str">
        <f>Tableau134[[#This Row],[Codes entreprises (CE)
fabricants]]</f>
        <v>C1375</v>
      </c>
      <c r="E108" s="21" t="str">
        <f>Tableau134[[#This Row],[Références articles (RA)]]</f>
        <v>11-TNC-50-10-1 /133_N</v>
      </c>
      <c r="F108" s="22"/>
      <c r="G108" s="21"/>
      <c r="H108" s="27"/>
      <c r="I108" s="28">
        <f>Tableau13[[#This Row],[Prix unitaires
HT]]*1.2</f>
        <v>0</v>
      </c>
      <c r="J108" s="19">
        <v>30</v>
      </c>
      <c r="K108" s="27">
        <f>Tableau13[[#This Row],[Prix unitaires
HT]]*Tableau13[[#This Row],[Quantités estimées
sur 4 ans]]</f>
        <v>0</v>
      </c>
      <c r="L108" s="84">
        <f>Tableau13[[#This Row],[Prix unitaires
TTC]]*Tableau13[[#This Row],[Quantités estimées
sur 4 ans]]</f>
        <v>0</v>
      </c>
    </row>
    <row r="109" spans="1:12" ht="15" customHeight="1" x14ac:dyDescent="0.25">
      <c r="A109" s="22" t="str">
        <f>Tableau134[[#This Row],[Items]]</f>
        <v>CABL 05</v>
      </c>
      <c r="B109" s="20" t="str">
        <f>Tableau134[[#This Row],[Désignations longues]]</f>
        <v>connect 50 ? TNC F pr item CABL 01</v>
      </c>
      <c r="C109" s="21" t="str">
        <f>Tableau134[[#This Row],[Unités]]</f>
        <v>NB</v>
      </c>
      <c r="D109" s="19" t="str">
        <f>Tableau134[[#This Row],[Codes entreprises (CE)
fabricants]]</f>
        <v>C1375</v>
      </c>
      <c r="E109" s="21" t="str">
        <f>Tableau134[[#This Row],[Références articles (RA)]]</f>
        <v>21-TNC-50-10-1 /133_N</v>
      </c>
      <c r="F109" s="22"/>
      <c r="G109" s="21"/>
      <c r="H109" s="27"/>
      <c r="I109" s="28">
        <f>Tableau13[[#This Row],[Prix unitaires
HT]]*1.2</f>
        <v>0</v>
      </c>
      <c r="J109" s="19">
        <v>20</v>
      </c>
      <c r="K109" s="27">
        <f>Tableau13[[#This Row],[Prix unitaires
HT]]*Tableau13[[#This Row],[Quantités estimées
sur 4 ans]]</f>
        <v>0</v>
      </c>
      <c r="L109" s="84">
        <f>Tableau13[[#This Row],[Prix unitaires
TTC]]*Tableau13[[#This Row],[Quantités estimées
sur 4 ans]]</f>
        <v>0</v>
      </c>
    </row>
    <row r="110" spans="1:12" ht="15" customHeight="1" x14ac:dyDescent="0.25">
      <c r="A110" s="22" t="str">
        <f>Tableau134[[#This Row],[Items]]</f>
        <v>CABL 06</v>
      </c>
      <c r="B110" s="20" t="str">
        <f>Tableau134[[#This Row],[Désignations longues]]</f>
        <v>connect 50 ? N M pr item CABL 01</v>
      </c>
      <c r="C110" s="21" t="str">
        <f>Tableau134[[#This Row],[Unités]]</f>
        <v>NB</v>
      </c>
      <c r="D110" s="19" t="str">
        <f>Tableau134[[#This Row],[Codes entreprises (CE)
fabricants]]</f>
        <v>C1375</v>
      </c>
      <c r="E110" s="21" t="str">
        <f>Tableau134[[#This Row],[Références articles (RA)]]</f>
        <v>11-N-50-10-5/133_U</v>
      </c>
      <c r="F110" s="22"/>
      <c r="G110" s="21"/>
      <c r="H110" s="27"/>
      <c r="I110" s="28">
        <f>Tableau13[[#This Row],[Prix unitaires
HT]]*1.2</f>
        <v>0</v>
      </c>
      <c r="J110" s="19">
        <v>30</v>
      </c>
      <c r="K110" s="27">
        <f>Tableau13[[#This Row],[Prix unitaires
HT]]*Tableau13[[#This Row],[Quantités estimées
sur 4 ans]]</f>
        <v>0</v>
      </c>
      <c r="L110" s="84">
        <f>Tableau13[[#This Row],[Prix unitaires
TTC]]*Tableau13[[#This Row],[Quantités estimées
sur 4 ans]]</f>
        <v>0</v>
      </c>
    </row>
    <row r="111" spans="1:12" ht="15" customHeight="1" x14ac:dyDescent="0.25">
      <c r="A111" s="22" t="str">
        <f>Tableau134[[#This Row],[Items]]</f>
        <v>CABL 07</v>
      </c>
      <c r="B111" s="20" t="str">
        <f>Tableau134[[#This Row],[Désignations longues]]</f>
        <v>connect 50 ? N F pr item CABL 01</v>
      </c>
      <c r="C111" s="21" t="str">
        <f>Tableau134[[#This Row],[Unités]]</f>
        <v>NB</v>
      </c>
      <c r="D111" s="31" t="str">
        <f>Tableau134[[#This Row],[Codes entreprises (CE)
fabricants]]</f>
        <v>C1375</v>
      </c>
      <c r="E111" s="30" t="str">
        <f>Tableau134[[#This Row],[Références articles (RA)]]</f>
        <v>21_N-50-10-1/133_UF</v>
      </c>
      <c r="F111" s="35"/>
      <c r="G111" s="30"/>
      <c r="H111" s="27"/>
      <c r="I111" s="28">
        <f>Tableau13[[#This Row],[Prix unitaires
HT]]*1.2</f>
        <v>0</v>
      </c>
      <c r="J111" s="19">
        <v>20</v>
      </c>
      <c r="K111" s="27">
        <f>Tableau13[[#This Row],[Prix unitaires
HT]]*Tableau13[[#This Row],[Quantités estimées
sur 4 ans]]</f>
        <v>0</v>
      </c>
      <c r="L111" s="84">
        <f>Tableau13[[#This Row],[Prix unitaires
TTC]]*Tableau13[[#This Row],[Quantités estimées
sur 4 ans]]</f>
        <v>0</v>
      </c>
    </row>
    <row r="112" spans="1:12" ht="15" customHeight="1" x14ac:dyDescent="0.25">
      <c r="A112" s="22" t="str">
        <f>Tableau134[[#This Row],[Items]]</f>
        <v>CABL 08</v>
      </c>
      <c r="B112" s="20" t="str">
        <f>Tableau134[[#This Row],[Désignations longues]]</f>
        <v>connect BNC 50? M droit à souder pr câble Ø5mm</v>
      </c>
      <c r="C112" s="21" t="str">
        <f>Tableau134[[#This Row],[Unités]]</f>
        <v>NB</v>
      </c>
      <c r="D112" s="31" t="str">
        <f>Tableau134[[#This Row],[Codes entreprises (CE)
fabricants]]</f>
        <v>D2630</v>
      </c>
      <c r="E112" s="30" t="str">
        <f>Tableau134[[#This Row],[Références articles (RA)]]</f>
        <v>J01000B0608</v>
      </c>
      <c r="F112" s="35"/>
      <c r="G112" s="30"/>
      <c r="H112" s="27"/>
      <c r="I112" s="28">
        <f>Tableau13[[#This Row],[Prix unitaires
HT]]*1.2</f>
        <v>0</v>
      </c>
      <c r="J112" s="19">
        <v>5</v>
      </c>
      <c r="K112" s="27">
        <f>Tableau13[[#This Row],[Prix unitaires
HT]]*Tableau13[[#This Row],[Quantités estimées
sur 4 ans]]</f>
        <v>0</v>
      </c>
      <c r="L112" s="84">
        <f>Tableau13[[#This Row],[Prix unitaires
TTC]]*Tableau13[[#This Row],[Quantités estimées
sur 4 ans]]</f>
        <v>0</v>
      </c>
    </row>
    <row r="113" spans="1:12" ht="15" customHeight="1" x14ac:dyDescent="0.25">
      <c r="A113" s="22" t="str">
        <f>Tableau134[[#This Row],[Items]]</f>
        <v>CABL 09</v>
      </c>
      <c r="B113" s="20" t="str">
        <f>Tableau134[[#This Row],[Désignations longues]]</f>
        <v>connect BNC 50? M droit à sertir pr câble Ø5mm</v>
      </c>
      <c r="C113" s="21" t="str">
        <f>Tableau134[[#This Row],[Unités]]</f>
        <v>NB</v>
      </c>
      <c r="D113" s="31" t="str">
        <f>Tableau134[[#This Row],[Codes entreprises (CE)
fabricants]]</f>
        <v>D2630</v>
      </c>
      <c r="E113" s="30" t="str">
        <f>Tableau134[[#This Row],[Références articles (RA)]]</f>
        <v>J01000A1255</v>
      </c>
      <c r="F113" s="35"/>
      <c r="G113" s="30"/>
      <c r="H113" s="27"/>
      <c r="I113" s="28">
        <f>Tableau13[[#This Row],[Prix unitaires
HT]]*1.2</f>
        <v>0</v>
      </c>
      <c r="J113" s="19">
        <v>50</v>
      </c>
      <c r="K113" s="27">
        <f>Tableau13[[#This Row],[Prix unitaires
HT]]*Tableau13[[#This Row],[Quantités estimées
sur 4 ans]]</f>
        <v>0</v>
      </c>
      <c r="L113" s="84">
        <f>Tableau13[[#This Row],[Prix unitaires
TTC]]*Tableau13[[#This Row],[Quantités estimées
sur 4 ans]]</f>
        <v>0</v>
      </c>
    </row>
    <row r="114" spans="1:12" ht="15" customHeight="1" x14ac:dyDescent="0.25">
      <c r="A114" s="22" t="str">
        <f>Tableau134[[#This Row],[Items]]</f>
        <v>CABL 10</v>
      </c>
      <c r="B114" s="20" t="str">
        <f>Tableau134[[#This Row],[Désignations longues]]</f>
        <v>connect BNC 50? M coudé à souder pr câble Ø5mm</v>
      </c>
      <c r="C114" s="21" t="str">
        <f>Tableau134[[#This Row],[Unités]]</f>
        <v>NB</v>
      </c>
      <c r="D114" s="31" t="str">
        <f>Tableau134[[#This Row],[Codes entreprises (CE)
fabricants]]</f>
        <v>D2630</v>
      </c>
      <c r="E114" s="30">
        <f>Tableau134[[#This Row],[Références articles (RA)]]</f>
        <v>100023331</v>
      </c>
      <c r="F114" s="35"/>
      <c r="G114" s="30"/>
      <c r="H114" s="27"/>
      <c r="I114" s="28">
        <f>Tableau13[[#This Row],[Prix unitaires
HT]]*1.2</f>
        <v>0</v>
      </c>
      <c r="J114" s="19">
        <v>10</v>
      </c>
      <c r="K114" s="27">
        <f>Tableau13[[#This Row],[Prix unitaires
HT]]*Tableau13[[#This Row],[Quantités estimées
sur 4 ans]]</f>
        <v>0</v>
      </c>
      <c r="L114" s="84">
        <f>Tableau13[[#This Row],[Prix unitaires
TTC]]*Tableau13[[#This Row],[Quantités estimées
sur 4 ans]]</f>
        <v>0</v>
      </c>
    </row>
    <row r="115" spans="1:12" ht="15" customHeight="1" x14ac:dyDescent="0.25">
      <c r="A115" s="22" t="str">
        <f>Tableau134[[#This Row],[Items]]</f>
        <v>CABL 11</v>
      </c>
      <c r="B115" s="20" t="str">
        <f>Tableau134[[#This Row],[Désignations longues]]</f>
        <v>connect BNC 50? M coudé à sertir pr câble Ø5mm</v>
      </c>
      <c r="C115" s="21" t="str">
        <f>Tableau134[[#This Row],[Unités]]</f>
        <v>NB</v>
      </c>
      <c r="D115" s="31" t="str">
        <f>Tableau134[[#This Row],[Codes entreprises (CE)
fabricants]]</f>
        <v>D2630</v>
      </c>
      <c r="E115" s="30" t="str">
        <f>Tableau134[[#This Row],[Références articles (RA)]]</f>
        <v>J01000A1257</v>
      </c>
      <c r="F115" s="35"/>
      <c r="G115" s="30"/>
      <c r="H115" s="27"/>
      <c r="I115" s="28">
        <f>Tableau13[[#This Row],[Prix unitaires
HT]]*1.2</f>
        <v>0</v>
      </c>
      <c r="J115" s="19">
        <v>20</v>
      </c>
      <c r="K115" s="27">
        <f>Tableau13[[#This Row],[Prix unitaires
HT]]*Tableau13[[#This Row],[Quantités estimées
sur 4 ans]]</f>
        <v>0</v>
      </c>
      <c r="L115" s="84">
        <f>Tableau13[[#This Row],[Prix unitaires
TTC]]*Tableau13[[#This Row],[Quantités estimées
sur 4 ans]]</f>
        <v>0</v>
      </c>
    </row>
    <row r="116" spans="1:12" ht="15" customHeight="1" x14ac:dyDescent="0.25">
      <c r="A116" s="22" t="str">
        <f>Tableau134[[#This Row],[Items]]</f>
        <v>CABL 12</v>
      </c>
      <c r="B116" s="20" t="str">
        <f>Tableau134[[#This Row],[Désignations longues]]</f>
        <v>connect BNC 50? F droit à souder pr câble Ø5mm</v>
      </c>
      <c r="C116" s="21" t="str">
        <f>Tableau134[[#This Row],[Unités]]</f>
        <v>NB</v>
      </c>
      <c r="D116" s="31" t="str">
        <f>Tableau134[[#This Row],[Codes entreprises (CE)
fabricants]]</f>
        <v>D2630</v>
      </c>
      <c r="E116" s="30" t="str">
        <f>Tableau134[[#This Row],[Références articles (RA)]]</f>
        <v>J01001A1226</v>
      </c>
      <c r="F116" s="35"/>
      <c r="G116" s="30"/>
      <c r="H116" s="27"/>
      <c r="I116" s="28">
        <f>Tableau13[[#This Row],[Prix unitaires
HT]]*1.2</f>
        <v>0</v>
      </c>
      <c r="J116" s="19">
        <v>5</v>
      </c>
      <c r="K116" s="27">
        <f>Tableau13[[#This Row],[Prix unitaires
HT]]*Tableau13[[#This Row],[Quantités estimées
sur 4 ans]]</f>
        <v>0</v>
      </c>
      <c r="L116" s="84">
        <f>Tableau13[[#This Row],[Prix unitaires
TTC]]*Tableau13[[#This Row],[Quantités estimées
sur 4 ans]]</f>
        <v>0</v>
      </c>
    </row>
    <row r="117" spans="1:12" ht="15" customHeight="1" x14ac:dyDescent="0.25">
      <c r="A117" s="22" t="str">
        <f>Tableau134[[#This Row],[Items]]</f>
        <v>CABL 13</v>
      </c>
      <c r="B117" s="20" t="str">
        <f>Tableau134[[#This Row],[Désignations longues]]</f>
        <v>connect BNC 50?  F droit à sertir pr câble Ø5mm</v>
      </c>
      <c r="C117" s="21" t="str">
        <f>Tableau134[[#This Row],[Unités]]</f>
        <v>NB</v>
      </c>
      <c r="D117" s="31" t="str">
        <f>Tableau134[[#This Row],[Codes entreprises (CE)
fabricants]]</f>
        <v>D2630</v>
      </c>
      <c r="E117" s="30" t="str">
        <f>Tableau134[[#This Row],[Références articles (RA)]]</f>
        <v>J01001A1265</v>
      </c>
      <c r="F117" s="35"/>
      <c r="G117" s="30"/>
      <c r="H117" s="27"/>
      <c r="I117" s="28">
        <f>Tableau13[[#This Row],[Prix unitaires
HT]]*1.2</f>
        <v>0</v>
      </c>
      <c r="J117" s="19">
        <v>10</v>
      </c>
      <c r="K117" s="27">
        <f>Tableau13[[#This Row],[Prix unitaires
HT]]*Tableau13[[#This Row],[Quantités estimées
sur 4 ans]]</f>
        <v>0</v>
      </c>
      <c r="L117" s="84">
        <f>Tableau13[[#This Row],[Prix unitaires
TTC]]*Tableau13[[#This Row],[Quantités estimées
sur 4 ans]]</f>
        <v>0</v>
      </c>
    </row>
    <row r="118" spans="1:12" ht="15" customHeight="1" x14ac:dyDescent="0.25">
      <c r="A118" s="22" t="str">
        <f>Tableau134[[#This Row],[Items]]</f>
        <v>CABL 14</v>
      </c>
      <c r="B118" s="20" t="str">
        <f>Tableau134[[#This Row],[Désignations longues]]</f>
        <v>connect TNC 50? M droit à souder pr câble Ø5mm</v>
      </c>
      <c r="C118" s="21" t="str">
        <f>Tableau134[[#This Row],[Unités]]</f>
        <v>NB</v>
      </c>
      <c r="D118" s="31" t="str">
        <f>Tableau134[[#This Row],[Codes entreprises (CE)
fabricants]]</f>
        <v>D2630</v>
      </c>
      <c r="E118" s="30" t="str">
        <f>Tableau134[[#This Row],[Références articles (RA)]]</f>
        <v>J01010A2608</v>
      </c>
      <c r="F118" s="35"/>
      <c r="G118" s="30"/>
      <c r="H118" s="27"/>
      <c r="I118" s="28">
        <f>Tableau13[[#This Row],[Prix unitaires
HT]]*1.2</f>
        <v>0</v>
      </c>
      <c r="J118" s="19">
        <v>30</v>
      </c>
      <c r="K118" s="27">
        <f>Tableau13[[#This Row],[Prix unitaires
HT]]*Tableau13[[#This Row],[Quantités estimées
sur 4 ans]]</f>
        <v>0</v>
      </c>
      <c r="L118" s="84">
        <f>Tableau13[[#This Row],[Prix unitaires
TTC]]*Tableau13[[#This Row],[Quantités estimées
sur 4 ans]]</f>
        <v>0</v>
      </c>
    </row>
    <row r="119" spans="1:12" ht="15" customHeight="1" x14ac:dyDescent="0.25">
      <c r="A119" s="22" t="str">
        <f>Tableau134[[#This Row],[Items]]</f>
        <v>CABL 15</v>
      </c>
      <c r="B119" s="20" t="str">
        <f>Tableau134[[#This Row],[Désignations longues]]</f>
        <v>connect TNC 50? M droit à sertir pr câble Ø5mm</v>
      </c>
      <c r="C119" s="21" t="str">
        <f>Tableau134[[#This Row],[Unités]]</f>
        <v>NB</v>
      </c>
      <c r="D119" s="31" t="str">
        <f>Tableau134[[#This Row],[Codes entreprises (CE)
fabricants]]</f>
        <v>D2630</v>
      </c>
      <c r="E119" s="30" t="str">
        <f>Tableau134[[#This Row],[Références articles (RA)]]</f>
        <v>J01010A2255</v>
      </c>
      <c r="F119" s="35"/>
      <c r="G119" s="30"/>
      <c r="H119" s="27"/>
      <c r="I119" s="28">
        <f>Tableau13[[#This Row],[Prix unitaires
HT]]*1.2</f>
        <v>0</v>
      </c>
      <c r="J119" s="19">
        <v>30</v>
      </c>
      <c r="K119" s="27">
        <f>Tableau13[[#This Row],[Prix unitaires
HT]]*Tableau13[[#This Row],[Quantités estimées
sur 4 ans]]</f>
        <v>0</v>
      </c>
      <c r="L119" s="84">
        <f>Tableau13[[#This Row],[Prix unitaires
TTC]]*Tableau13[[#This Row],[Quantités estimées
sur 4 ans]]</f>
        <v>0</v>
      </c>
    </row>
    <row r="120" spans="1:12" ht="15" customHeight="1" x14ac:dyDescent="0.25">
      <c r="A120" s="22" t="str">
        <f>Tableau134[[#This Row],[Items]]</f>
        <v>CABL 16</v>
      </c>
      <c r="B120" s="20" t="str">
        <f>Tableau134[[#This Row],[Désignations longues]]</f>
        <v>connect TNC 50? M coudé à souder pr câble Ø5mm</v>
      </c>
      <c r="C120" s="21" t="str">
        <f>Tableau134[[#This Row],[Unités]]</f>
        <v>NB</v>
      </c>
      <c r="D120" s="31" t="str">
        <f>Tableau134[[#This Row],[Codes entreprises (CE)
fabricants]]</f>
        <v>D2630</v>
      </c>
      <c r="E120" s="30">
        <f>Tableau134[[#This Row],[Références articles (RA)]]</f>
        <v>100127652</v>
      </c>
      <c r="F120" s="35"/>
      <c r="G120" s="30"/>
      <c r="H120" s="27"/>
      <c r="I120" s="28">
        <f>Tableau13[[#This Row],[Prix unitaires
HT]]*1.2</f>
        <v>0</v>
      </c>
      <c r="J120" s="19">
        <v>10</v>
      </c>
      <c r="K120" s="27">
        <f>Tableau13[[#This Row],[Prix unitaires
HT]]*Tableau13[[#This Row],[Quantités estimées
sur 4 ans]]</f>
        <v>0</v>
      </c>
      <c r="L120" s="84">
        <f>Tableau13[[#This Row],[Prix unitaires
TTC]]*Tableau13[[#This Row],[Quantités estimées
sur 4 ans]]</f>
        <v>0</v>
      </c>
    </row>
    <row r="121" spans="1:12" ht="15" customHeight="1" x14ac:dyDescent="0.25">
      <c r="A121" s="22" t="str">
        <f>Tableau134[[#This Row],[Items]]</f>
        <v>CABL 17</v>
      </c>
      <c r="B121" s="20" t="str">
        <f>Tableau134[[#This Row],[Désignations longues]]</f>
        <v>connect TNC 50? M coudé à sertir pr câble Ø5mm</v>
      </c>
      <c r="C121" s="21" t="str">
        <f>Tableau134[[#This Row],[Unités]]</f>
        <v>NB</v>
      </c>
      <c r="D121" s="19" t="str">
        <f>Tableau134[[#This Row],[Codes entreprises (CE)
fabricants]]</f>
        <v>D2630</v>
      </c>
      <c r="E121" s="21" t="str">
        <f>Tableau134[[#This Row],[Références articles (RA)]]</f>
        <v>J01010A0005</v>
      </c>
      <c r="F121" s="22"/>
      <c r="G121" s="21"/>
      <c r="H121" s="27"/>
      <c r="I121" s="28">
        <f>Tableau13[[#This Row],[Prix unitaires
HT]]*1.2</f>
        <v>0</v>
      </c>
      <c r="J121" s="19">
        <v>10</v>
      </c>
      <c r="K121" s="27">
        <f>Tableau13[[#This Row],[Prix unitaires
HT]]*Tableau13[[#This Row],[Quantités estimées
sur 4 ans]]</f>
        <v>0</v>
      </c>
      <c r="L121" s="84">
        <f>Tableau13[[#This Row],[Prix unitaires
TTC]]*Tableau13[[#This Row],[Quantités estimées
sur 4 ans]]</f>
        <v>0</v>
      </c>
    </row>
    <row r="122" spans="1:12" ht="15" customHeight="1" x14ac:dyDescent="0.25">
      <c r="A122" s="22" t="str">
        <f>Tableau134[[#This Row],[Items]]</f>
        <v>CABL 18</v>
      </c>
      <c r="B122" s="20" t="str">
        <f>Tableau134[[#This Row],[Désignations longues]]</f>
        <v>connect TNC 50? F droit à souder pr câble Ø5mm</v>
      </c>
      <c r="C122" s="21" t="str">
        <f>Tableau134[[#This Row],[Unités]]</f>
        <v>NB</v>
      </c>
      <c r="D122" s="19" t="str">
        <f>Tableau134[[#This Row],[Codes entreprises (CE)
fabricants]]</f>
        <v>D2630</v>
      </c>
      <c r="E122" s="21" t="str">
        <f>Tableau134[[#This Row],[Références articles (RA)]]</f>
        <v>J01011A0014</v>
      </c>
      <c r="F122" s="22"/>
      <c r="G122" s="21"/>
      <c r="H122" s="27"/>
      <c r="I122" s="28">
        <f>Tableau13[[#This Row],[Prix unitaires
HT]]*1.2</f>
        <v>0</v>
      </c>
      <c r="J122" s="19">
        <v>5</v>
      </c>
      <c r="K122" s="27">
        <f>Tableau13[[#This Row],[Prix unitaires
HT]]*Tableau13[[#This Row],[Quantités estimées
sur 4 ans]]</f>
        <v>0</v>
      </c>
      <c r="L122" s="84">
        <f>Tableau13[[#This Row],[Prix unitaires
TTC]]*Tableau13[[#This Row],[Quantités estimées
sur 4 ans]]</f>
        <v>0</v>
      </c>
    </row>
    <row r="123" spans="1:12" ht="15" customHeight="1" x14ac:dyDescent="0.25">
      <c r="A123" s="22" t="str">
        <f>Tableau134[[#This Row],[Items]]</f>
        <v>CABL 19</v>
      </c>
      <c r="B123" s="20" t="str">
        <f>Tableau134[[#This Row],[Désignations longues]]</f>
        <v>connect TNC 50?  F droit à sertir pr câble Ø5mm</v>
      </c>
      <c r="C123" s="21" t="str">
        <f>Tableau134[[#This Row],[Unités]]</f>
        <v>NB</v>
      </c>
      <c r="D123" s="19" t="str">
        <f>Tableau134[[#This Row],[Codes entreprises (CE)
fabricants]]</f>
        <v>D2630</v>
      </c>
      <c r="E123" s="21" t="str">
        <f>Tableau134[[#This Row],[Références articles (RA)]]</f>
        <v>J01011A2265</v>
      </c>
      <c r="F123" s="22"/>
      <c r="G123" s="21"/>
      <c r="H123" s="27"/>
      <c r="I123" s="28">
        <f>Tableau13[[#This Row],[Prix unitaires
HT]]*1.2</f>
        <v>0</v>
      </c>
      <c r="J123" s="19">
        <v>5</v>
      </c>
      <c r="K123" s="27">
        <f>Tableau13[[#This Row],[Prix unitaires
HT]]*Tableau13[[#This Row],[Quantités estimées
sur 4 ans]]</f>
        <v>0</v>
      </c>
      <c r="L123" s="84">
        <f>Tableau13[[#This Row],[Prix unitaires
TTC]]*Tableau13[[#This Row],[Quantités estimées
sur 4 ans]]</f>
        <v>0</v>
      </c>
    </row>
    <row r="124" spans="1:12" ht="15" customHeight="1" x14ac:dyDescent="0.25">
      <c r="A124" s="22" t="str">
        <f>Tableau134[[#This Row],[Items]]</f>
        <v>CABL 20</v>
      </c>
      <c r="B124" s="20" t="str">
        <f>Tableau134[[#This Row],[Désignations longues]]</f>
        <v>connect N 50? M droit à souder pr câble Ø5mm</v>
      </c>
      <c r="C124" s="21" t="str">
        <f>Tableau134[[#This Row],[Unités]]</f>
        <v>NB</v>
      </c>
      <c r="D124" s="19" t="str">
        <f>Tableau134[[#This Row],[Codes entreprises (CE)
fabricants]]</f>
        <v>U0YU7</v>
      </c>
      <c r="E124" s="21" t="str">
        <f>Tableau134[[#This Row],[Références articles (RA)]]</f>
        <v>J01020C1276</v>
      </c>
      <c r="F124" s="22"/>
      <c r="G124" s="21"/>
      <c r="H124" s="27"/>
      <c r="I124" s="28">
        <f>Tableau13[[#This Row],[Prix unitaires
HT]]*1.2</f>
        <v>0</v>
      </c>
      <c r="J124" s="19">
        <v>10</v>
      </c>
      <c r="K124" s="27">
        <f>Tableau13[[#This Row],[Prix unitaires
HT]]*Tableau13[[#This Row],[Quantités estimées
sur 4 ans]]</f>
        <v>0</v>
      </c>
      <c r="L124" s="84">
        <f>Tableau13[[#This Row],[Prix unitaires
TTC]]*Tableau13[[#This Row],[Quantités estimées
sur 4 ans]]</f>
        <v>0</v>
      </c>
    </row>
    <row r="125" spans="1:12" ht="15" customHeight="1" x14ac:dyDescent="0.25">
      <c r="A125" s="22" t="str">
        <f>Tableau134[[#This Row],[Items]]</f>
        <v>CABL 21</v>
      </c>
      <c r="B125" s="20" t="str">
        <f>Tableau134[[#This Row],[Désignations longues]]</f>
        <v>connect N 50? M droit à sertir pr câble Ø5mm</v>
      </c>
      <c r="C125" s="21" t="str">
        <f>Tableau134[[#This Row],[Unités]]</f>
        <v>NB</v>
      </c>
      <c r="D125" s="19" t="str">
        <f>Tableau134[[#This Row],[Codes entreprises (CE)
fabricants]]</f>
        <v>D2630</v>
      </c>
      <c r="E125" s="21" t="str">
        <f>Tableau134[[#This Row],[Références articles (RA)]]</f>
        <v>J01020A0108</v>
      </c>
      <c r="F125" s="22"/>
      <c r="G125" s="21"/>
      <c r="H125" s="27"/>
      <c r="I125" s="28">
        <f>Tableau13[[#This Row],[Prix unitaires
HT]]*1.2</f>
        <v>0</v>
      </c>
      <c r="J125" s="19">
        <v>20</v>
      </c>
      <c r="K125" s="27">
        <f>Tableau13[[#This Row],[Prix unitaires
HT]]*Tableau13[[#This Row],[Quantités estimées
sur 4 ans]]</f>
        <v>0</v>
      </c>
      <c r="L125" s="84">
        <f>Tableau13[[#This Row],[Prix unitaires
TTC]]*Tableau13[[#This Row],[Quantités estimées
sur 4 ans]]</f>
        <v>0</v>
      </c>
    </row>
    <row r="126" spans="1:12" ht="15" customHeight="1" x14ac:dyDescent="0.25">
      <c r="A126" s="22" t="str">
        <f>Tableau134[[#This Row],[Items]]</f>
        <v>CABL 22</v>
      </c>
      <c r="B126" s="20" t="str">
        <f>Tableau134[[#This Row],[Désignations longues]]</f>
        <v>connect N 50? M coudé à souder pr câble Ø5mm</v>
      </c>
      <c r="C126" s="21" t="str">
        <f>Tableau134[[#This Row],[Unités]]</f>
        <v>NB</v>
      </c>
      <c r="D126" s="19" t="str">
        <f>Tableau134[[#This Row],[Codes entreprises (CE)
fabricants]]</f>
        <v>D2630</v>
      </c>
      <c r="E126" s="21" t="str">
        <f>Tableau134[[#This Row],[Références articles (RA)]]</f>
        <v xml:space="preserve"> J01020C0122</v>
      </c>
      <c r="F126" s="22"/>
      <c r="G126" s="21"/>
      <c r="H126" s="27"/>
      <c r="I126" s="28">
        <f>Tableau13[[#This Row],[Prix unitaires
HT]]*1.2</f>
        <v>0</v>
      </c>
      <c r="J126" s="19">
        <v>5</v>
      </c>
      <c r="K126" s="27">
        <f>Tableau13[[#This Row],[Prix unitaires
HT]]*Tableau13[[#This Row],[Quantités estimées
sur 4 ans]]</f>
        <v>0</v>
      </c>
      <c r="L126" s="84">
        <f>Tableau13[[#This Row],[Prix unitaires
TTC]]*Tableau13[[#This Row],[Quantités estimées
sur 4 ans]]</f>
        <v>0</v>
      </c>
    </row>
    <row r="127" spans="1:12" ht="15" customHeight="1" x14ac:dyDescent="0.25">
      <c r="A127" s="22" t="str">
        <f>Tableau134[[#This Row],[Items]]</f>
        <v>CABL 23</v>
      </c>
      <c r="B127" s="20" t="str">
        <f>Tableau134[[#This Row],[Désignations longues]]</f>
        <v>connect N 50? M coudé à sertir pr câble Ø5mm</v>
      </c>
      <c r="C127" s="21" t="str">
        <f>Tableau134[[#This Row],[Unités]]</f>
        <v>NB</v>
      </c>
      <c r="D127" s="19" t="str">
        <f>Tableau134[[#This Row],[Codes entreprises (CE)
fabricants]]</f>
        <v>D2630</v>
      </c>
      <c r="E127" s="21" t="str">
        <f>Tableau134[[#This Row],[Références articles (RA)]]</f>
        <v>J01020A0035</v>
      </c>
      <c r="F127" s="22"/>
      <c r="G127" s="21"/>
      <c r="H127" s="27"/>
      <c r="I127" s="28">
        <f>Tableau13[[#This Row],[Prix unitaires
HT]]*1.2</f>
        <v>0</v>
      </c>
      <c r="J127" s="19">
        <v>10</v>
      </c>
      <c r="K127" s="27">
        <f>Tableau13[[#This Row],[Prix unitaires
HT]]*Tableau13[[#This Row],[Quantités estimées
sur 4 ans]]</f>
        <v>0</v>
      </c>
      <c r="L127" s="84">
        <f>Tableau13[[#This Row],[Prix unitaires
TTC]]*Tableau13[[#This Row],[Quantités estimées
sur 4 ans]]</f>
        <v>0</v>
      </c>
    </row>
    <row r="128" spans="1:12" ht="15" customHeight="1" x14ac:dyDescent="0.25">
      <c r="A128" s="22" t="str">
        <f>Tableau134[[#This Row],[Items]]</f>
        <v>CABL 24</v>
      </c>
      <c r="B128" s="20" t="str">
        <f>Tableau134[[#This Row],[Désignations longues]]</f>
        <v>connect N 50? F droit à souder pr câble Ø5mm</v>
      </c>
      <c r="C128" s="21" t="str">
        <f>Tableau134[[#This Row],[Unités]]</f>
        <v>NB</v>
      </c>
      <c r="D128" s="19" t="str">
        <f>Tableau134[[#This Row],[Codes entreprises (CE)
fabricants]]</f>
        <v>D2630</v>
      </c>
      <c r="E128" s="21" t="str">
        <f>Tableau134[[#This Row],[Références articles (RA)]]</f>
        <v>J01021H0021</v>
      </c>
      <c r="F128" s="22"/>
      <c r="G128" s="21"/>
      <c r="H128" s="27"/>
      <c r="I128" s="28">
        <f>Tableau13[[#This Row],[Prix unitaires
HT]]*1.2</f>
        <v>0</v>
      </c>
      <c r="J128" s="19">
        <v>5</v>
      </c>
      <c r="K128" s="27">
        <f>Tableau13[[#This Row],[Prix unitaires
HT]]*Tableau13[[#This Row],[Quantités estimées
sur 4 ans]]</f>
        <v>0</v>
      </c>
      <c r="L128" s="84">
        <f>Tableau13[[#This Row],[Prix unitaires
TTC]]*Tableau13[[#This Row],[Quantités estimées
sur 4 ans]]</f>
        <v>0</v>
      </c>
    </row>
    <row r="129" spans="1:12" ht="15" customHeight="1" x14ac:dyDescent="0.25">
      <c r="A129" s="22" t="str">
        <f>Tableau134[[#This Row],[Items]]</f>
        <v>CABL 25</v>
      </c>
      <c r="B129" s="20" t="str">
        <f>Tableau134[[#This Row],[Désignations longues]]</f>
        <v>connect N 50?  F droit à sertir pr câble Ø5mm</v>
      </c>
      <c r="C129" s="21" t="str">
        <f>Tableau134[[#This Row],[Unités]]</f>
        <v>NB</v>
      </c>
      <c r="D129" s="19" t="str">
        <f>Tableau134[[#This Row],[Codes entreprises (CE)
fabricants]]</f>
        <v>D2630</v>
      </c>
      <c r="E129" s="21" t="str">
        <f>Tableau134[[#This Row],[Références articles (RA)]]</f>
        <v>J01021H0096</v>
      </c>
      <c r="F129" s="22"/>
      <c r="G129" s="21"/>
      <c r="H129" s="27"/>
      <c r="I129" s="28">
        <f>Tableau13[[#This Row],[Prix unitaires
HT]]*1.2</f>
        <v>0</v>
      </c>
      <c r="J129" s="19">
        <v>5</v>
      </c>
      <c r="K129" s="27">
        <f>Tableau13[[#This Row],[Prix unitaires
HT]]*Tableau13[[#This Row],[Quantités estimées
sur 4 ans]]</f>
        <v>0</v>
      </c>
      <c r="L129" s="84">
        <f>Tableau13[[#This Row],[Prix unitaires
TTC]]*Tableau13[[#This Row],[Quantités estimées
sur 4 ans]]</f>
        <v>0</v>
      </c>
    </row>
    <row r="130" spans="1:12" ht="15" customHeight="1" x14ac:dyDescent="0.25">
      <c r="A130" s="22" t="str">
        <f>Tableau134[[#This Row],[Items]]</f>
        <v>CABL 26</v>
      </c>
      <c r="B130" s="20" t="str">
        <f>Tableau134[[#This Row],[Désignations longues]]</f>
        <v>connect PL259 50? M droit à souder pr câble Ø5mm</v>
      </c>
      <c r="C130" s="21" t="str">
        <f>Tableau134[[#This Row],[Unités]]</f>
        <v>NB</v>
      </c>
      <c r="D130" s="19" t="str">
        <f>Tableau134[[#This Row],[Codes entreprises (CE)
fabricants]]</f>
        <v>D2630</v>
      </c>
      <c r="E130" s="21" t="str">
        <f>Tableau134[[#This Row],[Références articles (RA)]]</f>
        <v>J01040B0604</v>
      </c>
      <c r="F130" s="22"/>
      <c r="G130" s="21"/>
      <c r="H130" s="27"/>
      <c r="I130" s="28">
        <f>Tableau13[[#This Row],[Prix unitaires
HT]]*1.2</f>
        <v>0</v>
      </c>
      <c r="J130" s="19">
        <v>10</v>
      </c>
      <c r="K130" s="27">
        <f>Tableau13[[#This Row],[Prix unitaires
HT]]*Tableau13[[#This Row],[Quantités estimées
sur 4 ans]]</f>
        <v>0</v>
      </c>
      <c r="L130" s="84">
        <f>Tableau13[[#This Row],[Prix unitaires
TTC]]*Tableau13[[#This Row],[Quantités estimées
sur 4 ans]]</f>
        <v>0</v>
      </c>
    </row>
    <row r="131" spans="1:12" ht="15" customHeight="1" x14ac:dyDescent="0.25">
      <c r="A131" s="22" t="str">
        <f>Tableau134[[#This Row],[Items]]</f>
        <v>CABL 27</v>
      </c>
      <c r="B131" s="39" t="str">
        <f>Tableau134[[#This Row],[Désignations longues]]</f>
        <v>Connecteur FME Telegartner Femelle Droit, A sertir</v>
      </c>
      <c r="C131" s="21" t="str">
        <f>Tableau134[[#This Row],[Unités]]</f>
        <v>NB</v>
      </c>
      <c r="D131" s="31" t="str">
        <f>Tableau134[[#This Row],[Codes entreprises (CE)
fabricants]]</f>
        <v>D630</v>
      </c>
      <c r="E131" s="30">
        <f>Tableau134[[#This Row],[Références articles (RA)]]</f>
        <v>100025652</v>
      </c>
      <c r="F131" s="35"/>
      <c r="G131" s="30"/>
      <c r="H131" s="27"/>
      <c r="I131" s="28">
        <f>Tableau13[[#This Row],[Prix unitaires
HT]]*1.2</f>
        <v>0</v>
      </c>
      <c r="J131" s="19">
        <v>1</v>
      </c>
      <c r="K131" s="27">
        <f>Tableau13[[#This Row],[Prix unitaires
HT]]*Tableau13[[#This Row],[Quantités estimées
sur 4 ans]]</f>
        <v>0</v>
      </c>
      <c r="L131" s="84">
        <f>Tableau13[[#This Row],[Prix unitaires
TTC]]*Tableau13[[#This Row],[Quantités estimées
sur 4 ans]]</f>
        <v>0</v>
      </c>
    </row>
    <row r="132" spans="1:12" ht="15" customHeight="1" x14ac:dyDescent="0.25">
      <c r="A132" s="22" t="str">
        <f>Tableau134[[#This Row],[Items]]</f>
        <v>CABL 28</v>
      </c>
      <c r="B132" s="20" t="str">
        <f>Tableau134[[#This Row],[Désignations longues]]</f>
        <v>Adaptateur 50 ? N F / BNC M</v>
      </c>
      <c r="C132" s="21" t="str">
        <f>Tableau134[[#This Row],[Unités]]</f>
        <v>NB</v>
      </c>
      <c r="D132" s="19" t="str">
        <f>Tableau134[[#This Row],[Codes entreprises (CE)
fabricants]]</f>
        <v>D2630</v>
      </c>
      <c r="E132" s="21" t="str">
        <f>Tableau134[[#This Row],[Références articles (RA)]]</f>
        <v>J01008A0824</v>
      </c>
      <c r="F132" s="22"/>
      <c r="G132" s="21"/>
      <c r="H132" s="27"/>
      <c r="I132" s="28">
        <f>Tableau13[[#This Row],[Prix unitaires
HT]]*1.2</f>
        <v>0</v>
      </c>
      <c r="J132" s="19">
        <v>10</v>
      </c>
      <c r="K132" s="27">
        <f>Tableau13[[#This Row],[Prix unitaires
HT]]*Tableau13[[#This Row],[Quantités estimées
sur 4 ans]]</f>
        <v>0</v>
      </c>
      <c r="L132" s="84">
        <f>Tableau13[[#This Row],[Prix unitaires
TTC]]*Tableau13[[#This Row],[Quantités estimées
sur 4 ans]]</f>
        <v>0</v>
      </c>
    </row>
    <row r="133" spans="1:12" ht="15" customHeight="1" x14ac:dyDescent="0.25">
      <c r="A133" s="22" t="str">
        <f>Tableau134[[#This Row],[Items]]</f>
        <v>CABL 29</v>
      </c>
      <c r="B133" s="20" t="str">
        <f>Tableau134[[#This Row],[Désignations longues]]</f>
        <v>Adaptateur 50 ? N M / BNC M</v>
      </c>
      <c r="C133" s="21" t="str">
        <f>Tableau134[[#This Row],[Unités]]</f>
        <v>NB</v>
      </c>
      <c r="D133" s="19" t="str">
        <f>Tableau134[[#This Row],[Codes entreprises (CE)
fabricants]]</f>
        <v>D2630</v>
      </c>
      <c r="E133" s="21" t="str">
        <f>Tableau134[[#This Row],[Références articles (RA)]]</f>
        <v>J01008A0090</v>
      </c>
      <c r="F133" s="22"/>
      <c r="G133" s="21"/>
      <c r="H133" s="27"/>
      <c r="I133" s="28">
        <f>Tableau13[[#This Row],[Prix unitaires
HT]]*1.2</f>
        <v>0</v>
      </c>
      <c r="J133" s="19">
        <v>10</v>
      </c>
      <c r="K133" s="27">
        <f>Tableau13[[#This Row],[Prix unitaires
HT]]*Tableau13[[#This Row],[Quantités estimées
sur 4 ans]]</f>
        <v>0</v>
      </c>
      <c r="L133" s="84">
        <f>Tableau13[[#This Row],[Prix unitaires
TTC]]*Tableau13[[#This Row],[Quantités estimées
sur 4 ans]]</f>
        <v>0</v>
      </c>
    </row>
    <row r="134" spans="1:12" ht="15" customHeight="1" x14ac:dyDescent="0.25">
      <c r="A134" s="22" t="str">
        <f>Tableau134[[#This Row],[Items]]</f>
        <v>CABL 30</v>
      </c>
      <c r="B134" s="20" t="str">
        <f>Tableau134[[#This Row],[Désignations longues]]</f>
        <v>Adaptateur 50 ? N M / BNC F</v>
      </c>
      <c r="C134" s="21" t="str">
        <f>Tableau134[[#This Row],[Unités]]</f>
        <v>NB</v>
      </c>
      <c r="D134" s="19" t="str">
        <f>Tableau134[[#This Row],[Codes entreprises (CE)
fabricants]]</f>
        <v>D2630</v>
      </c>
      <c r="E134" s="21" t="str">
        <f>Tableau134[[#This Row],[Références articles (RA)]]</f>
        <v>J01008C0825</v>
      </c>
      <c r="F134" s="22"/>
      <c r="G134" s="21"/>
      <c r="H134" s="27"/>
      <c r="I134" s="28">
        <f>Tableau13[[#This Row],[Prix unitaires
HT]]*1.2</f>
        <v>0</v>
      </c>
      <c r="J134" s="19">
        <v>10</v>
      </c>
      <c r="K134" s="27">
        <f>Tableau13[[#This Row],[Prix unitaires
HT]]*Tableau13[[#This Row],[Quantités estimées
sur 4 ans]]</f>
        <v>0</v>
      </c>
      <c r="L134" s="84">
        <f>Tableau13[[#This Row],[Prix unitaires
TTC]]*Tableau13[[#This Row],[Quantités estimées
sur 4 ans]]</f>
        <v>0</v>
      </c>
    </row>
    <row r="135" spans="1:12" ht="15" customHeight="1" x14ac:dyDescent="0.25">
      <c r="A135" s="22" t="str">
        <f>Tableau134[[#This Row],[Items]]</f>
        <v>CABL 31</v>
      </c>
      <c r="B135" s="20" t="str">
        <f>Tableau134[[#This Row],[Désignations longues]]</f>
        <v>Adaptateur 50 ? N M / TNC F</v>
      </c>
      <c r="C135" s="21" t="str">
        <f>Tableau134[[#This Row],[Unités]]</f>
        <v>NB</v>
      </c>
      <c r="D135" s="19" t="str">
        <f>Tableau134[[#This Row],[Codes entreprises (CE)
fabricants]]</f>
        <v>D2630</v>
      </c>
      <c r="E135" s="21" t="str">
        <f>Tableau134[[#This Row],[Références articles (RA)]]</f>
        <v>J01019C0007</v>
      </c>
      <c r="F135" s="22"/>
      <c r="G135" s="21"/>
      <c r="H135" s="27"/>
      <c r="I135" s="28">
        <f>Tableau13[[#This Row],[Prix unitaires
HT]]*1.2</f>
        <v>0</v>
      </c>
      <c r="J135" s="19">
        <v>10</v>
      </c>
      <c r="K135" s="27">
        <f>Tableau13[[#This Row],[Prix unitaires
HT]]*Tableau13[[#This Row],[Quantités estimées
sur 4 ans]]</f>
        <v>0</v>
      </c>
      <c r="L135" s="84">
        <f>Tableau13[[#This Row],[Prix unitaires
TTC]]*Tableau13[[#This Row],[Quantités estimées
sur 4 ans]]</f>
        <v>0</v>
      </c>
    </row>
    <row r="136" spans="1:12" ht="15" customHeight="1" x14ac:dyDescent="0.25">
      <c r="A136" s="22" t="str">
        <f>Tableau134[[#This Row],[Items]]</f>
        <v>CABL 32</v>
      </c>
      <c r="B136" s="20" t="str">
        <f>Tableau134[[#This Row],[Désignations longues]]</f>
        <v>Adaptateur 50 ? N M / RCA F</v>
      </c>
      <c r="C136" s="21" t="str">
        <f>Tableau134[[#This Row],[Unités]]</f>
        <v>NB</v>
      </c>
      <c r="D136" s="19" t="str">
        <f>Tableau134[[#This Row],[Codes entreprises (CE)
fabricants]]</f>
        <v>D2630</v>
      </c>
      <c r="E136" s="21" t="str">
        <f>Tableau134[[#This Row],[Références articles (RA)]]</f>
        <v>J01008A0839</v>
      </c>
      <c r="F136" s="22"/>
      <c r="G136" s="21"/>
      <c r="H136" s="27"/>
      <c r="I136" s="28">
        <f>Tableau13[[#This Row],[Prix unitaires
HT]]*1.2</f>
        <v>0</v>
      </c>
      <c r="J136" s="19">
        <v>10</v>
      </c>
      <c r="K136" s="27">
        <f>Tableau13[[#This Row],[Prix unitaires
HT]]*Tableau13[[#This Row],[Quantités estimées
sur 4 ans]]</f>
        <v>0</v>
      </c>
      <c r="L136" s="84">
        <f>Tableau13[[#This Row],[Prix unitaires
TTC]]*Tableau13[[#This Row],[Quantités estimées
sur 4 ans]]</f>
        <v>0</v>
      </c>
    </row>
    <row r="137" spans="1:12" ht="15" customHeight="1" x14ac:dyDescent="0.25">
      <c r="A137" s="22" t="str">
        <f>Tableau134[[#This Row],[Items]]</f>
        <v>CABL 33</v>
      </c>
      <c r="B137" s="20" t="str">
        <f>Tableau134[[#This Row],[Désignations longues]]</f>
        <v>Adaptateur 50 ? PL259  M / BNC F</v>
      </c>
      <c r="C137" s="21" t="str">
        <f>Tableau134[[#This Row],[Unités]]</f>
        <v>NB</v>
      </c>
      <c r="D137" s="19" t="str">
        <f>Tableau134[[#This Row],[Codes entreprises (CE)
fabricants]]</f>
        <v>D2630</v>
      </c>
      <c r="E137" s="21" t="str">
        <f>Tableau134[[#This Row],[Références articles (RA)]]</f>
        <v>J01008A0801</v>
      </c>
      <c r="F137" s="22"/>
      <c r="G137" s="21"/>
      <c r="H137" s="27"/>
      <c r="I137" s="28">
        <f>Tableau13[[#This Row],[Prix unitaires
HT]]*1.2</f>
        <v>0</v>
      </c>
      <c r="J137" s="19">
        <v>10</v>
      </c>
      <c r="K137" s="27">
        <f>Tableau13[[#This Row],[Prix unitaires
HT]]*Tableau13[[#This Row],[Quantités estimées
sur 4 ans]]</f>
        <v>0</v>
      </c>
      <c r="L137" s="84">
        <f>Tableau13[[#This Row],[Prix unitaires
TTC]]*Tableau13[[#This Row],[Quantités estimées
sur 4 ans]]</f>
        <v>0</v>
      </c>
    </row>
    <row r="138" spans="1:12" ht="15" customHeight="1" x14ac:dyDescent="0.25">
      <c r="A138" s="22" t="str">
        <f>Tableau134[[#This Row],[Items]]</f>
        <v>CABL 34</v>
      </c>
      <c r="B138" s="20" t="str">
        <f>Tableau134[[#This Row],[Désignations longues]]</f>
        <v>Adaptateur 50 ? PL259 F  / BNC M</v>
      </c>
      <c r="C138" s="21" t="str">
        <f>Tableau134[[#This Row],[Unités]]</f>
        <v>NB</v>
      </c>
      <c r="D138" s="19" t="str">
        <f>Tableau134[[#This Row],[Codes entreprises (CE)
fabricants]]</f>
        <v>D2630</v>
      </c>
      <c r="E138" s="21" t="str">
        <f>Tableau134[[#This Row],[Références articles (RA)]]</f>
        <v>J01008A0803</v>
      </c>
      <c r="F138" s="22"/>
      <c r="G138" s="21"/>
      <c r="H138" s="27"/>
      <c r="I138" s="28">
        <f>Tableau13[[#This Row],[Prix unitaires
HT]]*1.2</f>
        <v>0</v>
      </c>
      <c r="J138" s="19">
        <v>10</v>
      </c>
      <c r="K138" s="27">
        <f>Tableau13[[#This Row],[Prix unitaires
HT]]*Tableau13[[#This Row],[Quantités estimées
sur 4 ans]]</f>
        <v>0</v>
      </c>
      <c r="L138" s="84">
        <f>Tableau13[[#This Row],[Prix unitaires
TTC]]*Tableau13[[#This Row],[Quantités estimées
sur 4 ans]]</f>
        <v>0</v>
      </c>
    </row>
    <row r="139" spans="1:12" ht="15" customHeight="1" x14ac:dyDescent="0.25">
      <c r="A139" s="22" t="str">
        <f>Tableau134[[#This Row],[Items]]</f>
        <v>CABL 35</v>
      </c>
      <c r="B139" s="20" t="str">
        <f>Tableau134[[#This Row],[Désignations longues]]</f>
        <v>Adaptateur 50 ? PL259  M / N F</v>
      </c>
      <c r="C139" s="21" t="str">
        <f>Tableau134[[#This Row],[Unités]]</f>
        <v>NB</v>
      </c>
      <c r="D139" s="19" t="str">
        <f>Tableau134[[#This Row],[Codes entreprises (CE)
fabricants]]</f>
        <v>D2630</v>
      </c>
      <c r="E139" s="21" t="str">
        <f>Tableau134[[#This Row],[Références articles (RA)]]</f>
        <v>J01043A0831</v>
      </c>
      <c r="F139" s="22"/>
      <c r="G139" s="21"/>
      <c r="H139" s="27"/>
      <c r="I139" s="28">
        <f>Tableau13[[#This Row],[Prix unitaires
HT]]*1.2</f>
        <v>0</v>
      </c>
      <c r="J139" s="19">
        <v>10</v>
      </c>
      <c r="K139" s="27">
        <f>Tableau13[[#This Row],[Prix unitaires
HT]]*Tableau13[[#This Row],[Quantités estimées
sur 4 ans]]</f>
        <v>0</v>
      </c>
      <c r="L139" s="84">
        <f>Tableau13[[#This Row],[Prix unitaires
TTC]]*Tableau13[[#This Row],[Quantités estimées
sur 4 ans]]</f>
        <v>0</v>
      </c>
    </row>
    <row r="140" spans="1:12" ht="15" customHeight="1" x14ac:dyDescent="0.25">
      <c r="A140" s="22" t="str">
        <f>Tableau134[[#This Row],[Items]]</f>
        <v>CABL 36</v>
      </c>
      <c r="B140" s="20" t="str">
        <f>Tableau134[[#This Row],[Désignations longues]]</f>
        <v>Adaptateur 50 ? PL259 F  / N M</v>
      </c>
      <c r="C140" s="21" t="str">
        <f>Tableau134[[#This Row],[Unités]]</f>
        <v>NB</v>
      </c>
      <c r="D140" s="19" t="str">
        <f>Tableau134[[#This Row],[Codes entreprises (CE)
fabricants]]</f>
        <v>D2630</v>
      </c>
      <c r="E140" s="21" t="str">
        <f>Tableau134[[#This Row],[Références articles (RA)]]</f>
        <v>J01043A0832</v>
      </c>
      <c r="F140" s="22"/>
      <c r="G140" s="21"/>
      <c r="H140" s="27"/>
      <c r="I140" s="28">
        <f>Tableau13[[#This Row],[Prix unitaires
HT]]*1.2</f>
        <v>0</v>
      </c>
      <c r="J140" s="19">
        <v>10</v>
      </c>
      <c r="K140" s="27">
        <f>Tableau13[[#This Row],[Prix unitaires
HT]]*Tableau13[[#This Row],[Quantités estimées
sur 4 ans]]</f>
        <v>0</v>
      </c>
      <c r="L140" s="84">
        <f>Tableau13[[#This Row],[Prix unitaires
TTC]]*Tableau13[[#This Row],[Quantités estimées
sur 4 ans]]</f>
        <v>0</v>
      </c>
    </row>
    <row r="141" spans="1:12" ht="15" customHeight="1" x14ac:dyDescent="0.25">
      <c r="A141" s="22" t="str">
        <f>Tableau134[[#This Row],[Items]]</f>
        <v>CABL 37</v>
      </c>
      <c r="B141" s="20" t="str">
        <f>Tableau134[[#This Row],[Désignations longues]]</f>
        <v>Raccord droit 50 ? BNC M/M</v>
      </c>
      <c r="C141" s="21" t="str">
        <f>Tableau134[[#This Row],[Unités]]</f>
        <v>NB</v>
      </c>
      <c r="D141" s="19" t="str">
        <f>Tableau134[[#This Row],[Codes entreprises (CE)
fabricants]]</f>
        <v>D2630</v>
      </c>
      <c r="E141" s="21" t="str">
        <f>Tableau134[[#This Row],[Références articles (RA)]]</f>
        <v>J01004A0806</v>
      </c>
      <c r="F141" s="22"/>
      <c r="G141" s="21"/>
      <c r="H141" s="27"/>
      <c r="I141" s="28">
        <f>Tableau13[[#This Row],[Prix unitaires
HT]]*1.2</f>
        <v>0</v>
      </c>
      <c r="J141" s="19">
        <v>10</v>
      </c>
      <c r="K141" s="27">
        <f>Tableau13[[#This Row],[Prix unitaires
HT]]*Tableau13[[#This Row],[Quantités estimées
sur 4 ans]]</f>
        <v>0</v>
      </c>
      <c r="L141" s="84">
        <f>Tableau13[[#This Row],[Prix unitaires
TTC]]*Tableau13[[#This Row],[Quantités estimées
sur 4 ans]]</f>
        <v>0</v>
      </c>
    </row>
    <row r="142" spans="1:12" ht="15" customHeight="1" x14ac:dyDescent="0.25">
      <c r="A142" s="22" t="str">
        <f>Tableau134[[#This Row],[Items]]</f>
        <v>CABL 38</v>
      </c>
      <c r="B142" s="20" t="str">
        <f>Tableau134[[#This Row],[Désignations longues]]</f>
        <v>Raccord droit 50 ? BNC F/F</v>
      </c>
      <c r="C142" s="21" t="str">
        <f>Tableau134[[#This Row],[Unités]]</f>
        <v>NB</v>
      </c>
      <c r="D142" s="19" t="str">
        <f>Tableau134[[#This Row],[Codes entreprises (CE)
fabricants]]</f>
        <v>D2630</v>
      </c>
      <c r="E142" s="21" t="str">
        <f>Tableau134[[#This Row],[Références articles (RA)]]</f>
        <v>J01004A0618</v>
      </c>
      <c r="F142" s="22"/>
      <c r="G142" s="21"/>
      <c r="H142" s="27"/>
      <c r="I142" s="28">
        <f>Tableau13[[#This Row],[Prix unitaires
HT]]*1.2</f>
        <v>0</v>
      </c>
      <c r="J142" s="19">
        <v>10</v>
      </c>
      <c r="K142" s="27">
        <f>Tableau13[[#This Row],[Prix unitaires
HT]]*Tableau13[[#This Row],[Quantités estimées
sur 4 ans]]</f>
        <v>0</v>
      </c>
      <c r="L142" s="84">
        <f>Tableau13[[#This Row],[Prix unitaires
TTC]]*Tableau13[[#This Row],[Quantités estimées
sur 4 ans]]</f>
        <v>0</v>
      </c>
    </row>
    <row r="143" spans="1:12" ht="15" customHeight="1" x14ac:dyDescent="0.25">
      <c r="A143" s="22" t="str">
        <f>Tableau134[[#This Row],[Items]]</f>
        <v>CABL 39</v>
      </c>
      <c r="B143" s="20" t="str">
        <f>Tableau134[[#This Row],[Désignations longues]]</f>
        <v>Raccord coudé 50 ? BNC M / BNC F</v>
      </c>
      <c r="C143" s="21" t="str">
        <f>Tableau134[[#This Row],[Unités]]</f>
        <v>NB</v>
      </c>
      <c r="D143" s="19" t="str">
        <f>Tableau134[[#This Row],[Codes entreprises (CE)
fabricants]]</f>
        <v>D2630</v>
      </c>
      <c r="E143" s="21" t="str">
        <f>Tableau134[[#This Row],[Références articles (RA)]]</f>
        <v>J01004A0617</v>
      </c>
      <c r="F143" s="22"/>
      <c r="G143" s="21"/>
      <c r="H143" s="27"/>
      <c r="I143" s="28">
        <f>Tableau13[[#This Row],[Prix unitaires
HT]]*1.2</f>
        <v>0</v>
      </c>
      <c r="J143" s="19">
        <v>10</v>
      </c>
      <c r="K143" s="27">
        <f>Tableau13[[#This Row],[Prix unitaires
HT]]*Tableau13[[#This Row],[Quantités estimées
sur 4 ans]]</f>
        <v>0</v>
      </c>
      <c r="L143" s="84">
        <f>Tableau13[[#This Row],[Prix unitaires
TTC]]*Tableau13[[#This Row],[Quantités estimées
sur 4 ans]]</f>
        <v>0</v>
      </c>
    </row>
    <row r="144" spans="1:12" ht="15" customHeight="1" x14ac:dyDescent="0.25">
      <c r="A144" s="22" t="str">
        <f>Tableau134[[#This Row],[Items]]</f>
        <v>CABL 40</v>
      </c>
      <c r="B144" s="20" t="str">
        <f>Tableau134[[#This Row],[Désignations longues]]</f>
        <v>Té 50 ? BNC M / 2 Fs</v>
      </c>
      <c r="C144" s="21" t="str">
        <f>Tableau134[[#This Row],[Unités]]</f>
        <v>NB</v>
      </c>
      <c r="D144" s="19" t="str">
        <f>Tableau134[[#This Row],[Codes entreprises (CE)
fabricants]]</f>
        <v>D2630</v>
      </c>
      <c r="E144" s="21" t="str">
        <f>Tableau134[[#This Row],[Références articles (RA)]]</f>
        <v>J01004C0616</v>
      </c>
      <c r="F144" s="22"/>
      <c r="G144" s="21"/>
      <c r="H144" s="27"/>
      <c r="I144" s="28">
        <f>Tableau13[[#This Row],[Prix unitaires
HT]]*1.2</f>
        <v>0</v>
      </c>
      <c r="J144" s="19">
        <v>5</v>
      </c>
      <c r="K144" s="27">
        <f>Tableau13[[#This Row],[Prix unitaires
HT]]*Tableau13[[#This Row],[Quantités estimées
sur 4 ans]]</f>
        <v>0</v>
      </c>
      <c r="L144" s="84">
        <f>Tableau13[[#This Row],[Prix unitaires
TTC]]*Tableau13[[#This Row],[Quantités estimées
sur 4 ans]]</f>
        <v>0</v>
      </c>
    </row>
    <row r="145" spans="1:12" ht="15" customHeight="1" x14ac:dyDescent="0.25">
      <c r="A145" s="22" t="str">
        <f>Tableau134[[#This Row],[Items]]</f>
        <v>CABL 41</v>
      </c>
      <c r="B145" s="20" t="str">
        <f>Tableau134[[#This Row],[Désignations longues]]</f>
        <v>Té 50 ? BNC 3 Fs</v>
      </c>
      <c r="C145" s="21" t="str">
        <f>Tableau134[[#This Row],[Unités]]</f>
        <v>NB</v>
      </c>
      <c r="D145" s="19" t="str">
        <f>Tableau134[[#This Row],[Codes entreprises (CE)
fabricants]]</f>
        <v>D2630</v>
      </c>
      <c r="E145" s="21" t="str">
        <f>Tableau134[[#This Row],[Références articles (RA)]]</f>
        <v>J01004B0616</v>
      </c>
      <c r="F145" s="22"/>
      <c r="G145" s="21"/>
      <c r="H145" s="27"/>
      <c r="I145" s="28">
        <f>Tableau13[[#This Row],[Prix unitaires
HT]]*1.2</f>
        <v>0</v>
      </c>
      <c r="J145" s="19">
        <v>5</v>
      </c>
      <c r="K145" s="27">
        <f>Tableau13[[#This Row],[Prix unitaires
HT]]*Tableau13[[#This Row],[Quantités estimées
sur 4 ans]]</f>
        <v>0</v>
      </c>
      <c r="L145" s="84">
        <f>Tableau13[[#This Row],[Prix unitaires
TTC]]*Tableau13[[#This Row],[Quantités estimées
sur 4 ans]]</f>
        <v>0</v>
      </c>
    </row>
    <row r="146" spans="1:12" ht="15" customHeight="1" x14ac:dyDescent="0.25">
      <c r="A146" s="22" t="str">
        <f>Tableau134[[#This Row],[Items]]</f>
        <v>CABL 42</v>
      </c>
      <c r="B146" s="20" t="str">
        <f>Tableau134[[#This Row],[Désignations longues]]</f>
        <v>Raccord droit 50 ? TNC M/M</v>
      </c>
      <c r="C146" s="21" t="str">
        <f>Tableau134[[#This Row],[Unités]]</f>
        <v>NB</v>
      </c>
      <c r="D146" s="19" t="str">
        <f>Tableau134[[#This Row],[Codes entreprises (CE)
fabricants]]</f>
        <v>D2630</v>
      </c>
      <c r="E146" s="21" t="str">
        <f>Tableau134[[#This Row],[Références articles (RA)]]</f>
        <v>J01014A2806</v>
      </c>
      <c r="F146" s="22"/>
      <c r="G146" s="21"/>
      <c r="H146" s="27"/>
      <c r="I146" s="28">
        <f>Tableau13[[#This Row],[Prix unitaires
HT]]*1.2</f>
        <v>0</v>
      </c>
      <c r="J146" s="19">
        <v>20</v>
      </c>
      <c r="K146" s="27">
        <f>Tableau13[[#This Row],[Prix unitaires
HT]]*Tableau13[[#This Row],[Quantités estimées
sur 4 ans]]</f>
        <v>0</v>
      </c>
      <c r="L146" s="84">
        <f>Tableau13[[#This Row],[Prix unitaires
TTC]]*Tableau13[[#This Row],[Quantités estimées
sur 4 ans]]</f>
        <v>0</v>
      </c>
    </row>
    <row r="147" spans="1:12" ht="15" customHeight="1" x14ac:dyDescent="0.25">
      <c r="A147" s="22" t="str">
        <f>Tableau134[[#This Row],[Items]]</f>
        <v>CABL 43</v>
      </c>
      <c r="B147" s="20" t="str">
        <f>Tableau134[[#This Row],[Désignations longues]]</f>
        <v>Raccord droit 50 ? TNC F/F</v>
      </c>
      <c r="C147" s="21" t="str">
        <f>Tableau134[[#This Row],[Unités]]</f>
        <v>NB</v>
      </c>
      <c r="D147" s="19" t="str">
        <f>Tableau134[[#This Row],[Codes entreprises (CE)
fabricants]]</f>
        <v>D2630</v>
      </c>
      <c r="E147" s="21" t="str">
        <f>Tableau134[[#This Row],[Références articles (RA)]]</f>
        <v>J01014A2618</v>
      </c>
      <c r="F147" s="22"/>
      <c r="G147" s="21"/>
      <c r="H147" s="27"/>
      <c r="I147" s="28">
        <f>Tableau13[[#This Row],[Prix unitaires
HT]]*1.2</f>
        <v>0</v>
      </c>
      <c r="J147" s="19">
        <v>10</v>
      </c>
      <c r="K147" s="27">
        <f>Tableau13[[#This Row],[Prix unitaires
HT]]*Tableau13[[#This Row],[Quantités estimées
sur 4 ans]]</f>
        <v>0</v>
      </c>
      <c r="L147" s="84">
        <f>Tableau13[[#This Row],[Prix unitaires
TTC]]*Tableau13[[#This Row],[Quantités estimées
sur 4 ans]]</f>
        <v>0</v>
      </c>
    </row>
    <row r="148" spans="1:12" ht="15" customHeight="1" x14ac:dyDescent="0.25">
      <c r="A148" s="22" t="str">
        <f>Tableau134[[#This Row],[Items]]</f>
        <v>CABL 44</v>
      </c>
      <c r="B148" s="20" t="str">
        <f>Tableau134[[#This Row],[Désignations longues]]</f>
        <v>Raccord coudé 50 ? TNC M / TNC F</v>
      </c>
      <c r="C148" s="21" t="str">
        <f>Tableau134[[#This Row],[Unités]]</f>
        <v>NB</v>
      </c>
      <c r="D148" s="19" t="str">
        <f>Tableau134[[#This Row],[Codes entreprises (CE)
fabricants]]</f>
        <v>D2630</v>
      </c>
      <c r="E148" s="21" t="str">
        <f>Tableau134[[#This Row],[Références articles (RA)]]</f>
        <v>J01014A0001</v>
      </c>
      <c r="F148" s="22"/>
      <c r="G148" s="21"/>
      <c r="H148" s="27"/>
      <c r="I148" s="28">
        <f>Tableau13[[#This Row],[Prix unitaires
HT]]*1.2</f>
        <v>0</v>
      </c>
      <c r="J148" s="19">
        <v>20</v>
      </c>
      <c r="K148" s="27">
        <f>Tableau13[[#This Row],[Prix unitaires
HT]]*Tableau13[[#This Row],[Quantités estimées
sur 4 ans]]</f>
        <v>0</v>
      </c>
      <c r="L148" s="84">
        <f>Tableau13[[#This Row],[Prix unitaires
TTC]]*Tableau13[[#This Row],[Quantités estimées
sur 4 ans]]</f>
        <v>0</v>
      </c>
    </row>
    <row r="149" spans="1:12" ht="15" customHeight="1" x14ac:dyDescent="0.25">
      <c r="A149" s="22" t="str">
        <f>Tableau134[[#This Row],[Items]]</f>
        <v>CABL 45</v>
      </c>
      <c r="B149" s="20" t="str">
        <f>Tableau134[[#This Row],[Désignations longues]]</f>
        <v>Raccord droit 50 ? N M/M</v>
      </c>
      <c r="C149" s="21" t="str">
        <f>Tableau134[[#This Row],[Unités]]</f>
        <v>NB</v>
      </c>
      <c r="D149" s="19" t="str">
        <f>Tableau134[[#This Row],[Codes entreprises (CE)
fabricants]]</f>
        <v>3B0W4</v>
      </c>
      <c r="E149" s="21" t="str">
        <f>Tableau134[[#This Row],[Références articles (RA)]]</f>
        <v>J01024J1094</v>
      </c>
      <c r="F149" s="22"/>
      <c r="G149" s="21"/>
      <c r="H149" s="27"/>
      <c r="I149" s="28">
        <f>Tableau13[[#This Row],[Prix unitaires
HT]]*1.2</f>
        <v>0</v>
      </c>
      <c r="J149" s="19">
        <v>10</v>
      </c>
      <c r="K149" s="27">
        <f>Tableau13[[#This Row],[Prix unitaires
HT]]*Tableau13[[#This Row],[Quantités estimées
sur 4 ans]]</f>
        <v>0</v>
      </c>
      <c r="L149" s="84">
        <f>Tableau13[[#This Row],[Prix unitaires
TTC]]*Tableau13[[#This Row],[Quantités estimées
sur 4 ans]]</f>
        <v>0</v>
      </c>
    </row>
    <row r="150" spans="1:12" ht="15" customHeight="1" x14ac:dyDescent="0.25">
      <c r="A150" s="22" t="str">
        <f>Tableau134[[#This Row],[Items]]</f>
        <v>CABL 46</v>
      </c>
      <c r="B150" s="20" t="str">
        <f>Tableau134[[#This Row],[Désignations longues]]</f>
        <v>Raccord droit 50 ? N F/F</v>
      </c>
      <c r="C150" s="21" t="str">
        <f>Tableau134[[#This Row],[Unités]]</f>
        <v>NB</v>
      </c>
      <c r="D150" s="19" t="str">
        <f>Tableau134[[#This Row],[Codes entreprises (CE)
fabricants]]</f>
        <v>FAW90</v>
      </c>
      <c r="E150" s="21" t="str">
        <f>Tableau134[[#This Row],[Références articles (RA)]]</f>
        <v>J01024A0004</v>
      </c>
      <c r="F150" s="22"/>
      <c r="G150" s="21"/>
      <c r="H150" s="27"/>
      <c r="I150" s="28">
        <f>Tableau13[[#This Row],[Prix unitaires
HT]]*1.2</f>
        <v>0</v>
      </c>
      <c r="J150" s="19">
        <v>10</v>
      </c>
      <c r="K150" s="27">
        <f>Tableau13[[#This Row],[Prix unitaires
HT]]*Tableau13[[#This Row],[Quantités estimées
sur 4 ans]]</f>
        <v>0</v>
      </c>
      <c r="L150" s="84">
        <f>Tableau13[[#This Row],[Prix unitaires
TTC]]*Tableau13[[#This Row],[Quantités estimées
sur 4 ans]]</f>
        <v>0</v>
      </c>
    </row>
    <row r="151" spans="1:12" ht="15" customHeight="1" x14ac:dyDescent="0.25">
      <c r="A151" s="22" t="str">
        <f>Tableau134[[#This Row],[Items]]</f>
        <v>CABL 47</v>
      </c>
      <c r="B151" s="20" t="str">
        <f>Tableau134[[#This Row],[Désignations longues]]</f>
        <v>Raccord coudé 50 ? N M / N F</v>
      </c>
      <c r="C151" s="21" t="str">
        <f>Tableau134[[#This Row],[Unités]]</f>
        <v>NB</v>
      </c>
      <c r="D151" s="19" t="str">
        <f>Tableau134[[#This Row],[Codes entreprises (CE)
fabricants]]</f>
        <v>D2630</v>
      </c>
      <c r="E151" s="21" t="str">
        <f>Tableau134[[#This Row],[Références articles (RA)]]</f>
        <v>J01024J1096</v>
      </c>
      <c r="F151" s="22"/>
      <c r="G151" s="21"/>
      <c r="H151" s="27"/>
      <c r="I151" s="28">
        <f>Tableau13[[#This Row],[Prix unitaires
HT]]*1.2</f>
        <v>0</v>
      </c>
      <c r="J151" s="19">
        <v>10</v>
      </c>
      <c r="K151" s="27">
        <f>Tableau13[[#This Row],[Prix unitaires
HT]]*Tableau13[[#This Row],[Quantités estimées
sur 4 ans]]</f>
        <v>0</v>
      </c>
      <c r="L151" s="84">
        <f>Tableau13[[#This Row],[Prix unitaires
TTC]]*Tableau13[[#This Row],[Quantités estimées
sur 4 ans]]</f>
        <v>0</v>
      </c>
    </row>
    <row r="152" spans="1:12" ht="15" customHeight="1" x14ac:dyDescent="0.25">
      <c r="A152" s="22" t="str">
        <f>Tableau134[[#This Row],[Items]]</f>
        <v>CABL 48</v>
      </c>
      <c r="B152" s="20" t="str">
        <f>Tableau134[[#This Row],[Désignations longues]]</f>
        <v>Té 50 ? N M / 2 Fs</v>
      </c>
      <c r="C152" s="21" t="str">
        <f>Tableau134[[#This Row],[Unités]]</f>
        <v>NB</v>
      </c>
      <c r="D152" s="19" t="str">
        <f>Tableau134[[#This Row],[Codes entreprises (CE)
fabricants]]</f>
        <v>D2630</v>
      </c>
      <c r="E152" s="21" t="str">
        <f>Tableau134[[#This Row],[Références articles (RA)]]</f>
        <v>J01024J1120</v>
      </c>
      <c r="F152" s="22"/>
      <c r="G152" s="21"/>
      <c r="H152" s="27"/>
      <c r="I152" s="28">
        <f>Tableau13[[#This Row],[Prix unitaires
HT]]*1.2</f>
        <v>0</v>
      </c>
      <c r="J152" s="19">
        <v>10</v>
      </c>
      <c r="K152" s="27">
        <f>Tableau13[[#This Row],[Prix unitaires
HT]]*Tableau13[[#This Row],[Quantités estimées
sur 4 ans]]</f>
        <v>0</v>
      </c>
      <c r="L152" s="84">
        <f>Tableau13[[#This Row],[Prix unitaires
TTC]]*Tableau13[[#This Row],[Quantités estimées
sur 4 ans]]</f>
        <v>0</v>
      </c>
    </row>
    <row r="153" spans="1:12" ht="15" customHeight="1" x14ac:dyDescent="0.25">
      <c r="A153" s="22" t="str">
        <f>Tableau134[[#This Row],[Items]]</f>
        <v>CABL 49</v>
      </c>
      <c r="B153" s="20" t="str">
        <f>Tableau134[[#This Row],[Désignations longues]]</f>
        <v>Raccord droit 50 ? PL259F/F</v>
      </c>
      <c r="C153" s="21" t="str">
        <f>Tableau134[[#This Row],[Unités]]</f>
        <v>NB</v>
      </c>
      <c r="D153" s="19" t="str">
        <f>Tableau134[[#This Row],[Codes entreprises (CE)
fabricants]]</f>
        <v>D2630</v>
      </c>
      <c r="E153" s="21" t="str">
        <f>Tableau134[[#This Row],[Références articles (RA)]]</f>
        <v>J01042A0637</v>
      </c>
      <c r="F153" s="22"/>
      <c r="G153" s="21"/>
      <c r="H153" s="27"/>
      <c r="I153" s="28">
        <f>Tableau13[[#This Row],[Prix unitaires
HT]]*1.2</f>
        <v>0</v>
      </c>
      <c r="J153" s="19">
        <v>10</v>
      </c>
      <c r="K153" s="27">
        <f>Tableau13[[#This Row],[Prix unitaires
HT]]*Tableau13[[#This Row],[Quantités estimées
sur 4 ans]]</f>
        <v>0</v>
      </c>
      <c r="L153" s="84">
        <f>Tableau13[[#This Row],[Prix unitaires
TTC]]*Tableau13[[#This Row],[Quantités estimées
sur 4 ans]]</f>
        <v>0</v>
      </c>
    </row>
    <row r="154" spans="1:12" ht="15" customHeight="1" x14ac:dyDescent="0.25">
      <c r="A154" s="22" t="str">
        <f>Tableau134[[#This Row],[Items]]</f>
        <v>CABL 50</v>
      </c>
      <c r="B154" s="20" t="str">
        <f>Tableau134[[#This Row],[Désignations longues]]</f>
        <v>Raccord coudé 50 ? PL259M / N F</v>
      </c>
      <c r="C154" s="21" t="str">
        <f>Tableau134[[#This Row],[Unités]]</f>
        <v>NB</v>
      </c>
      <c r="D154" s="19" t="str">
        <f>Tableau134[[#This Row],[Codes entreprises (CE)
fabricants]]</f>
        <v>D2630</v>
      </c>
      <c r="E154" s="21" t="str">
        <f>Tableau134[[#This Row],[Références articles (RA)]]</f>
        <v>J01042F0652</v>
      </c>
      <c r="F154" s="22"/>
      <c r="G154" s="21"/>
      <c r="H154" s="27"/>
      <c r="I154" s="28">
        <f>Tableau13[[#This Row],[Prix unitaires
HT]]*1.2</f>
        <v>0</v>
      </c>
      <c r="J154" s="19">
        <v>10</v>
      </c>
      <c r="K154" s="27">
        <f>Tableau13[[#This Row],[Prix unitaires
HT]]*Tableau13[[#This Row],[Quantités estimées
sur 4 ans]]</f>
        <v>0</v>
      </c>
      <c r="L154" s="84">
        <f>Tableau13[[#This Row],[Prix unitaires
TTC]]*Tableau13[[#This Row],[Quantités estimées
sur 4 ans]]</f>
        <v>0</v>
      </c>
    </row>
    <row r="155" spans="1:12" ht="15" customHeight="1" x14ac:dyDescent="0.25">
      <c r="A155" s="22" t="str">
        <f>Tableau134[[#This Row],[Items]]</f>
        <v>CABL 51</v>
      </c>
      <c r="B155" s="20" t="str">
        <f>Tableau134[[#This Row],[Désignations longues]]</f>
        <v>Té 50 ? PL259 M / 2 Fs</v>
      </c>
      <c r="C155" s="21" t="str">
        <f>Tableau134[[#This Row],[Unités]]</f>
        <v>NB</v>
      </c>
      <c r="D155" s="19" t="str">
        <f>Tableau134[[#This Row],[Codes entreprises (CE)
fabricants]]</f>
        <v>D2630</v>
      </c>
      <c r="E155" s="21" t="str">
        <f>Tableau134[[#This Row],[Références articles (RA)]]</f>
        <v>J01042F0649</v>
      </c>
      <c r="F155" s="22"/>
      <c r="G155" s="21"/>
      <c r="H155" s="27"/>
      <c r="I155" s="28">
        <f>Tableau13[[#This Row],[Prix unitaires
HT]]*1.2</f>
        <v>0</v>
      </c>
      <c r="J155" s="19">
        <v>10</v>
      </c>
      <c r="K155" s="27">
        <f>Tableau13[[#This Row],[Prix unitaires
HT]]*Tableau13[[#This Row],[Quantités estimées
sur 4 ans]]</f>
        <v>0</v>
      </c>
      <c r="L155" s="84">
        <f>Tableau13[[#This Row],[Prix unitaires
TTC]]*Tableau13[[#This Row],[Quantités estimées
sur 4 ans]]</f>
        <v>0</v>
      </c>
    </row>
    <row r="156" spans="1:12" ht="15" customHeight="1" x14ac:dyDescent="0.25">
      <c r="A156" s="22" t="str">
        <f>Tableau134[[#This Row],[Items]]</f>
        <v>CABL 52</v>
      </c>
      <c r="B156" s="20" t="str">
        <f>Tableau134[[#This Row],[Désignations longues]]</f>
        <v>connect N 50? M droit à souder pr RG214</v>
      </c>
      <c r="C156" s="21" t="str">
        <f>Tableau134[[#This Row],[Unités]]</f>
        <v>NB</v>
      </c>
      <c r="D156" s="19" t="str">
        <f>Tableau134[[#This Row],[Codes entreprises (CE)
fabricants]]</f>
        <v>D2630</v>
      </c>
      <c r="E156" s="21" t="str">
        <f>Tableau134[[#This Row],[Références articles (RA)]]</f>
        <v>J01020I1070</v>
      </c>
      <c r="F156" s="22"/>
      <c r="G156" s="21"/>
      <c r="H156" s="27"/>
      <c r="I156" s="28">
        <f>Tableau13[[#This Row],[Prix unitaires
HT]]*1.2</f>
        <v>0</v>
      </c>
      <c r="J156" s="19">
        <v>100</v>
      </c>
      <c r="K156" s="27">
        <f>Tableau13[[#This Row],[Prix unitaires
HT]]*Tableau13[[#This Row],[Quantités estimées
sur 4 ans]]</f>
        <v>0</v>
      </c>
      <c r="L156" s="84">
        <f>Tableau13[[#This Row],[Prix unitaires
TTC]]*Tableau13[[#This Row],[Quantités estimées
sur 4 ans]]</f>
        <v>0</v>
      </c>
    </row>
    <row r="157" spans="1:12" ht="15" customHeight="1" x14ac:dyDescent="0.25">
      <c r="A157" s="22" t="str">
        <f>Tableau134[[#This Row],[Items]]</f>
        <v>CABL 53</v>
      </c>
      <c r="B157" s="20" t="str">
        <f>Tableau134[[#This Row],[Désignations longues]]</f>
        <v>connect N 50? M droit à sertir pr RG214</v>
      </c>
      <c r="C157" s="21" t="str">
        <f>Tableau134[[#This Row],[Unités]]</f>
        <v>NB</v>
      </c>
      <c r="D157" s="19" t="str">
        <f>Tableau134[[#This Row],[Codes entreprises (CE)
fabricants]]</f>
        <v>D2630</v>
      </c>
      <c r="E157" s="21" t="str">
        <f>Tableau134[[#This Row],[Références articles (RA)]]</f>
        <v>J01020A0110</v>
      </c>
      <c r="F157" s="22"/>
      <c r="G157" s="21"/>
      <c r="H157" s="27"/>
      <c r="I157" s="28">
        <f>Tableau13[[#This Row],[Prix unitaires
HT]]*1.2</f>
        <v>0</v>
      </c>
      <c r="J157" s="19">
        <v>100</v>
      </c>
      <c r="K157" s="27">
        <f>Tableau13[[#This Row],[Prix unitaires
HT]]*Tableau13[[#This Row],[Quantités estimées
sur 4 ans]]</f>
        <v>0</v>
      </c>
      <c r="L157" s="84">
        <f>Tableau13[[#This Row],[Prix unitaires
TTC]]*Tableau13[[#This Row],[Quantités estimées
sur 4 ans]]</f>
        <v>0</v>
      </c>
    </row>
    <row r="158" spans="1:12" ht="15" customHeight="1" x14ac:dyDescent="0.25">
      <c r="A158" s="22" t="str">
        <f>Tableau134[[#This Row],[Items]]</f>
        <v>CABL 54</v>
      </c>
      <c r="B158" s="39" t="str">
        <f>Tableau134[[#This Row],[Désignations longues]]</f>
        <v>connect N 50? M coudé à souder pr RG214</v>
      </c>
      <c r="C158" s="30" t="str">
        <f>Tableau134[[#This Row],[Unités]]</f>
        <v>NB</v>
      </c>
      <c r="D158" s="31" t="str">
        <f>Tableau134[[#This Row],[Codes entreprises (CE)
fabricants]]</f>
        <v>D2630</v>
      </c>
      <c r="E158" s="30">
        <f>Tableau134[[#This Row],[Références articles (RA)]]</f>
        <v>100023975</v>
      </c>
      <c r="F158" s="35"/>
      <c r="G158" s="30"/>
      <c r="H158" s="27"/>
      <c r="I158" s="28">
        <f>Tableau13[[#This Row],[Prix unitaires
HT]]*1.2</f>
        <v>0</v>
      </c>
      <c r="J158" s="19">
        <v>15</v>
      </c>
      <c r="K158" s="27">
        <f>Tableau13[[#This Row],[Prix unitaires
HT]]*Tableau13[[#This Row],[Quantités estimées
sur 4 ans]]</f>
        <v>0</v>
      </c>
      <c r="L158" s="84">
        <f>Tableau13[[#This Row],[Prix unitaires
TTC]]*Tableau13[[#This Row],[Quantités estimées
sur 4 ans]]</f>
        <v>0</v>
      </c>
    </row>
    <row r="159" spans="1:12" ht="15" customHeight="1" x14ac:dyDescent="0.25">
      <c r="A159" s="22" t="str">
        <f>Tableau134[[#This Row],[Items]]</f>
        <v>CABL 55</v>
      </c>
      <c r="B159" s="20" t="str">
        <f>Tableau134[[#This Row],[Désignations longues]]</f>
        <v>connect N 50? M coudé à sertir pr RG214</v>
      </c>
      <c r="C159" s="21" t="str">
        <f>Tableau134[[#This Row],[Unités]]</f>
        <v>NB</v>
      </c>
      <c r="D159" s="19" t="str">
        <f>Tableau134[[#This Row],[Codes entreprises (CE)
fabricants]]</f>
        <v>D2630</v>
      </c>
      <c r="E159" s="21" t="str">
        <f>Tableau134[[#This Row],[Références articles (RA)]]</f>
        <v>J01020A0045</v>
      </c>
      <c r="F159" s="22"/>
      <c r="G159" s="21"/>
      <c r="H159" s="27"/>
      <c r="I159" s="28">
        <f>Tableau13[[#This Row],[Prix unitaires
HT]]*1.2</f>
        <v>0</v>
      </c>
      <c r="J159" s="19">
        <v>15</v>
      </c>
      <c r="K159" s="27">
        <f>Tableau13[[#This Row],[Prix unitaires
HT]]*Tableau13[[#This Row],[Quantités estimées
sur 4 ans]]</f>
        <v>0</v>
      </c>
      <c r="L159" s="84">
        <f>Tableau13[[#This Row],[Prix unitaires
TTC]]*Tableau13[[#This Row],[Quantités estimées
sur 4 ans]]</f>
        <v>0</v>
      </c>
    </row>
    <row r="160" spans="1:12" ht="15" customHeight="1" x14ac:dyDescent="0.25">
      <c r="A160" s="22" t="str">
        <f>Tableau134[[#This Row],[Items]]</f>
        <v>CABL 56</v>
      </c>
      <c r="B160" s="20" t="str">
        <f>Tableau134[[#This Row],[Désignations longues]]</f>
        <v>connect N 50? F droit à souder pr RG214</v>
      </c>
      <c r="C160" s="21" t="str">
        <f>Tableau134[[#This Row],[Unités]]</f>
        <v>NB</v>
      </c>
      <c r="D160" s="19" t="str">
        <f>Tableau134[[#This Row],[Codes entreprises (CE)
fabricants]]</f>
        <v>3B0W4</v>
      </c>
      <c r="E160" s="21" t="str">
        <f>Tableau134[[#This Row],[Références articles (RA)]]</f>
        <v>J01021H1076</v>
      </c>
      <c r="F160" s="22"/>
      <c r="G160" s="21"/>
      <c r="H160" s="27"/>
      <c r="I160" s="28">
        <f>Tableau13[[#This Row],[Prix unitaires
HT]]*1.2</f>
        <v>0</v>
      </c>
      <c r="J160" s="19">
        <v>15</v>
      </c>
      <c r="K160" s="27">
        <f>Tableau13[[#This Row],[Prix unitaires
HT]]*Tableau13[[#This Row],[Quantités estimées
sur 4 ans]]</f>
        <v>0</v>
      </c>
      <c r="L160" s="84">
        <f>Tableau13[[#This Row],[Prix unitaires
TTC]]*Tableau13[[#This Row],[Quantités estimées
sur 4 ans]]</f>
        <v>0</v>
      </c>
    </row>
    <row r="161" spans="1:12" ht="15" customHeight="1" x14ac:dyDescent="0.25">
      <c r="A161" s="22" t="str">
        <f>Tableau134[[#This Row],[Items]]</f>
        <v>CABL 57</v>
      </c>
      <c r="B161" s="20" t="str">
        <f>Tableau134[[#This Row],[Désignations longues]]</f>
        <v>connect N 50?  F droit à sertir pr RG214</v>
      </c>
      <c r="C161" s="21" t="str">
        <f>Tableau134[[#This Row],[Unités]]</f>
        <v>NB</v>
      </c>
      <c r="D161" s="19" t="str">
        <f>Tableau134[[#This Row],[Codes entreprises (CE)
fabricants]]</f>
        <v>D2630</v>
      </c>
      <c r="E161" s="21" t="str">
        <f>Tableau134[[#This Row],[Références articles (RA)]]</f>
        <v>J01021H0099</v>
      </c>
      <c r="F161" s="22"/>
      <c r="G161" s="21"/>
      <c r="H161" s="27"/>
      <c r="I161" s="28">
        <f>Tableau13[[#This Row],[Prix unitaires
HT]]*1.2</f>
        <v>0</v>
      </c>
      <c r="J161" s="19">
        <v>10</v>
      </c>
      <c r="K161" s="27">
        <f>Tableau13[[#This Row],[Prix unitaires
HT]]*Tableau13[[#This Row],[Quantités estimées
sur 4 ans]]</f>
        <v>0</v>
      </c>
      <c r="L161" s="84">
        <f>Tableau13[[#This Row],[Prix unitaires
TTC]]*Tableau13[[#This Row],[Quantités estimées
sur 4 ans]]</f>
        <v>0</v>
      </c>
    </row>
    <row r="162" spans="1:12" ht="15" customHeight="1" x14ac:dyDescent="0.25">
      <c r="A162" s="22" t="str">
        <f>Tableau134[[#This Row],[Items]]</f>
        <v>CABL 58</v>
      </c>
      <c r="B162" s="20" t="str">
        <f>Tableau134[[#This Row],[Désignations longues]]</f>
        <v>connect PL259 50? M droit à souder pr RG213</v>
      </c>
      <c r="C162" s="21" t="str">
        <f>Tableau134[[#This Row],[Unités]]</f>
        <v>NB</v>
      </c>
      <c r="D162" s="19" t="str">
        <f>Tableau134[[#This Row],[Codes entreprises (CE)
fabricants]]</f>
        <v>D2630</v>
      </c>
      <c r="E162" s="21" t="str">
        <f>Tableau134[[#This Row],[Références articles (RA)]]</f>
        <v>J01040B0602</v>
      </c>
      <c r="F162" s="22"/>
      <c r="G162" s="21"/>
      <c r="H162" s="27"/>
      <c r="I162" s="28">
        <f>Tableau13[[#This Row],[Prix unitaires
HT]]*1.2</f>
        <v>0</v>
      </c>
      <c r="J162" s="19">
        <v>100</v>
      </c>
      <c r="K162" s="27">
        <f>Tableau13[[#This Row],[Prix unitaires
HT]]*Tableau13[[#This Row],[Quantités estimées
sur 4 ans]]</f>
        <v>0</v>
      </c>
      <c r="L162" s="84">
        <f>Tableau13[[#This Row],[Prix unitaires
TTC]]*Tableau13[[#This Row],[Quantités estimées
sur 4 ans]]</f>
        <v>0</v>
      </c>
    </row>
    <row r="163" spans="1:12" ht="15" customHeight="1" x14ac:dyDescent="0.25">
      <c r="A163" s="22" t="str">
        <f>Tableau134[[#This Row],[Items]]</f>
        <v>CABL 59</v>
      </c>
      <c r="B163" s="20" t="str">
        <f>Tableau134[[#This Row],[Désignations longues]]</f>
        <v xml:space="preserve">Splitter ant pr raccorder deux récepteurs VHF sur une ant unique </v>
      </c>
      <c r="C163" s="21" t="str">
        <f>Tableau134[[#This Row],[Unités]]</f>
        <v>NB</v>
      </c>
      <c r="D163" s="19" t="str">
        <f>Tableau134[[#This Row],[Codes entreprises (CE)
fabricants]]</f>
        <v>S8405</v>
      </c>
      <c r="E163" s="21" t="str">
        <f>Tableau134[[#This Row],[Références articles (RA)]]</f>
        <v>SS500</v>
      </c>
      <c r="F163" s="22"/>
      <c r="G163" s="21"/>
      <c r="H163" s="27"/>
      <c r="I163" s="28">
        <f>Tableau13[[#This Row],[Prix unitaires
HT]]*1.2</f>
        <v>0</v>
      </c>
      <c r="J163" s="19">
        <v>1</v>
      </c>
      <c r="K163" s="27">
        <f>Tableau13[[#This Row],[Prix unitaires
HT]]*Tableau13[[#This Row],[Quantités estimées
sur 4 ans]]</f>
        <v>0</v>
      </c>
      <c r="L163" s="84">
        <f>Tableau13[[#This Row],[Prix unitaires
TTC]]*Tableau13[[#This Row],[Quantités estimées
sur 4 ans]]</f>
        <v>0</v>
      </c>
    </row>
    <row r="164" spans="1:12" ht="15" customHeight="1" x14ac:dyDescent="0.25">
      <c r="A164" s="22" t="str">
        <f>Tableau134[[#This Row],[Items]]</f>
        <v>CABL 60</v>
      </c>
      <c r="B164" s="20" t="str">
        <f>Tableau134[[#This Row],[Désignations longues]]</f>
        <v>connect IP67, 5broches Ms pr câble 2,5-4 mm</v>
      </c>
      <c r="C164" s="21" t="str">
        <f>Tableau134[[#This Row],[Unités]]</f>
        <v>NB</v>
      </c>
      <c r="D164" s="19" t="str">
        <f>Tableau134[[#This Row],[Codes entreprises (CE)
fabricants]]</f>
        <v>C0573</v>
      </c>
      <c r="E164" s="21" t="str">
        <f>Tableau134[[#This Row],[Références articles (RA)]]</f>
        <v>99-9113-03-05</v>
      </c>
      <c r="F164" s="22"/>
      <c r="G164" s="21"/>
      <c r="H164" s="27"/>
      <c r="I164" s="28">
        <f>Tableau13[[#This Row],[Prix unitaires
HT]]*1.2</f>
        <v>0</v>
      </c>
      <c r="J164" s="19">
        <v>20</v>
      </c>
      <c r="K164" s="27">
        <f>Tableau13[[#This Row],[Prix unitaires
HT]]*Tableau13[[#This Row],[Quantités estimées
sur 4 ans]]</f>
        <v>0</v>
      </c>
      <c r="L164" s="84">
        <f>Tableau13[[#This Row],[Prix unitaires
TTC]]*Tableau13[[#This Row],[Quantités estimées
sur 4 ans]]</f>
        <v>0</v>
      </c>
    </row>
    <row r="165" spans="1:12" ht="15" customHeight="1" x14ac:dyDescent="0.25">
      <c r="A165" s="22" t="str">
        <f>Tableau134[[#This Row],[Items]]</f>
        <v>CABL 61</v>
      </c>
      <c r="B165" s="20" t="str">
        <f>Tableau134[[#This Row],[Désignations longues]]</f>
        <v xml:space="preserve">connect IP67, 5broches Fs pr câble 2,5-4 mm </v>
      </c>
      <c r="C165" s="21" t="str">
        <f>Tableau134[[#This Row],[Unités]]</f>
        <v>NB</v>
      </c>
      <c r="D165" s="19" t="str">
        <f>Tableau134[[#This Row],[Codes entreprises (CE)
fabricants]]</f>
        <v>C0573</v>
      </c>
      <c r="E165" s="21" t="str">
        <f>Tableau134[[#This Row],[Références articles (RA)]]</f>
        <v>99-9114-03-05</v>
      </c>
      <c r="F165" s="22"/>
      <c r="G165" s="21"/>
      <c r="H165" s="27"/>
      <c r="I165" s="28">
        <f>Tableau13[[#This Row],[Prix unitaires
HT]]*1.2</f>
        <v>0</v>
      </c>
      <c r="J165" s="19">
        <v>20</v>
      </c>
      <c r="K165" s="27">
        <f>Tableau13[[#This Row],[Prix unitaires
HT]]*Tableau13[[#This Row],[Quantités estimées
sur 4 ans]]</f>
        <v>0</v>
      </c>
      <c r="L165" s="84">
        <f>Tableau13[[#This Row],[Prix unitaires
TTC]]*Tableau13[[#This Row],[Quantités estimées
sur 4 ans]]</f>
        <v>0</v>
      </c>
    </row>
    <row r="166" spans="1:12" ht="15" customHeight="1" x14ac:dyDescent="0.25">
      <c r="A166" s="22" t="str">
        <f>Tableau134[[#This Row],[Items]]</f>
        <v>CABL 62</v>
      </c>
      <c r="B166" s="20" t="str">
        <f>Tableau134[[#This Row],[Désignations longues]]</f>
        <v>connect IP67, 5broches Ms pr câble 4-6 mm</v>
      </c>
      <c r="C166" s="21" t="str">
        <f>Tableau134[[#This Row],[Unités]]</f>
        <v>NB</v>
      </c>
      <c r="D166" s="19" t="str">
        <f>Tableau134[[#This Row],[Codes entreprises (CE)
fabricants]]</f>
        <v>C0573</v>
      </c>
      <c r="E166" s="21" t="str">
        <f>Tableau134[[#This Row],[Références articles (RA)]]</f>
        <v>99-9113-00-05</v>
      </c>
      <c r="F166" s="22"/>
      <c r="G166" s="21"/>
      <c r="H166" s="27"/>
      <c r="I166" s="28">
        <f>Tableau13[[#This Row],[Prix unitaires
HT]]*1.2</f>
        <v>0</v>
      </c>
      <c r="J166" s="19">
        <v>20</v>
      </c>
      <c r="K166" s="27">
        <f>Tableau13[[#This Row],[Prix unitaires
HT]]*Tableau13[[#This Row],[Quantités estimées
sur 4 ans]]</f>
        <v>0</v>
      </c>
      <c r="L166" s="84">
        <f>Tableau13[[#This Row],[Prix unitaires
TTC]]*Tableau13[[#This Row],[Quantités estimées
sur 4 ans]]</f>
        <v>0</v>
      </c>
    </row>
    <row r="167" spans="1:12" ht="15" customHeight="1" x14ac:dyDescent="0.25">
      <c r="A167" s="22" t="str">
        <f>Tableau134[[#This Row],[Items]]</f>
        <v>CABL 63</v>
      </c>
      <c r="B167" s="20" t="str">
        <f>Tableau134[[#This Row],[Désignations longues]]</f>
        <v>connect IP67, 5broches Fs pr câble 4-6 mm</v>
      </c>
      <c r="C167" s="21" t="str">
        <f>Tableau134[[#This Row],[Unités]]</f>
        <v>NB</v>
      </c>
      <c r="D167" s="19" t="str">
        <f>Tableau134[[#This Row],[Codes entreprises (CE)
fabricants]]</f>
        <v>C0573</v>
      </c>
      <c r="E167" s="21" t="str">
        <f>Tableau134[[#This Row],[Références articles (RA)]]</f>
        <v>99-9114-00-05</v>
      </c>
      <c r="F167" s="22"/>
      <c r="G167" s="21"/>
      <c r="H167" s="27"/>
      <c r="I167" s="28">
        <f>Tableau13[[#This Row],[Prix unitaires
HT]]*1.2</f>
        <v>0</v>
      </c>
      <c r="J167" s="19">
        <v>20</v>
      </c>
      <c r="K167" s="27">
        <f>Tableau13[[#This Row],[Prix unitaires
HT]]*Tableau13[[#This Row],[Quantités estimées
sur 4 ans]]</f>
        <v>0</v>
      </c>
      <c r="L167" s="84">
        <f>Tableau13[[#This Row],[Prix unitaires
TTC]]*Tableau13[[#This Row],[Quantités estimées
sur 4 ans]]</f>
        <v>0</v>
      </c>
    </row>
    <row r="168" spans="1:12" ht="15" customHeight="1" x14ac:dyDescent="0.25">
      <c r="A168" s="22" t="str">
        <f>Tableau134[[#This Row],[Items]]</f>
        <v>CABL 64</v>
      </c>
      <c r="B168" s="20" t="str">
        <f>Tableau134[[#This Row],[Désignations longues]]</f>
        <v>Câble blindé LIYCY 4x0,25mm²</v>
      </c>
      <c r="C168" s="21" t="str">
        <f>Tableau134[[#This Row],[Unités]]</f>
        <v>Mètr</v>
      </c>
      <c r="D168" s="19" t="str">
        <f>Tableau134[[#This Row],[Codes entreprises (CE)
fabricants]]</f>
        <v>1187N</v>
      </c>
      <c r="E168" s="21">
        <f>Tableau134[[#This Row],[Références articles (RA)]]</f>
        <v>34404</v>
      </c>
      <c r="F168" s="22"/>
      <c r="G168" s="21"/>
      <c r="H168" s="27"/>
      <c r="I168" s="28">
        <f>Tableau13[[#This Row],[Prix unitaires
HT]]*1.2</f>
        <v>0</v>
      </c>
      <c r="J168" s="19">
        <v>10</v>
      </c>
      <c r="K168" s="27">
        <f>Tableau13[[#This Row],[Prix unitaires
HT]]*Tableau13[[#This Row],[Quantités estimées
sur 4 ans]]</f>
        <v>0</v>
      </c>
      <c r="L168" s="84">
        <f>Tableau13[[#This Row],[Prix unitaires
TTC]]*Tableau13[[#This Row],[Quantités estimées
sur 4 ans]]</f>
        <v>0</v>
      </c>
    </row>
    <row r="169" spans="1:12" ht="15" customHeight="1" x14ac:dyDescent="0.25">
      <c r="A169" s="22" t="str">
        <f>Tableau134[[#This Row],[Items]]</f>
        <v>CABL 65</v>
      </c>
      <c r="B169" s="20" t="str">
        <f>Tableau134[[#This Row],[Désignations longues]]</f>
        <v>Câble blindé LIYCY 8x0,25mm²</v>
      </c>
      <c r="C169" s="21" t="str">
        <f>Tableau134[[#This Row],[Unités]]</f>
        <v>Mètr</v>
      </c>
      <c r="D169" s="19" t="str">
        <f>Tableau134[[#This Row],[Codes entreprises (CE)
fabricants]]</f>
        <v>1187N</v>
      </c>
      <c r="E169" s="21">
        <f>Tableau134[[#This Row],[Références articles (RA)]]</f>
        <v>34408</v>
      </c>
      <c r="F169" s="22"/>
      <c r="G169" s="21"/>
      <c r="H169" s="27"/>
      <c r="I169" s="28">
        <f>Tableau13[[#This Row],[Prix unitaires
HT]]*1.2</f>
        <v>0</v>
      </c>
      <c r="J169" s="19">
        <v>10</v>
      </c>
      <c r="K169" s="27">
        <f>Tableau13[[#This Row],[Prix unitaires
HT]]*Tableau13[[#This Row],[Quantités estimées
sur 4 ans]]</f>
        <v>0</v>
      </c>
      <c r="L169" s="84">
        <f>Tableau13[[#This Row],[Prix unitaires
TTC]]*Tableau13[[#This Row],[Quantités estimées
sur 4 ans]]</f>
        <v>0</v>
      </c>
    </row>
    <row r="170" spans="1:12" ht="15" customHeight="1" x14ac:dyDescent="0.25">
      <c r="A170" s="22" t="str">
        <f>Tableau134[[#This Row],[Items]]</f>
        <v>CABL 66</v>
      </c>
      <c r="B170" s="20" t="str">
        <f>Tableau134[[#This Row],[Désignations longues]]</f>
        <v>Câble cat. 7 AWG23 4x2 par 100m</v>
      </c>
      <c r="C170" s="21" t="str">
        <f>Tableau134[[#This Row],[Unités]]</f>
        <v>Mètr</v>
      </c>
      <c r="D170" s="19" t="str">
        <f>Tableau134[[#This Row],[Codes entreprises (CE)
fabricants]]</f>
        <v>S8438</v>
      </c>
      <c r="E170" s="21" t="str">
        <f>Tableau134[[#This Row],[Références articles (RA)]]</f>
        <v>R35257</v>
      </c>
      <c r="F170" s="22"/>
      <c r="G170" s="21"/>
      <c r="H170" s="27"/>
      <c r="I170" s="28">
        <f>Tableau13[[#This Row],[Prix unitaires
HT]]*1.2</f>
        <v>0</v>
      </c>
      <c r="J170" s="19">
        <v>10</v>
      </c>
      <c r="K170" s="27">
        <f>Tableau13[[#This Row],[Prix unitaires
HT]]*Tableau13[[#This Row],[Quantités estimées
sur 4 ans]]</f>
        <v>0</v>
      </c>
      <c r="L170" s="84">
        <f>Tableau13[[#This Row],[Prix unitaires
TTC]]*Tableau13[[#This Row],[Quantités estimées
sur 4 ans]]</f>
        <v>0</v>
      </c>
    </row>
    <row r="171" spans="1:12" ht="15" customHeight="1" x14ac:dyDescent="0.25">
      <c r="A171" s="22" t="str">
        <f>Tableau134[[#This Row],[Items]]</f>
        <v>CABL 67</v>
      </c>
      <c r="B171" s="20" t="str">
        <f>Tableau134[[#This Row],[Désignations longues]]</f>
        <v>Fiche RJ45 étanche M</v>
      </c>
      <c r="C171" s="21" t="str">
        <f>Tableau134[[#This Row],[Unités]]</f>
        <v>NB</v>
      </c>
      <c r="D171" s="19" t="str">
        <f>Tableau134[[#This Row],[Codes entreprises (CE)
fabricants]]</f>
        <v>U0928</v>
      </c>
      <c r="E171" s="21" t="str">
        <f>Tableau134[[#This Row],[Références articles (RA)]]</f>
        <v>PX0834/B</v>
      </c>
      <c r="F171" s="22"/>
      <c r="G171" s="21"/>
      <c r="H171" s="27"/>
      <c r="I171" s="28">
        <f>Tableau13[[#This Row],[Prix unitaires
HT]]*1.2</f>
        <v>0</v>
      </c>
      <c r="J171" s="19">
        <v>30</v>
      </c>
      <c r="K171" s="27">
        <f>Tableau13[[#This Row],[Prix unitaires
HT]]*Tableau13[[#This Row],[Quantités estimées
sur 4 ans]]</f>
        <v>0</v>
      </c>
      <c r="L171" s="84">
        <f>Tableau13[[#This Row],[Prix unitaires
TTC]]*Tableau13[[#This Row],[Quantités estimées
sur 4 ans]]</f>
        <v>0</v>
      </c>
    </row>
    <row r="172" spans="1:12" ht="15" customHeight="1" x14ac:dyDescent="0.25">
      <c r="A172" s="22" t="str">
        <f>Tableau134[[#This Row],[Items]]</f>
        <v>CABL 68</v>
      </c>
      <c r="B172" s="20" t="str">
        <f>Tableau134[[#This Row],[Désignations longues]]</f>
        <v>Raccord RJ45 fem/fem étanche</v>
      </c>
      <c r="C172" s="21" t="str">
        <f>Tableau134[[#This Row],[Unités]]</f>
        <v>NB</v>
      </c>
      <c r="D172" s="19" t="str">
        <f>Tableau134[[#This Row],[Codes entreprises (CE)
fabricants]]</f>
        <v>U0928</v>
      </c>
      <c r="E172" s="21" t="str">
        <f>Tableau134[[#This Row],[Références articles (RA)]]</f>
        <v>PX0777/STP</v>
      </c>
      <c r="F172" s="22"/>
      <c r="G172" s="21"/>
      <c r="H172" s="27"/>
      <c r="I172" s="28">
        <f>Tableau13[[#This Row],[Prix unitaires
HT]]*1.2</f>
        <v>0</v>
      </c>
      <c r="J172" s="19">
        <v>10</v>
      </c>
      <c r="K172" s="27">
        <f>Tableau13[[#This Row],[Prix unitaires
HT]]*Tableau13[[#This Row],[Quantités estimées
sur 4 ans]]</f>
        <v>0</v>
      </c>
      <c r="L172" s="84">
        <f>Tableau13[[#This Row],[Prix unitaires
TTC]]*Tableau13[[#This Row],[Quantités estimées
sur 4 ans]]</f>
        <v>0</v>
      </c>
    </row>
    <row r="173" spans="1:12" ht="15" customHeight="1" x14ac:dyDescent="0.25">
      <c r="A173" s="22" t="str">
        <f>Tableau134[[#This Row],[Items]]</f>
        <v>CABL 69</v>
      </c>
      <c r="B173" s="20" t="str">
        <f>Tableau134[[#This Row],[Désignations longues]]</f>
        <v>Kit mise à la terre pr coaxial 1/2''</v>
      </c>
      <c r="C173" s="21" t="str">
        <f>Tableau134[[#This Row],[Unités]]</f>
        <v>NB</v>
      </c>
      <c r="D173" s="19" t="str">
        <f>Tableau134[[#This Row],[Codes entreprises (CE)
fabricants]]</f>
        <v>FBCZ6</v>
      </c>
      <c r="E173" s="21" t="str">
        <f>Tableau134[[#This Row],[Références articles (RA)]]</f>
        <v>DX-GNDKIT2</v>
      </c>
      <c r="F173" s="22"/>
      <c r="G173" s="21"/>
      <c r="H173" s="27"/>
      <c r="I173" s="28">
        <f>Tableau13[[#This Row],[Prix unitaires
HT]]*1.2</f>
        <v>0</v>
      </c>
      <c r="J173" s="19">
        <v>500</v>
      </c>
      <c r="K173" s="27">
        <f>Tableau13[[#This Row],[Prix unitaires
HT]]*Tableau13[[#This Row],[Quantités estimées
sur 4 ans]]</f>
        <v>0</v>
      </c>
      <c r="L173" s="84">
        <f>Tableau13[[#This Row],[Prix unitaires
TTC]]*Tableau13[[#This Row],[Quantités estimées
sur 4 ans]]</f>
        <v>0</v>
      </c>
    </row>
    <row r="174" spans="1:12" ht="15" customHeight="1" x14ac:dyDescent="0.25">
      <c r="A174" s="22" t="str">
        <f>Tableau134[[#This Row],[Items]]</f>
        <v>CABL 70</v>
      </c>
      <c r="B174" s="20" t="str">
        <f>Tableau134[[#This Row],[Désignations longues]]</f>
        <v>Parafoudre Coaxstop 50 ohms</v>
      </c>
      <c r="C174" s="21" t="str">
        <f>Tableau134[[#This Row],[Unités]]</f>
        <v>NB</v>
      </c>
      <c r="D174" s="19" t="str">
        <f>Tableau134[[#This Row],[Codes entreprises (CE)
fabricants]]</f>
        <v>F9369</v>
      </c>
      <c r="E174" s="21" t="str">
        <f>Tableau134[[#This Row],[Références articles (RA)]]</f>
        <v>ASX5015CO</v>
      </c>
      <c r="F174" s="22"/>
      <c r="G174" s="21"/>
      <c r="H174" s="27"/>
      <c r="I174" s="28">
        <f>Tableau13[[#This Row],[Prix unitaires
HT]]*1.2</f>
        <v>0</v>
      </c>
      <c r="J174" s="19">
        <v>100</v>
      </c>
      <c r="K174" s="27">
        <f>Tableau13[[#This Row],[Prix unitaires
HT]]*Tableau13[[#This Row],[Quantités estimées
sur 4 ans]]</f>
        <v>0</v>
      </c>
      <c r="L174" s="84">
        <f>Tableau13[[#This Row],[Prix unitaires
TTC]]*Tableau13[[#This Row],[Quantités estimées
sur 4 ans]]</f>
        <v>0</v>
      </c>
    </row>
    <row r="175" spans="1:12" ht="15" customHeight="1" x14ac:dyDescent="0.25">
      <c r="A175" s="22" t="str">
        <f>Tableau134[[#This Row],[Items]]</f>
        <v>CABL 71</v>
      </c>
      <c r="B175" s="20" t="str">
        <f>Tableau134[[#This Row],[Désignations longues]]</f>
        <v>Raccord de terre plat/rond 8-10mm</v>
      </c>
      <c r="C175" s="21" t="str">
        <f>Tableau134[[#This Row],[Unités]]</f>
        <v>NB</v>
      </c>
      <c r="D175" s="19" t="str">
        <f>Tableau134[[#This Row],[Codes entreprises (CE)
fabricants]]</f>
        <v>F9369</v>
      </c>
      <c r="E175" s="21" t="str">
        <f>Tableau134[[#This Row],[Références articles (RA)]]</f>
        <v>AFJ 0819 RL</v>
      </c>
      <c r="F175" s="22"/>
      <c r="G175" s="21"/>
      <c r="H175" s="27"/>
      <c r="I175" s="28">
        <f>Tableau13[[#This Row],[Prix unitaires
HT]]*1.2</f>
        <v>0</v>
      </c>
      <c r="J175" s="19">
        <v>1</v>
      </c>
      <c r="K175" s="27">
        <f>Tableau13[[#This Row],[Prix unitaires
HT]]*Tableau13[[#This Row],[Quantités estimées
sur 4 ans]]</f>
        <v>0</v>
      </c>
      <c r="L175" s="84">
        <f>Tableau13[[#This Row],[Prix unitaires
TTC]]*Tableau13[[#This Row],[Quantités estimées
sur 4 ans]]</f>
        <v>0</v>
      </c>
    </row>
    <row r="176" spans="1:12" ht="15" customHeight="1" x14ac:dyDescent="0.25">
      <c r="A176" s="22" t="str">
        <f>Tableau134[[#This Row],[Items]]</f>
        <v>CABL 72</v>
      </c>
      <c r="B176" s="20" t="str">
        <f>Tableau134[[#This Row],[Désignations longues]]</f>
        <v>Câble (5 m) avec connect F à 12 broches (SAILOR)</v>
      </c>
      <c r="C176" s="21" t="str">
        <f>Tableau134[[#This Row],[Unités]]</f>
        <v>NB</v>
      </c>
      <c r="D176" s="19" t="str">
        <f>Tableau134[[#This Row],[Codes entreprises (CE)
fabricants]]</f>
        <v>R3323</v>
      </c>
      <c r="E176" s="21" t="str">
        <f>Tableau134[[#This Row],[Références articles (RA)]]</f>
        <v>406208-941</v>
      </c>
      <c r="F176" s="22"/>
      <c r="G176" s="21"/>
      <c r="H176" s="27"/>
      <c r="I176" s="28">
        <f>Tableau13[[#This Row],[Prix unitaires
HT]]*1.2</f>
        <v>0</v>
      </c>
      <c r="J176" s="19">
        <v>10</v>
      </c>
      <c r="K176" s="27">
        <f>Tableau13[[#This Row],[Prix unitaires
HT]]*Tableau13[[#This Row],[Quantités estimées
sur 4 ans]]</f>
        <v>0</v>
      </c>
      <c r="L176" s="84">
        <f>Tableau13[[#This Row],[Prix unitaires
TTC]]*Tableau13[[#This Row],[Quantités estimées
sur 4 ans]]</f>
        <v>0</v>
      </c>
    </row>
    <row r="177" spans="1:12" ht="15" customHeight="1" x14ac:dyDescent="0.25">
      <c r="A177" s="22" t="str">
        <f>Tableau134[[#This Row],[Items]]</f>
        <v>CABL 73</v>
      </c>
      <c r="B177" s="20" t="str">
        <f>Tableau134[[#This Row],[Désignations longues]]</f>
        <v>Câble RG214U</v>
      </c>
      <c r="C177" s="21" t="str">
        <f>Tableau134[[#This Row],[Unités]]</f>
        <v>NB</v>
      </c>
      <c r="D177" s="19" t="str">
        <f>Tableau134[[#This Row],[Codes entreprises (CE)
fabricants]]</f>
        <v>F0241</v>
      </c>
      <c r="E177" s="21" t="str">
        <f>Tableau134[[#This Row],[Références articles (RA)]]</f>
        <v>RG214U</v>
      </c>
      <c r="F177" s="22"/>
      <c r="G177" s="21"/>
      <c r="H177" s="27"/>
      <c r="I177" s="28">
        <f>Tableau13[[#This Row],[Prix unitaires
HT]]*1.2</f>
        <v>0</v>
      </c>
      <c r="J177" s="19">
        <v>10</v>
      </c>
      <c r="K177" s="27">
        <f>Tableau13[[#This Row],[Prix unitaires
HT]]*Tableau13[[#This Row],[Quantités estimées
sur 4 ans]]</f>
        <v>0</v>
      </c>
      <c r="L177" s="84">
        <f>Tableau13[[#This Row],[Prix unitaires
TTC]]*Tableau13[[#This Row],[Quantités estimées
sur 4 ans]]</f>
        <v>0</v>
      </c>
    </row>
    <row r="178" spans="1:12" ht="15" customHeight="1" x14ac:dyDescent="0.25">
      <c r="A178" s="22" t="str">
        <f>Tableau134[[#This Row],[Items]]</f>
        <v>COD 01</v>
      </c>
      <c r="B178" s="20" t="str">
        <f>Tableau134[[#This Row],[Désignations longues]]</f>
        <v xml:space="preserve">Codification OTAN d'un matériel </v>
      </c>
      <c r="C178" s="21" t="str">
        <f>Tableau134[[#This Row],[Unités]]</f>
        <v>NB</v>
      </c>
      <c r="D178" s="19" t="str">
        <f>Tableau134[[#This Row],[Codes entreprises (CE)
fabricants]]</f>
        <v>PREST</v>
      </c>
      <c r="E178" s="21" t="str">
        <f>Tableau134[[#This Row],[Références articles (RA)]]</f>
        <v>PRESTATION</v>
      </c>
      <c r="F178" s="22"/>
      <c r="G178" s="21"/>
      <c r="H178" s="27"/>
      <c r="I178" s="28">
        <f>Tableau13[[#This Row],[Prix unitaires
HT]]*1.2</f>
        <v>0</v>
      </c>
      <c r="J178" s="19">
        <v>1</v>
      </c>
      <c r="K178" s="27">
        <f>Tableau13[[#This Row],[Prix unitaires
HT]]*Tableau13[[#This Row],[Quantités estimées
sur 4 ans]]</f>
        <v>0</v>
      </c>
      <c r="L178" s="84">
        <f>Tableau13[[#This Row],[Prix unitaires
TTC]]*Tableau13[[#This Row],[Quantités estimées
sur 4 ans]]</f>
        <v>0</v>
      </c>
    </row>
    <row r="179" spans="1:12" ht="15" customHeight="1" x14ac:dyDescent="0.25">
      <c r="A179" s="22" t="str">
        <f>Tableau134[[#This Row],[Items]]</f>
        <v>ELTRO 01</v>
      </c>
      <c r="B179" s="20" t="str">
        <f>Tableau134[[#This Row],[Désignations longues]]</f>
        <v>Alimentation de table 230vAC vers 24/28v-10A DCsortie sur bornes bananes 4mm à vis pr poste PRC117G</v>
      </c>
      <c r="C179" s="21" t="str">
        <f>Tableau134[[#This Row],[Unités]]</f>
        <v>NB</v>
      </c>
      <c r="D179" s="19" t="str">
        <f>Tableau134[[#This Row],[Codes entreprises (CE)
fabricants]]</f>
        <v>C7359</v>
      </c>
      <c r="E179" s="21" t="str">
        <f>Tableau134[[#This Row],[Références articles (RA)]]</f>
        <v>FSP2410</v>
      </c>
      <c r="F179" s="22"/>
      <c r="G179" s="21"/>
      <c r="H179" s="27"/>
      <c r="I179" s="28">
        <f>Tableau13[[#This Row],[Prix unitaires
HT]]*1.2</f>
        <v>0</v>
      </c>
      <c r="J179" s="19">
        <v>1</v>
      </c>
      <c r="K179" s="27">
        <f>Tableau13[[#This Row],[Prix unitaires
HT]]*Tableau13[[#This Row],[Quantités estimées
sur 4 ans]]</f>
        <v>0</v>
      </c>
      <c r="L179" s="84">
        <f>Tableau13[[#This Row],[Prix unitaires
TTC]]*Tableau13[[#This Row],[Quantités estimées
sur 4 ans]]</f>
        <v>0</v>
      </c>
    </row>
    <row r="180" spans="1:12" ht="15" customHeight="1" x14ac:dyDescent="0.25">
      <c r="A180" s="22" t="str">
        <f>Tableau134[[#This Row],[Items]]</f>
        <v>ELTRO 02</v>
      </c>
      <c r="B180" s="20" t="str">
        <f>Tableau134[[#This Row],[Désignations longues]]</f>
        <v>Cordon adaptateur USB /PS2</v>
      </c>
      <c r="C180" s="21" t="str">
        <f>Tableau134[[#This Row],[Unités]]</f>
        <v>NB</v>
      </c>
      <c r="D180" s="31" t="str">
        <f>Tableau134[[#This Row],[Codes entreprises (CE)
fabricants]]</f>
        <v>H2ES8</v>
      </c>
      <c r="E180" s="30" t="str">
        <f>Tableau134[[#This Row],[Références articles (RA)]]</f>
        <v>UAPS12-BK</v>
      </c>
      <c r="F180" s="35"/>
      <c r="G180" s="30"/>
      <c r="H180" s="27"/>
      <c r="I180" s="28">
        <f>Tableau13[[#This Row],[Prix unitaires
HT]]*1.2</f>
        <v>0</v>
      </c>
      <c r="J180" s="19">
        <v>10</v>
      </c>
      <c r="K180" s="27">
        <f>Tableau13[[#This Row],[Prix unitaires
HT]]*Tableau13[[#This Row],[Quantités estimées
sur 4 ans]]</f>
        <v>0</v>
      </c>
      <c r="L180" s="84">
        <f>Tableau13[[#This Row],[Prix unitaires
TTC]]*Tableau13[[#This Row],[Quantités estimées
sur 4 ans]]</f>
        <v>0</v>
      </c>
    </row>
    <row r="181" spans="1:12" ht="15" customHeight="1" x14ac:dyDescent="0.25">
      <c r="A181" s="22" t="str">
        <f>Tableau134[[#This Row],[Items]]</f>
        <v>ELTRO 03</v>
      </c>
      <c r="B181" s="20" t="str">
        <f>Tableau134[[#This Row],[Désignations longues]]</f>
        <v>Cordon adaptateur USB/DB9</v>
      </c>
      <c r="C181" s="21" t="str">
        <f>Tableau134[[#This Row],[Unités]]</f>
        <v>NB</v>
      </c>
      <c r="D181" s="19" t="str">
        <f>Tableau134[[#This Row],[Codes entreprises (CE)
fabricants]]</f>
        <v>FAK55</v>
      </c>
      <c r="E181" s="21">
        <f>Tableau134[[#This Row],[Références articles (RA)]]</f>
        <v>151020</v>
      </c>
      <c r="F181" s="22"/>
      <c r="G181" s="21"/>
      <c r="H181" s="27"/>
      <c r="I181" s="28">
        <f>Tableau13[[#This Row],[Prix unitaires
HT]]*1.2</f>
        <v>0</v>
      </c>
      <c r="J181" s="19">
        <v>20</v>
      </c>
      <c r="K181" s="27">
        <f>Tableau13[[#This Row],[Prix unitaires
HT]]*Tableau13[[#This Row],[Quantités estimées
sur 4 ans]]</f>
        <v>0</v>
      </c>
      <c r="L181" s="84">
        <f>Tableau13[[#This Row],[Prix unitaires
TTC]]*Tableau13[[#This Row],[Quantités estimées
sur 4 ans]]</f>
        <v>0</v>
      </c>
    </row>
    <row r="182" spans="1:12" ht="15" customHeight="1" x14ac:dyDescent="0.25">
      <c r="A182" s="22" t="str">
        <f>Tableau134[[#This Row],[Items]]</f>
        <v>ELTRO 04</v>
      </c>
      <c r="B182" s="20" t="str">
        <f>Tableau134[[#This Row],[Désignations longues]]</f>
        <v>Cordon adaptateur USB &gt;4 DB9</v>
      </c>
      <c r="C182" s="21" t="str">
        <f>Tableau134[[#This Row],[Unités]]</f>
        <v>NB</v>
      </c>
      <c r="D182" s="19" t="str">
        <f>Tableau134[[#This Row],[Codes entreprises (CE)
fabricants]]</f>
        <v>HOT22</v>
      </c>
      <c r="E182" s="21" t="str">
        <f>Tableau134[[#This Row],[Références articles (RA)]]</f>
        <v>CMP-USBSER20</v>
      </c>
      <c r="F182" s="22"/>
      <c r="G182" s="21"/>
      <c r="H182" s="27"/>
      <c r="I182" s="28">
        <f>Tableau13[[#This Row],[Prix unitaires
HT]]*1.2</f>
        <v>0</v>
      </c>
      <c r="J182" s="19">
        <v>1</v>
      </c>
      <c r="K182" s="27">
        <f>Tableau13[[#This Row],[Prix unitaires
HT]]*Tableau13[[#This Row],[Quantités estimées
sur 4 ans]]</f>
        <v>0</v>
      </c>
      <c r="L182" s="84">
        <f>Tableau13[[#This Row],[Prix unitaires
TTC]]*Tableau13[[#This Row],[Quantités estimées
sur 4 ans]]</f>
        <v>0</v>
      </c>
    </row>
    <row r="183" spans="1:12" ht="15" customHeight="1" x14ac:dyDescent="0.25">
      <c r="A183" s="22" t="str">
        <f>Tableau134[[#This Row],[Items]]</f>
        <v>ELTRO 05</v>
      </c>
      <c r="B183" s="20" t="str">
        <f>Tableau134[[#This Row],[Désignations longues]]</f>
        <v>Cordon convertisseur USB M vers NMEA0183 isolé galvaniquement</v>
      </c>
      <c r="C183" s="21" t="str">
        <f>Tableau134[[#This Row],[Unités]]</f>
        <v>NB</v>
      </c>
      <c r="D183" s="19" t="str">
        <f>Tableau134[[#This Row],[Codes entreprises (CE)
fabricants]]</f>
        <v>KCQ05</v>
      </c>
      <c r="E183" s="21" t="str">
        <f>Tableau134[[#This Row],[Références articles (RA)]]</f>
        <v>USG-2</v>
      </c>
      <c r="F183" s="22"/>
      <c r="G183" s="21"/>
      <c r="H183" s="27"/>
      <c r="I183" s="28">
        <f>Tableau13[[#This Row],[Prix unitaires
HT]]*1.2</f>
        <v>0</v>
      </c>
      <c r="J183" s="19">
        <v>1</v>
      </c>
      <c r="K183" s="27">
        <f>Tableau13[[#This Row],[Prix unitaires
HT]]*Tableau13[[#This Row],[Quantités estimées
sur 4 ans]]</f>
        <v>0</v>
      </c>
      <c r="L183" s="84">
        <f>Tableau13[[#This Row],[Prix unitaires
TTC]]*Tableau13[[#This Row],[Quantités estimées
sur 4 ans]]</f>
        <v>0</v>
      </c>
    </row>
    <row r="184" spans="1:12" ht="15" customHeight="1" x14ac:dyDescent="0.25">
      <c r="A184" s="22" t="str">
        <f>Tableau134[[#This Row],[Items]]</f>
        <v>ELTRO 06</v>
      </c>
      <c r="B184" s="20" t="str">
        <f>Tableau134[[#This Row],[Désignations longues]]</f>
        <v>Boitier 4NMEA0183 vers USB/NDC-4-USB/KCQ05</v>
      </c>
      <c r="C184" s="21" t="str">
        <f>Tableau134[[#This Row],[Unités]]</f>
        <v>NB</v>
      </c>
      <c r="D184" s="19" t="str">
        <f>Tableau134[[#This Row],[Codes entreprises (CE)
fabricants]]</f>
        <v>KCQ05</v>
      </c>
      <c r="E184" s="21" t="str">
        <f>Tableau134[[#This Row],[Références articles (RA)]]</f>
        <v>NDC-5</v>
      </c>
      <c r="F184" s="22"/>
      <c r="G184" s="21"/>
      <c r="H184" s="27"/>
      <c r="I184" s="28">
        <f>Tableau13[[#This Row],[Prix unitaires
HT]]*1.2</f>
        <v>0</v>
      </c>
      <c r="J184" s="19">
        <v>10</v>
      </c>
      <c r="K184" s="27">
        <f>Tableau13[[#This Row],[Prix unitaires
HT]]*Tableau13[[#This Row],[Quantités estimées
sur 4 ans]]</f>
        <v>0</v>
      </c>
      <c r="L184" s="84">
        <f>Tableau13[[#This Row],[Prix unitaires
TTC]]*Tableau13[[#This Row],[Quantités estimées
sur 4 ans]]</f>
        <v>0</v>
      </c>
    </row>
    <row r="185" spans="1:12" ht="15" customHeight="1" x14ac:dyDescent="0.25">
      <c r="A185" s="22" t="str">
        <f>Tableau134[[#This Row],[Items]]</f>
        <v>ELTRO 07</v>
      </c>
      <c r="B185" s="20" t="str">
        <f>Tableau134[[#This Row],[Désignations longues]]</f>
        <v>Câble série vers USB pour NDC-5</v>
      </c>
      <c r="C185" s="21" t="str">
        <f>Tableau134[[#This Row],[Unités]]</f>
        <v>NB</v>
      </c>
      <c r="D185" s="19" t="str">
        <f>Tableau134[[#This Row],[Codes entreprises (CE)
fabricants]]</f>
        <v>KCQ05</v>
      </c>
      <c r="E185" s="21" t="str">
        <f>Tableau134[[#This Row],[Références articles (RA)]]</f>
        <v>USBKIT-REG</v>
      </c>
      <c r="F185" s="22"/>
      <c r="G185" s="21"/>
      <c r="H185" s="27"/>
      <c r="I185" s="28">
        <f>Tableau13[[#This Row],[Prix unitaires
HT]]*1.2</f>
        <v>0</v>
      </c>
      <c r="J185" s="19">
        <v>1</v>
      </c>
      <c r="K185" s="27">
        <f>Tableau13[[#This Row],[Prix unitaires
HT]]*Tableau13[[#This Row],[Quantités estimées
sur 4 ans]]</f>
        <v>0</v>
      </c>
      <c r="L185" s="84">
        <f>Tableau13[[#This Row],[Prix unitaires
TTC]]*Tableau13[[#This Row],[Quantités estimées
sur 4 ans]]</f>
        <v>0</v>
      </c>
    </row>
    <row r="186" spans="1:12" ht="15" customHeight="1" x14ac:dyDescent="0.25">
      <c r="A186" s="22" t="str">
        <f>Tableau134[[#This Row],[Items]]</f>
        <v>ELTRO 08</v>
      </c>
      <c r="B186" s="20" t="str">
        <f>Tableau134[[#This Row],[Désignations longues]]</f>
        <v>Câble USB pr boitier interfaçage</v>
      </c>
      <c r="C186" s="21" t="str">
        <f>Tableau134[[#This Row],[Unités]]</f>
        <v>NB</v>
      </c>
      <c r="D186" s="19" t="str">
        <f>Tableau134[[#This Row],[Codes entreprises (CE)
fabricants]]</f>
        <v>KCQ05</v>
      </c>
      <c r="E186" s="21" t="str">
        <f>Tableau134[[#This Row],[Références articles (RA)]]</f>
        <v>NDC-4-USBKIT</v>
      </c>
      <c r="F186" s="22"/>
      <c r="G186" s="21"/>
      <c r="H186" s="27"/>
      <c r="I186" s="28">
        <f>Tableau13[[#This Row],[Prix unitaires
HT]]*1.2</f>
        <v>0</v>
      </c>
      <c r="J186" s="19">
        <v>1</v>
      </c>
      <c r="K186" s="27">
        <f>Tableau13[[#This Row],[Prix unitaires
HT]]*Tableau13[[#This Row],[Quantités estimées
sur 4 ans]]</f>
        <v>0</v>
      </c>
      <c r="L186" s="84">
        <f>Tableau13[[#This Row],[Prix unitaires
TTC]]*Tableau13[[#This Row],[Quantités estimées
sur 4 ans]]</f>
        <v>0</v>
      </c>
    </row>
    <row r="187" spans="1:12" ht="15" customHeight="1" x14ac:dyDescent="0.25">
      <c r="A187" s="22" t="str">
        <f>Tableau134[[#This Row],[Items]]</f>
        <v>ELTRO 09</v>
      </c>
      <c r="B187" s="20" t="str">
        <f>Tableau134[[#This Row],[Désignations longues]]</f>
        <v>Module convertisseur analogique/numérique 18bits, 4 accès audio, sortie USB</v>
      </c>
      <c r="C187" s="21" t="str">
        <f>Tableau134[[#This Row],[Unités]]</f>
        <v>NB</v>
      </c>
      <c r="D187" s="19" t="str">
        <f>Tableau134[[#This Row],[Codes entreprises (CE)
fabricants]]</f>
        <v>CA777</v>
      </c>
      <c r="E187" s="21" t="str">
        <f>Tableau134[[#This Row],[Références articles (RA)]]</f>
        <v>MAYA44 USB+</v>
      </c>
      <c r="F187" s="22"/>
      <c r="G187" s="21"/>
      <c r="H187" s="27"/>
      <c r="I187" s="28">
        <f>Tableau13[[#This Row],[Prix unitaires
HT]]*1.2</f>
        <v>0</v>
      </c>
      <c r="J187" s="19">
        <v>30</v>
      </c>
      <c r="K187" s="27">
        <f>Tableau13[[#This Row],[Prix unitaires
HT]]*Tableau13[[#This Row],[Quantités estimées
sur 4 ans]]</f>
        <v>0</v>
      </c>
      <c r="L187" s="84">
        <f>Tableau13[[#This Row],[Prix unitaires
TTC]]*Tableau13[[#This Row],[Quantités estimées
sur 4 ans]]</f>
        <v>0</v>
      </c>
    </row>
    <row r="188" spans="1:12" ht="15" customHeight="1" x14ac:dyDescent="0.25">
      <c r="A188" s="22" t="str">
        <f>Tableau134[[#This Row],[Items]]</f>
        <v>ELTRO 10</v>
      </c>
      <c r="B188" s="20" t="str">
        <f>Tableau134[[#This Row],[Désignations longues]]</f>
        <v>Bloc alimentation 220V / 24V 4A</v>
      </c>
      <c r="C188" s="21" t="str">
        <f>Tableau134[[#This Row],[Unités]]</f>
        <v>NB</v>
      </c>
      <c r="D188" s="19" t="str">
        <f>Tableau134[[#This Row],[Codes entreprises (CE)
fabricants]]</f>
        <v>S4797</v>
      </c>
      <c r="E188" s="21" t="str">
        <f>Tableau134[[#This Row],[Références articles (RA)]]</f>
        <v>TXH 120-124</v>
      </c>
      <c r="F188" s="22"/>
      <c r="G188" s="21"/>
      <c r="H188" s="27"/>
      <c r="I188" s="28">
        <f>Tableau13[[#This Row],[Prix unitaires
HT]]*1.2</f>
        <v>0</v>
      </c>
      <c r="J188" s="19">
        <v>10</v>
      </c>
      <c r="K188" s="27">
        <f>Tableau13[[#This Row],[Prix unitaires
HT]]*Tableau13[[#This Row],[Quantités estimées
sur 4 ans]]</f>
        <v>0</v>
      </c>
      <c r="L188" s="84">
        <f>Tableau13[[#This Row],[Prix unitaires
TTC]]*Tableau13[[#This Row],[Quantités estimées
sur 4 ans]]</f>
        <v>0</v>
      </c>
    </row>
    <row r="189" spans="1:12" ht="15" customHeight="1" x14ac:dyDescent="0.25">
      <c r="A189" s="22" t="str">
        <f>Tableau134[[#This Row],[Items]]</f>
        <v>ELTRO 11</v>
      </c>
      <c r="B189" s="39" t="str">
        <f>Tableau134[[#This Row],[Désignations longues]]</f>
        <v>Buffer NMEA Actisense PRO-NBF-1</v>
      </c>
      <c r="C189" s="21" t="str">
        <f>Tableau134[[#This Row],[Unités]]</f>
        <v>NB</v>
      </c>
      <c r="D189" s="31">
        <f>Tableau134[[#This Row],[Codes entreprises (CE)
fabricants]]</f>
        <v>0</v>
      </c>
      <c r="E189" s="30" t="str">
        <f>Tableau134[[#This Row],[Références articles (RA)]]</f>
        <v>PRO-NBF-1</v>
      </c>
      <c r="F189" s="35"/>
      <c r="G189" s="30"/>
      <c r="H189" s="27"/>
      <c r="I189" s="28">
        <f>Tableau13[[#This Row],[Prix unitaires
HT]]*1.2</f>
        <v>0</v>
      </c>
      <c r="J189" s="19">
        <v>5</v>
      </c>
      <c r="K189" s="27">
        <f>Tableau13[[#This Row],[Prix unitaires
HT]]*Tableau13[[#This Row],[Quantités estimées
sur 4 ans]]</f>
        <v>0</v>
      </c>
      <c r="L189" s="84">
        <f>Tableau13[[#This Row],[Prix unitaires
TTC]]*Tableau13[[#This Row],[Quantités estimées
sur 4 ans]]</f>
        <v>0</v>
      </c>
    </row>
    <row r="190" spans="1:12" ht="15" customHeight="1" x14ac:dyDescent="0.25">
      <c r="A190" s="22" t="str">
        <f>Tableau134[[#This Row],[Items]]</f>
        <v>EPIRB 01</v>
      </c>
      <c r="B190" s="20" t="str">
        <f>Tableau134[[#This Row],[Désignations longues]]</f>
        <v>EPIRB 4065 SAILOR Manual</v>
      </c>
      <c r="C190" s="21" t="str">
        <f>Tableau134[[#This Row],[Unités]]</f>
        <v>NB</v>
      </c>
      <c r="D190" s="19" t="str">
        <f>Tableau134[[#This Row],[Codes entreprises (CE)
fabricants]]</f>
        <v>R3323</v>
      </c>
      <c r="E190" s="21" t="str">
        <f>Tableau134[[#This Row],[Références articles (RA)]]</f>
        <v>404065A-00500</v>
      </c>
      <c r="F190" s="22"/>
      <c r="G190" s="21"/>
      <c r="H190" s="27"/>
      <c r="I190" s="28">
        <f>Tableau13[[#This Row],[Prix unitaires
HT]]*1.2</f>
        <v>0</v>
      </c>
      <c r="J190" s="19">
        <v>1</v>
      </c>
      <c r="K190" s="27">
        <f>Tableau13[[#This Row],[Prix unitaires
HT]]*Tableau13[[#This Row],[Quantités estimées
sur 4 ans]]</f>
        <v>0</v>
      </c>
      <c r="L190" s="84">
        <f>Tableau13[[#This Row],[Prix unitaires
TTC]]*Tableau13[[#This Row],[Quantités estimées
sur 4 ans]]</f>
        <v>0</v>
      </c>
    </row>
    <row r="191" spans="1:12" ht="15" customHeight="1" x14ac:dyDescent="0.25">
      <c r="A191" s="22" t="str">
        <f>Tableau134[[#This Row],[Items]]</f>
        <v>EPIRB 02</v>
      </c>
      <c r="B191" s="20" t="str">
        <f>Tableau134[[#This Row],[Désignations longues]]</f>
        <v>EPIRB 4065 SAILOR Automatic</v>
      </c>
      <c r="C191" s="21" t="str">
        <f>Tableau134[[#This Row],[Unités]]</f>
        <v>NB</v>
      </c>
      <c r="D191" s="19" t="str">
        <f>Tableau134[[#This Row],[Codes entreprises (CE)
fabricants]]</f>
        <v>R3323</v>
      </c>
      <c r="E191" s="21" t="str">
        <f>Tableau134[[#This Row],[Références articles (RA)]]</f>
        <v>404065B-00500</v>
      </c>
      <c r="F191" s="22"/>
      <c r="G191" s="21"/>
      <c r="H191" s="27"/>
      <c r="I191" s="28">
        <f>Tableau13[[#This Row],[Prix unitaires
HT]]*1.2</f>
        <v>0</v>
      </c>
      <c r="J191" s="19">
        <v>1</v>
      </c>
      <c r="K191" s="27">
        <f>Tableau13[[#This Row],[Prix unitaires
HT]]*Tableau13[[#This Row],[Quantités estimées
sur 4 ans]]</f>
        <v>0</v>
      </c>
      <c r="L191" s="84">
        <f>Tableau13[[#This Row],[Prix unitaires
TTC]]*Tableau13[[#This Row],[Quantités estimées
sur 4 ans]]</f>
        <v>0</v>
      </c>
    </row>
    <row r="192" spans="1:12" ht="15" customHeight="1" x14ac:dyDescent="0.25">
      <c r="A192" s="22" t="str">
        <f>Tableau134[[#This Row],[Items]]</f>
        <v>EPIRB 03</v>
      </c>
      <c r="B192" s="20" t="str">
        <f>Tableau134[[#This Row],[Désignations longues]]</f>
        <v>EPIRB 4065 SAILOR GNSS Manual</v>
      </c>
      <c r="C192" s="21" t="str">
        <f>Tableau134[[#This Row],[Unités]]</f>
        <v>NB</v>
      </c>
      <c r="D192" s="19" t="str">
        <f>Tableau134[[#This Row],[Codes entreprises (CE)
fabricants]]</f>
        <v>R3323</v>
      </c>
      <c r="E192" s="21" t="str">
        <f>Tableau134[[#This Row],[Références articles (RA)]]</f>
        <v>404065C-00500</v>
      </c>
      <c r="F192" s="22"/>
      <c r="G192" s="21"/>
      <c r="H192" s="27"/>
      <c r="I192" s="28">
        <f>Tableau13[[#This Row],[Prix unitaires
HT]]*1.2</f>
        <v>0</v>
      </c>
      <c r="J192" s="19">
        <v>1</v>
      </c>
      <c r="K192" s="27">
        <f>Tableau13[[#This Row],[Prix unitaires
HT]]*Tableau13[[#This Row],[Quantités estimées
sur 4 ans]]</f>
        <v>0</v>
      </c>
      <c r="L192" s="84">
        <f>Tableau13[[#This Row],[Prix unitaires
TTC]]*Tableau13[[#This Row],[Quantités estimées
sur 4 ans]]</f>
        <v>0</v>
      </c>
    </row>
    <row r="193" spans="1:12" ht="15" customHeight="1" x14ac:dyDescent="0.25">
      <c r="A193" s="22" t="str">
        <f>Tableau134[[#This Row],[Items]]</f>
        <v>EPIRB 04</v>
      </c>
      <c r="B193" s="20" t="str">
        <f>Tableau134[[#This Row],[Désignations longues]]</f>
        <v>EPIRB 4065 SAILOR GNSS Automatic</v>
      </c>
      <c r="C193" s="21" t="str">
        <f>Tableau134[[#This Row],[Unités]]</f>
        <v>NB</v>
      </c>
      <c r="D193" s="19" t="str">
        <f>Tableau134[[#This Row],[Codes entreprises (CE)
fabricants]]</f>
        <v>R3323</v>
      </c>
      <c r="E193" s="21" t="str">
        <f>Tableau134[[#This Row],[Références articles (RA)]]</f>
        <v>404065D-00500</v>
      </c>
      <c r="F193" s="22"/>
      <c r="G193" s="21"/>
      <c r="H193" s="27"/>
      <c r="I193" s="28">
        <f>Tableau13[[#This Row],[Prix unitaires
HT]]*1.2</f>
        <v>0</v>
      </c>
      <c r="J193" s="19">
        <v>1</v>
      </c>
      <c r="K193" s="27">
        <f>Tableau13[[#This Row],[Prix unitaires
HT]]*Tableau13[[#This Row],[Quantités estimées
sur 4 ans]]</f>
        <v>0</v>
      </c>
      <c r="L193" s="84">
        <f>Tableau13[[#This Row],[Prix unitaires
TTC]]*Tableau13[[#This Row],[Quantités estimées
sur 4 ans]]</f>
        <v>0</v>
      </c>
    </row>
    <row r="194" spans="1:12" ht="15" customHeight="1" x14ac:dyDescent="0.25">
      <c r="A194" s="22" t="str">
        <f>Tableau134[[#This Row],[Items]]</f>
        <v>FIXAN 01</v>
      </c>
      <c r="B194" s="20" t="str">
        <f>Tableau134[[#This Row],[Désignations longues]]</f>
        <v xml:space="preserve">Montage sur roof avec câble traversant pr ant </v>
      </c>
      <c r="C194" s="21" t="str">
        <f>Tableau134[[#This Row],[Unités]]</f>
        <v>NB</v>
      </c>
      <c r="D194" s="19" t="str">
        <f>Tableau134[[#This Row],[Codes entreprises (CE)
fabricants]]</f>
        <v>R4278</v>
      </c>
      <c r="E194" s="21" t="str">
        <f>Tableau134[[#This Row],[Références articles (RA)]]</f>
        <v>E179F</v>
      </c>
      <c r="F194" s="22"/>
      <c r="G194" s="21"/>
      <c r="H194" s="27"/>
      <c r="I194" s="28">
        <f>Tableau13[[#This Row],[Prix unitaires
HT]]*1.2</f>
        <v>0</v>
      </c>
      <c r="J194" s="19">
        <v>10</v>
      </c>
      <c r="K194" s="41">
        <f>Tableau13[[#This Row],[Prix unitaires
HT]]*Tableau13[[#This Row],[Quantités estimées
sur 4 ans]]</f>
        <v>0</v>
      </c>
      <c r="L194" s="87">
        <f>Tableau13[[#This Row],[Prix unitaires
TTC]]*Tableau13[[#This Row],[Quantités estimées
sur 4 ans]]</f>
        <v>0</v>
      </c>
    </row>
    <row r="195" spans="1:12" ht="15" customHeight="1" x14ac:dyDescent="0.25">
      <c r="A195" s="22" t="str">
        <f>Tableau134[[#This Row],[Items]]</f>
        <v>FIXAN 02</v>
      </c>
      <c r="B195" s="20" t="str">
        <f>Tableau134[[#This Row],[Désignations longues]]</f>
        <v xml:space="preserve">Pièce de fixation pr ant </v>
      </c>
      <c r="C195" s="21" t="str">
        <f>Tableau134[[#This Row],[Unités]]</f>
        <v>NB</v>
      </c>
      <c r="D195" s="19" t="str">
        <f>Tableau134[[#This Row],[Codes entreprises (CE)
fabricants]]</f>
        <v>R4278</v>
      </c>
      <c r="E195" s="21" t="str">
        <f>Tableau134[[#This Row],[Références articles (RA)]]</f>
        <v>N157F</v>
      </c>
      <c r="F195" s="22"/>
      <c r="G195" s="21"/>
      <c r="H195" s="27"/>
      <c r="I195" s="28">
        <f>Tableau13[[#This Row],[Prix unitaires
HT]]*1.2</f>
        <v>0</v>
      </c>
      <c r="J195" s="19">
        <v>10</v>
      </c>
      <c r="K195" s="27">
        <f>Tableau13[[#This Row],[Prix unitaires
HT]]*Tableau13[[#This Row],[Quantités estimées
sur 4 ans]]</f>
        <v>0</v>
      </c>
      <c r="L195" s="84">
        <f>Tableau13[[#This Row],[Prix unitaires
TTC]]*Tableau13[[#This Row],[Quantités estimées
sur 4 ans]]</f>
        <v>0</v>
      </c>
    </row>
    <row r="196" spans="1:12" ht="15" customHeight="1" x14ac:dyDescent="0.25">
      <c r="A196" s="22" t="str">
        <f>Tableau134[[#This Row],[Items]]</f>
        <v>FIXAN 03</v>
      </c>
      <c r="B196" s="20" t="str">
        <f>Tableau134[[#This Row],[Désignations longues]]</f>
        <v xml:space="preserve">Pièce de fixation pr ant </v>
      </c>
      <c r="C196" s="21" t="str">
        <f>Tableau134[[#This Row],[Unités]]</f>
        <v>NB</v>
      </c>
      <c r="D196" s="19" t="str">
        <f>Tableau134[[#This Row],[Codes entreprises (CE)
fabricants]]</f>
        <v>R4278</v>
      </c>
      <c r="E196" s="21" t="str">
        <f>Tableau134[[#This Row],[Références articles (RA)]]</f>
        <v>N158F</v>
      </c>
      <c r="F196" s="22"/>
      <c r="G196" s="21"/>
      <c r="H196" s="27"/>
      <c r="I196" s="28">
        <f>Tableau13[[#This Row],[Prix unitaires
HT]]*1.2</f>
        <v>0</v>
      </c>
      <c r="J196" s="19">
        <v>10</v>
      </c>
      <c r="K196" s="27">
        <f>Tableau13[[#This Row],[Prix unitaires
HT]]*Tableau13[[#This Row],[Quantités estimées
sur 4 ans]]</f>
        <v>0</v>
      </c>
      <c r="L196" s="84">
        <f>Tableau13[[#This Row],[Prix unitaires
TTC]]*Tableau13[[#This Row],[Quantités estimées
sur 4 ans]]</f>
        <v>0</v>
      </c>
    </row>
    <row r="197" spans="1:12" ht="15" customHeight="1" x14ac:dyDescent="0.25">
      <c r="A197" s="22" t="str">
        <f>Tableau134[[#This Row],[Items]]</f>
        <v>FIXAN 04</v>
      </c>
      <c r="B197" s="20" t="str">
        <f>Tableau134[[#This Row],[Désignations longues]]</f>
        <v>Equerre pr ant de 5/8'' ou 1''</v>
      </c>
      <c r="C197" s="21" t="str">
        <f>Tableau134[[#This Row],[Unités]]</f>
        <v>NB</v>
      </c>
      <c r="D197" s="19" t="str">
        <f>Tableau134[[#This Row],[Codes entreprises (CE)
fabricants]]</f>
        <v>R4278</v>
      </c>
      <c r="E197" s="21" t="str">
        <f>Tableau134[[#This Row],[Références articles (RA)]]</f>
        <v>N162F</v>
      </c>
      <c r="F197" s="22"/>
      <c r="G197" s="21"/>
      <c r="H197" s="27"/>
      <c r="I197" s="28">
        <f>Tableau13[[#This Row],[Prix unitaires
HT]]*1.2</f>
        <v>0</v>
      </c>
      <c r="J197" s="19">
        <v>10</v>
      </c>
      <c r="K197" s="27">
        <f>Tableau13[[#This Row],[Prix unitaires
HT]]*Tableau13[[#This Row],[Quantités estimées
sur 4 ans]]</f>
        <v>0</v>
      </c>
      <c r="L197" s="84">
        <f>Tableau13[[#This Row],[Prix unitaires
TTC]]*Tableau13[[#This Row],[Quantités estimées
sur 4 ans]]</f>
        <v>0</v>
      </c>
    </row>
    <row r="198" spans="1:12" ht="15" customHeight="1" x14ac:dyDescent="0.25">
      <c r="A198" s="22" t="str">
        <f>Tableau134[[#This Row],[Items]]</f>
        <v>FIXAN 05</v>
      </c>
      <c r="B198" s="20" t="str">
        <f>Tableau134[[#This Row],[Désignations longues]]</f>
        <v xml:space="preserve">Equerre avec tube fileté pr ant </v>
      </c>
      <c r="C198" s="21" t="str">
        <f>Tableau134[[#This Row],[Unités]]</f>
        <v>NB</v>
      </c>
      <c r="D198" s="19" t="str">
        <f>Tableau134[[#This Row],[Codes entreprises (CE)
fabricants]]</f>
        <v>R4278</v>
      </c>
      <c r="E198" s="21" t="str">
        <f>Tableau134[[#This Row],[Références articles (RA)]]</f>
        <v>N164F</v>
      </c>
      <c r="F198" s="22"/>
      <c r="G198" s="21"/>
      <c r="H198" s="27"/>
      <c r="I198" s="28">
        <f>Tableau13[[#This Row],[Prix unitaires
HT]]*1.2</f>
        <v>0</v>
      </c>
      <c r="J198" s="19">
        <v>1</v>
      </c>
      <c r="K198" s="27">
        <f>Tableau13[[#This Row],[Prix unitaires
HT]]*Tableau13[[#This Row],[Quantités estimées
sur 4 ans]]</f>
        <v>0</v>
      </c>
      <c r="L198" s="84">
        <f>Tableau13[[#This Row],[Prix unitaires
TTC]]*Tableau13[[#This Row],[Quantités estimées
sur 4 ans]]</f>
        <v>0</v>
      </c>
    </row>
    <row r="199" spans="1:12" ht="15" customHeight="1" x14ac:dyDescent="0.25">
      <c r="A199" s="22" t="str">
        <f>Tableau134[[#This Row],[Items]]</f>
        <v>FIXAN 06</v>
      </c>
      <c r="B199" s="20" t="str">
        <f>Tableau134[[#This Row],[Désignations longues]]</f>
        <v xml:space="preserve">Equerre + brides de mat pr ant </v>
      </c>
      <c r="C199" s="21" t="str">
        <f>Tableau134[[#This Row],[Unités]]</f>
        <v>NB</v>
      </c>
      <c r="D199" s="19" t="str">
        <f>Tableau134[[#This Row],[Codes entreprises (CE)
fabricants]]</f>
        <v>R4278</v>
      </c>
      <c r="E199" s="21" t="str">
        <f>Tableau134[[#This Row],[Références articles (RA)]]</f>
        <v>N171F</v>
      </c>
      <c r="F199" s="22"/>
      <c r="G199" s="21"/>
      <c r="H199" s="27"/>
      <c r="I199" s="28">
        <f>Tableau13[[#This Row],[Prix unitaires
HT]]*1.2</f>
        <v>0</v>
      </c>
      <c r="J199" s="19">
        <v>5</v>
      </c>
      <c r="K199" s="27">
        <f>Tableau13[[#This Row],[Prix unitaires
HT]]*Tableau13[[#This Row],[Quantités estimées
sur 4 ans]]</f>
        <v>0</v>
      </c>
      <c r="L199" s="84">
        <f>Tableau13[[#This Row],[Prix unitaires
TTC]]*Tableau13[[#This Row],[Quantités estimées
sur 4 ans]]</f>
        <v>0</v>
      </c>
    </row>
    <row r="200" spans="1:12" ht="15" customHeight="1" x14ac:dyDescent="0.25">
      <c r="A200" s="22" t="str">
        <f>Tableau134[[#This Row],[Items]]</f>
        <v>FIXAN 07</v>
      </c>
      <c r="B200" s="20" t="str">
        <f>Tableau134[[#This Row],[Désignations longues]]</f>
        <v>Pièce de fixation pr ant</v>
      </c>
      <c r="C200" s="21" t="str">
        <f>Tableau134[[#This Row],[Unités]]</f>
        <v>NB</v>
      </c>
      <c r="D200" s="19" t="str">
        <f>Tableau134[[#This Row],[Codes entreprises (CE)
fabricants]]</f>
        <v>R4278</v>
      </c>
      <c r="E200" s="21" t="str">
        <f>Tableau134[[#This Row],[Références articles (RA)]]</f>
        <v>N210F</v>
      </c>
      <c r="F200" s="22"/>
      <c r="G200" s="21"/>
      <c r="H200" s="27"/>
      <c r="I200" s="28">
        <f>Tableau13[[#This Row],[Prix unitaires
HT]]*1.2</f>
        <v>0</v>
      </c>
      <c r="J200" s="19">
        <v>5</v>
      </c>
      <c r="K200" s="27">
        <f>Tableau13[[#This Row],[Prix unitaires
HT]]*Tableau13[[#This Row],[Quantités estimées
sur 4 ans]]</f>
        <v>0</v>
      </c>
      <c r="L200" s="84">
        <f>Tableau13[[#This Row],[Prix unitaires
TTC]]*Tableau13[[#This Row],[Quantités estimées
sur 4 ans]]</f>
        <v>0</v>
      </c>
    </row>
    <row r="201" spans="1:12" ht="15" customHeight="1" x14ac:dyDescent="0.25">
      <c r="A201" s="22" t="str">
        <f>Tableau134[[#This Row],[Items]]</f>
        <v>FIXAN 08</v>
      </c>
      <c r="B201" s="20" t="str">
        <f>Tableau134[[#This Row],[Désignations longues]]</f>
        <v xml:space="preserve">Pièce de fixation pr ant </v>
      </c>
      <c r="C201" s="21" t="str">
        <f>Tableau134[[#This Row],[Unités]]</f>
        <v>NB</v>
      </c>
      <c r="D201" s="19" t="str">
        <f>Tableau134[[#This Row],[Codes entreprises (CE)
fabricants]]</f>
        <v>R4278</v>
      </c>
      <c r="E201" s="21" t="str">
        <f>Tableau134[[#This Row],[Références articles (RA)]]</f>
        <v>N220F</v>
      </c>
      <c r="F201" s="22"/>
      <c r="G201" s="21"/>
      <c r="H201" s="27"/>
      <c r="I201" s="28">
        <f>Tableau13[[#This Row],[Prix unitaires
HT]]*1.2</f>
        <v>0</v>
      </c>
      <c r="J201" s="19">
        <v>5</v>
      </c>
      <c r="K201" s="27">
        <f>Tableau13[[#This Row],[Prix unitaires
HT]]*Tableau13[[#This Row],[Quantités estimées
sur 4 ans]]</f>
        <v>0</v>
      </c>
      <c r="L201" s="84">
        <f>Tableau13[[#This Row],[Prix unitaires
TTC]]*Tableau13[[#This Row],[Quantités estimées
sur 4 ans]]</f>
        <v>0</v>
      </c>
    </row>
    <row r="202" spans="1:12" ht="15" customHeight="1" x14ac:dyDescent="0.25">
      <c r="A202" s="22" t="str">
        <f>Tableau134[[#This Row],[Items]]</f>
        <v>FIXAN 09</v>
      </c>
      <c r="B202" s="20" t="str">
        <f>Tableau134[[#This Row],[Désignations longues]]</f>
        <v xml:space="preserve">Pièce de fixation pr ant </v>
      </c>
      <c r="C202" s="21" t="str">
        <f>Tableau134[[#This Row],[Unités]]</f>
        <v>NB</v>
      </c>
      <c r="D202" s="19" t="str">
        <f>Tableau134[[#This Row],[Codes entreprises (CE)
fabricants]]</f>
        <v>R4278</v>
      </c>
      <c r="E202" s="21" t="str">
        <f>Tableau134[[#This Row],[Références articles (RA)]]</f>
        <v>N249F</v>
      </c>
      <c r="F202" s="22"/>
      <c r="G202" s="21"/>
      <c r="H202" s="27"/>
      <c r="I202" s="28">
        <f>Tableau13[[#This Row],[Prix unitaires
HT]]*1.2</f>
        <v>0</v>
      </c>
      <c r="J202" s="19">
        <v>1</v>
      </c>
      <c r="K202" s="27">
        <f>Tableau13[[#This Row],[Prix unitaires
HT]]*Tableau13[[#This Row],[Quantités estimées
sur 4 ans]]</f>
        <v>0</v>
      </c>
      <c r="L202" s="84">
        <f>Tableau13[[#This Row],[Prix unitaires
TTC]]*Tableau13[[#This Row],[Quantités estimées
sur 4 ans]]</f>
        <v>0</v>
      </c>
    </row>
    <row r="203" spans="1:12" ht="15" customHeight="1" x14ac:dyDescent="0.25">
      <c r="A203" s="22" t="str">
        <f>Tableau134[[#This Row],[Items]]</f>
        <v>FIXAN 10</v>
      </c>
      <c r="B203" s="20" t="str">
        <f>Tableau134[[#This Row],[Désignations longues]]</f>
        <v xml:space="preserve">Coude nylon de montage sur tube Horizontal 7/8'' ou 1'' orientable par manettepr ant </v>
      </c>
      <c r="C203" s="21" t="str">
        <f>Tableau134[[#This Row],[Unités]]</f>
        <v>NB</v>
      </c>
      <c r="D203" s="19" t="str">
        <f>Tableau134[[#This Row],[Codes entreprises (CE)
fabricants]]</f>
        <v>R4278</v>
      </c>
      <c r="E203" s="21" t="str">
        <f>Tableau134[[#This Row],[Références articles (RA)]]</f>
        <v>N254F</v>
      </c>
      <c r="F203" s="22"/>
      <c r="G203" s="21"/>
      <c r="H203" s="27"/>
      <c r="I203" s="28">
        <f>Tableau13[[#This Row],[Prix unitaires
HT]]*1.2</f>
        <v>0</v>
      </c>
      <c r="J203" s="19">
        <v>15</v>
      </c>
      <c r="K203" s="27">
        <f>Tableau13[[#This Row],[Prix unitaires
HT]]*Tableau13[[#This Row],[Quantités estimées
sur 4 ans]]</f>
        <v>0</v>
      </c>
      <c r="L203" s="84">
        <f>Tableau13[[#This Row],[Prix unitaires
TTC]]*Tableau13[[#This Row],[Quantités estimées
sur 4 ans]]</f>
        <v>0</v>
      </c>
    </row>
    <row r="204" spans="1:12" ht="15" customHeight="1" x14ac:dyDescent="0.25">
      <c r="A204" s="22" t="str">
        <f>Tableau134[[#This Row],[Items]]</f>
        <v>FIXAN 11</v>
      </c>
      <c r="B204" s="20" t="str">
        <f>Tableau134[[#This Row],[Désignations longues]]</f>
        <v>Montage sur tube Horizontal ou vertical 30/75mm pr ant</v>
      </c>
      <c r="C204" s="21" t="str">
        <f>Tableau134[[#This Row],[Unités]]</f>
        <v>NB</v>
      </c>
      <c r="D204" s="19" t="str">
        <f>Tableau134[[#This Row],[Codes entreprises (CE)
fabricants]]</f>
        <v>R4278</v>
      </c>
      <c r="E204" s="21" t="str">
        <f>Tableau134[[#This Row],[Références articles (RA)]]</f>
        <v>N270F</v>
      </c>
      <c r="F204" s="22"/>
      <c r="G204" s="21"/>
      <c r="H204" s="27"/>
      <c r="I204" s="28">
        <f>Tableau13[[#This Row],[Prix unitaires
HT]]*1.2</f>
        <v>0</v>
      </c>
      <c r="J204" s="19">
        <v>1</v>
      </c>
      <c r="K204" s="41">
        <f>Tableau13[[#This Row],[Prix unitaires
HT]]*Tableau13[[#This Row],[Quantités estimées
sur 4 ans]]</f>
        <v>0</v>
      </c>
      <c r="L204" s="87">
        <f>Tableau13[[#This Row],[Prix unitaires
TTC]]*Tableau13[[#This Row],[Quantités estimées
sur 4 ans]]</f>
        <v>0</v>
      </c>
    </row>
    <row r="205" spans="1:12" ht="15" customHeight="1" x14ac:dyDescent="0.25">
      <c r="A205" s="22" t="str">
        <f>Tableau134[[#This Row],[Items]]</f>
        <v>FIXAN 12</v>
      </c>
      <c r="B205" s="20" t="str">
        <f>Tableau134[[#This Row],[Désignations longues]]</f>
        <v xml:space="preserve">Montage sur tube Horizontal ou vertical 33/58 mm pr ant </v>
      </c>
      <c r="C205" s="21" t="str">
        <f>Tableau134[[#This Row],[Unités]]</f>
        <v>NB</v>
      </c>
      <c r="D205" s="19" t="str">
        <f>Tableau134[[#This Row],[Codes entreprises (CE)
fabricants]]</f>
        <v>R4278</v>
      </c>
      <c r="E205" s="21" t="str">
        <f>Tableau134[[#This Row],[Références articles (RA)]]</f>
        <v>N275F</v>
      </c>
      <c r="F205" s="22"/>
      <c r="G205" s="21"/>
      <c r="H205" s="27"/>
      <c r="I205" s="28">
        <f>Tableau13[[#This Row],[Prix unitaires
HT]]*1.2</f>
        <v>0</v>
      </c>
      <c r="J205" s="19">
        <v>1</v>
      </c>
      <c r="K205" s="41">
        <f>Tableau13[[#This Row],[Prix unitaires
HT]]*Tableau13[[#This Row],[Quantités estimées
sur 4 ans]]</f>
        <v>0</v>
      </c>
      <c r="L205" s="87">
        <f>Tableau13[[#This Row],[Prix unitaires
TTC]]*Tableau13[[#This Row],[Quantités estimées
sur 4 ans]]</f>
        <v>0</v>
      </c>
    </row>
    <row r="206" spans="1:12" ht="15" customHeight="1" x14ac:dyDescent="0.25">
      <c r="A206" s="22" t="str">
        <f>Tableau134[[#This Row],[Items]]</f>
        <v>FIXAN 13</v>
      </c>
      <c r="B206" s="20" t="str">
        <f>Tableau134[[#This Row],[Désignations longues]]</f>
        <v>Support pour antenne GPS AIS-E</v>
      </c>
      <c r="C206" s="21" t="str">
        <f>Tableau134[[#This Row],[Unités]]</f>
        <v>NB</v>
      </c>
      <c r="D206" s="19" t="str">
        <f>Tableau134[[#This Row],[Codes entreprises (CE)
fabricants]]</f>
        <v>R4278</v>
      </c>
      <c r="E206" s="21" t="str">
        <f>Tableau134[[#This Row],[Références articles (RA)]]</f>
        <v>N276F</v>
      </c>
      <c r="F206" s="22"/>
      <c r="G206" s="21"/>
      <c r="H206" s="27"/>
      <c r="I206" s="28">
        <f>Tableau13[[#This Row],[Prix unitaires
HT]]*1.2</f>
        <v>0</v>
      </c>
      <c r="J206" s="19">
        <v>80</v>
      </c>
      <c r="K206" s="27">
        <f>Tableau13[[#This Row],[Prix unitaires
HT]]*Tableau13[[#This Row],[Quantités estimées
sur 4 ans]]</f>
        <v>0</v>
      </c>
      <c r="L206" s="84">
        <f>Tableau13[[#This Row],[Prix unitaires
TTC]]*Tableau13[[#This Row],[Quantités estimées
sur 4 ans]]</f>
        <v>0</v>
      </c>
    </row>
    <row r="207" spans="1:12" ht="15" customHeight="1" x14ac:dyDescent="0.25">
      <c r="A207" s="22" t="str">
        <f>Tableau134[[#This Row],[Items]]</f>
        <v>FIXAN 14</v>
      </c>
      <c r="B207" s="20" t="str">
        <f>Tableau134[[#This Row],[Désignations longues]]</f>
        <v xml:space="preserve">Montage sur roof + orientable pr ant </v>
      </c>
      <c r="C207" s="21" t="str">
        <f>Tableau134[[#This Row],[Unités]]</f>
        <v>NB</v>
      </c>
      <c r="D207" s="31" t="str">
        <f>Tableau134[[#This Row],[Codes entreprises (CE)
fabricants]]</f>
        <v>R4278</v>
      </c>
      <c r="E207" s="30" t="str">
        <f>Tableau134[[#This Row],[Références articles (RA)]]</f>
        <v>N286Fe</v>
      </c>
      <c r="F207" s="35"/>
      <c r="G207" s="30"/>
      <c r="H207" s="27"/>
      <c r="I207" s="28">
        <f>Tableau13[[#This Row],[Prix unitaires
HT]]*1.2</f>
        <v>0</v>
      </c>
      <c r="J207" s="19">
        <v>1</v>
      </c>
      <c r="K207" s="41">
        <f>Tableau13[[#This Row],[Prix unitaires
HT]]*Tableau13[[#This Row],[Quantités estimées
sur 4 ans]]</f>
        <v>0</v>
      </c>
      <c r="L207" s="87">
        <f>Tableau13[[#This Row],[Prix unitaires
TTC]]*Tableau13[[#This Row],[Quantités estimées
sur 4 ans]]</f>
        <v>0</v>
      </c>
    </row>
    <row r="208" spans="1:12" ht="15" customHeight="1" x14ac:dyDescent="0.25">
      <c r="A208" s="22" t="str">
        <f>Tableau134[[#This Row],[Items]]</f>
        <v>FIXAN 15</v>
      </c>
      <c r="B208" s="20" t="str">
        <f>Tableau134[[#This Row],[Désignations longues]]</f>
        <v xml:space="preserve">Montage sur roof pr ant </v>
      </c>
      <c r="C208" s="21" t="str">
        <f>Tableau134[[#This Row],[Unités]]</f>
        <v>NB</v>
      </c>
      <c r="D208" s="19" t="str">
        <f>Tableau134[[#This Row],[Codes entreprises (CE)
fabricants]]</f>
        <v>R4278</v>
      </c>
      <c r="E208" s="21" t="str">
        <f>Tableau134[[#This Row],[Références articles (RA)]]</f>
        <v>N288F</v>
      </c>
      <c r="F208" s="22"/>
      <c r="G208" s="21"/>
      <c r="H208" s="27"/>
      <c r="I208" s="28">
        <f>Tableau13[[#This Row],[Prix unitaires
HT]]*1.2</f>
        <v>0</v>
      </c>
      <c r="J208" s="19">
        <v>1</v>
      </c>
      <c r="K208" s="41">
        <f>Tableau13[[#This Row],[Prix unitaires
HT]]*Tableau13[[#This Row],[Quantités estimées
sur 4 ans]]</f>
        <v>0</v>
      </c>
      <c r="L208" s="87">
        <f>Tableau13[[#This Row],[Prix unitaires
TTC]]*Tableau13[[#This Row],[Quantités estimées
sur 4 ans]]</f>
        <v>0</v>
      </c>
    </row>
    <row r="209" spans="1:12" ht="15" customHeight="1" x14ac:dyDescent="0.25">
      <c r="A209" s="22" t="str">
        <f>Tableau134[[#This Row],[Items]]</f>
        <v>FIXAN 16</v>
      </c>
      <c r="B209" s="20" t="str">
        <f>Tableau134[[#This Row],[Désignations longues]]</f>
        <v xml:space="preserve">Pièce de fixation pr ant </v>
      </c>
      <c r="C209" s="21" t="str">
        <f>Tableau134[[#This Row],[Unités]]</f>
        <v>NB</v>
      </c>
      <c r="D209" s="19" t="str">
        <f>Tableau134[[#This Row],[Codes entreprises (CE)
fabricants]]</f>
        <v>R4278</v>
      </c>
      <c r="E209" s="21" t="str">
        <f>Tableau134[[#This Row],[Références articles (RA)]]</f>
        <v>N298F</v>
      </c>
      <c r="F209" s="22"/>
      <c r="G209" s="21"/>
      <c r="H209" s="27"/>
      <c r="I209" s="28">
        <f>Tableau13[[#This Row],[Prix unitaires
HT]]*1.2</f>
        <v>0</v>
      </c>
      <c r="J209" s="19">
        <v>1</v>
      </c>
      <c r="K209" s="27">
        <f>Tableau13[[#This Row],[Prix unitaires
HT]]*Tableau13[[#This Row],[Quantités estimées
sur 4 ans]]</f>
        <v>0</v>
      </c>
      <c r="L209" s="84">
        <f>Tableau13[[#This Row],[Prix unitaires
TTC]]*Tableau13[[#This Row],[Quantités estimées
sur 4 ans]]</f>
        <v>0</v>
      </c>
    </row>
    <row r="210" spans="1:12" ht="15" customHeight="1" x14ac:dyDescent="0.25">
      <c r="A210" s="22" t="str">
        <f>Tableau134[[#This Row],[Items]]</f>
        <v>FIXAN 17</v>
      </c>
      <c r="B210" s="20" t="str">
        <f>Tableau134[[#This Row],[Désignations longues]]</f>
        <v xml:space="preserve">Ecrou et manchon 1?'' pr ant </v>
      </c>
      <c r="C210" s="21" t="str">
        <f>Tableau134[[#This Row],[Unités]]</f>
        <v>NB</v>
      </c>
      <c r="D210" s="19" t="str">
        <f>Tableau134[[#This Row],[Codes entreprises (CE)
fabricants]]</f>
        <v>R4278</v>
      </c>
      <c r="E210" s="21" t="str">
        <f>Tableau134[[#This Row],[Références articles (RA)]]</f>
        <v>N240F</v>
      </c>
      <c r="F210" s="22"/>
      <c r="G210" s="21"/>
      <c r="H210" s="27"/>
      <c r="I210" s="28">
        <f>Tableau13[[#This Row],[Prix unitaires
HT]]*1.2</f>
        <v>0</v>
      </c>
      <c r="J210" s="19">
        <v>1</v>
      </c>
      <c r="K210" s="27">
        <f>Tableau13[[#This Row],[Prix unitaires
HT]]*Tableau13[[#This Row],[Quantités estimées
sur 4 ans]]</f>
        <v>0</v>
      </c>
      <c r="L210" s="84">
        <f>Tableau13[[#This Row],[Prix unitaires
TTC]]*Tableau13[[#This Row],[Quantités estimées
sur 4 ans]]</f>
        <v>0</v>
      </c>
    </row>
    <row r="211" spans="1:12" ht="15" customHeight="1" x14ac:dyDescent="0.25">
      <c r="A211" s="22" t="str">
        <f>Tableau134[[#This Row],[Items]]</f>
        <v>FIXAN 18</v>
      </c>
      <c r="B211" s="20" t="str">
        <f>Tableau134[[#This Row],[Désignations longues]]</f>
        <v>Bride double pr solidariser deux tubes de Ø 48-70mm en // acier galva</v>
      </c>
      <c r="C211" s="21" t="str">
        <f>Tableau134[[#This Row],[Unités]]</f>
        <v>NB</v>
      </c>
      <c r="D211" s="19" t="str">
        <f>Tableau134[[#This Row],[Codes entreprises (CE)
fabricants]]</f>
        <v>RA427</v>
      </c>
      <c r="E211" s="21" t="str">
        <f>Tableau134[[#This Row],[Références articles (RA)]]</f>
        <v>N095F-SET</v>
      </c>
      <c r="F211" s="22"/>
      <c r="G211" s="21"/>
      <c r="H211" s="27"/>
      <c r="I211" s="28">
        <f>Tableau13[[#This Row],[Prix unitaires
HT]]*1.2</f>
        <v>0</v>
      </c>
      <c r="J211" s="19">
        <v>5</v>
      </c>
      <c r="K211" s="27">
        <f>Tableau13[[#This Row],[Prix unitaires
HT]]*Tableau13[[#This Row],[Quantités estimées
sur 4 ans]]</f>
        <v>0</v>
      </c>
      <c r="L211" s="84">
        <f>Tableau13[[#This Row],[Prix unitaires
TTC]]*Tableau13[[#This Row],[Quantités estimées
sur 4 ans]]</f>
        <v>0</v>
      </c>
    </row>
    <row r="212" spans="1:12" ht="15" customHeight="1" x14ac:dyDescent="0.25">
      <c r="A212" s="22" t="str">
        <f>Tableau134[[#This Row],[Items]]</f>
        <v>FIXAN 19</v>
      </c>
      <c r="B212" s="20" t="str">
        <f>Tableau134[[#This Row],[Désignations longues]]</f>
        <v>Bride double pr solidariser un tube de Ø 48-89mm avec un 48-115 en // acier galva</v>
      </c>
      <c r="C212" s="21" t="str">
        <f>Tableau134[[#This Row],[Unités]]</f>
        <v>NB</v>
      </c>
      <c r="D212" s="19" t="str">
        <f>Tableau134[[#This Row],[Codes entreprises (CE)
fabricants]]</f>
        <v>R4278</v>
      </c>
      <c r="E212" s="21" t="str">
        <f>Tableau134[[#This Row],[Références articles (RA)]]</f>
        <v>N115F-SET</v>
      </c>
      <c r="F212" s="22"/>
      <c r="G212" s="21"/>
      <c r="H212" s="27"/>
      <c r="I212" s="28">
        <f>Tableau13[[#This Row],[Prix unitaires
HT]]*1.2</f>
        <v>0</v>
      </c>
      <c r="J212" s="19">
        <v>5</v>
      </c>
      <c r="K212" s="27">
        <f>Tableau13[[#This Row],[Prix unitaires
HT]]*Tableau13[[#This Row],[Quantités estimées
sur 4 ans]]</f>
        <v>0</v>
      </c>
      <c r="L212" s="84">
        <f>Tableau13[[#This Row],[Prix unitaires
TTC]]*Tableau13[[#This Row],[Quantités estimées
sur 4 ans]]</f>
        <v>0</v>
      </c>
    </row>
    <row r="213" spans="1:12" ht="15" customHeight="1" x14ac:dyDescent="0.25">
      <c r="A213" s="22" t="str">
        <f>Tableau134[[#This Row],[Items]]</f>
        <v>FIXAN 20</v>
      </c>
      <c r="B213" s="20" t="str">
        <f>Tableau134[[#This Row],[Désignations longues]]</f>
        <v>Bride pr solidariser deux tubes de Ø 25-50mm en // ou _|_ alu</v>
      </c>
      <c r="C213" s="21" t="str">
        <f>Tableau134[[#This Row],[Unités]]</f>
        <v>NB</v>
      </c>
      <c r="D213" s="19" t="str">
        <f>Tableau134[[#This Row],[Codes entreprises (CE)
fabricants]]</f>
        <v>U0109</v>
      </c>
      <c r="E213" s="21" t="str">
        <f>Tableau134[[#This Row],[Références articles (RA)]]</f>
        <v>0300066/00</v>
      </c>
      <c r="F213" s="22"/>
      <c r="G213" s="21"/>
      <c r="H213" s="27"/>
      <c r="I213" s="28">
        <f>Tableau13[[#This Row],[Prix unitaires
HT]]*1.2</f>
        <v>0</v>
      </c>
      <c r="J213" s="19">
        <v>5</v>
      </c>
      <c r="K213" s="27">
        <f>Tableau13[[#This Row],[Prix unitaires
HT]]*Tableau13[[#This Row],[Quantités estimées
sur 4 ans]]</f>
        <v>0</v>
      </c>
      <c r="L213" s="84">
        <f>Tableau13[[#This Row],[Prix unitaires
TTC]]*Tableau13[[#This Row],[Quantités estimées
sur 4 ans]]</f>
        <v>0</v>
      </c>
    </row>
    <row r="214" spans="1:12" ht="15" customHeight="1" x14ac:dyDescent="0.25">
      <c r="A214" s="22" t="str">
        <f>Tableau134[[#This Row],[Items]]</f>
        <v>FIXAN 21</v>
      </c>
      <c r="B214" s="20" t="str">
        <f>Tableau134[[#This Row],[Désignations longues]]</f>
        <v>Bride pr solidariser deux tubes de Ø 25-50mm en // ou _|_ acier galva</v>
      </c>
      <c r="C214" s="21" t="str">
        <f>Tableau134[[#This Row],[Unités]]</f>
        <v>NB</v>
      </c>
      <c r="D214" s="19" t="str">
        <f>Tableau134[[#This Row],[Codes entreprises (CE)
fabricants]]</f>
        <v>U0109</v>
      </c>
      <c r="E214" s="21" t="str">
        <f>Tableau134[[#This Row],[Références articles (RA)]]</f>
        <v>0302063/68</v>
      </c>
      <c r="F214" s="22"/>
      <c r="G214" s="21"/>
      <c r="H214" s="27"/>
      <c r="I214" s="28">
        <f>Tableau13[[#This Row],[Prix unitaires
HT]]*1.2</f>
        <v>0</v>
      </c>
      <c r="J214" s="19">
        <v>5</v>
      </c>
      <c r="K214" s="27">
        <f>Tableau13[[#This Row],[Prix unitaires
HT]]*Tableau13[[#This Row],[Quantités estimées
sur 4 ans]]</f>
        <v>0</v>
      </c>
      <c r="L214" s="84">
        <f>Tableau13[[#This Row],[Prix unitaires
TTC]]*Tableau13[[#This Row],[Quantités estimées
sur 4 ans]]</f>
        <v>0</v>
      </c>
    </row>
    <row r="215" spans="1:12" ht="15" customHeight="1" x14ac:dyDescent="0.25">
      <c r="A215" s="22" t="str">
        <f>Tableau134[[#This Row],[Items]]</f>
        <v>FIXAN 22</v>
      </c>
      <c r="B215" s="20" t="str">
        <f>Tableau134[[#This Row],[Désignations longues]]</f>
        <v>Bride pr solidariser un tube de Ø32mm sur un de 25-50mm en // ou _|_ acier galva</v>
      </c>
      <c r="C215" s="21" t="str">
        <f>Tableau134[[#This Row],[Unités]]</f>
        <v>NB</v>
      </c>
      <c r="D215" s="19" t="str">
        <f>Tableau134[[#This Row],[Codes entreprises (CE)
fabricants]]</f>
        <v>U0109</v>
      </c>
      <c r="E215" s="21" t="str">
        <f>Tableau134[[#This Row],[Références articles (RA)]]</f>
        <v>0302292/68</v>
      </c>
      <c r="F215" s="22"/>
      <c r="G215" s="21"/>
      <c r="H215" s="27"/>
      <c r="I215" s="28">
        <f>Tableau13[[#This Row],[Prix unitaires
HT]]*1.2</f>
        <v>0</v>
      </c>
      <c r="J215" s="19">
        <v>5</v>
      </c>
      <c r="K215" s="27">
        <f>Tableau13[[#This Row],[Prix unitaires
HT]]*Tableau13[[#This Row],[Quantités estimées
sur 4 ans]]</f>
        <v>0</v>
      </c>
      <c r="L215" s="84">
        <f>Tableau13[[#This Row],[Prix unitaires
TTC]]*Tableau13[[#This Row],[Quantités estimées
sur 4 ans]]</f>
        <v>0</v>
      </c>
    </row>
    <row r="216" spans="1:12" ht="15" customHeight="1" x14ac:dyDescent="0.25">
      <c r="A216" s="22" t="str">
        <f>Tableau134[[#This Row],[Items]]</f>
        <v>FIXAN 23</v>
      </c>
      <c r="B216" s="20" t="str">
        <f>Tableau134[[#This Row],[Désignations longues]]</f>
        <v>Bras de déport universel pr ant se terminant sur un connect N</v>
      </c>
      <c r="C216" s="21" t="str">
        <f>Tableau134[[#This Row],[Unités]]</f>
        <v>NB</v>
      </c>
      <c r="D216" s="19" t="str">
        <f>Tableau134[[#This Row],[Codes entreprises (CE)
fabricants]]</f>
        <v>4NM48</v>
      </c>
      <c r="E216" s="21" t="str">
        <f>Tableau134[[#This Row],[Références articles (RA)]]</f>
        <v>505-173-5-003</v>
      </c>
      <c r="F216" s="22"/>
      <c r="G216" s="21"/>
      <c r="H216" s="27"/>
      <c r="I216" s="28">
        <f>Tableau13[[#This Row],[Prix unitaires
HT]]*1.2</f>
        <v>0</v>
      </c>
      <c r="J216" s="19">
        <v>2</v>
      </c>
      <c r="K216" s="27">
        <f>Tableau13[[#This Row],[Prix unitaires
HT]]*Tableau13[[#This Row],[Quantités estimées
sur 4 ans]]</f>
        <v>0</v>
      </c>
      <c r="L216" s="84">
        <f>Tableau13[[#This Row],[Prix unitaires
TTC]]*Tableau13[[#This Row],[Quantités estimées
sur 4 ans]]</f>
        <v>0</v>
      </c>
    </row>
    <row r="217" spans="1:12" ht="15" customHeight="1" x14ac:dyDescent="0.25">
      <c r="A217" s="22" t="str">
        <f>Tableau134[[#This Row],[Items]]</f>
        <v>INC 01</v>
      </c>
      <c r="B217" s="20" t="str">
        <f>Tableau134[[#This Row],[Désignations longues]]</f>
        <v>frn Imprimante H1252B /H2095C</v>
      </c>
      <c r="C217" s="21" t="str">
        <f>Tableau134[[#This Row],[Unités]]</f>
        <v>NB</v>
      </c>
      <c r="D217" s="19" t="str">
        <f>Tableau134[[#This Row],[Codes entreprises (CE)
fabricants]]</f>
        <v>S4071</v>
      </c>
      <c r="E217" s="21" t="str">
        <f>Tableau134[[#This Row],[Références articles (RA)]]</f>
        <v>H1252B</v>
      </c>
      <c r="F217" s="22"/>
      <c r="G217" s="21"/>
      <c r="H217" s="27"/>
      <c r="I217" s="28">
        <f>Tableau13[[#This Row],[Prix unitaires
HT]]*1.2</f>
        <v>0</v>
      </c>
      <c r="J217" s="19">
        <v>1</v>
      </c>
      <c r="K217" s="27">
        <f>Tableau13[[#This Row],[Prix unitaires
HT]]*Tableau13[[#This Row],[Quantités estimées
sur 4 ans]]</f>
        <v>0</v>
      </c>
      <c r="L217" s="84">
        <f>Tableau13[[#This Row],[Prix unitaires
TTC]]*Tableau13[[#This Row],[Quantités estimées
sur 4 ans]]</f>
        <v>0</v>
      </c>
    </row>
    <row r="218" spans="1:12" ht="15" customHeight="1" x14ac:dyDescent="0.25">
      <c r="A218" s="22" t="str">
        <f>Tableau134[[#This Row],[Items]]</f>
        <v>INC 02</v>
      </c>
      <c r="B218" s="20" t="str">
        <f>Tableau134[[#This Row],[Désignations longues]]</f>
        <v>Fourn Imp TT3608A pr TT3020C ou3027C</v>
      </c>
      <c r="C218" s="21" t="str">
        <f>Tableau134[[#This Row],[Unités]]</f>
        <v>NB</v>
      </c>
      <c r="D218" s="19" t="str">
        <f>Tableau134[[#This Row],[Codes entreprises (CE)
fabricants]]</f>
        <v>R3323</v>
      </c>
      <c r="E218" s="21" t="str">
        <f>Tableau134[[#This Row],[Références articles (RA)]]</f>
        <v>TT-3608A</v>
      </c>
      <c r="F218" s="22"/>
      <c r="G218" s="21"/>
      <c r="H218" s="27"/>
      <c r="I218" s="28">
        <f>Tableau13[[#This Row],[Prix unitaires
HT]]*1.2</f>
        <v>0</v>
      </c>
      <c r="J218" s="19">
        <v>1</v>
      </c>
      <c r="K218" s="27">
        <f>Tableau13[[#This Row],[Prix unitaires
HT]]*Tableau13[[#This Row],[Quantités estimées
sur 4 ans]]</f>
        <v>0</v>
      </c>
      <c r="L218" s="84">
        <f>Tableau13[[#This Row],[Prix unitaires
TTC]]*Tableau13[[#This Row],[Quantités estimées
sur 4 ans]]</f>
        <v>0</v>
      </c>
    </row>
    <row r="219" spans="1:12" ht="15" customHeight="1" x14ac:dyDescent="0.25">
      <c r="A219" s="22" t="str">
        <f>Tableau134[[#This Row],[Items]]</f>
        <v>INC 03</v>
      </c>
      <c r="B219" s="20" t="str">
        <f>Tableau134[[#This Row],[Désignations longues]]</f>
        <v>frn Sailor 6110 (ER + ant + term + clavier)</v>
      </c>
      <c r="C219" s="21" t="str">
        <f>Tableau134[[#This Row],[Unités]]</f>
        <v>NB</v>
      </c>
      <c r="D219" s="19" t="str">
        <f>Tableau134[[#This Row],[Codes entreprises (CE)
fabricants]]</f>
        <v>R3323</v>
      </c>
      <c r="E219" s="21" t="str">
        <f>Tableau134[[#This Row],[Références articles (RA)]]</f>
        <v>406110A-00500</v>
      </c>
      <c r="F219" s="22"/>
      <c r="G219" s="21"/>
      <c r="H219" s="27"/>
      <c r="I219" s="28">
        <f>Tableau13[[#This Row],[Prix unitaires
HT]]*1.2</f>
        <v>0</v>
      </c>
      <c r="J219" s="19">
        <v>3</v>
      </c>
      <c r="K219" s="27">
        <f>Tableau13[[#This Row],[Prix unitaires
HT]]*Tableau13[[#This Row],[Quantités estimées
sur 4 ans]]</f>
        <v>0</v>
      </c>
      <c r="L219" s="84">
        <f>Tableau13[[#This Row],[Prix unitaires
TTC]]*Tableau13[[#This Row],[Quantités estimées
sur 4 ans]]</f>
        <v>0</v>
      </c>
    </row>
    <row r="220" spans="1:12" ht="15" customHeight="1" x14ac:dyDescent="0.25">
      <c r="A220" s="22" t="str">
        <f>Tableau134[[#This Row],[Items]]</f>
        <v>INC 04</v>
      </c>
      <c r="B220" s="20" t="str">
        <f>Tableau134[[#This Row],[Désignations longues]]</f>
        <v>frn clavier Sailor 6001</v>
      </c>
      <c r="C220" s="21" t="str">
        <f>Tableau134[[#This Row],[Unités]]</f>
        <v>NB</v>
      </c>
      <c r="D220" s="19" t="str">
        <f>Tableau134[[#This Row],[Codes entreprises (CE)
fabricants]]</f>
        <v>R3323</v>
      </c>
      <c r="E220" s="21" t="str">
        <f>Tableau134[[#This Row],[Références articles (RA)]]</f>
        <v>406001A-00500</v>
      </c>
      <c r="F220" s="22"/>
      <c r="G220" s="21"/>
      <c r="H220" s="27"/>
      <c r="I220" s="28">
        <f>Tableau13[[#This Row],[Prix unitaires
HT]]*1.2</f>
        <v>0</v>
      </c>
      <c r="J220" s="19">
        <v>1</v>
      </c>
      <c r="K220" s="27">
        <f>Tableau13[[#This Row],[Prix unitaires
HT]]*Tableau13[[#This Row],[Quantités estimées
sur 4 ans]]</f>
        <v>0</v>
      </c>
      <c r="L220" s="84">
        <f>Tableau13[[#This Row],[Prix unitaires
TTC]]*Tableau13[[#This Row],[Quantités estimées
sur 4 ans]]</f>
        <v>0</v>
      </c>
    </row>
    <row r="221" spans="1:12" ht="15" customHeight="1" x14ac:dyDescent="0.25">
      <c r="A221" s="22" t="str">
        <f>Tableau134[[#This Row],[Items]]</f>
        <v>INC 05</v>
      </c>
      <c r="B221" s="20" t="str">
        <f>Tableau134[[#This Row],[Désignations longues]]</f>
        <v>frn Emetteur mini C GMDSS</v>
      </c>
      <c r="C221" s="21" t="str">
        <f>Tableau134[[#This Row],[Unités]]</f>
        <v>NB</v>
      </c>
      <c r="D221" s="19" t="str">
        <f>Tableau134[[#This Row],[Codes entreprises (CE)
fabricants]]</f>
        <v>R3323</v>
      </c>
      <c r="E221" s="21" t="str">
        <f>Tableau134[[#This Row],[Références articles (RA)]]</f>
        <v>Sailor 3027C</v>
      </c>
      <c r="F221" s="22"/>
      <c r="G221" s="21"/>
      <c r="H221" s="27"/>
      <c r="I221" s="28">
        <f>Tableau13[[#This Row],[Prix unitaires
HT]]*1.2</f>
        <v>0</v>
      </c>
      <c r="J221" s="19">
        <v>1</v>
      </c>
      <c r="K221" s="27">
        <f>Tableau13[[#This Row],[Prix unitaires
HT]]*Tableau13[[#This Row],[Quantités estimées
sur 4 ans]]</f>
        <v>0</v>
      </c>
      <c r="L221" s="84">
        <f>Tableau13[[#This Row],[Prix unitaires
TTC]]*Tableau13[[#This Row],[Quantités estimées
sur 4 ans]]</f>
        <v>0</v>
      </c>
    </row>
    <row r="222" spans="1:12" ht="15" customHeight="1" x14ac:dyDescent="0.25">
      <c r="A222" s="22" t="str">
        <f>Tableau134[[#This Row],[Items]]</f>
        <v>INC 06</v>
      </c>
      <c r="B222" s="20" t="str">
        <f>Tableau134[[#This Row],[Désignations longues]]</f>
        <v>Fourn. terminal mess. SAILOR 6018</v>
      </c>
      <c r="C222" s="21" t="str">
        <f>Tableau134[[#This Row],[Unités]]</f>
        <v>NB</v>
      </c>
      <c r="D222" s="19" t="str">
        <f>Tableau134[[#This Row],[Codes entreprises (CE)
fabricants]]</f>
        <v>R3323</v>
      </c>
      <c r="E222" s="21" t="str">
        <f>Tableau134[[#This Row],[Références articles (RA)]]</f>
        <v>406018A-500</v>
      </c>
      <c r="F222" s="22"/>
      <c r="G222" s="21"/>
      <c r="H222" s="27"/>
      <c r="I222" s="28">
        <f>Tableau13[[#This Row],[Prix unitaires
HT]]*1.2</f>
        <v>0</v>
      </c>
      <c r="J222" s="19">
        <v>1</v>
      </c>
      <c r="K222" s="27">
        <f>Tableau13[[#This Row],[Prix unitaires
HT]]*Tableau13[[#This Row],[Quantités estimées
sur 4 ans]]</f>
        <v>0</v>
      </c>
      <c r="L222" s="84">
        <f>Tableau13[[#This Row],[Prix unitaires
TTC]]*Tableau13[[#This Row],[Quantités estimées
sur 4 ans]]</f>
        <v>0</v>
      </c>
    </row>
    <row r="223" spans="1:12" ht="15" customHeight="1" x14ac:dyDescent="0.25">
      <c r="A223" s="22" t="str">
        <f>Tableau134[[#This Row],[Items]]</f>
        <v>INC 07</v>
      </c>
      <c r="B223" s="20" t="str">
        <f>Tableau134[[#This Row],[Désignations longues]]</f>
        <v>Fourn. alimentation SAILOR 6081</v>
      </c>
      <c r="C223" s="21" t="str">
        <f>Tableau134[[#This Row],[Unités]]</f>
        <v>NB</v>
      </c>
      <c r="D223" s="19" t="str">
        <f>Tableau134[[#This Row],[Codes entreprises (CE)
fabricants]]</f>
        <v>R3323</v>
      </c>
      <c r="E223" s="21" t="str">
        <f>Tableau134[[#This Row],[Références articles (RA)]]</f>
        <v>406081A-00500</v>
      </c>
      <c r="F223" s="22"/>
      <c r="G223" s="21"/>
      <c r="H223" s="27"/>
      <c r="I223" s="28">
        <f>Tableau13[[#This Row],[Prix unitaires
HT]]*1.2</f>
        <v>0</v>
      </c>
      <c r="J223" s="19">
        <v>1</v>
      </c>
      <c r="K223" s="27">
        <f>Tableau13[[#This Row],[Prix unitaires
HT]]*Tableau13[[#This Row],[Quantités estimées
sur 4 ans]]</f>
        <v>0</v>
      </c>
      <c r="L223" s="84">
        <f>Tableau13[[#This Row],[Prix unitaires
TTC]]*Tableau13[[#This Row],[Quantités estimées
sur 4 ans]]</f>
        <v>0</v>
      </c>
    </row>
    <row r="224" spans="1:12" ht="15" customHeight="1" x14ac:dyDescent="0.25">
      <c r="A224" s="22" t="str">
        <f>Tableau134[[#This Row],[Items]]</f>
        <v>INC 08</v>
      </c>
      <c r="B224" s="20" t="str">
        <f>Tableau134[[#This Row],[Désignations longues]]</f>
        <v>Coffret alarme 6101 pr 3027C</v>
      </c>
      <c r="C224" s="21" t="str">
        <f>Tableau134[[#This Row],[Unités]]</f>
        <v>NB</v>
      </c>
      <c r="D224" s="19" t="str">
        <f>Tableau134[[#This Row],[Codes entreprises (CE)
fabricants]]</f>
        <v>R3323</v>
      </c>
      <c r="E224" s="21" t="str">
        <f>Tableau134[[#This Row],[Références articles (RA)]]</f>
        <v>406101A-00500</v>
      </c>
      <c r="F224" s="22"/>
      <c r="G224" s="21"/>
      <c r="H224" s="27"/>
      <c r="I224" s="28">
        <f>Tableau13[[#This Row],[Prix unitaires
HT]]*1.2</f>
        <v>0</v>
      </c>
      <c r="J224" s="19">
        <v>1</v>
      </c>
      <c r="K224" s="27">
        <f>Tableau13[[#This Row],[Prix unitaires
HT]]*Tableau13[[#This Row],[Quantités estimées
sur 4 ans]]</f>
        <v>0</v>
      </c>
      <c r="L224" s="84">
        <f>Tableau13[[#This Row],[Prix unitaires
TTC]]*Tableau13[[#This Row],[Quantités estimées
sur 4 ans]]</f>
        <v>0</v>
      </c>
    </row>
    <row r="225" spans="1:12" ht="15" customHeight="1" x14ac:dyDescent="0.25">
      <c r="A225" s="22" t="str">
        <f>Tableau134[[#This Row],[Items]]</f>
        <v>INC 09</v>
      </c>
      <c r="B225" s="20" t="str">
        <f>Tableau134[[#This Row],[Désignations longues]]</f>
        <v>Switch Ethernet 6197 pr 3027C</v>
      </c>
      <c r="C225" s="21" t="str">
        <f>Tableau134[[#This Row],[Unités]]</f>
        <v>NB</v>
      </c>
      <c r="D225" s="19" t="str">
        <f>Tableau134[[#This Row],[Codes entreprises (CE)
fabricants]]</f>
        <v>R3323</v>
      </c>
      <c r="E225" s="21" t="str">
        <f>Tableau134[[#This Row],[Références articles (RA)]]</f>
        <v>406197A-00500</v>
      </c>
      <c r="F225" s="22"/>
      <c r="G225" s="21"/>
      <c r="H225" s="27"/>
      <c r="I225" s="28">
        <f>Tableau13[[#This Row],[Prix unitaires
HT]]*1.2</f>
        <v>0</v>
      </c>
      <c r="J225" s="19">
        <v>1</v>
      </c>
      <c r="K225" s="27">
        <f>Tableau13[[#This Row],[Prix unitaires
HT]]*Tableau13[[#This Row],[Quantités estimées
sur 4 ans]]</f>
        <v>0</v>
      </c>
      <c r="L225" s="84">
        <f>Tableau13[[#This Row],[Prix unitaires
TTC]]*Tableau13[[#This Row],[Quantités estimées
sur 4 ans]]</f>
        <v>0</v>
      </c>
    </row>
    <row r="226" spans="1:12" ht="15" customHeight="1" x14ac:dyDescent="0.25">
      <c r="A226" s="22" t="str">
        <f>Tableau134[[#This Row],[Items]]</f>
        <v>INC 10</v>
      </c>
      <c r="B226" s="20" t="str">
        <f>Tableau134[[#This Row],[Désignations longues]]</f>
        <v>Interface NMEI-Ethernet 6194 pr 3027C</v>
      </c>
      <c r="C226" s="21" t="str">
        <f>Tableau134[[#This Row],[Unités]]</f>
        <v>NB</v>
      </c>
      <c r="D226" s="19" t="str">
        <f>Tableau134[[#This Row],[Codes entreprises (CE)
fabricants]]</f>
        <v>R3323</v>
      </c>
      <c r="E226" s="21" t="str">
        <f>Tableau134[[#This Row],[Références articles (RA)]]</f>
        <v>Sailor 6194</v>
      </c>
      <c r="F226" s="22"/>
      <c r="G226" s="21"/>
      <c r="H226" s="27"/>
      <c r="I226" s="28">
        <f>Tableau13[[#This Row],[Prix unitaires
HT]]*1.2</f>
        <v>0</v>
      </c>
      <c r="J226" s="19">
        <v>1</v>
      </c>
      <c r="K226" s="27">
        <f>Tableau13[[#This Row],[Prix unitaires
HT]]*Tableau13[[#This Row],[Quantités estimées
sur 4 ans]]</f>
        <v>0</v>
      </c>
      <c r="L226" s="84">
        <f>Tableau13[[#This Row],[Prix unitaires
TTC]]*Tableau13[[#This Row],[Quantités estimées
sur 4 ans]]</f>
        <v>0</v>
      </c>
    </row>
    <row r="227" spans="1:12" ht="15" customHeight="1" x14ac:dyDescent="0.25">
      <c r="A227" s="22" t="str">
        <f>Tableau134[[#This Row],[Items]]</f>
        <v>NAV 01</v>
      </c>
      <c r="B227" s="20" t="str">
        <f>Tableau134[[#This Row],[Désignations longues]]</f>
        <v>Fourn. Moniteur avec imp pr NX 7001</v>
      </c>
      <c r="C227" s="21" t="str">
        <f>Tableau134[[#This Row],[Unités]]</f>
        <v>NB</v>
      </c>
      <c r="D227" s="19" t="str">
        <f>Tableau134[[#This Row],[Codes entreprises (CE)
fabricants]]</f>
        <v>S0622</v>
      </c>
      <c r="E227" s="21" t="str">
        <f>Tableau134[[#This Row],[Références articles (RA)]]</f>
        <v>NX-700A</v>
      </c>
      <c r="F227" s="22"/>
      <c r="G227" s="21"/>
      <c r="H227" s="27"/>
      <c r="I227" s="28">
        <f>Tableau13[[#This Row],[Prix unitaires
HT]]*1.2</f>
        <v>0</v>
      </c>
      <c r="J227" s="19">
        <v>5</v>
      </c>
      <c r="K227" s="27">
        <f>Tableau13[[#This Row],[Prix unitaires
HT]]*Tableau13[[#This Row],[Quantités estimées
sur 4 ans]]</f>
        <v>0</v>
      </c>
      <c r="L227" s="84">
        <f>Tableau13[[#This Row],[Prix unitaires
TTC]]*Tableau13[[#This Row],[Quantités estimées
sur 4 ans]]</f>
        <v>0</v>
      </c>
    </row>
    <row r="228" spans="1:12" ht="15" customHeight="1" x14ac:dyDescent="0.25">
      <c r="A228" s="22" t="str">
        <f>Tableau134[[#This Row],[Items]]</f>
        <v>NAV 02</v>
      </c>
      <c r="B228" s="20" t="str">
        <f>Tableau134[[#This Row],[Désignations longues]]</f>
        <v>Four. Moniteur sans imp pr NX 7001</v>
      </c>
      <c r="C228" s="21" t="str">
        <f>Tableau134[[#This Row],[Unités]]</f>
        <v>NB</v>
      </c>
      <c r="D228" s="19" t="str">
        <f>Tableau134[[#This Row],[Codes entreprises (CE)
fabricants]]</f>
        <v>S0622</v>
      </c>
      <c r="E228" s="21" t="str">
        <f>Tableau134[[#This Row],[Références articles (RA)]]</f>
        <v>NX-700B</v>
      </c>
      <c r="F228" s="22"/>
      <c r="G228" s="21"/>
      <c r="H228" s="27"/>
      <c r="I228" s="28">
        <f>Tableau13[[#This Row],[Prix unitaires
HT]]*1.2</f>
        <v>0</v>
      </c>
      <c r="J228" s="19">
        <v>5</v>
      </c>
      <c r="K228" s="27">
        <f>Tableau13[[#This Row],[Prix unitaires
HT]]*Tableau13[[#This Row],[Quantités estimées
sur 4 ans]]</f>
        <v>0</v>
      </c>
      <c r="L228" s="84">
        <f>Tableau13[[#This Row],[Prix unitaires
TTC]]*Tableau13[[#This Row],[Quantités estimées
sur 4 ans]]</f>
        <v>0</v>
      </c>
    </row>
    <row r="229" spans="1:12" ht="15" customHeight="1" x14ac:dyDescent="0.25">
      <c r="A229" s="22" t="str">
        <f>Tableau134[[#This Row],[Items]]</f>
        <v>NAV 03</v>
      </c>
      <c r="B229" s="20" t="str">
        <f>Tableau134[[#This Row],[Désignations longues]]</f>
        <v>frn ant pr NX 7001</v>
      </c>
      <c r="C229" s="21" t="str">
        <f>Tableau134[[#This Row],[Unités]]</f>
        <v>NB</v>
      </c>
      <c r="D229" s="19" t="str">
        <f>Tableau134[[#This Row],[Codes entreprises (CE)
fabricants]]</f>
        <v>S0622</v>
      </c>
      <c r="E229" s="21" t="str">
        <f>Tableau134[[#This Row],[Références articles (RA)]]</f>
        <v>NX-7H</v>
      </c>
      <c r="F229" s="22"/>
      <c r="G229" s="21"/>
      <c r="H229" s="27"/>
      <c r="I229" s="28">
        <f>Tableau13[[#This Row],[Prix unitaires
HT]]*1.2</f>
        <v>0</v>
      </c>
      <c r="J229" s="19">
        <v>5</v>
      </c>
      <c r="K229" s="27">
        <f>Tableau13[[#This Row],[Prix unitaires
HT]]*Tableau13[[#This Row],[Quantités estimées
sur 4 ans]]</f>
        <v>0</v>
      </c>
      <c r="L229" s="84">
        <f>Tableau13[[#This Row],[Prix unitaires
TTC]]*Tableau13[[#This Row],[Quantités estimées
sur 4 ans]]</f>
        <v>0</v>
      </c>
    </row>
    <row r="230" spans="1:12" ht="15" customHeight="1" x14ac:dyDescent="0.25">
      <c r="A230" s="22" t="str">
        <f>Tableau134[[#This Row],[Items]]</f>
        <v>NAV 04</v>
      </c>
      <c r="B230" s="20" t="str">
        <f>Tableau134[[#This Row],[Désignations longues]]</f>
        <v>Papier thermique TP058-30CL pr imp</v>
      </c>
      <c r="C230" s="21" t="str">
        <f>Tableau134[[#This Row],[Unités]]</f>
        <v>NB</v>
      </c>
      <c r="D230" s="19" t="str">
        <f>Tableau134[[#This Row],[Codes entreprises (CE)
fabricants]]</f>
        <v>S0622</v>
      </c>
      <c r="E230" s="21" t="str">
        <f>Tableau134[[#This Row],[Références articles (RA)]]</f>
        <v>TP058-30CL</v>
      </c>
      <c r="F230" s="22"/>
      <c r="G230" s="21"/>
      <c r="H230" s="27"/>
      <c r="I230" s="28">
        <f>Tableau13[[#This Row],[Prix unitaires
HT]]*1.2</f>
        <v>0</v>
      </c>
      <c r="J230" s="19">
        <v>10</v>
      </c>
      <c r="K230" s="27">
        <f>Tableau13[[#This Row],[Prix unitaires
HT]]*Tableau13[[#This Row],[Quantités estimées
sur 4 ans]]</f>
        <v>0</v>
      </c>
      <c r="L230" s="84">
        <f>Tableau13[[#This Row],[Prix unitaires
TTC]]*Tableau13[[#This Row],[Quantités estimées
sur 4 ans]]</f>
        <v>0</v>
      </c>
    </row>
    <row r="231" spans="1:12" ht="15" customHeight="1" x14ac:dyDescent="0.25">
      <c r="A231" s="22" t="str">
        <f>Tableau134[[#This Row],[Items]]</f>
        <v>NAV 05</v>
      </c>
      <c r="B231" s="20" t="str">
        <f>Tableau134[[#This Row],[Désignations longues]]</f>
        <v>OP08-19 Kit encastrement pr NX-700A</v>
      </c>
      <c r="C231" s="21" t="str">
        <f>Tableau134[[#This Row],[Unités]]</f>
        <v>NB</v>
      </c>
      <c r="D231" s="19" t="str">
        <f>Tableau134[[#This Row],[Codes entreprises (CE)
fabricants]]</f>
        <v>S0622</v>
      </c>
      <c r="E231" s="21" t="str">
        <f>Tableau134[[#This Row],[Références articles (RA)]]</f>
        <v>004-515-260</v>
      </c>
      <c r="F231" s="22"/>
      <c r="G231" s="21"/>
      <c r="H231" s="27"/>
      <c r="I231" s="28">
        <f>Tableau13[[#This Row],[Prix unitaires
HT]]*1.2</f>
        <v>0</v>
      </c>
      <c r="J231" s="19">
        <v>1</v>
      </c>
      <c r="K231" s="27">
        <f>Tableau13[[#This Row],[Prix unitaires
HT]]*Tableau13[[#This Row],[Quantités estimées
sur 4 ans]]</f>
        <v>0</v>
      </c>
      <c r="L231" s="84">
        <f>Tableau13[[#This Row],[Prix unitaires
TTC]]*Tableau13[[#This Row],[Quantités estimées
sur 4 ans]]</f>
        <v>0</v>
      </c>
    </row>
    <row r="232" spans="1:12" ht="15" customHeight="1" x14ac:dyDescent="0.25">
      <c r="A232" s="22" t="str">
        <f>Tableau134[[#This Row],[Items]]</f>
        <v>NAV 06</v>
      </c>
      <c r="B232" s="20" t="str">
        <f>Tableau134[[#This Row],[Désignations longues]]</f>
        <v>OP08-19 Kit encastrement pr NX-700B</v>
      </c>
      <c r="C232" s="21" t="str">
        <f>Tableau134[[#This Row],[Unités]]</f>
        <v>NB</v>
      </c>
      <c r="D232" s="19" t="str">
        <f>Tableau134[[#This Row],[Codes entreprises (CE)
fabricants]]</f>
        <v>S0622</v>
      </c>
      <c r="E232" s="21" t="str">
        <f>Tableau134[[#This Row],[Références articles (RA)]]</f>
        <v>004-515-270</v>
      </c>
      <c r="F232" s="22"/>
      <c r="G232" s="21"/>
      <c r="H232" s="27"/>
      <c r="I232" s="28">
        <f>Tableau13[[#This Row],[Prix unitaires
HT]]*1.2</f>
        <v>0</v>
      </c>
      <c r="J232" s="19">
        <v>1</v>
      </c>
      <c r="K232" s="27">
        <f>Tableau13[[#This Row],[Prix unitaires
HT]]*Tableau13[[#This Row],[Quantités estimées
sur 4 ans]]</f>
        <v>0</v>
      </c>
      <c r="L232" s="84">
        <f>Tableau13[[#This Row],[Prix unitaires
TTC]]*Tableau13[[#This Row],[Quantités estimées
sur 4 ans]]</f>
        <v>0</v>
      </c>
    </row>
    <row r="233" spans="1:12" ht="15" customHeight="1" x14ac:dyDescent="0.25">
      <c r="A233" s="22" t="str">
        <f>Tableau134[[#This Row],[Items]]</f>
        <v>NAV 07</v>
      </c>
      <c r="B233" s="20" t="str">
        <f>Tableau134[[#This Row],[Désignations longues]]</f>
        <v>Bloc imprimante pr NX-700A</v>
      </c>
      <c r="C233" s="21" t="str">
        <f>Tableau134[[#This Row],[Unités]]</f>
        <v>NB</v>
      </c>
      <c r="D233" s="19" t="str">
        <f>Tableau134[[#This Row],[Codes entreprises (CE)
fabricants]]</f>
        <v>S0622</v>
      </c>
      <c r="E233" s="21" t="str">
        <f>Tableau134[[#This Row],[Références articles (RA)]]</f>
        <v>000-515-230</v>
      </c>
      <c r="F233" s="22"/>
      <c r="G233" s="21"/>
      <c r="H233" s="27"/>
      <c r="I233" s="28">
        <f>Tableau13[[#This Row],[Prix unitaires
HT]]*1.2</f>
        <v>0</v>
      </c>
      <c r="J233" s="19">
        <v>1</v>
      </c>
      <c r="K233" s="27">
        <f>Tableau13[[#This Row],[Prix unitaires
HT]]*Tableau13[[#This Row],[Quantités estimées
sur 4 ans]]</f>
        <v>0</v>
      </c>
      <c r="L233" s="84">
        <f>Tableau13[[#This Row],[Prix unitaires
TTC]]*Tableau13[[#This Row],[Quantités estimées
sur 4 ans]]</f>
        <v>0</v>
      </c>
    </row>
    <row r="234" spans="1:12" ht="15" customHeight="1" x14ac:dyDescent="0.25">
      <c r="A234" s="22" t="str">
        <f>Tableau134[[#This Row],[Items]]</f>
        <v>NAV 08</v>
      </c>
      <c r="B234" s="20" t="str">
        <f>Tableau134[[#This Row],[Désignations longues]]</f>
        <v>Fourn. Récepteur NT-1800 sans imprimante</v>
      </c>
      <c r="C234" s="21" t="str">
        <f>Tableau134[[#This Row],[Unités]]</f>
        <v>NB</v>
      </c>
      <c r="D234" s="19" t="str">
        <f>Tableau134[[#This Row],[Codes entreprises (CE)
fabricants]]</f>
        <v>S4990</v>
      </c>
      <c r="E234" s="21" t="str">
        <f>Tableau134[[#This Row],[Références articles (RA)]]</f>
        <v>NT1800</v>
      </c>
      <c r="F234" s="22"/>
      <c r="G234" s="21"/>
      <c r="H234" s="27"/>
      <c r="I234" s="28">
        <f>Tableau13[[#This Row],[Prix unitaires
HT]]*1.2</f>
        <v>0</v>
      </c>
      <c r="J234" s="19">
        <v>1</v>
      </c>
      <c r="K234" s="27">
        <f>Tableau13[[#This Row],[Prix unitaires
HT]]*Tableau13[[#This Row],[Quantités estimées
sur 4 ans]]</f>
        <v>0</v>
      </c>
      <c r="L234" s="84">
        <f>Tableau13[[#This Row],[Prix unitaires
TTC]]*Tableau13[[#This Row],[Quantités estimées
sur 4 ans]]</f>
        <v>0</v>
      </c>
    </row>
    <row r="235" spans="1:12" ht="15" customHeight="1" x14ac:dyDescent="0.25">
      <c r="A235" s="22" t="str">
        <f>Tableau134[[#This Row],[Items]]</f>
        <v>NAV 09</v>
      </c>
      <c r="B235" s="20" t="str">
        <f>Tableau134[[#This Row],[Désignations longues]]</f>
        <v>frn Récepteur NT-2000 sans imp</v>
      </c>
      <c r="C235" s="21" t="str">
        <f>Tableau134[[#This Row],[Unités]]</f>
        <v>NB</v>
      </c>
      <c r="D235" s="19" t="str">
        <f>Tableau134[[#This Row],[Codes entreprises (CE)
fabricants]]</f>
        <v>S4990</v>
      </c>
      <c r="E235" s="21" t="str">
        <f>Tableau134[[#This Row],[Références articles (RA)]]</f>
        <v>NT-2000</v>
      </c>
      <c r="F235" s="22"/>
      <c r="G235" s="21"/>
      <c r="H235" s="27"/>
      <c r="I235" s="28">
        <f>Tableau13[[#This Row],[Prix unitaires
HT]]*1.2</f>
        <v>0</v>
      </c>
      <c r="J235" s="19">
        <v>1</v>
      </c>
      <c r="K235" s="27">
        <f>Tableau13[[#This Row],[Prix unitaires
HT]]*Tableau13[[#This Row],[Quantités estimées
sur 4 ans]]</f>
        <v>0</v>
      </c>
      <c r="L235" s="84">
        <f>Tableau13[[#This Row],[Prix unitaires
TTC]]*Tableau13[[#This Row],[Quantités estimées
sur 4 ans]]</f>
        <v>0</v>
      </c>
    </row>
    <row r="236" spans="1:12" ht="15" customHeight="1" x14ac:dyDescent="0.25">
      <c r="A236" s="22" t="str">
        <f>Tableau134[[#This Row],[Items]]</f>
        <v>NAV 10</v>
      </c>
      <c r="B236" s="20" t="str">
        <f>Tableau134[[#This Row],[Désignations longues]]</f>
        <v>Imprimante pr NT1800/2000</v>
      </c>
      <c r="C236" s="21" t="str">
        <f>Tableau134[[#This Row],[Unités]]</f>
        <v>NB</v>
      </c>
      <c r="D236" s="19" t="str">
        <f>Tableau134[[#This Row],[Codes entreprises (CE)
fabricants]]</f>
        <v>S4990</v>
      </c>
      <c r="E236" s="21" t="str">
        <f>Tableau134[[#This Row],[Références articles (RA)]]</f>
        <v>PR-950G</v>
      </c>
      <c r="F236" s="22"/>
      <c r="G236" s="21"/>
      <c r="H236" s="27"/>
      <c r="I236" s="28">
        <f>Tableau13[[#This Row],[Prix unitaires
HT]]*1.2</f>
        <v>0</v>
      </c>
      <c r="J236" s="19">
        <v>1</v>
      </c>
      <c r="K236" s="27">
        <f>Tableau13[[#This Row],[Prix unitaires
HT]]*Tableau13[[#This Row],[Quantités estimées
sur 4 ans]]</f>
        <v>0</v>
      </c>
      <c r="L236" s="84">
        <f>Tableau13[[#This Row],[Prix unitaires
TTC]]*Tableau13[[#This Row],[Quantités estimées
sur 4 ans]]</f>
        <v>0</v>
      </c>
    </row>
    <row r="237" spans="1:12" ht="15" customHeight="1" x14ac:dyDescent="0.25">
      <c r="A237" s="22" t="str">
        <f>Tableau134[[#This Row],[Items]]</f>
        <v>NAV 11</v>
      </c>
      <c r="B237" s="20" t="str">
        <f>Tableau134[[#This Row],[Désignations longues]]</f>
        <v>Papier thermique pr imp PR950G</v>
      </c>
      <c r="C237" s="21" t="str">
        <f>Tableau134[[#This Row],[Unités]]</f>
        <v>NB</v>
      </c>
      <c r="D237" s="19" t="str">
        <f>Tableau134[[#This Row],[Codes entreprises (CE)
fabricants]]</f>
        <v>S4990</v>
      </c>
      <c r="E237" s="21" t="str">
        <f>Tableau134[[#This Row],[Références articles (RA)]]</f>
        <v>PAP8PR950G</v>
      </c>
      <c r="F237" s="22"/>
      <c r="G237" s="21"/>
      <c r="H237" s="27"/>
      <c r="I237" s="28">
        <f>Tableau13[[#This Row],[Prix unitaires
HT]]*1.2</f>
        <v>0</v>
      </c>
      <c r="J237" s="19">
        <v>1</v>
      </c>
      <c r="K237" s="27">
        <f>Tableau13[[#This Row],[Prix unitaires
HT]]*Tableau13[[#This Row],[Quantités estimées
sur 4 ans]]</f>
        <v>0</v>
      </c>
      <c r="L237" s="84">
        <f>Tableau13[[#This Row],[Prix unitaires
TTC]]*Tableau13[[#This Row],[Quantités estimées
sur 4 ans]]</f>
        <v>0</v>
      </c>
    </row>
    <row r="238" spans="1:12" ht="15" customHeight="1" x14ac:dyDescent="0.25">
      <c r="A238" s="22" t="str">
        <f>Tableau134[[#This Row],[Items]]</f>
        <v>NAV 12</v>
      </c>
      <c r="B238" s="20" t="str">
        <f>Tableau134[[#This Row],[Désignations longues]]</f>
        <v>ant active triband &gt;NAVTEX 905-05</v>
      </c>
      <c r="C238" s="21" t="str">
        <f>Tableau134[[#This Row],[Unités]]</f>
        <v>NB</v>
      </c>
      <c r="D238" s="19" t="str">
        <f>Tableau134[[#This Row],[Codes entreprises (CE)
fabricants]]</f>
        <v>R4278</v>
      </c>
      <c r="E238" s="21" t="str">
        <f>Tableau134[[#This Row],[Références articles (RA)]]</f>
        <v>NAVTEX3e</v>
      </c>
      <c r="F238" s="22"/>
      <c r="G238" s="21"/>
      <c r="H238" s="27"/>
      <c r="I238" s="28">
        <f>Tableau13[[#This Row],[Prix unitaires
HT]]*1.2</f>
        <v>0</v>
      </c>
      <c r="J238" s="19">
        <v>1</v>
      </c>
      <c r="K238" s="27">
        <f>Tableau13[[#This Row],[Prix unitaires
HT]]*Tableau13[[#This Row],[Quantités estimées
sur 4 ans]]</f>
        <v>0</v>
      </c>
      <c r="L238" s="84">
        <f>Tableau13[[#This Row],[Prix unitaires
TTC]]*Tableau13[[#This Row],[Quantités estimées
sur 4 ans]]</f>
        <v>0</v>
      </c>
    </row>
    <row r="239" spans="1:12" ht="15" customHeight="1" x14ac:dyDescent="0.25">
      <c r="A239" s="22" t="str">
        <f>Tableau134[[#This Row],[Items]]</f>
        <v>NAV 13</v>
      </c>
      <c r="B239" s="20" t="str">
        <f>Tableau134[[#This Row],[Désignations longues]]</f>
        <v>Support spécifique pr ant 905-05</v>
      </c>
      <c r="C239" s="21" t="str">
        <f>Tableau134[[#This Row],[Unités]]</f>
        <v>NB</v>
      </c>
      <c r="D239" s="19" t="str">
        <f>Tableau134[[#This Row],[Codes entreprises (CE)
fabricants]]</f>
        <v>R4278</v>
      </c>
      <c r="E239" s="21" t="str">
        <f>Tableau134[[#This Row],[Références articles (RA)]]</f>
        <v>N171F</v>
      </c>
      <c r="F239" s="22"/>
      <c r="G239" s="21"/>
      <c r="H239" s="27"/>
      <c r="I239" s="28">
        <f>Tableau13[[#This Row],[Prix unitaires
HT]]*1.2</f>
        <v>0</v>
      </c>
      <c r="J239" s="19">
        <v>1</v>
      </c>
      <c r="K239" s="27">
        <f>Tableau13[[#This Row],[Prix unitaires
HT]]*Tableau13[[#This Row],[Quantités estimées
sur 4 ans]]</f>
        <v>0</v>
      </c>
      <c r="L239" s="84">
        <f>Tableau13[[#This Row],[Prix unitaires
TTC]]*Tableau13[[#This Row],[Quantités estimées
sur 4 ans]]</f>
        <v>0</v>
      </c>
    </row>
    <row r="240" spans="1:12" ht="15" customHeight="1" x14ac:dyDescent="0.25">
      <c r="A240" s="22" t="str">
        <f>Tableau134[[#This Row],[Items]]</f>
        <v>NAV 14</v>
      </c>
      <c r="B240" s="20" t="str">
        <f>Tableau134[[#This Row],[Désignations longues]]</f>
        <v>SAILOR 6391 Navtex system</v>
      </c>
      <c r="C240" s="21" t="str">
        <f>Tableau134[[#This Row],[Unités]]</f>
        <v>NB</v>
      </c>
      <c r="D240" s="19" t="str">
        <f>Tableau134[[#This Row],[Codes entreprises (CE)
fabricants]]</f>
        <v>R3323</v>
      </c>
      <c r="E240" s="21" t="str">
        <f>Tableau134[[#This Row],[Références articles (RA)]]</f>
        <v>406391A-00500</v>
      </c>
      <c r="F240" s="22"/>
      <c r="G240" s="21"/>
      <c r="H240" s="27"/>
      <c r="I240" s="28">
        <f>Tableau13[[#This Row],[Prix unitaires
HT]]*1.2</f>
        <v>0</v>
      </c>
      <c r="J240" s="19">
        <v>1</v>
      </c>
      <c r="K240" s="27">
        <f>Tableau13[[#This Row],[Prix unitaires
HT]]*Tableau13[[#This Row],[Quantités estimées
sur 4 ans]]</f>
        <v>0</v>
      </c>
      <c r="L240" s="84">
        <f>Tableau13[[#This Row],[Prix unitaires
TTC]]*Tableau13[[#This Row],[Quantités estimées
sur 4 ans]]</f>
        <v>0</v>
      </c>
    </row>
    <row r="241" spans="1:12" ht="15" customHeight="1" x14ac:dyDescent="0.25">
      <c r="A241" s="22" t="str">
        <f>Tableau134[[#This Row],[Items]]</f>
        <v>PORT 01</v>
      </c>
      <c r="B241" s="20" t="str">
        <f>Tableau134[[#This Row],[Désignations longues]]</f>
        <v>VHF RM GMDSS nu</v>
      </c>
      <c r="C241" s="21" t="str">
        <f>Tableau134[[#This Row],[Unités]]</f>
        <v>NB</v>
      </c>
      <c r="D241" s="19" t="str">
        <f>Tableau134[[#This Row],[Codes entreprises (CE)
fabricants]]</f>
        <v>R3323</v>
      </c>
      <c r="E241" s="21" t="str">
        <f>Tableau134[[#This Row],[Références articles (RA)]]</f>
        <v>SP3520</v>
      </c>
      <c r="F241" s="22"/>
      <c r="G241" s="21"/>
      <c r="H241" s="27"/>
      <c r="I241" s="28">
        <f>Tableau13[[#This Row],[Prix unitaires
HT]]*1.2</f>
        <v>0</v>
      </c>
      <c r="J241" s="19">
        <v>3</v>
      </c>
      <c r="K241" s="27">
        <f>Tableau13[[#This Row],[Prix unitaires
HT]]*Tableau13[[#This Row],[Quantités estimées
sur 4 ans]]</f>
        <v>0</v>
      </c>
      <c r="L241" s="84">
        <f>Tableau13[[#This Row],[Prix unitaires
TTC]]*Tableau13[[#This Row],[Quantités estimées
sur 4 ans]]</f>
        <v>0</v>
      </c>
    </row>
    <row r="242" spans="1:12" ht="15" customHeight="1" x14ac:dyDescent="0.25">
      <c r="A242" s="22" t="str">
        <f>Tableau134[[#This Row],[Items]]</f>
        <v>PORT 02</v>
      </c>
      <c r="B242" s="20" t="str">
        <f>Tableau134[[#This Row],[Désignations longues]]</f>
        <v>VHF RM GMDSS ATEX nu</v>
      </c>
      <c r="C242" s="21" t="str">
        <f>Tableau134[[#This Row],[Unités]]</f>
        <v>NB</v>
      </c>
      <c r="D242" s="19" t="str">
        <f>Tableau134[[#This Row],[Codes entreprises (CE)
fabricants]]</f>
        <v>R3323</v>
      </c>
      <c r="E242" s="21" t="str">
        <f>Tableau134[[#This Row],[Références articles (RA)]]</f>
        <v>SP3540</v>
      </c>
      <c r="F242" s="22"/>
      <c r="G242" s="21"/>
      <c r="H242" s="27"/>
      <c r="I242" s="28">
        <f>Tableau13[[#This Row],[Prix unitaires
HT]]*1.2</f>
        <v>0</v>
      </c>
      <c r="J242" s="19">
        <v>1</v>
      </c>
      <c r="K242" s="27">
        <f>Tableau13[[#This Row],[Prix unitaires
HT]]*Tableau13[[#This Row],[Quantités estimées
sur 4 ans]]</f>
        <v>0</v>
      </c>
      <c r="L242" s="84">
        <f>Tableau13[[#This Row],[Prix unitaires
TTC]]*Tableau13[[#This Row],[Quantités estimées
sur 4 ans]]</f>
        <v>0</v>
      </c>
    </row>
    <row r="243" spans="1:12" ht="15" customHeight="1" x14ac:dyDescent="0.25">
      <c r="A243" s="22" t="str">
        <f>Tableau134[[#This Row],[Items]]</f>
        <v>PORT 03</v>
      </c>
      <c r="B243" s="20" t="str">
        <f>Tableau134[[#This Row],[Désignations longues]]</f>
        <v>Micro/HP/PTT étanche déporté pr item PORT 02</v>
      </c>
      <c r="C243" s="21" t="str">
        <f>Tableau134[[#This Row],[Unités]]</f>
        <v>NB</v>
      </c>
      <c r="D243" s="19" t="str">
        <f>Tableau134[[#This Row],[Codes entreprises (CE)
fabricants]]</f>
        <v>R3323</v>
      </c>
      <c r="E243" s="21" t="str">
        <f>Tableau134[[#This Row],[Références articles (RA)]]</f>
        <v>403595A</v>
      </c>
      <c r="F243" s="22"/>
      <c r="G243" s="21"/>
      <c r="H243" s="27"/>
      <c r="I243" s="28">
        <f>Tableau13[[#This Row],[Prix unitaires
HT]]*1.2</f>
        <v>0</v>
      </c>
      <c r="J243" s="19">
        <v>2</v>
      </c>
      <c r="K243" s="27">
        <f>Tableau13[[#This Row],[Prix unitaires
HT]]*Tableau13[[#This Row],[Quantités estimées
sur 4 ans]]</f>
        <v>0</v>
      </c>
      <c r="L243" s="84">
        <f>Tableau13[[#This Row],[Prix unitaires
TTC]]*Tableau13[[#This Row],[Quantités estimées
sur 4 ans]]</f>
        <v>0</v>
      </c>
    </row>
    <row r="244" spans="1:12" ht="15" customHeight="1" x14ac:dyDescent="0.25">
      <c r="A244" s="22" t="str">
        <f>Tableau134[[#This Row],[Items]]</f>
        <v>PORT 04</v>
      </c>
      <c r="B244" s="20" t="str">
        <f>Tableau134[[#This Row],[Désignations longues]]</f>
        <v>Batterie Li/Ion pr item PORT 01</v>
      </c>
      <c r="C244" s="21" t="str">
        <f>Tableau134[[#This Row],[Unités]]</f>
        <v>NB</v>
      </c>
      <c r="D244" s="19" t="str">
        <f>Tableau134[[#This Row],[Codes entreprises (CE)
fabricants]]</f>
        <v>R3323</v>
      </c>
      <c r="E244" s="21" t="str">
        <f>Tableau134[[#This Row],[Références articles (RA)]]</f>
        <v>403502A</v>
      </c>
      <c r="F244" s="22"/>
      <c r="G244" s="21"/>
      <c r="H244" s="27"/>
      <c r="I244" s="28">
        <f>Tableau13[[#This Row],[Prix unitaires
HT]]*1.2</f>
        <v>0</v>
      </c>
      <c r="J244" s="19">
        <v>5</v>
      </c>
      <c r="K244" s="27">
        <f>Tableau13[[#This Row],[Prix unitaires
HT]]*Tableau13[[#This Row],[Quantités estimées
sur 4 ans]]</f>
        <v>0</v>
      </c>
      <c r="L244" s="84">
        <f>Tableau13[[#This Row],[Prix unitaires
TTC]]*Tableau13[[#This Row],[Quantités estimées
sur 4 ans]]</f>
        <v>0</v>
      </c>
    </row>
    <row r="245" spans="1:12" ht="15" customHeight="1" x14ac:dyDescent="0.25">
      <c r="A245" s="22" t="str">
        <f>Tableau134[[#This Row],[Items]]</f>
        <v>PORT 05</v>
      </c>
      <c r="B245" s="20" t="str">
        <f>Tableau134[[#This Row],[Désignations longues]]</f>
        <v>Batterie Li/Ion  ATEX pr item PORT 02</v>
      </c>
      <c r="C245" s="21" t="str">
        <f>Tableau134[[#This Row],[Unités]]</f>
        <v>NB</v>
      </c>
      <c r="D245" s="19" t="str">
        <f>Tableau134[[#This Row],[Codes entreprises (CE)
fabricants]]</f>
        <v>R3323</v>
      </c>
      <c r="E245" s="21" t="str">
        <f>Tableau134[[#This Row],[Références articles (RA)]]</f>
        <v>403504A</v>
      </c>
      <c r="F245" s="22"/>
      <c r="G245" s="21"/>
      <c r="H245" s="27"/>
      <c r="I245" s="28">
        <f>Tableau13[[#This Row],[Prix unitaires
HT]]*1.2</f>
        <v>0</v>
      </c>
      <c r="J245" s="19">
        <v>5</v>
      </c>
      <c r="K245" s="27">
        <f>Tableau13[[#This Row],[Prix unitaires
HT]]*Tableau13[[#This Row],[Quantités estimées
sur 4 ans]]</f>
        <v>0</v>
      </c>
      <c r="L245" s="84">
        <f>Tableau13[[#This Row],[Prix unitaires
TTC]]*Tableau13[[#This Row],[Quantités estimées
sur 4 ans]]</f>
        <v>0</v>
      </c>
    </row>
    <row r="246" spans="1:12" ht="15" customHeight="1" x14ac:dyDescent="0.25">
      <c r="A246" s="22" t="str">
        <f>Tableau134[[#This Row],[Items]]</f>
        <v>PORT 06</v>
      </c>
      <c r="B246" s="20" t="str">
        <f>Tableau134[[#This Row],[Désignations longues]]</f>
        <v>Chargeur mono pr item PORT 01</v>
      </c>
      <c r="C246" s="21" t="str">
        <f>Tableau134[[#This Row],[Unités]]</f>
        <v>NB</v>
      </c>
      <c r="D246" s="19" t="str">
        <f>Tableau134[[#This Row],[Codes entreprises (CE)
fabricants]]</f>
        <v>R3323</v>
      </c>
      <c r="E246" s="21" t="str">
        <f>Tableau134[[#This Row],[Références articles (RA)]]</f>
        <v>403507A</v>
      </c>
      <c r="F246" s="22"/>
      <c r="G246" s="21"/>
      <c r="H246" s="27"/>
      <c r="I246" s="28">
        <f>Tableau13[[#This Row],[Prix unitaires
HT]]*1.2</f>
        <v>0</v>
      </c>
      <c r="J246" s="19">
        <v>1</v>
      </c>
      <c r="K246" s="27">
        <f>Tableau13[[#This Row],[Prix unitaires
HT]]*Tableau13[[#This Row],[Quantités estimées
sur 4 ans]]</f>
        <v>0</v>
      </c>
      <c r="L246" s="84">
        <f>Tableau13[[#This Row],[Prix unitaires
TTC]]*Tableau13[[#This Row],[Quantités estimées
sur 4 ans]]</f>
        <v>0</v>
      </c>
    </row>
    <row r="247" spans="1:12" ht="15" customHeight="1" x14ac:dyDescent="0.25">
      <c r="A247" s="22" t="str">
        <f>Tableau134[[#This Row],[Items]]</f>
        <v>PORT 07</v>
      </c>
      <c r="B247" s="20" t="str">
        <f>Tableau134[[#This Row],[Désignations longues]]</f>
        <v>Chargeur double pr item PORT 01</v>
      </c>
      <c r="C247" s="21" t="str">
        <f>Tableau134[[#This Row],[Unités]]</f>
        <v>NB</v>
      </c>
      <c r="D247" s="19" t="str">
        <f>Tableau134[[#This Row],[Codes entreprises (CE)
fabricants]]</f>
        <v>R3323</v>
      </c>
      <c r="E247" s="21" t="str">
        <f>Tableau134[[#This Row],[Références articles (RA)]]</f>
        <v>403508A</v>
      </c>
      <c r="F247" s="22"/>
      <c r="G247" s="21"/>
      <c r="H247" s="27"/>
      <c r="I247" s="28">
        <f>Tableau13[[#This Row],[Prix unitaires
HT]]*1.2</f>
        <v>0</v>
      </c>
      <c r="J247" s="19">
        <v>1</v>
      </c>
      <c r="K247" s="27">
        <f>Tableau13[[#This Row],[Prix unitaires
HT]]*Tableau13[[#This Row],[Quantités estimées
sur 4 ans]]</f>
        <v>0</v>
      </c>
      <c r="L247" s="84">
        <f>Tableau13[[#This Row],[Prix unitaires
TTC]]*Tableau13[[#This Row],[Quantités estimées
sur 4 ans]]</f>
        <v>0</v>
      </c>
    </row>
    <row r="248" spans="1:12" ht="15" customHeight="1" x14ac:dyDescent="0.25">
      <c r="A248" s="22" t="str">
        <f>Tableau134[[#This Row],[Items]]</f>
        <v>PORT 08</v>
      </c>
      <c r="B248" s="20" t="str">
        <f>Tableau134[[#This Row],[Désignations longues]]</f>
        <v>Chargeur mono ATEX  pr item PORT 02</v>
      </c>
      <c r="C248" s="21" t="str">
        <f>Tableau134[[#This Row],[Unités]]</f>
        <v>NB</v>
      </c>
      <c r="D248" s="19" t="str">
        <f>Tableau134[[#This Row],[Codes entreprises (CE)
fabricants]]</f>
        <v>R3323</v>
      </c>
      <c r="E248" s="21" t="str">
        <f>Tableau134[[#This Row],[Références articles (RA)]]</f>
        <v>403507B</v>
      </c>
      <c r="F248" s="22"/>
      <c r="G248" s="21"/>
      <c r="H248" s="27"/>
      <c r="I248" s="28">
        <f>Tableau13[[#This Row],[Prix unitaires
HT]]*1.2</f>
        <v>0</v>
      </c>
      <c r="J248" s="19">
        <v>1</v>
      </c>
      <c r="K248" s="27">
        <f>Tableau13[[#This Row],[Prix unitaires
HT]]*Tableau13[[#This Row],[Quantités estimées
sur 4 ans]]</f>
        <v>0</v>
      </c>
      <c r="L248" s="84">
        <f>Tableau13[[#This Row],[Prix unitaires
TTC]]*Tableau13[[#This Row],[Quantités estimées
sur 4 ans]]</f>
        <v>0</v>
      </c>
    </row>
    <row r="249" spans="1:12" ht="15" customHeight="1" x14ac:dyDescent="0.25">
      <c r="A249" s="22" t="str">
        <f>Tableau134[[#This Row],[Items]]</f>
        <v>PORT 09</v>
      </c>
      <c r="B249" s="20" t="str">
        <f>Tableau134[[#This Row],[Désignations longues]]</f>
        <v>Chargeur double ATEX pr item PORT 02</v>
      </c>
      <c r="C249" s="21" t="str">
        <f>Tableau134[[#This Row],[Unités]]</f>
        <v>NB</v>
      </c>
      <c r="D249" s="19" t="str">
        <f>Tableau134[[#This Row],[Codes entreprises (CE)
fabricants]]</f>
        <v>R3323</v>
      </c>
      <c r="E249" s="21" t="str">
        <f>Tableau134[[#This Row],[Références articles (RA)]]</f>
        <v>403508B</v>
      </c>
      <c r="F249" s="22"/>
      <c r="G249" s="21"/>
      <c r="H249" s="27"/>
      <c r="I249" s="28">
        <f>Tableau13[[#This Row],[Prix unitaires
HT]]*1.2</f>
        <v>0</v>
      </c>
      <c r="J249" s="19">
        <v>1</v>
      </c>
      <c r="K249" s="27">
        <f>Tableau13[[#This Row],[Prix unitaires
HT]]*Tableau13[[#This Row],[Quantités estimées
sur 4 ans]]</f>
        <v>0</v>
      </c>
      <c r="L249" s="84">
        <f>Tableau13[[#This Row],[Prix unitaires
TTC]]*Tableau13[[#This Row],[Quantités estimées
sur 4 ans]]</f>
        <v>0</v>
      </c>
    </row>
    <row r="250" spans="1:12" ht="15" customHeight="1" x14ac:dyDescent="0.25">
      <c r="A250" s="22" t="str">
        <f>Tableau134[[#This Row],[Items]]</f>
        <v>PORT 10</v>
      </c>
      <c r="B250" s="20" t="str">
        <f>Tableau134[[#This Row],[Désignations longues]]</f>
        <v>Sacoche cuir pr item PORT 01</v>
      </c>
      <c r="C250" s="21" t="str">
        <f>Tableau134[[#This Row],[Unités]]</f>
        <v>NB</v>
      </c>
      <c r="D250" s="19" t="str">
        <f>Tableau134[[#This Row],[Codes entreprises (CE)
fabricants]]</f>
        <v>R3323</v>
      </c>
      <c r="E250" s="21" t="str">
        <f>Tableau134[[#This Row],[Références articles (RA)]]</f>
        <v>403500-207</v>
      </c>
      <c r="F250" s="22"/>
      <c r="G250" s="21"/>
      <c r="H250" s="27"/>
      <c r="I250" s="28">
        <f>Tableau13[[#This Row],[Prix unitaires
HT]]*1.2</f>
        <v>0</v>
      </c>
      <c r="J250" s="19">
        <v>3</v>
      </c>
      <c r="K250" s="27">
        <f>Tableau13[[#This Row],[Prix unitaires
HT]]*Tableau13[[#This Row],[Quantités estimées
sur 4 ans]]</f>
        <v>0</v>
      </c>
      <c r="L250" s="84">
        <f>Tableau13[[#This Row],[Prix unitaires
TTC]]*Tableau13[[#This Row],[Quantités estimées
sur 4 ans]]</f>
        <v>0</v>
      </c>
    </row>
    <row r="251" spans="1:12" ht="15" customHeight="1" x14ac:dyDescent="0.25">
      <c r="A251" s="22" t="str">
        <f>Tableau134[[#This Row],[Items]]</f>
        <v>PORT 11</v>
      </c>
      <c r="B251" s="20" t="str">
        <f>Tableau134[[#This Row],[Désignations longues]]</f>
        <v>Sacoche cuir pr item PORT 02</v>
      </c>
      <c r="C251" s="21" t="str">
        <f>Tableau134[[#This Row],[Unités]]</f>
        <v>NB</v>
      </c>
      <c r="D251" s="19" t="str">
        <f>Tableau134[[#This Row],[Codes entreprises (CE)
fabricants]]</f>
        <v>R3323</v>
      </c>
      <c r="E251" s="21" t="str">
        <f>Tableau134[[#This Row],[Références articles (RA)]]</f>
        <v>403500-207</v>
      </c>
      <c r="F251" s="22"/>
      <c r="G251" s="21"/>
      <c r="H251" s="27"/>
      <c r="I251" s="28">
        <f>Tableau13[[#This Row],[Prix unitaires
HT]]*1.2</f>
        <v>0</v>
      </c>
      <c r="J251" s="19">
        <v>3</v>
      </c>
      <c r="K251" s="27">
        <f>Tableau13[[#This Row],[Prix unitaires
HT]]*Tableau13[[#This Row],[Quantités estimées
sur 4 ans]]</f>
        <v>0</v>
      </c>
      <c r="L251" s="84">
        <f>Tableau13[[#This Row],[Prix unitaires
TTC]]*Tableau13[[#This Row],[Quantités estimées
sur 4 ans]]</f>
        <v>0</v>
      </c>
    </row>
    <row r="252" spans="1:12" ht="15" customHeight="1" x14ac:dyDescent="0.25">
      <c r="A252" s="22" t="str">
        <f>Tableau134[[#This Row],[Items]]</f>
        <v>PORT 12</v>
      </c>
      <c r="B252" s="20" t="str">
        <f>Tableau134[[#This Row],[Désignations longues]]</f>
        <v>Kit de prog pr item PORT 01/02</v>
      </c>
      <c r="C252" s="21" t="str">
        <f>Tableau134[[#This Row],[Unités]]</f>
        <v>NB</v>
      </c>
      <c r="D252" s="19" t="str">
        <f>Tableau134[[#This Row],[Codes entreprises (CE)
fabricants]]</f>
        <v>R3323</v>
      </c>
      <c r="E252" s="21" t="str">
        <f>Tableau134[[#This Row],[Références articles (RA)]]</f>
        <v>403500-958</v>
      </c>
      <c r="F252" s="22"/>
      <c r="G252" s="21"/>
      <c r="H252" s="27"/>
      <c r="I252" s="28">
        <f>Tableau13[[#This Row],[Prix unitaires
HT]]*1.2</f>
        <v>0</v>
      </c>
      <c r="J252" s="19">
        <v>2</v>
      </c>
      <c r="K252" s="27">
        <f>Tableau13[[#This Row],[Prix unitaires
HT]]*Tableau13[[#This Row],[Quantités estimées
sur 4 ans]]</f>
        <v>0</v>
      </c>
      <c r="L252" s="84">
        <f>Tableau13[[#This Row],[Prix unitaires
TTC]]*Tableau13[[#This Row],[Quantités estimées
sur 4 ans]]</f>
        <v>0</v>
      </c>
    </row>
    <row r="253" spans="1:12" ht="15" customHeight="1" x14ac:dyDescent="0.25">
      <c r="A253" s="22" t="str">
        <f>Tableau134[[#This Row],[Items]]</f>
        <v>PORT 13</v>
      </c>
      <c r="B253" s="20" t="str">
        <f>Tableau134[[#This Row],[Désignations longues]]</f>
        <v>Housse étanche pr portatifs</v>
      </c>
      <c r="C253" s="21" t="str">
        <f>Tableau134[[#This Row],[Unités]]</f>
        <v>NB</v>
      </c>
      <c r="D253" s="19" t="str">
        <f>Tableau134[[#This Row],[Codes entreprises (CE)
fabricants]]</f>
        <v>U4533</v>
      </c>
      <c r="E253" s="21">
        <f>Tableau134[[#This Row],[Références articles (RA)]]</f>
        <v>228</v>
      </c>
      <c r="F253" s="22"/>
      <c r="G253" s="21"/>
      <c r="H253" s="27"/>
      <c r="I253" s="28">
        <f>Tableau13[[#This Row],[Prix unitaires
HT]]*1.2</f>
        <v>0</v>
      </c>
      <c r="J253" s="19">
        <v>30</v>
      </c>
      <c r="K253" s="27">
        <f>Tableau13[[#This Row],[Prix unitaires
HT]]*Tableau13[[#This Row],[Quantités estimées
sur 4 ans]]</f>
        <v>0</v>
      </c>
      <c r="L253" s="84">
        <f>Tableau13[[#This Row],[Prix unitaires
TTC]]*Tableau13[[#This Row],[Quantités estimées
sur 4 ans]]</f>
        <v>0</v>
      </c>
    </row>
    <row r="254" spans="1:12" ht="15" customHeight="1" x14ac:dyDescent="0.25">
      <c r="A254" s="22" t="str">
        <f>Tableau134[[#This Row],[Items]]</f>
        <v>PORT 14</v>
      </c>
      <c r="B254" s="20" t="str">
        <f>Tableau134[[#This Row],[Désignations longues]]</f>
        <v>Antenne pour VHF SMDSM SP3520 / SP3540</v>
      </c>
      <c r="C254" s="21" t="str">
        <f>Tableau134[[#This Row],[Unités]]</f>
        <v>NB</v>
      </c>
      <c r="D254" s="19" t="str">
        <f>Tableau134[[#This Row],[Codes entreprises (CE)
fabricants]]</f>
        <v>R3323</v>
      </c>
      <c r="E254" s="21" t="str">
        <f>Tableau134[[#This Row],[Références articles (RA)]]</f>
        <v>S-62-124370</v>
      </c>
      <c r="F254" s="22"/>
      <c r="G254" s="21"/>
      <c r="H254" s="27"/>
      <c r="I254" s="28">
        <f>Tableau13[[#This Row],[Prix unitaires
HT]]*1.2</f>
        <v>0</v>
      </c>
      <c r="J254" s="19">
        <v>30</v>
      </c>
      <c r="K254" s="27">
        <f>Tableau13[[#This Row],[Prix unitaires
HT]]*Tableau13[[#This Row],[Quantités estimées
sur 4 ans]]</f>
        <v>0</v>
      </c>
      <c r="L254" s="84">
        <f>Tableau13[[#This Row],[Prix unitaires
TTC]]*Tableau13[[#This Row],[Quantités estimées
sur 4 ans]]</f>
        <v>0</v>
      </c>
    </row>
    <row r="255" spans="1:12" ht="15" customHeight="1" x14ac:dyDescent="0.25">
      <c r="A255" s="22" t="str">
        <f>Tableau134[[#This Row],[Items]]</f>
        <v>PORT 15</v>
      </c>
      <c r="B255" s="20" t="str">
        <f>Tableau134[[#This Row],[Désignations longues]]</f>
        <v>AC/DC Converter F/CH35xx pour SP3500 series</v>
      </c>
      <c r="C255" s="21" t="str">
        <f>Tableau134[[#This Row],[Unités]]</f>
        <v>NB</v>
      </c>
      <c r="D255" s="19" t="str">
        <f>Tableau134[[#This Row],[Codes entreprises (CE)
fabricants]]</f>
        <v>R3323</v>
      </c>
      <c r="E255" s="21" t="str">
        <f>Tableau134[[#This Row],[Références articles (RA)]]</f>
        <v>S-88-125538-B</v>
      </c>
      <c r="F255" s="22"/>
      <c r="G255" s="21"/>
      <c r="H255" s="27"/>
      <c r="I255" s="28">
        <f>Tableau13[[#This Row],[Prix unitaires
HT]]*1.2</f>
        <v>0</v>
      </c>
      <c r="J255" s="19">
        <v>1</v>
      </c>
      <c r="K255" s="27">
        <f>Tableau13[[#This Row],[Prix unitaires
HT]]*Tableau13[[#This Row],[Quantités estimées
sur 4 ans]]</f>
        <v>0</v>
      </c>
      <c r="L255" s="84">
        <f>Tableau13[[#This Row],[Prix unitaires
TTC]]*Tableau13[[#This Row],[Quantités estimées
sur 4 ans]]</f>
        <v>0</v>
      </c>
    </row>
    <row r="256" spans="1:12" s="34" customFormat="1" ht="15" customHeight="1" x14ac:dyDescent="0.25">
      <c r="A256" s="22" t="str">
        <f>Tableau134[[#This Row],[Items]]</f>
        <v>RAD 01</v>
      </c>
      <c r="B256" s="20" t="str">
        <f>Tableau134[[#This Row],[Désignations longues]]</f>
        <v>E/R rackable VHF Air face avant déportée</v>
      </c>
      <c r="C256" s="21" t="str">
        <f>Tableau134[[#This Row],[Unités]]</f>
        <v>NB</v>
      </c>
      <c r="D256" s="19" t="str">
        <f>Tableau134[[#This Row],[Codes entreprises (CE)
fabricants]]</f>
        <v>A4188</v>
      </c>
      <c r="E256" s="21" t="str">
        <f>Tableau134[[#This Row],[Références articles (RA)]]</f>
        <v>RTV-1086N</v>
      </c>
      <c r="F256" s="22"/>
      <c r="G256" s="21"/>
      <c r="H256" s="32"/>
      <c r="I256" s="33">
        <f>Tableau13[[#This Row],[Prix unitaires
HT]]*1.2</f>
        <v>0</v>
      </c>
      <c r="J256" s="31">
        <v>2</v>
      </c>
      <c r="K256" s="32">
        <f>Tableau13[[#This Row],[Prix unitaires
HT]]*Tableau13[[#This Row],[Quantités estimées
sur 4 ans]]</f>
        <v>0</v>
      </c>
      <c r="L256" s="85">
        <f>Tableau13[[#This Row],[Prix unitaires
TTC]]*Tableau13[[#This Row],[Quantités estimées
sur 4 ans]]</f>
        <v>0</v>
      </c>
    </row>
    <row r="257" spans="1:12" ht="15" customHeight="1" x14ac:dyDescent="0.25">
      <c r="A257" s="22" t="str">
        <f>Tableau134[[#This Row],[Items]]</f>
        <v>RAD 02</v>
      </c>
      <c r="B257" s="20" t="str">
        <f>Tableau134[[#This Row],[Désignations longues]]</f>
        <v>Face avant déportée pr poste RAD 01</v>
      </c>
      <c r="C257" s="21" t="str">
        <f>Tableau134[[#This Row],[Unités]]</f>
        <v>NB</v>
      </c>
      <c r="D257" s="19" t="str">
        <f>Tableau134[[#This Row],[Codes entreprises (CE)
fabricants]]</f>
        <v>A4188</v>
      </c>
      <c r="E257" s="21" t="str">
        <f>Tableau134[[#This Row],[Références articles (RA)]]</f>
        <v>TM-1086/R</v>
      </c>
      <c r="F257" s="22"/>
      <c r="G257" s="21"/>
      <c r="H257" s="27"/>
      <c r="I257" s="28">
        <f>Tableau13[[#This Row],[Prix unitaires
HT]]*1.2</f>
        <v>0</v>
      </c>
      <c r="J257" s="19">
        <v>2</v>
      </c>
      <c r="K257" s="27">
        <f>Tableau13[[#This Row],[Prix unitaires
HT]]*Tableau13[[#This Row],[Quantités estimées
sur 4 ans]]</f>
        <v>0</v>
      </c>
      <c r="L257" s="84">
        <f>Tableau13[[#This Row],[Prix unitaires
TTC]]*Tableau13[[#This Row],[Quantités estimées
sur 4 ans]]</f>
        <v>0</v>
      </c>
    </row>
    <row r="258" spans="1:12" ht="15" customHeight="1" x14ac:dyDescent="0.25">
      <c r="A258" s="22" t="str">
        <f>Tableau134[[#This Row],[Items]]</f>
        <v>RAD 03</v>
      </c>
      <c r="B258" s="20" t="str">
        <f>Tableau134[[#This Row],[Désignations longues]]</f>
        <v>Micro de table pr poste RAD 01</v>
      </c>
      <c r="C258" s="21" t="str">
        <f>Tableau134[[#This Row],[Unités]]</f>
        <v>NB</v>
      </c>
      <c r="D258" s="19" t="str">
        <f>Tableau134[[#This Row],[Codes entreprises (CE)
fabricants]]</f>
        <v>A4188</v>
      </c>
      <c r="E258" s="21" t="str">
        <f>Tableau134[[#This Row],[Références articles (RA)]]</f>
        <v>BMA-123R</v>
      </c>
      <c r="F258" s="22"/>
      <c r="G258" s="21"/>
      <c r="H258" s="27"/>
      <c r="I258" s="28">
        <f>Tableau13[[#This Row],[Prix unitaires
HT]]*1.2</f>
        <v>0</v>
      </c>
      <c r="J258" s="19">
        <v>2</v>
      </c>
      <c r="K258" s="27">
        <f>Tableau13[[#This Row],[Prix unitaires
HT]]*Tableau13[[#This Row],[Quantités estimées
sur 4 ans]]</f>
        <v>0</v>
      </c>
      <c r="L258" s="84">
        <f>Tableau13[[#This Row],[Prix unitaires
TTC]]*Tableau13[[#This Row],[Quantités estimées
sur 4 ans]]</f>
        <v>0</v>
      </c>
    </row>
    <row r="259" spans="1:12" ht="15" customHeight="1" x14ac:dyDescent="0.25">
      <c r="A259" s="22" t="str">
        <f>Tableau134[[#This Row],[Items]]</f>
        <v>RAD 04</v>
      </c>
      <c r="B259" s="20" t="str">
        <f>Tableau134[[#This Row],[Désignations longues]]</f>
        <v>VHF RM fixe, simple ant, DSC class A, puissance 25W, alimentation 230V/50HZavec possibilité de face avant déportée</v>
      </c>
      <c r="C259" s="21" t="str">
        <f>Tableau134[[#This Row],[Unités]]</f>
        <v>NB</v>
      </c>
      <c r="D259" s="19" t="str">
        <f>Tableau134[[#This Row],[Codes entreprises (CE)
fabricants]]</f>
        <v>A4188</v>
      </c>
      <c r="E259" s="21" t="str">
        <f>Tableau134[[#This Row],[Références articles (RA)]]</f>
        <v>RTV-1077-D</v>
      </c>
      <c r="F259" s="22"/>
      <c r="G259" s="21"/>
      <c r="H259" s="27"/>
      <c r="I259" s="28">
        <f>Tableau13[[#This Row],[Prix unitaires
HT]]*1.2</f>
        <v>0</v>
      </c>
      <c r="J259" s="19">
        <v>5</v>
      </c>
      <c r="K259" s="27">
        <f>Tableau13[[#This Row],[Prix unitaires
HT]]*Tableau13[[#This Row],[Quantités estimées
sur 4 ans]]</f>
        <v>0</v>
      </c>
      <c r="L259" s="84">
        <f>Tableau13[[#This Row],[Prix unitaires
TTC]]*Tableau13[[#This Row],[Quantités estimées
sur 4 ans]]</f>
        <v>0</v>
      </c>
    </row>
    <row r="260" spans="1:12" ht="15" customHeight="1" x14ac:dyDescent="0.25">
      <c r="A260" s="22" t="str">
        <f>Tableau134[[#This Row],[Items]]</f>
        <v>RAD 05</v>
      </c>
      <c r="B260" s="20" t="str">
        <f>Tableau134[[#This Row],[Désignations longues]]</f>
        <v>Face avant déportée en RS422 ou IP pr poste VHF RM RAD04</v>
      </c>
      <c r="C260" s="21" t="str">
        <f>Tableau134[[#This Row],[Unités]]</f>
        <v>NB</v>
      </c>
      <c r="D260" s="19" t="str">
        <f>Tableau134[[#This Row],[Codes entreprises (CE)
fabricants]]</f>
        <v>A4188</v>
      </c>
      <c r="E260" s="21" t="str">
        <f>Tableau134[[#This Row],[Références articles (RA)]]</f>
        <v>TM-1077D</v>
      </c>
      <c r="F260" s="22"/>
      <c r="G260" s="21"/>
      <c r="H260" s="27"/>
      <c r="I260" s="28">
        <f>Tableau13[[#This Row],[Prix unitaires
HT]]*1.2</f>
        <v>0</v>
      </c>
      <c r="J260" s="19">
        <v>5</v>
      </c>
      <c r="K260" s="27">
        <f>Tableau13[[#This Row],[Prix unitaires
HT]]*Tableau13[[#This Row],[Quantités estimées
sur 4 ans]]</f>
        <v>0</v>
      </c>
      <c r="L260" s="84">
        <f>Tableau13[[#This Row],[Prix unitaires
TTC]]*Tableau13[[#This Row],[Quantités estimées
sur 4 ans]]</f>
        <v>0</v>
      </c>
    </row>
    <row r="261" spans="1:12" ht="15" customHeight="1" x14ac:dyDescent="0.25">
      <c r="A261" s="22" t="str">
        <f>Tableau134[[#This Row],[Items]]</f>
        <v>RAD 06</v>
      </c>
      <c r="B261" s="20" t="str">
        <f>Tableau134[[#This Row],[Désignations longues]]</f>
        <v>Micro de table pr poste RAD4</v>
      </c>
      <c r="C261" s="21" t="str">
        <f>Tableau134[[#This Row],[Unités]]</f>
        <v>NB</v>
      </c>
      <c r="D261" s="19" t="str">
        <f>Tableau134[[#This Row],[Codes entreprises (CE)
fabricants]]</f>
        <v>A4188</v>
      </c>
      <c r="E261" s="21" t="str">
        <f>Tableau134[[#This Row],[Références articles (RA)]]</f>
        <v>BMA-123R</v>
      </c>
      <c r="F261" s="22"/>
      <c r="G261" s="21"/>
      <c r="H261" s="27"/>
      <c r="I261" s="28">
        <f>Tableau13[[#This Row],[Prix unitaires
HT]]*1.2</f>
        <v>0</v>
      </c>
      <c r="J261" s="19">
        <v>5</v>
      </c>
      <c r="K261" s="27">
        <f>Tableau13[[#This Row],[Prix unitaires
HT]]*Tableau13[[#This Row],[Quantités estimées
sur 4 ans]]</f>
        <v>0</v>
      </c>
      <c r="L261" s="84">
        <f>Tableau13[[#This Row],[Prix unitaires
TTC]]*Tableau13[[#This Row],[Quantités estimées
sur 4 ans]]</f>
        <v>0</v>
      </c>
    </row>
    <row r="262" spans="1:12" ht="15" customHeight="1" x14ac:dyDescent="0.25">
      <c r="A262" s="22" t="str">
        <f>Tableau134[[#This Row],[Items]]</f>
        <v>RAD 07</v>
      </c>
      <c r="B262" s="20" t="str">
        <f>Tableau134[[#This Row],[Désignations longues]]</f>
        <v>Kit de montage en baie 19'' avec alimentation 240C AC intégrée pr RAD 04</v>
      </c>
      <c r="C262" s="21" t="str">
        <f>Tableau134[[#This Row],[Unités]]</f>
        <v>NB</v>
      </c>
      <c r="D262" s="19" t="str">
        <f>Tableau134[[#This Row],[Codes entreprises (CE)
fabricants]]</f>
        <v>A4188</v>
      </c>
      <c r="E262" s="21" t="str">
        <f>Tableau134[[#This Row],[Références articles (RA)]]</f>
        <v>SPS-1077</v>
      </c>
      <c r="F262" s="22"/>
      <c r="G262" s="21"/>
      <c r="H262" s="27"/>
      <c r="I262" s="28">
        <f>Tableau13[[#This Row],[Prix unitaires
HT]]*1.2</f>
        <v>0</v>
      </c>
      <c r="J262" s="19">
        <v>5</v>
      </c>
      <c r="K262" s="27">
        <f>Tableau13[[#This Row],[Prix unitaires
HT]]*Tableau13[[#This Row],[Quantités estimées
sur 4 ans]]</f>
        <v>0</v>
      </c>
      <c r="L262" s="84">
        <f>Tableau13[[#This Row],[Prix unitaires
TTC]]*Tableau13[[#This Row],[Quantités estimées
sur 4 ans]]</f>
        <v>0</v>
      </c>
    </row>
    <row r="263" spans="1:12" ht="15" customHeight="1" x14ac:dyDescent="0.25">
      <c r="A263" s="22" t="str">
        <f>Tableau134[[#This Row],[Items]]</f>
        <v>RAD 08</v>
      </c>
      <c r="B263" s="39" t="str">
        <f>Tableau134[[#This Row],[Désignations longues]]</f>
        <v>Emetteur/récepteur mobile UHF 400/470 Mhz</v>
      </c>
      <c r="C263" s="30" t="str">
        <f>Tableau134[[#This Row],[Unités]]</f>
        <v>NB</v>
      </c>
      <c r="D263" s="31" t="str">
        <f>Tableau134[[#This Row],[Codes entreprises (CE)
fabricants]]</f>
        <v>FABJ7</v>
      </c>
      <c r="E263" s="30" t="str">
        <f>Tableau134[[#This Row],[Références articles (RA)]]</f>
        <v>IC-F6122D</v>
      </c>
      <c r="F263" s="35"/>
      <c r="G263" s="30"/>
      <c r="H263" s="27"/>
      <c r="I263" s="28">
        <f>Tableau13[[#This Row],[Prix unitaires
HT]]*1.2</f>
        <v>0</v>
      </c>
      <c r="J263" s="19">
        <v>5</v>
      </c>
      <c r="K263" s="27">
        <f>Tableau13[[#This Row],[Prix unitaires
HT]]*Tableau13[[#This Row],[Quantités estimées
sur 4 ans]]</f>
        <v>0</v>
      </c>
      <c r="L263" s="84">
        <f>Tableau13[[#This Row],[Prix unitaires
TTC]]*Tableau13[[#This Row],[Quantités estimées
sur 4 ans]]</f>
        <v>0</v>
      </c>
    </row>
    <row r="264" spans="1:12" ht="15" customHeight="1" x14ac:dyDescent="0.25">
      <c r="A264" s="22" t="str">
        <f>Tableau134[[#This Row],[Items]]</f>
        <v>RAD 09</v>
      </c>
      <c r="B264" s="20" t="str">
        <f>Tableau134[[#This Row],[Désignations longues]]</f>
        <v>Micro de table pr poste RAD 08</v>
      </c>
      <c r="C264" s="21" t="str">
        <f>Tableau134[[#This Row],[Unités]]</f>
        <v>NB</v>
      </c>
      <c r="D264" s="19" t="str">
        <f>Tableau134[[#This Row],[Codes entreprises (CE)
fabricants]]</f>
        <v>FABJ7</v>
      </c>
      <c r="E264" s="21" t="str">
        <f>Tableau134[[#This Row],[Références articles (RA)]]</f>
        <v>SM-26</v>
      </c>
      <c r="F264" s="22"/>
      <c r="G264" s="21"/>
      <c r="H264" s="27"/>
      <c r="I264" s="28">
        <f>Tableau13[[#This Row],[Prix unitaires
HT]]*1.2</f>
        <v>0</v>
      </c>
      <c r="J264" s="19">
        <v>5</v>
      </c>
      <c r="K264" s="27">
        <f>Tableau13[[#This Row],[Prix unitaires
HT]]*Tableau13[[#This Row],[Quantités estimées
sur 4 ans]]</f>
        <v>0</v>
      </c>
      <c r="L264" s="84">
        <f>Tableau13[[#This Row],[Prix unitaires
TTC]]*Tableau13[[#This Row],[Quantités estimées
sur 4 ans]]</f>
        <v>0</v>
      </c>
    </row>
    <row r="265" spans="1:12" ht="15" customHeight="1" x14ac:dyDescent="0.25">
      <c r="A265" s="22" t="str">
        <f>Tableau134[[#This Row],[Items]]</f>
        <v>RAD 10</v>
      </c>
      <c r="B265" s="20" t="str">
        <f>Tableau134[[#This Row],[Désignations longues]]</f>
        <v xml:space="preserve">Récepteur scanner de table avec port RS232 </v>
      </c>
      <c r="C265" s="21" t="str">
        <f>Tableau134[[#This Row],[Unités]]</f>
        <v>NB</v>
      </c>
      <c r="D265" s="31" t="str">
        <f>Tableau134[[#This Row],[Codes entreprises (CE)
fabricants]]</f>
        <v>S5510</v>
      </c>
      <c r="E265" s="30" t="str">
        <f>Tableau134[[#This Row],[Références articles (RA)]]</f>
        <v>AR DV1</v>
      </c>
      <c r="F265" s="35"/>
      <c r="G265" s="30"/>
      <c r="H265" s="27"/>
      <c r="I265" s="28">
        <f>Tableau13[[#This Row],[Prix unitaires
HT]]*1.2</f>
        <v>0</v>
      </c>
      <c r="J265" s="19">
        <v>1</v>
      </c>
      <c r="K265" s="27">
        <f>Tableau13[[#This Row],[Prix unitaires
HT]]*Tableau13[[#This Row],[Quantités estimées
sur 4 ans]]</f>
        <v>0</v>
      </c>
      <c r="L265" s="84">
        <f>Tableau13[[#This Row],[Prix unitaires
TTC]]*Tableau13[[#This Row],[Quantités estimées
sur 4 ans]]</f>
        <v>0</v>
      </c>
    </row>
    <row r="266" spans="1:12" ht="15" customHeight="1" x14ac:dyDescent="0.25">
      <c r="A266" s="22" t="str">
        <f>Tableau134[[#This Row],[Items]]</f>
        <v>RAD 11</v>
      </c>
      <c r="B266" s="20" t="str">
        <f>Tableau134[[#This Row],[Désignations longues]]</f>
        <v>Bloc alimentation à partir du 115V/240V AC pr récepteur RAD10</v>
      </c>
      <c r="C266" s="21" t="str">
        <f>Tableau134[[#This Row],[Unités]]</f>
        <v>NB</v>
      </c>
      <c r="D266" s="31" t="str">
        <f>Tableau134[[#This Row],[Codes entreprises (CE)
fabricants]]</f>
        <v>S5510</v>
      </c>
      <c r="E266" s="30" t="str">
        <f>Tableau134[[#This Row],[Références articles (RA)]]</f>
        <v>AA-DV1-FR</v>
      </c>
      <c r="F266" s="35"/>
      <c r="G266" s="30"/>
      <c r="H266" s="27"/>
      <c r="I266" s="28">
        <f>Tableau13[[#This Row],[Prix unitaires
HT]]*1.2</f>
        <v>0</v>
      </c>
      <c r="J266" s="19">
        <v>1</v>
      </c>
      <c r="K266" s="27">
        <f>Tableau13[[#This Row],[Prix unitaires
HT]]*Tableau13[[#This Row],[Quantités estimées
sur 4 ans]]</f>
        <v>0</v>
      </c>
      <c r="L266" s="84">
        <f>Tableau13[[#This Row],[Prix unitaires
TTC]]*Tableau13[[#This Row],[Quantités estimées
sur 4 ans]]</f>
        <v>0</v>
      </c>
    </row>
    <row r="267" spans="1:12" ht="15" customHeight="1" x14ac:dyDescent="0.25">
      <c r="A267" s="22" t="str">
        <f>Tableau134[[#This Row],[Items]]</f>
        <v>RAD 12</v>
      </c>
      <c r="B267" s="42" t="str">
        <f>Tableau134[[#This Row],[Désignations longues]]</f>
        <v>Casque micro pr poste RTV1077</v>
      </c>
      <c r="C267" s="21" t="str">
        <f>Tableau134[[#This Row],[Unités]]</f>
        <v>NB</v>
      </c>
      <c r="D267" s="43" t="str">
        <f>Tableau134[[#This Row],[Codes entreprises (CE)
fabricants]]</f>
        <v>A4188</v>
      </c>
      <c r="E267" s="21" t="str">
        <f>Tableau134[[#This Row],[Références articles (RA)]]</f>
        <v>DM085D-DP</v>
      </c>
      <c r="F267" s="22"/>
      <c r="G267" s="21"/>
      <c r="H267" s="27"/>
      <c r="I267" s="28">
        <f>Tableau13[[#This Row],[Prix unitaires
HT]]*1.2</f>
        <v>0</v>
      </c>
      <c r="J267" s="19">
        <v>1</v>
      </c>
      <c r="K267" s="27">
        <f>Tableau13[[#This Row],[Prix unitaires
HT]]*Tableau13[[#This Row],[Quantités estimées
sur 4 ans]]</f>
        <v>0</v>
      </c>
      <c r="L267" s="84">
        <f>Tableau13[[#This Row],[Prix unitaires
TTC]]*Tableau13[[#This Row],[Quantités estimées
sur 4 ans]]</f>
        <v>0</v>
      </c>
    </row>
    <row r="268" spans="1:12" ht="15" customHeight="1" x14ac:dyDescent="0.25">
      <c r="A268" s="22" t="str">
        <f>Tableau134[[#This Row],[Items]]</f>
        <v>RAD 13</v>
      </c>
      <c r="B268" s="20" t="str">
        <f>Tableau134[[#This Row],[Désignations longues]]</f>
        <v>Casque micro pr poste RTV1086</v>
      </c>
      <c r="C268" s="44" t="str">
        <f>Tableau134[[#This Row],[Unités]]</f>
        <v>NB</v>
      </c>
      <c r="D268" s="19" t="str">
        <f>Tableau134[[#This Row],[Codes entreprises (CE)
fabricants]]</f>
        <v>A4188</v>
      </c>
      <c r="E268" s="44" t="str">
        <f>Tableau134[[#This Row],[Références articles (RA)]]</f>
        <v>DM085D-SP</v>
      </c>
      <c r="F268" s="22"/>
      <c r="G268" s="21"/>
      <c r="H268" s="27"/>
      <c r="I268" s="28">
        <f>Tableau13[[#This Row],[Prix unitaires
HT]]*1.2</f>
        <v>0</v>
      </c>
      <c r="J268" s="19">
        <v>1</v>
      </c>
      <c r="K268" s="27">
        <f>Tableau13[[#This Row],[Prix unitaires
HT]]*Tableau13[[#This Row],[Quantités estimées
sur 4 ans]]</f>
        <v>0</v>
      </c>
      <c r="L268" s="84">
        <f>Tableau13[[#This Row],[Prix unitaires
TTC]]*Tableau13[[#This Row],[Quantités estimées
sur 4 ans]]</f>
        <v>0</v>
      </c>
    </row>
    <row r="269" spans="1:12" ht="15" customHeight="1" x14ac:dyDescent="0.25">
      <c r="A269" s="22" t="str">
        <f>Tableau134[[#This Row],[Items]]</f>
        <v>RAD 14</v>
      </c>
      <c r="B269" s="20" t="str">
        <f>Tableau134[[#This Row],[Désignations longues]]</f>
        <v>Micro PTT à main pr ELMAN</v>
      </c>
      <c r="C269" s="44" t="str">
        <f>Tableau134[[#This Row],[Unités]]</f>
        <v>NB</v>
      </c>
      <c r="D269" s="19" t="str">
        <f>Tableau134[[#This Row],[Codes entreprises (CE)
fabricants]]</f>
        <v>A4188</v>
      </c>
      <c r="E269" s="44" t="str">
        <f>Tableau134[[#This Row],[Références articles (RA)]]</f>
        <v>DM508</v>
      </c>
      <c r="F269" s="22"/>
      <c r="G269" s="21"/>
      <c r="H269" s="27"/>
      <c r="I269" s="28">
        <f>Tableau13[[#This Row],[Prix unitaires
HT]]*1.2</f>
        <v>0</v>
      </c>
      <c r="J269" s="19">
        <v>1</v>
      </c>
      <c r="K269" s="27">
        <f>Tableau13[[#This Row],[Prix unitaires
HT]]*Tableau13[[#This Row],[Quantités estimées
sur 4 ans]]</f>
        <v>0</v>
      </c>
      <c r="L269" s="84">
        <f>Tableau13[[#This Row],[Prix unitaires
TTC]]*Tableau13[[#This Row],[Quantités estimées
sur 4 ans]]</f>
        <v>0</v>
      </c>
    </row>
    <row r="270" spans="1:12" ht="15" customHeight="1" x14ac:dyDescent="0.25">
      <c r="A270" s="22" t="str">
        <f>Tableau134[[#This Row],[Items]]</f>
        <v>RAD 15</v>
      </c>
      <c r="B270" s="20" t="str">
        <f>Tableau134[[#This Row],[Désignations longues]]</f>
        <v>Kit prog pr ICOM F6121D</v>
      </c>
      <c r="C270" s="44" t="str">
        <f>Tableau134[[#This Row],[Unités]]</f>
        <v>NB</v>
      </c>
      <c r="D270" s="19" t="str">
        <f>Tableau134[[#This Row],[Codes entreprises (CE)
fabricants]]</f>
        <v>S5391</v>
      </c>
      <c r="E270" s="44" t="str">
        <f>Tableau134[[#This Row],[Références articles (RA)]]</f>
        <v>OPC-1122U</v>
      </c>
      <c r="F270" s="22"/>
      <c r="G270" s="21"/>
      <c r="H270" s="27"/>
      <c r="I270" s="28">
        <f>Tableau13[[#This Row],[Prix unitaires
HT]]*1.2</f>
        <v>0</v>
      </c>
      <c r="J270" s="19">
        <v>1</v>
      </c>
      <c r="K270" s="27">
        <f>Tableau13[[#This Row],[Prix unitaires
HT]]*Tableau13[[#This Row],[Quantités estimées
sur 4 ans]]</f>
        <v>0</v>
      </c>
      <c r="L270" s="84">
        <f>Tableau13[[#This Row],[Prix unitaires
TTC]]*Tableau13[[#This Row],[Quantités estimées
sur 4 ans]]</f>
        <v>0</v>
      </c>
    </row>
    <row r="271" spans="1:12" ht="15" customHeight="1" x14ac:dyDescent="0.25">
      <c r="A271" s="22" t="str">
        <f>Tableau134[[#This Row],[Items]]</f>
        <v>RAD 16</v>
      </c>
      <c r="B271" s="20" t="str">
        <f>Tableau134[[#This Row],[Désignations longues]]</f>
        <v>Face avant déportée pr TR810</v>
      </c>
      <c r="C271" s="44" t="str">
        <f>Tableau134[[#This Row],[Unités]]</f>
        <v>NB</v>
      </c>
      <c r="D271" s="19" t="str">
        <f>Tableau134[[#This Row],[Codes entreprises (CE)
fabricants]]</f>
        <v>N0969</v>
      </c>
      <c r="E271" s="44" t="str">
        <f>Tableau134[[#This Row],[Références articles (RA)]]</f>
        <v>82768T</v>
      </c>
      <c r="F271" s="22"/>
      <c r="G271" s="21"/>
      <c r="H271" s="27"/>
      <c r="I271" s="28">
        <f>Tableau13[[#This Row],[Prix unitaires
HT]]*1.2</f>
        <v>0</v>
      </c>
      <c r="J271" s="19">
        <v>1</v>
      </c>
      <c r="K271" s="27">
        <f>Tableau13[[#This Row],[Prix unitaires
HT]]*Tableau13[[#This Row],[Quantités estimées
sur 4 ans]]</f>
        <v>0</v>
      </c>
      <c r="L271" s="84">
        <f>Tableau13[[#This Row],[Prix unitaires
TTC]]*Tableau13[[#This Row],[Quantités estimées
sur 4 ans]]</f>
        <v>0</v>
      </c>
    </row>
    <row r="272" spans="1:12" ht="15" customHeight="1" x14ac:dyDescent="0.25">
      <c r="A272" s="22" t="str">
        <f>Tableau134[[#This Row],[Items]]</f>
        <v>RAD 17</v>
      </c>
      <c r="B272" s="45" t="str">
        <f>Tableau134[[#This Row],[Désignations longues]]</f>
        <v>FOURNITURE IC-M510EAIS EVO</v>
      </c>
      <c r="C272" s="3" t="str">
        <f>Tableau134[[#This Row],[Unités]]</f>
        <v>NB</v>
      </c>
      <c r="D272" s="31" t="str">
        <f>Tableau134[[#This Row],[Codes entreprises (CE)
fabricants]]</f>
        <v>IC-M510EAIS EVO</v>
      </c>
      <c r="E272" s="3" t="str">
        <f>Tableau134[[#This Row],[Références articles (RA)]]</f>
        <v>FABJ7</v>
      </c>
      <c r="F272" s="1"/>
      <c r="G272" s="3"/>
      <c r="H272" s="27"/>
      <c r="I272" s="28">
        <f>Tableau13[[#This Row],[Prix unitaires
HT]]*1.2</f>
        <v>0</v>
      </c>
      <c r="J272" s="19">
        <v>40</v>
      </c>
      <c r="K272" s="27">
        <f>Tableau13[[#This Row],[Prix unitaires
HT]]*Tableau13[[#This Row],[Quantités estimées
sur 4 ans]]</f>
        <v>0</v>
      </c>
      <c r="L272" s="84">
        <f>Tableau13[[#This Row],[Prix unitaires
TTC]]*Tableau13[[#This Row],[Quantités estimées
sur 4 ans]]</f>
        <v>0</v>
      </c>
    </row>
    <row r="273" spans="1:12" ht="15" customHeight="1" x14ac:dyDescent="0.25">
      <c r="A273" s="22" t="str">
        <f>Tableau134[[#This Row],[Items]]</f>
        <v>RAD 18</v>
      </c>
      <c r="B273" s="45" t="str">
        <f>Tableau134[[#This Row],[Désignations longues]]</f>
        <v>FOURNITURE IC-M510E EVO</v>
      </c>
      <c r="C273" s="3" t="str">
        <f>Tableau134[[#This Row],[Unités]]</f>
        <v>NB</v>
      </c>
      <c r="D273" s="31" t="str">
        <f>Tableau134[[#This Row],[Codes entreprises (CE)
fabricants]]</f>
        <v>IC-M510E EVO</v>
      </c>
      <c r="E273" s="3" t="str">
        <f>Tableau134[[#This Row],[Références articles (RA)]]</f>
        <v>FABJ7</v>
      </c>
      <c r="F273" s="1"/>
      <c r="G273" s="3"/>
      <c r="H273" s="27"/>
      <c r="I273" s="28">
        <f>Tableau13[[#This Row],[Prix unitaires
HT]]*1.2</f>
        <v>0</v>
      </c>
      <c r="J273" s="19">
        <v>40</v>
      </c>
      <c r="K273" s="27">
        <f>Tableau13[[#This Row],[Prix unitaires
HT]]*Tableau13[[#This Row],[Quantités estimées
sur 4 ans]]</f>
        <v>0</v>
      </c>
      <c r="L273" s="84">
        <f>Tableau13[[#This Row],[Prix unitaires
TTC]]*Tableau13[[#This Row],[Quantités estimées
sur 4 ans]]</f>
        <v>0</v>
      </c>
    </row>
    <row r="274" spans="1:12" ht="15" customHeight="1" x14ac:dyDescent="0.25">
      <c r="A274" s="22" t="str">
        <f>Tableau134[[#This Row],[Items]]</f>
        <v>RAD 19</v>
      </c>
      <c r="B274" s="45" t="str">
        <f>Tableau134[[#This Row],[Désignations longues]]</f>
        <v>FOURNITURE TR-910 MULTIPURPOSE VHF AIRBAND RADIO</v>
      </c>
      <c r="C274" s="3" t="str">
        <f>Tableau134[[#This Row],[Unités]]</f>
        <v>NB</v>
      </c>
      <c r="D274" s="31" t="str">
        <f>Tableau134[[#This Row],[Codes entreprises (CE)
fabricants]]</f>
        <v>TR-910DE</v>
      </c>
      <c r="E274" s="3" t="str">
        <f>Tableau134[[#This Row],[Références articles (RA)]]</f>
        <v>N0969</v>
      </c>
      <c r="F274" s="1"/>
      <c r="G274" s="3"/>
      <c r="H274" s="27"/>
      <c r="I274" s="28">
        <f>Tableau13[[#This Row],[Prix unitaires
HT]]*1.2</f>
        <v>0</v>
      </c>
      <c r="J274" s="19">
        <v>2</v>
      </c>
      <c r="K274" s="27">
        <f>Tableau13[[#This Row],[Prix unitaires
HT]]*Tableau13[[#This Row],[Quantités estimées
sur 4 ans]]</f>
        <v>0</v>
      </c>
      <c r="L274" s="84">
        <f>Tableau13[[#This Row],[Prix unitaires
TTC]]*Tableau13[[#This Row],[Quantités estimées
sur 4 ans]]</f>
        <v>0</v>
      </c>
    </row>
    <row r="275" spans="1:12" ht="15" customHeight="1" x14ac:dyDescent="0.25">
      <c r="A275" s="22" t="str">
        <f>Tableau134[[#This Row],[Items]]</f>
        <v>RAD 20</v>
      </c>
      <c r="B275" s="45" t="str">
        <f>Tableau134[[#This Row],[Désignations longues]]</f>
        <v>FOURNITURE AC/DC POWER SUPPLY UNIT</v>
      </c>
      <c r="C275" s="3" t="str">
        <f>Tableau134[[#This Row],[Unités]]</f>
        <v>NB</v>
      </c>
      <c r="D275" s="31" t="str">
        <f>Tableau134[[#This Row],[Codes entreprises (CE)
fabricants]]</f>
        <v>PR241</v>
      </c>
      <c r="E275" s="30" t="str">
        <f>Tableau134[[#This Row],[Références articles (RA)]]</f>
        <v>S0622</v>
      </c>
      <c r="F275" s="35"/>
      <c r="G275" s="30"/>
      <c r="H275" s="27"/>
      <c r="I275" s="28">
        <f>Tableau13[[#This Row],[Prix unitaires
HT]]*1.2</f>
        <v>0</v>
      </c>
      <c r="J275" s="19">
        <v>10</v>
      </c>
      <c r="K275" s="27">
        <f>Tableau13[[#This Row],[Prix unitaires
HT]]*Tableau13[[#This Row],[Quantités estimées
sur 4 ans]]</f>
        <v>0</v>
      </c>
      <c r="L275" s="84">
        <f>Tableau13[[#This Row],[Prix unitaires
TTC]]*Tableau13[[#This Row],[Quantités estimées
sur 4 ans]]</f>
        <v>0</v>
      </c>
    </row>
    <row r="276" spans="1:12" ht="15" customHeight="1" x14ac:dyDescent="0.25">
      <c r="A276" s="22" t="str">
        <f>Tableau134[[#This Row],[Items]]</f>
        <v>RAD 21</v>
      </c>
      <c r="B276" s="45" t="str">
        <f>Tableau134[[#This Row],[Désignations longues]]</f>
        <v>ALIMENTATION 220/12V 7A TYPE 3825 MASCOT POUR AIS</v>
      </c>
      <c r="C276" s="3" t="str">
        <f>Tableau134[[#This Row],[Unités]]</f>
        <v>NB</v>
      </c>
      <c r="D276" s="2" t="str">
        <f>Tableau134[[#This Row],[Codes entreprises (CE)
fabricants]]</f>
        <v>3825/RJ9</v>
      </c>
      <c r="E276" s="3" t="str">
        <f>Tableau134[[#This Row],[Références articles (RA)]]</f>
        <v>N0985</v>
      </c>
      <c r="F276" s="1"/>
      <c r="G276" s="3"/>
      <c r="H276" s="27"/>
      <c r="I276" s="28">
        <f>Tableau13[[#This Row],[Prix unitaires
HT]]*1.2</f>
        <v>0</v>
      </c>
      <c r="J276" s="19">
        <v>20</v>
      </c>
      <c r="K276" s="27">
        <f>Tableau13[[#This Row],[Prix unitaires
HT]]*Tableau13[[#This Row],[Quantités estimées
sur 4 ans]]</f>
        <v>0</v>
      </c>
      <c r="L276" s="84">
        <f>Tableau13[[#This Row],[Prix unitaires
TTC]]*Tableau13[[#This Row],[Quantités estimées
sur 4 ans]]</f>
        <v>0</v>
      </c>
    </row>
    <row r="277" spans="1:12" ht="15" customHeight="1" x14ac:dyDescent="0.25">
      <c r="A277" s="22" t="str">
        <f>Tableau134[[#This Row],[Items]]</f>
        <v>RAD 22</v>
      </c>
      <c r="B277" s="45" t="str">
        <f>Tableau134[[#This Row],[Désignations longues]]</f>
        <v>VHF Air TELECOMMANDE JOTRON TR-7750</v>
      </c>
      <c r="C277" s="3" t="str">
        <f>Tableau134[[#This Row],[Unités]]</f>
        <v>NB</v>
      </c>
      <c r="D277" s="31" t="str">
        <f>Tableau134[[#This Row],[Codes entreprises (CE)
fabricants]]</f>
        <v>84700C</v>
      </c>
      <c r="E277" s="3" t="str">
        <f>Tableau134[[#This Row],[Références articles (RA)]]</f>
        <v>N0969</v>
      </c>
      <c r="F277" s="1"/>
      <c r="G277" s="3"/>
      <c r="H277" s="27"/>
      <c r="I277" s="28">
        <f>Tableau13[[#This Row],[Prix unitaires
HT]]*1.2</f>
        <v>0</v>
      </c>
      <c r="J277" s="19">
        <v>2</v>
      </c>
      <c r="K277" s="27">
        <f>Tableau13[[#This Row],[Prix unitaires
HT]]*Tableau13[[#This Row],[Quantités estimées
sur 4 ans]]</f>
        <v>0</v>
      </c>
      <c r="L277" s="84">
        <f>Tableau13[[#This Row],[Prix unitaires
TTC]]*Tableau13[[#This Row],[Quantités estimées
sur 4 ans]]</f>
        <v>0</v>
      </c>
    </row>
    <row r="278" spans="1:12" ht="15" customHeight="1" x14ac:dyDescent="0.25">
      <c r="A278" s="22" t="str">
        <f>Tableau134[[#This Row],[Items]]</f>
        <v>RAD 23</v>
      </c>
      <c r="B278" s="45" t="str">
        <f>Tableau134[[#This Row],[Désignations longues]]</f>
        <v>TELECOMMANDE RC-08 POUR JOTRON TR-7750</v>
      </c>
      <c r="C278" s="46" t="str">
        <f>Tableau134[[#This Row],[Unités]]</f>
        <v>NB</v>
      </c>
      <c r="D278" s="47">
        <f>Tableau134[[#This Row],[Codes entreprises (CE)
fabricants]]</f>
        <v>104696</v>
      </c>
      <c r="E278" s="46" t="str">
        <f>Tableau134[[#This Row],[Références articles (RA)]]</f>
        <v>N0969</v>
      </c>
      <c r="F278" s="1"/>
      <c r="G278" s="3"/>
      <c r="H278" s="27"/>
      <c r="I278" s="28">
        <f>Tableau13[[#This Row],[Prix unitaires
HT]]*1.2</f>
        <v>0</v>
      </c>
      <c r="J278" s="19">
        <v>2</v>
      </c>
      <c r="K278" s="27">
        <f>Tableau13[[#This Row],[Prix unitaires
HT]]*Tableau13[[#This Row],[Quantités estimées
sur 4 ans]]</f>
        <v>0</v>
      </c>
      <c r="L278" s="84">
        <f>Tableau13[[#This Row],[Prix unitaires
TTC]]*Tableau13[[#This Row],[Quantités estimées
sur 4 ans]]</f>
        <v>0</v>
      </c>
    </row>
    <row r="279" spans="1:12" ht="15" customHeight="1" x14ac:dyDescent="0.25">
      <c r="A279" s="22" t="str">
        <f>Tableau134[[#This Row],[Items]]</f>
        <v>RAD 24</v>
      </c>
      <c r="B279" s="20" t="str">
        <f>Tableau134[[#This Row],[Désignations longues]]</f>
        <v>frn VHF SAILOR 6210</v>
      </c>
      <c r="C279" s="21" t="str">
        <f>Tableau134[[#This Row],[Unités]]</f>
        <v>NB</v>
      </c>
      <c r="D279" s="19" t="str">
        <f>Tableau134[[#This Row],[Codes entreprises (CE)
fabricants]]</f>
        <v>R3323</v>
      </c>
      <c r="E279" s="21" t="str">
        <f>Tableau134[[#This Row],[Références articles (RA)]]</f>
        <v>406210A</v>
      </c>
      <c r="F279" s="22"/>
      <c r="G279" s="21"/>
      <c r="H279" s="27"/>
      <c r="I279" s="28">
        <f>Tableau13[[#This Row],[Prix unitaires
HT]]*1.2</f>
        <v>0</v>
      </c>
      <c r="J279" s="19">
        <v>30</v>
      </c>
      <c r="K279" s="27">
        <f>Tableau13[[#This Row],[Prix unitaires
HT]]*Tableau13[[#This Row],[Quantités estimées
sur 4 ans]]</f>
        <v>0</v>
      </c>
      <c r="L279" s="84">
        <f>Tableau13[[#This Row],[Prix unitaires
TTC]]*Tableau13[[#This Row],[Quantités estimées
sur 4 ans]]</f>
        <v>0</v>
      </c>
    </row>
    <row r="280" spans="1:12" ht="15" customHeight="1" x14ac:dyDescent="0.25">
      <c r="A280" s="22" t="str">
        <f>Tableau134[[#This Row],[Items]]</f>
        <v>RAD 25</v>
      </c>
      <c r="B280" s="20" t="str">
        <f>Tableau134[[#This Row],[Désignations longues]]</f>
        <v>frn VHF SAILOR 6248</v>
      </c>
      <c r="C280" s="21" t="str">
        <f>Tableau134[[#This Row],[Unités]]</f>
        <v>NB</v>
      </c>
      <c r="D280" s="19" t="str">
        <f>Tableau134[[#This Row],[Codes entreprises (CE)
fabricants]]</f>
        <v>R3323</v>
      </c>
      <c r="E280" s="21" t="str">
        <f>Tableau134[[#This Row],[Références articles (RA)]]</f>
        <v>406248A</v>
      </c>
      <c r="F280" s="22"/>
      <c r="G280" s="21"/>
      <c r="H280" s="27"/>
      <c r="I280" s="28">
        <f>Tableau13[[#This Row],[Prix unitaires
HT]]*1.2</f>
        <v>0</v>
      </c>
      <c r="J280" s="19">
        <v>15</v>
      </c>
      <c r="K280" s="27">
        <f>Tableau13[[#This Row],[Prix unitaires
HT]]*Tableau13[[#This Row],[Quantités estimées
sur 4 ans]]</f>
        <v>0</v>
      </c>
      <c r="L280" s="84">
        <f>Tableau13[[#This Row],[Prix unitaires
TTC]]*Tableau13[[#This Row],[Quantités estimées
sur 4 ans]]</f>
        <v>0</v>
      </c>
    </row>
    <row r="281" spans="1:12" ht="15" customHeight="1" x14ac:dyDescent="0.25">
      <c r="A281" s="22" t="str">
        <f>Tableau134[[#This Row],[Items]]</f>
        <v>RAD 26</v>
      </c>
      <c r="B281" s="20" t="str">
        <f>Tableau134[[#This Row],[Désignations longues]]</f>
        <v>frn VHF SAILOR 6249</v>
      </c>
      <c r="C281" s="21" t="str">
        <f>Tableau134[[#This Row],[Unités]]</f>
        <v>NB</v>
      </c>
      <c r="D281" s="19" t="str">
        <f>Tableau134[[#This Row],[Codes entreprises (CE)
fabricants]]</f>
        <v>R3323</v>
      </c>
      <c r="E281" s="21" t="str">
        <f>Tableau134[[#This Row],[Références articles (RA)]]</f>
        <v>406249A</v>
      </c>
      <c r="F281" s="22"/>
      <c r="G281" s="21"/>
      <c r="H281" s="27"/>
      <c r="I281" s="28">
        <f>Tableau13[[#This Row],[Prix unitaires
HT]]*1.2</f>
        <v>0</v>
      </c>
      <c r="J281" s="19">
        <v>5</v>
      </c>
      <c r="K281" s="27">
        <f>Tableau13[[#This Row],[Prix unitaires
HT]]*Tableau13[[#This Row],[Quantités estimées
sur 4 ans]]</f>
        <v>0</v>
      </c>
      <c r="L281" s="84">
        <f>Tableau13[[#This Row],[Prix unitaires
TTC]]*Tableau13[[#This Row],[Quantités estimées
sur 4 ans]]</f>
        <v>0</v>
      </c>
    </row>
    <row r="282" spans="1:12" ht="15" customHeight="1" x14ac:dyDescent="0.25">
      <c r="A282" s="22" t="str">
        <f>Tableau134[[#This Row],[Items]]</f>
        <v>RAD 27</v>
      </c>
      <c r="B282" s="20" t="str">
        <f>Tableau134[[#This Row],[Désignations longues]]</f>
        <v>frn VHF ICOM M423GE</v>
      </c>
      <c r="C282" s="21" t="str">
        <f>Tableau134[[#This Row],[Unités]]</f>
        <v>NB</v>
      </c>
      <c r="D282" s="19" t="str">
        <f>Tableau134[[#This Row],[Codes entreprises (CE)
fabricants]]</f>
        <v>FABJ7</v>
      </c>
      <c r="E282" s="21" t="str">
        <f>Tableau134[[#This Row],[Références articles (RA)]]</f>
        <v>IC-M423GE</v>
      </c>
      <c r="F282" s="22"/>
      <c r="G282" s="21"/>
      <c r="H282" s="27"/>
      <c r="I282" s="28">
        <f>Tableau13[[#This Row],[Prix unitaires
HT]]*1.2</f>
        <v>0</v>
      </c>
      <c r="J282" s="19">
        <v>20</v>
      </c>
      <c r="K282" s="27">
        <f>Tableau13[[#This Row],[Prix unitaires
HT]]*Tableau13[[#This Row],[Quantités estimées
sur 4 ans]]</f>
        <v>0</v>
      </c>
      <c r="L282" s="84">
        <f>Tableau13[[#This Row],[Prix unitaires
TTC]]*Tableau13[[#This Row],[Quantités estimées
sur 4 ans]]</f>
        <v>0</v>
      </c>
    </row>
    <row r="283" spans="1:12" ht="15" customHeight="1" x14ac:dyDescent="0.25">
      <c r="A283" s="22" t="str">
        <f>Tableau134[[#This Row],[Items]]</f>
        <v>RAD 28</v>
      </c>
      <c r="B283" s="20" t="str">
        <f>Tableau134[[#This Row],[Désignations longues]]</f>
        <v>frn VHF ICOM M330GE</v>
      </c>
      <c r="C283" s="21" t="str">
        <f>Tableau134[[#This Row],[Unités]]</f>
        <v>NB</v>
      </c>
      <c r="D283" s="19" t="str">
        <f>Tableau134[[#This Row],[Codes entreprises (CE)
fabricants]]</f>
        <v>FABJ7</v>
      </c>
      <c r="E283" s="21" t="str">
        <f>Tableau134[[#This Row],[Références articles (RA)]]</f>
        <v>IC-M330GE</v>
      </c>
      <c r="F283" s="22"/>
      <c r="G283" s="21"/>
      <c r="H283" s="27"/>
      <c r="I283" s="28">
        <f>Tableau13[[#This Row],[Prix unitaires
HT]]*1.2</f>
        <v>0</v>
      </c>
      <c r="J283" s="19">
        <v>20</v>
      </c>
      <c r="K283" s="27">
        <f>Tableau13[[#This Row],[Prix unitaires
HT]]*Tableau13[[#This Row],[Quantités estimées
sur 4 ans]]</f>
        <v>0</v>
      </c>
      <c r="L283" s="84">
        <f>Tableau13[[#This Row],[Prix unitaires
TTC]]*Tableau13[[#This Row],[Quantités estimées
sur 4 ans]]</f>
        <v>0</v>
      </c>
    </row>
    <row r="284" spans="1:12" ht="15" customHeight="1" x14ac:dyDescent="0.25">
      <c r="A284" s="22" t="str">
        <f>Tableau134[[#This Row],[Items]]</f>
        <v>RAD 29</v>
      </c>
      <c r="B284" s="20" t="str">
        <f>Tableau134[[#This Row],[Désignations longues]]</f>
        <v>Fourniture du package VHF SAILOR 6248 + convertisseur 6090</v>
      </c>
      <c r="C284" s="21" t="str">
        <f>Tableau134[[#This Row],[Unités]]</f>
        <v>NB</v>
      </c>
      <c r="D284" s="19" t="str">
        <f>Tableau134[[#This Row],[Codes entreprises (CE)
fabricants]]</f>
        <v>R3323</v>
      </c>
      <c r="E284" s="21" t="str">
        <f>Tableau134[[#This Row],[Références articles (RA)]]</f>
        <v>406248A-00500</v>
      </c>
      <c r="F284" s="22"/>
      <c r="G284" s="21"/>
      <c r="H284" s="27"/>
      <c r="I284" s="28">
        <f>Tableau13[[#This Row],[Prix unitaires
HT]]*1.2</f>
        <v>0</v>
      </c>
      <c r="J284" s="19">
        <v>5</v>
      </c>
      <c r="K284" s="27">
        <f>Tableau13[[#This Row],[Prix unitaires
HT]]*Tableau13[[#This Row],[Quantités estimées
sur 4 ans]]</f>
        <v>0</v>
      </c>
      <c r="L284" s="84">
        <f>Tableau13[[#This Row],[Prix unitaires
TTC]]*Tableau13[[#This Row],[Quantités estimées
sur 4 ans]]</f>
        <v>0</v>
      </c>
    </row>
    <row r="285" spans="1:12" ht="15" customHeight="1" x14ac:dyDescent="0.25">
      <c r="A285" s="22" t="str">
        <f>Tableau134[[#This Row],[Items]]</f>
        <v>RAD 30</v>
      </c>
      <c r="B285" s="20" t="str">
        <f>Tableau134[[#This Row],[Désignations longues]]</f>
        <v>Fourniture du package VHF SAILOR 6310</v>
      </c>
      <c r="C285" s="21" t="str">
        <f>Tableau134[[#This Row],[Unités]]</f>
        <v>NB</v>
      </c>
      <c r="D285" s="19" t="str">
        <f>Tableau134[[#This Row],[Codes entreprises (CE)
fabricants]]</f>
        <v>R3323</v>
      </c>
      <c r="E285" s="21" t="str">
        <f>Tableau134[[#This Row],[Références articles (RA)]]</f>
        <v>406310B-00500</v>
      </c>
      <c r="F285" s="22"/>
      <c r="G285" s="21"/>
      <c r="H285" s="27"/>
      <c r="I285" s="28">
        <f>Tableau13[[#This Row],[Prix unitaires
HT]]*1.2</f>
        <v>0</v>
      </c>
      <c r="J285" s="19">
        <v>5</v>
      </c>
      <c r="K285" s="27">
        <f>Tableau13[[#This Row],[Prix unitaires
HT]]*Tableau13[[#This Row],[Quantités estimées
sur 4 ans]]</f>
        <v>0</v>
      </c>
      <c r="L285" s="84">
        <f>Tableau13[[#This Row],[Prix unitaires
TTC]]*Tableau13[[#This Row],[Quantités estimées
sur 4 ans]]</f>
        <v>0</v>
      </c>
    </row>
    <row r="286" spans="1:12" ht="15" customHeight="1" x14ac:dyDescent="0.25">
      <c r="A286" s="22" t="str">
        <f>Tableau134[[#This Row],[Items]]</f>
        <v>RAD 31</v>
      </c>
      <c r="B286" s="20" t="str">
        <f>Tableau134[[#This Row],[Désignations longues]]</f>
        <v>Package VHF SAILOR 6320</v>
      </c>
      <c r="C286" s="21" t="str">
        <f>Tableau134[[#This Row],[Unités]]</f>
        <v>NB</v>
      </c>
      <c r="D286" s="19" t="str">
        <f>Tableau134[[#This Row],[Codes entreprises (CE)
fabricants]]</f>
        <v>R3323</v>
      </c>
      <c r="E286" s="21" t="str">
        <f>Tableau134[[#This Row],[Références articles (RA)]]</f>
        <v>405320B-00500</v>
      </c>
      <c r="F286" s="22"/>
      <c r="G286" s="21"/>
      <c r="H286" s="27"/>
      <c r="I286" s="28">
        <f>Tableau13[[#This Row],[Prix unitaires
HT]]*1.2</f>
        <v>0</v>
      </c>
      <c r="J286" s="19">
        <v>5</v>
      </c>
      <c r="K286" s="27">
        <f>Tableau13[[#This Row],[Prix unitaires
HT]]*Tableau13[[#This Row],[Quantités estimées
sur 4 ans]]</f>
        <v>0</v>
      </c>
      <c r="L286" s="84">
        <f>Tableau13[[#This Row],[Prix unitaires
TTC]]*Tableau13[[#This Row],[Quantités estimées
sur 4 ans]]</f>
        <v>0</v>
      </c>
    </row>
    <row r="287" spans="1:12" ht="15" customHeight="1" x14ac:dyDescent="0.25">
      <c r="A287" s="22" t="str">
        <f>Tableau134[[#This Row],[Items]]</f>
        <v>RAD 32</v>
      </c>
      <c r="B287" s="20" t="str">
        <f>Tableau134[[#This Row],[Désignations longues]]</f>
        <v>Package VHF SAILOR 6350</v>
      </c>
      <c r="C287" s="21" t="str">
        <f>Tableau134[[#This Row],[Unités]]</f>
        <v>NB</v>
      </c>
      <c r="D287" s="19" t="str">
        <f>Tableau134[[#This Row],[Codes entreprises (CE)
fabricants]]</f>
        <v>R3323</v>
      </c>
      <c r="E287" s="21" t="str">
        <f>Tableau134[[#This Row],[Références articles (RA)]]</f>
        <v>406350B-00500</v>
      </c>
      <c r="F287" s="22"/>
      <c r="G287" s="21"/>
      <c r="H287" s="27"/>
      <c r="I287" s="28">
        <f>Tableau13[[#This Row],[Prix unitaires
HT]]*1.2</f>
        <v>0</v>
      </c>
      <c r="J287" s="19">
        <v>5</v>
      </c>
      <c r="K287" s="27">
        <f>Tableau13[[#This Row],[Prix unitaires
HT]]*Tableau13[[#This Row],[Quantités estimées
sur 4 ans]]</f>
        <v>0</v>
      </c>
      <c r="L287" s="84">
        <f>Tableau13[[#This Row],[Prix unitaires
TTC]]*Tableau13[[#This Row],[Quantités estimées
sur 4 ans]]</f>
        <v>0</v>
      </c>
    </row>
    <row r="288" spans="1:12" ht="15" customHeight="1" x14ac:dyDescent="0.25">
      <c r="A288" s="22" t="str">
        <f>Tableau134[[#This Row],[Items]]</f>
        <v>RAD 33</v>
      </c>
      <c r="B288" s="20" t="str">
        <f>Tableau134[[#This Row],[Désignations longues]]</f>
        <v>SAILOR 6301 MF/HF Control Unit DSC Class A</v>
      </c>
      <c r="C288" s="21" t="str">
        <f>Tableau134[[#This Row],[Unités]]</f>
        <v>NB</v>
      </c>
      <c r="D288" s="19" t="str">
        <f>Tableau134[[#This Row],[Codes entreprises (CE)
fabricants]]</f>
        <v>R3323</v>
      </c>
      <c r="E288" s="21" t="str">
        <f>Tableau134[[#This Row],[Références articles (RA)]]</f>
        <v>406301A-00500</v>
      </c>
      <c r="F288" s="22"/>
      <c r="G288" s="21"/>
      <c r="H288" s="27"/>
      <c r="I288" s="28">
        <f>Tableau13[[#This Row],[Prix unitaires
HT]]*1.2</f>
        <v>0</v>
      </c>
      <c r="J288" s="19">
        <v>2</v>
      </c>
      <c r="K288" s="27">
        <f>Tableau13[[#This Row],[Prix unitaires
HT]]*Tableau13[[#This Row],[Quantités estimées
sur 4 ans]]</f>
        <v>0</v>
      </c>
      <c r="L288" s="84">
        <f>Tableau13[[#This Row],[Prix unitaires
TTC]]*Tableau13[[#This Row],[Quantités estimées
sur 4 ans]]</f>
        <v>0</v>
      </c>
    </row>
    <row r="289" spans="1:12" ht="15" customHeight="1" x14ac:dyDescent="0.25">
      <c r="A289" s="22" t="str">
        <f>Tableau134[[#This Row],[Items]]</f>
        <v>RAD 34</v>
      </c>
      <c r="B289" s="20" t="str">
        <f>Tableau134[[#This Row],[Désignations longues]]</f>
        <v>SAILOR 7222 VHF DSC Class A</v>
      </c>
      <c r="C289" s="21" t="str">
        <f>Tableau134[[#This Row],[Unités]]</f>
        <v>NB</v>
      </c>
      <c r="D289" s="19" t="str">
        <f>Tableau134[[#This Row],[Codes entreprises (CE)
fabricants]]</f>
        <v>R3323</v>
      </c>
      <c r="E289" s="21" t="str">
        <f>Tableau134[[#This Row],[Références articles (RA)]]</f>
        <v>407222A-00500</v>
      </c>
      <c r="F289" s="22"/>
      <c r="G289" s="21"/>
      <c r="H289" s="27"/>
      <c r="I289" s="28">
        <f>Tableau13[[#This Row],[Prix unitaires
HT]]*1.2</f>
        <v>0</v>
      </c>
      <c r="J289" s="19">
        <v>30</v>
      </c>
      <c r="K289" s="27">
        <f>Tableau13[[#This Row],[Prix unitaires
HT]]*Tableau13[[#This Row],[Quantités estimées
sur 4 ans]]</f>
        <v>0</v>
      </c>
      <c r="L289" s="84">
        <f>Tableau13[[#This Row],[Prix unitaires
TTC]]*Tableau13[[#This Row],[Quantités estimées
sur 4 ans]]</f>
        <v>0</v>
      </c>
    </row>
    <row r="290" spans="1:12" s="34" customFormat="1" ht="15" customHeight="1" x14ac:dyDescent="0.25">
      <c r="A290" s="22" t="str">
        <f>Tableau134[[#This Row],[Items]]</f>
        <v>RAD 35</v>
      </c>
      <c r="B290" s="39" t="str">
        <f>Tableau134[[#This Row],[Désignations longues]]</f>
        <v>B3501 – Batterie Lithium pour SP3520 SAILOR</v>
      </c>
      <c r="C290" s="30" t="str">
        <f>Tableau134[[#This Row],[Unités]]</f>
        <v>NB</v>
      </c>
      <c r="D290" s="2" t="str">
        <f>Tableau134[[#This Row],[Codes entreprises (CE)
fabricants]]</f>
        <v>R3323</v>
      </c>
      <c r="E290" s="3" t="str">
        <f>Tableau134[[#This Row],[Références articles (RA)]]</f>
        <v>S-403501A</v>
      </c>
      <c r="F290" s="1"/>
      <c r="G290" s="3"/>
      <c r="H290" s="32"/>
      <c r="I290" s="33">
        <f>Tableau13[[#This Row],[Prix unitaires
HT]]*1.2</f>
        <v>0</v>
      </c>
      <c r="J290" s="31">
        <v>15</v>
      </c>
      <c r="K290" s="32">
        <f>Tableau13[[#This Row],[Prix unitaires
HT]]*Tableau13[[#This Row],[Quantités estimées
sur 4 ans]]</f>
        <v>0</v>
      </c>
      <c r="L290" s="85">
        <f>Tableau13[[#This Row],[Prix unitaires
TTC]]*Tableau13[[#This Row],[Quantités estimées
sur 4 ans]]</f>
        <v>0</v>
      </c>
    </row>
    <row r="291" spans="1:12" s="34" customFormat="1" ht="15" customHeight="1" x14ac:dyDescent="0.25">
      <c r="A291" s="22" t="str">
        <f>Tableau134[[#This Row],[Items]]</f>
        <v>RAD 36</v>
      </c>
      <c r="B291" s="39" t="str">
        <f>Tableau134[[#This Row],[Désignations longues]]</f>
        <v>frn VHF RM standard Horizon GX2400</v>
      </c>
      <c r="C291" s="30" t="str">
        <f>Tableau134[[#This Row],[Unités]]</f>
        <v>NB</v>
      </c>
      <c r="D291" s="2" t="str">
        <f>Tableau134[[#This Row],[Codes entreprises (CE)
fabricants]]</f>
        <v>KC2P6</v>
      </c>
      <c r="E291" s="3" t="str">
        <f>Tableau134[[#This Row],[Références articles (RA)]]</f>
        <v>STH-GX2400GPSE</v>
      </c>
      <c r="F291" s="1"/>
      <c r="G291" s="3"/>
      <c r="H291" s="32"/>
      <c r="I291" s="33">
        <f>Tableau13[[#This Row],[Prix unitaires
HT]]*1.2</f>
        <v>0</v>
      </c>
      <c r="J291" s="31">
        <v>5</v>
      </c>
      <c r="K291" s="32">
        <f>Tableau13[[#This Row],[Prix unitaires
HT]]*Tableau13[[#This Row],[Quantités estimées
sur 4 ans]]</f>
        <v>0</v>
      </c>
      <c r="L291" s="85">
        <f>Tableau13[[#This Row],[Prix unitaires
TTC]]*Tableau13[[#This Row],[Quantités estimées
sur 4 ans]]</f>
        <v>0</v>
      </c>
    </row>
    <row r="292" spans="1:12" s="34" customFormat="1" ht="15" customHeight="1" x14ac:dyDescent="0.25">
      <c r="A292" s="22" t="str">
        <f>Tableau134[[#This Row],[Items]]</f>
        <v>RAD 37</v>
      </c>
      <c r="B292" s="39" t="str">
        <f>Tableau134[[#This Row],[Désignations longues]]</f>
        <v>SAILOR 7224 Control Unit </v>
      </c>
      <c r="C292" s="30" t="str">
        <f>Tableau134[[#This Row],[Unités]]</f>
        <v>NB</v>
      </c>
      <c r="D292" s="2" t="str">
        <f>Tableau134[[#This Row],[Codes entreprises (CE)
fabricants]]</f>
        <v>R3323</v>
      </c>
      <c r="E292" s="3" t="str">
        <f>Tableau134[[#This Row],[Références articles (RA)]]</f>
        <v>407224A-950</v>
      </c>
      <c r="F292" s="1"/>
      <c r="G292" s="3"/>
      <c r="H292" s="32"/>
      <c r="I292" s="33">
        <f>Tableau13[[#This Row],[Prix unitaires
HT]]*1.2</f>
        <v>0</v>
      </c>
      <c r="J292" s="31">
        <v>5</v>
      </c>
      <c r="K292" s="32">
        <f>Tableau13[[#This Row],[Prix unitaires
HT]]*Tableau13[[#This Row],[Quantités estimées
sur 4 ans]]</f>
        <v>0</v>
      </c>
      <c r="L292" s="85">
        <f>Tableau13[[#This Row],[Prix unitaires
TTC]]*Tableau13[[#This Row],[Quantités estimées
sur 4 ans]]</f>
        <v>0</v>
      </c>
    </row>
    <row r="293" spans="1:12" s="34" customFormat="1" ht="15" customHeight="1" x14ac:dyDescent="0.25">
      <c r="A293" s="22" t="str">
        <f>Tableau134[[#This Row],[Items]]</f>
        <v>RAD 38</v>
      </c>
      <c r="B293" s="39" t="str">
        <f>Tableau134[[#This Row],[Désignations longues]]</f>
        <v>SAILOR 7226 VHF Transceiver Unit </v>
      </c>
      <c r="C293" s="30" t="str">
        <f>Tableau134[[#This Row],[Unités]]</f>
        <v>NB</v>
      </c>
      <c r="D293" s="2" t="str">
        <f>Tableau134[[#This Row],[Codes entreprises (CE)
fabricants]]</f>
        <v>R3323</v>
      </c>
      <c r="E293" s="3" t="str">
        <f>Tableau134[[#This Row],[Références articles (RA)]]</f>
        <v>407226A-00500</v>
      </c>
      <c r="F293" s="1"/>
      <c r="G293" s="3"/>
      <c r="H293" s="32"/>
      <c r="I293" s="33">
        <f>Tableau13[[#This Row],[Prix unitaires
HT]]*1.2</f>
        <v>0</v>
      </c>
      <c r="J293" s="31">
        <v>1</v>
      </c>
      <c r="K293" s="32">
        <f>Tableau13[[#This Row],[Prix unitaires
HT]]*Tableau13[[#This Row],[Quantités estimées
sur 4 ans]]</f>
        <v>0</v>
      </c>
      <c r="L293" s="85">
        <f>Tableau13[[#This Row],[Prix unitaires
TTC]]*Tableau13[[#This Row],[Quantités estimées
sur 4 ans]]</f>
        <v>0</v>
      </c>
    </row>
    <row r="294" spans="1:12" s="34" customFormat="1" ht="15" customHeight="1" x14ac:dyDescent="0.25">
      <c r="A294" s="22" t="str">
        <f>Tableau134[[#This Row],[Items]]</f>
        <v>RAD 39</v>
      </c>
      <c r="B294" s="39" t="str">
        <f>Tableau134[[#This Row],[Désignations longues]]</f>
        <v>Kit support montage U pour VHF SAILOR 7222</v>
      </c>
      <c r="C294" s="30" t="str">
        <f>Tableau134[[#This Row],[Unités]]</f>
        <v>NB</v>
      </c>
      <c r="D294" s="2" t="str">
        <f>Tableau134[[#This Row],[Codes entreprises (CE)
fabricants]]</f>
        <v>R3323</v>
      </c>
      <c r="E294" s="3" t="str">
        <f>Tableau134[[#This Row],[Références articles (RA)]]</f>
        <v>407224A-930</v>
      </c>
      <c r="F294" s="1"/>
      <c r="G294" s="3"/>
      <c r="H294" s="32"/>
      <c r="I294" s="33">
        <f>Tableau13[[#This Row],[Prix unitaires
HT]]*1.2</f>
        <v>0</v>
      </c>
      <c r="J294" s="31">
        <v>5</v>
      </c>
      <c r="K294" s="32">
        <f>Tableau13[[#This Row],[Prix unitaires
HT]]*Tableau13[[#This Row],[Quantités estimées
sur 4 ans]]</f>
        <v>0</v>
      </c>
      <c r="L294" s="85">
        <f>Tableau13[[#This Row],[Prix unitaires
TTC]]*Tableau13[[#This Row],[Quantités estimées
sur 4 ans]]</f>
        <v>0</v>
      </c>
    </row>
    <row r="295" spans="1:12" ht="15" customHeight="1" x14ac:dyDescent="0.25">
      <c r="A295" s="22" t="str">
        <f>Tableau134[[#This Row],[Items]]</f>
        <v>RAD 40</v>
      </c>
      <c r="B295" s="39" t="str">
        <f>Tableau134[[#This Row],[Désignations longues]]</f>
        <v>Kit encastrement pour VHF SAILOR 7222</v>
      </c>
      <c r="C295" s="21" t="str">
        <f>Tableau134[[#This Row],[Unités]]</f>
        <v>NB</v>
      </c>
      <c r="D295" s="48" t="str">
        <f>Tableau134[[#This Row],[Codes entreprises (CE)
fabricants]]</f>
        <v>R3323</v>
      </c>
      <c r="E295" s="49" t="str">
        <f>Tableau134[[#This Row],[Références articles (RA)]]</f>
        <v>407224A-950</v>
      </c>
      <c r="F295" s="35"/>
      <c r="G295" s="30"/>
      <c r="H295" s="27"/>
      <c r="I295" s="28">
        <f>Tableau13[[#This Row],[Prix unitaires
HT]]*1.2</f>
        <v>0</v>
      </c>
      <c r="J295" s="19">
        <v>1</v>
      </c>
      <c r="K295" s="27">
        <f>Tableau13[[#This Row],[Prix unitaires
HT]]*Tableau13[[#This Row],[Quantités estimées
sur 4 ans]]</f>
        <v>0</v>
      </c>
      <c r="L295" s="84">
        <f>Tableau13[[#This Row],[Prix unitaires
TTC]]*Tableau13[[#This Row],[Quantités estimées
sur 4 ans]]</f>
        <v>0</v>
      </c>
    </row>
    <row r="296" spans="1:12" ht="15" customHeight="1" x14ac:dyDescent="0.25">
      <c r="A296" s="89"/>
      <c r="B296" s="12" t="s">
        <v>1042</v>
      </c>
      <c r="C296" s="17"/>
      <c r="D296" s="50"/>
      <c r="E296" s="17"/>
      <c r="F296" s="16"/>
      <c r="G296" s="17"/>
      <c r="H296" s="51"/>
      <c r="I296" s="52">
        <f>Tableau13[[#This Row],[Prix unitaires
HT]]*1.2</f>
        <v>0</v>
      </c>
      <c r="J296" s="50"/>
      <c r="K296" s="51"/>
      <c r="L296" s="88"/>
    </row>
    <row r="297" spans="1:12" ht="15" customHeight="1" x14ac:dyDescent="0.25">
      <c r="A297" s="22" t="str">
        <f>Tableau134[[#This Row],[Items]]</f>
        <v>REP 01</v>
      </c>
      <c r="B297" s="39" t="str">
        <f>Tableau134[[#This Row],[Désignations longues]]</f>
        <v>REPARATION COMPLEXITE SIMPLE VALEUR PIECE  ENTRE 0€ ET 300€</v>
      </c>
      <c r="C297" s="21" t="str">
        <f>Tableau134[[#This Row],[Unités]]</f>
        <v>NB</v>
      </c>
      <c r="D297" s="31" t="str">
        <f>Tableau134[[#This Row],[Codes entreprises (CE)
fabricants]]</f>
        <v>PREST</v>
      </c>
      <c r="E297" s="30" t="str">
        <f>Tableau134[[#This Row],[Références articles (RA)]]</f>
        <v>Prestation</v>
      </c>
      <c r="F297" s="35"/>
      <c r="G297" s="30"/>
      <c r="H297" s="27"/>
      <c r="I297" s="28">
        <f>Tableau13[[#This Row],[Prix unitaires
HT]]*1.2</f>
        <v>0</v>
      </c>
      <c r="J297" s="19">
        <v>10</v>
      </c>
      <c r="K297" s="27">
        <f>Tableau13[[#This Row],[Prix unitaires
HT]]*Tableau13[[#This Row],[Quantités estimées
sur 4 ans]]</f>
        <v>0</v>
      </c>
      <c r="L297" s="84">
        <f>Tableau13[[#This Row],[Prix unitaires
TTC]]*Tableau13[[#This Row],[Quantités estimées
sur 4 ans]]</f>
        <v>0</v>
      </c>
    </row>
    <row r="298" spans="1:12" ht="15" customHeight="1" x14ac:dyDescent="0.25">
      <c r="A298" s="22" t="str">
        <f>Tableau134[[#This Row],[Items]]</f>
        <v>REP 02</v>
      </c>
      <c r="B298" s="39" t="str">
        <f>Tableau134[[#This Row],[Désignations longues]]</f>
        <v>REPARATION COMPLEXITE SIMPLE VALEUR PIECE  ENTRE 300€ ET 600€</v>
      </c>
      <c r="C298" s="21" t="str">
        <f>Tableau134[[#This Row],[Unités]]</f>
        <v>NB</v>
      </c>
      <c r="D298" s="31" t="str">
        <f>Tableau134[[#This Row],[Codes entreprises (CE)
fabricants]]</f>
        <v>PREST</v>
      </c>
      <c r="E298" s="30" t="str">
        <f>Tableau134[[#This Row],[Références articles (RA)]]</f>
        <v>Prestation</v>
      </c>
      <c r="F298" s="35"/>
      <c r="G298" s="30"/>
      <c r="H298" s="27"/>
      <c r="I298" s="28">
        <f>Tableau13[[#This Row],[Prix unitaires
HT]]*1.2</f>
        <v>0</v>
      </c>
      <c r="J298" s="19">
        <v>10</v>
      </c>
      <c r="K298" s="27">
        <f>Tableau13[[#This Row],[Prix unitaires
HT]]*Tableau13[[#This Row],[Quantités estimées
sur 4 ans]]</f>
        <v>0</v>
      </c>
      <c r="L298" s="84">
        <f>Tableau13[[#This Row],[Prix unitaires
TTC]]*Tableau13[[#This Row],[Quantités estimées
sur 4 ans]]</f>
        <v>0</v>
      </c>
    </row>
    <row r="299" spans="1:12" ht="15" customHeight="1" x14ac:dyDescent="0.25">
      <c r="A299" s="22" t="str">
        <f>Tableau134[[#This Row],[Items]]</f>
        <v>REP 03</v>
      </c>
      <c r="B299" s="39" t="str">
        <f>Tableau134[[#This Row],[Désignations longues]]</f>
        <v>REPARATION COMPLEXITE SIMPLE VALEUR PIECE  ENTRE 600€ ET 900€</v>
      </c>
      <c r="C299" s="21" t="str">
        <f>Tableau134[[#This Row],[Unités]]</f>
        <v>NB</v>
      </c>
      <c r="D299" s="31" t="str">
        <f>Tableau134[[#This Row],[Codes entreprises (CE)
fabricants]]</f>
        <v>PREST</v>
      </c>
      <c r="E299" s="30" t="str">
        <f>Tableau134[[#This Row],[Références articles (RA)]]</f>
        <v>Prestation</v>
      </c>
      <c r="F299" s="35"/>
      <c r="G299" s="30"/>
      <c r="H299" s="27"/>
      <c r="I299" s="28">
        <f>Tableau13[[#This Row],[Prix unitaires
HT]]*1.2</f>
        <v>0</v>
      </c>
      <c r="J299" s="19">
        <v>20</v>
      </c>
      <c r="K299" s="27">
        <f>Tableau13[[#This Row],[Prix unitaires
HT]]*Tableau13[[#This Row],[Quantités estimées
sur 4 ans]]</f>
        <v>0</v>
      </c>
      <c r="L299" s="84">
        <f>Tableau13[[#This Row],[Prix unitaires
TTC]]*Tableau13[[#This Row],[Quantités estimées
sur 4 ans]]</f>
        <v>0</v>
      </c>
    </row>
    <row r="300" spans="1:12" ht="15" customHeight="1" x14ac:dyDescent="0.25">
      <c r="A300" s="22" t="str">
        <f>Tableau134[[#This Row],[Items]]</f>
        <v>REP 04</v>
      </c>
      <c r="B300" s="39" t="str">
        <f>Tableau134[[#This Row],[Désignations longues]]</f>
        <v>REPARATION COMPLEXITE SIMPLE VALEUR PIECE  ENTRE 900€ ET 1500€</v>
      </c>
      <c r="C300" s="21" t="str">
        <f>Tableau134[[#This Row],[Unités]]</f>
        <v>NB</v>
      </c>
      <c r="D300" s="31" t="str">
        <f>Tableau134[[#This Row],[Codes entreprises (CE)
fabricants]]</f>
        <v>PREST</v>
      </c>
      <c r="E300" s="30" t="str">
        <f>Tableau134[[#This Row],[Références articles (RA)]]</f>
        <v>Prestation</v>
      </c>
      <c r="F300" s="35"/>
      <c r="G300" s="30"/>
      <c r="H300" s="27"/>
      <c r="I300" s="28">
        <f>Tableau13[[#This Row],[Prix unitaires
HT]]*1.2</f>
        <v>0</v>
      </c>
      <c r="J300" s="19">
        <v>5</v>
      </c>
      <c r="K300" s="27">
        <f>Tableau13[[#This Row],[Prix unitaires
HT]]*Tableau13[[#This Row],[Quantités estimées
sur 4 ans]]</f>
        <v>0</v>
      </c>
      <c r="L300" s="84">
        <f>Tableau13[[#This Row],[Prix unitaires
TTC]]*Tableau13[[#This Row],[Quantités estimées
sur 4 ans]]</f>
        <v>0</v>
      </c>
    </row>
    <row r="301" spans="1:12" ht="15" customHeight="1" x14ac:dyDescent="0.25">
      <c r="A301" s="22" t="str">
        <f>Tableau134[[#This Row],[Items]]</f>
        <v>REP 05</v>
      </c>
      <c r="B301" s="29" t="str">
        <f>Tableau134[[#This Row],[Désignations longues]]</f>
        <v>REPARATION COMPLEXITE MOYENNE VALEUR PIECE  ENTRE 0€ ET 300€</v>
      </c>
      <c r="C301" s="21" t="str">
        <f>Tableau134[[#This Row],[Unités]]</f>
        <v>NB</v>
      </c>
      <c r="D301" s="31" t="str">
        <f>Tableau134[[#This Row],[Codes entreprises (CE)
fabricants]]</f>
        <v>PREST</v>
      </c>
      <c r="E301" s="30" t="str">
        <f>Tableau134[[#This Row],[Références articles (RA)]]</f>
        <v>Prestation</v>
      </c>
      <c r="F301" s="35"/>
      <c r="G301" s="30"/>
      <c r="H301" s="27"/>
      <c r="I301" s="28">
        <f>Tableau13[[#This Row],[Prix unitaires
HT]]*1.2</f>
        <v>0</v>
      </c>
      <c r="J301" s="19">
        <v>5</v>
      </c>
      <c r="K301" s="27">
        <f>Tableau13[[#This Row],[Prix unitaires
HT]]*Tableau13[[#This Row],[Quantités estimées
sur 4 ans]]</f>
        <v>0</v>
      </c>
      <c r="L301" s="84">
        <f>Tableau13[[#This Row],[Prix unitaires
TTC]]*Tableau13[[#This Row],[Quantités estimées
sur 4 ans]]</f>
        <v>0</v>
      </c>
    </row>
    <row r="302" spans="1:12" ht="15" customHeight="1" x14ac:dyDescent="0.25">
      <c r="A302" s="22" t="str">
        <f>Tableau134[[#This Row],[Items]]</f>
        <v>REP 06</v>
      </c>
      <c r="B302" s="29" t="str">
        <f>Tableau134[[#This Row],[Désignations longues]]</f>
        <v>REPARATION COMPLEXITE MOYENNE VALEUR PIECE  ENTRE 300€ ET 600€</v>
      </c>
      <c r="C302" s="21" t="str">
        <f>Tableau134[[#This Row],[Unités]]</f>
        <v>NB</v>
      </c>
      <c r="D302" s="31" t="str">
        <f>Tableau134[[#This Row],[Codes entreprises (CE)
fabricants]]</f>
        <v>PREST</v>
      </c>
      <c r="E302" s="30" t="str">
        <f>Tableau134[[#This Row],[Références articles (RA)]]</f>
        <v>Prestation</v>
      </c>
      <c r="F302" s="35"/>
      <c r="G302" s="30"/>
      <c r="H302" s="27"/>
      <c r="I302" s="28">
        <f>Tableau13[[#This Row],[Prix unitaires
HT]]*1.2</f>
        <v>0</v>
      </c>
      <c r="J302" s="19">
        <v>5</v>
      </c>
      <c r="K302" s="27">
        <f>Tableau13[[#This Row],[Prix unitaires
HT]]*Tableau13[[#This Row],[Quantités estimées
sur 4 ans]]</f>
        <v>0</v>
      </c>
      <c r="L302" s="84">
        <f>Tableau13[[#This Row],[Prix unitaires
TTC]]*Tableau13[[#This Row],[Quantités estimées
sur 4 ans]]</f>
        <v>0</v>
      </c>
    </row>
    <row r="303" spans="1:12" ht="15" customHeight="1" x14ac:dyDescent="0.25">
      <c r="A303" s="22" t="str">
        <f>Tableau134[[#This Row],[Items]]</f>
        <v>REP 07</v>
      </c>
      <c r="B303" s="29" t="str">
        <f>Tableau134[[#This Row],[Désignations longues]]</f>
        <v>REPARATION COMPLEXITE MOYENNE VALEUR PIECE  ENTRE 600€ ET 900€</v>
      </c>
      <c r="C303" s="21" t="str">
        <f>Tableau134[[#This Row],[Unités]]</f>
        <v>NB</v>
      </c>
      <c r="D303" s="31" t="str">
        <f>Tableau134[[#This Row],[Codes entreprises (CE)
fabricants]]</f>
        <v>PREST</v>
      </c>
      <c r="E303" s="30" t="str">
        <f>Tableau134[[#This Row],[Références articles (RA)]]</f>
        <v>Prestation</v>
      </c>
      <c r="F303" s="35"/>
      <c r="G303" s="30"/>
      <c r="H303" s="27"/>
      <c r="I303" s="28">
        <f>Tableau13[[#This Row],[Prix unitaires
HT]]*1.2</f>
        <v>0</v>
      </c>
      <c r="J303" s="19">
        <v>5</v>
      </c>
      <c r="K303" s="27">
        <f>Tableau13[[#This Row],[Prix unitaires
HT]]*Tableau13[[#This Row],[Quantités estimées
sur 4 ans]]</f>
        <v>0</v>
      </c>
      <c r="L303" s="84">
        <f>Tableau13[[#This Row],[Prix unitaires
TTC]]*Tableau13[[#This Row],[Quantités estimées
sur 4 ans]]</f>
        <v>0</v>
      </c>
    </row>
    <row r="304" spans="1:12" ht="15" customHeight="1" x14ac:dyDescent="0.25">
      <c r="A304" s="22" t="str">
        <f>Tableau134[[#This Row],[Items]]</f>
        <v>REP 08</v>
      </c>
      <c r="B304" s="29" t="str">
        <f>Tableau134[[#This Row],[Désignations longues]]</f>
        <v>REPARATION COMPLEXITE MOYENNE VALEUR PIECE  ENTRE 900€ ET 1500€</v>
      </c>
      <c r="C304" s="21" t="str">
        <f>Tableau134[[#This Row],[Unités]]</f>
        <v>NB</v>
      </c>
      <c r="D304" s="31" t="str">
        <f>Tableau134[[#This Row],[Codes entreprises (CE)
fabricants]]</f>
        <v>PREST</v>
      </c>
      <c r="E304" s="30" t="str">
        <f>Tableau134[[#This Row],[Références articles (RA)]]</f>
        <v>Prestation</v>
      </c>
      <c r="F304" s="35"/>
      <c r="G304" s="30"/>
      <c r="H304" s="27"/>
      <c r="I304" s="28">
        <f>Tableau13[[#This Row],[Prix unitaires
HT]]*1.2</f>
        <v>0</v>
      </c>
      <c r="J304" s="19">
        <v>2</v>
      </c>
      <c r="K304" s="27">
        <f>Tableau13[[#This Row],[Prix unitaires
HT]]*Tableau13[[#This Row],[Quantités estimées
sur 4 ans]]</f>
        <v>0</v>
      </c>
      <c r="L304" s="84">
        <f>Tableau13[[#This Row],[Prix unitaires
TTC]]*Tableau13[[#This Row],[Quantités estimées
sur 4 ans]]</f>
        <v>0</v>
      </c>
    </row>
    <row r="305" spans="1:12" ht="15" customHeight="1" x14ac:dyDescent="0.25">
      <c r="A305" s="22" t="str">
        <f>Tableau134[[#This Row],[Items]]</f>
        <v>REP 09</v>
      </c>
      <c r="B305" s="29" t="str">
        <f>Tableau134[[#This Row],[Désignations longues]]</f>
        <v>REPARATION COMPLEXITE ELEVE VALEUR PIECE  ENTRE 0€ ET 300€</v>
      </c>
      <c r="C305" s="21" t="str">
        <f>Tableau134[[#This Row],[Unités]]</f>
        <v>NB</v>
      </c>
      <c r="D305" s="31" t="str">
        <f>Tableau134[[#This Row],[Codes entreprises (CE)
fabricants]]</f>
        <v>PREST</v>
      </c>
      <c r="E305" s="30" t="str">
        <f>Tableau134[[#This Row],[Références articles (RA)]]</f>
        <v>Prestation</v>
      </c>
      <c r="F305" s="35"/>
      <c r="G305" s="30"/>
      <c r="H305" s="27"/>
      <c r="I305" s="28">
        <f>Tableau13[[#This Row],[Prix unitaires
HT]]*1.2</f>
        <v>0</v>
      </c>
      <c r="J305" s="19">
        <v>2</v>
      </c>
      <c r="K305" s="27">
        <f>Tableau13[[#This Row],[Prix unitaires
HT]]*Tableau13[[#This Row],[Quantités estimées
sur 4 ans]]</f>
        <v>0</v>
      </c>
      <c r="L305" s="84">
        <f>Tableau13[[#This Row],[Prix unitaires
TTC]]*Tableau13[[#This Row],[Quantités estimées
sur 4 ans]]</f>
        <v>0</v>
      </c>
    </row>
    <row r="306" spans="1:12" ht="15" customHeight="1" x14ac:dyDescent="0.25">
      <c r="A306" s="22" t="str">
        <f>Tableau134[[#This Row],[Items]]</f>
        <v>REP 10</v>
      </c>
      <c r="B306" s="29" t="str">
        <f>Tableau134[[#This Row],[Désignations longues]]</f>
        <v>REPARATION COMPLEXITE ELEVE VALEUR PIECE  ENTRE 30€ ET 600€</v>
      </c>
      <c r="C306" s="21" t="str">
        <f>Tableau134[[#This Row],[Unités]]</f>
        <v>NB</v>
      </c>
      <c r="D306" s="31" t="str">
        <f>Tableau134[[#This Row],[Codes entreprises (CE)
fabricants]]</f>
        <v>PREST</v>
      </c>
      <c r="E306" s="30" t="str">
        <f>Tableau134[[#This Row],[Références articles (RA)]]</f>
        <v>Prestation</v>
      </c>
      <c r="F306" s="35"/>
      <c r="G306" s="30"/>
      <c r="H306" s="53"/>
      <c r="I306" s="28">
        <f>Tableau13[[#This Row],[Prix unitaires
HT]]*1.2</f>
        <v>0</v>
      </c>
      <c r="J306" s="19">
        <v>2</v>
      </c>
      <c r="K306" s="27">
        <f>Tableau13[[#This Row],[Prix unitaires
HT]]*Tableau13[[#This Row],[Quantités estimées
sur 4 ans]]</f>
        <v>0</v>
      </c>
      <c r="L306" s="84">
        <f>Tableau13[[#This Row],[Prix unitaires
TTC]]*Tableau13[[#This Row],[Quantités estimées
sur 4 ans]]</f>
        <v>0</v>
      </c>
    </row>
    <row r="307" spans="1:12" ht="15" customHeight="1" x14ac:dyDescent="0.25">
      <c r="A307" s="22" t="str">
        <f>Tableau134[[#This Row],[Items]]</f>
        <v>REP 11</v>
      </c>
      <c r="B307" s="29" t="str">
        <f>Tableau134[[#This Row],[Désignations longues]]</f>
        <v>REPARATION COMPLEXITE ELEVE VALEUR PIECE  ENTRE 600€ ET 900€</v>
      </c>
      <c r="C307" s="21" t="str">
        <f>Tableau134[[#This Row],[Unités]]</f>
        <v>NB</v>
      </c>
      <c r="D307" s="31" t="str">
        <f>Tableau134[[#This Row],[Codes entreprises (CE)
fabricants]]</f>
        <v>PREST</v>
      </c>
      <c r="E307" s="30" t="str">
        <f>Tableau134[[#This Row],[Références articles (RA)]]</f>
        <v>Prestation</v>
      </c>
      <c r="F307" s="35"/>
      <c r="G307" s="30"/>
      <c r="H307" s="53"/>
      <c r="I307" s="28">
        <f>Tableau13[[#This Row],[Prix unitaires
HT]]*1.2</f>
        <v>0</v>
      </c>
      <c r="J307" s="19">
        <v>2</v>
      </c>
      <c r="K307" s="27">
        <f>Tableau13[[#This Row],[Prix unitaires
HT]]*Tableau13[[#This Row],[Quantités estimées
sur 4 ans]]</f>
        <v>0</v>
      </c>
      <c r="L307" s="84">
        <f>Tableau13[[#This Row],[Prix unitaires
TTC]]*Tableau13[[#This Row],[Quantités estimées
sur 4 ans]]</f>
        <v>0</v>
      </c>
    </row>
    <row r="308" spans="1:12" ht="15" customHeight="1" x14ac:dyDescent="0.25">
      <c r="A308" s="22" t="str">
        <f>Tableau134[[#This Row],[Items]]</f>
        <v>REP 12</v>
      </c>
      <c r="B308" s="29" t="str">
        <f>Tableau134[[#This Row],[Désignations longues]]</f>
        <v>REPARATION COMPLEXITE ELEVE VALEUR PIECE  ENTRE 900€ ET 1500€</v>
      </c>
      <c r="C308" s="21" t="str">
        <f>Tableau134[[#This Row],[Unités]]</f>
        <v>NB</v>
      </c>
      <c r="D308" s="31" t="str">
        <f>Tableau134[[#This Row],[Codes entreprises (CE)
fabricants]]</f>
        <v>PREST</v>
      </c>
      <c r="E308" s="30" t="str">
        <f>Tableau134[[#This Row],[Références articles (RA)]]</f>
        <v>Prestation</v>
      </c>
      <c r="F308" s="35"/>
      <c r="G308" s="30"/>
      <c r="H308" s="53"/>
      <c r="I308" s="28">
        <f>Tableau13[[#This Row],[Prix unitaires
HT]]*1.2</f>
        <v>0</v>
      </c>
      <c r="J308" s="19">
        <v>1</v>
      </c>
      <c r="K308" s="27">
        <f>Tableau13[[#This Row],[Prix unitaires
HT]]*Tableau13[[#This Row],[Quantités estimées
sur 4 ans]]</f>
        <v>0</v>
      </c>
      <c r="L308" s="84">
        <f>Tableau13[[#This Row],[Prix unitaires
TTC]]*Tableau13[[#This Row],[Quantités estimées
sur 4 ans]]</f>
        <v>0</v>
      </c>
    </row>
    <row r="309" spans="1:12" ht="15" customHeight="1" x14ac:dyDescent="0.25">
      <c r="A309" s="89"/>
      <c r="B309" s="54" t="s">
        <v>1043</v>
      </c>
      <c r="C309" s="17"/>
      <c r="D309" s="50"/>
      <c r="E309" s="17"/>
      <c r="F309" s="16"/>
      <c r="G309" s="17"/>
      <c r="H309" s="55"/>
      <c r="I309" s="52">
        <f>Tableau13[[#This Row],[Prix unitaires
HT]]*1.2</f>
        <v>0</v>
      </c>
      <c r="J309" s="14"/>
      <c r="K309" s="51"/>
      <c r="L309" s="88"/>
    </row>
    <row r="310" spans="1:12" ht="15" customHeight="1" x14ac:dyDescent="0.25">
      <c r="A310" s="22" t="str">
        <f>Tableau134[[#This Row],[Items]]</f>
        <v>REX 01</v>
      </c>
      <c r="B310" s="29" t="str">
        <f>Tableau134[[#This Row],[Désignations longues]]</f>
        <v>Expertise VHF SAILOR 6210</v>
      </c>
      <c r="C310" s="21" t="str">
        <f>Tableau134[[#This Row],[Unités]]</f>
        <v>Forfait</v>
      </c>
      <c r="D310" s="31" t="str">
        <f>Tableau134[[#This Row],[Codes entreprises (CE)
fabricants]]</f>
        <v>PREST</v>
      </c>
      <c r="E310" s="30" t="str">
        <f>Tableau134[[#This Row],[Références articles (RA)]]</f>
        <v>PRESTATION</v>
      </c>
      <c r="F310" s="35"/>
      <c r="G310" s="30"/>
      <c r="H310" s="53"/>
      <c r="I310" s="28">
        <f>Tableau13[[#This Row],[Prix unitaires
HT]]*1.2</f>
        <v>0</v>
      </c>
      <c r="J310" s="19">
        <v>1</v>
      </c>
      <c r="K310" s="27">
        <f>Tableau13[[#This Row],[Prix unitaires
HT]]*Tableau13[[#This Row],[Quantités estimées
sur 4 ans]]</f>
        <v>0</v>
      </c>
      <c r="L310" s="84">
        <f>Tableau13[[#This Row],[Prix unitaires
TTC]]*Tableau13[[#This Row],[Quantités estimées
sur 4 ans]]</f>
        <v>0</v>
      </c>
    </row>
    <row r="311" spans="1:12" ht="15" customHeight="1" x14ac:dyDescent="0.25">
      <c r="A311" s="22" t="str">
        <f>Tableau134[[#This Row],[Items]]</f>
        <v>REX 02</v>
      </c>
      <c r="B311" s="29" t="str">
        <f>Tableau134[[#This Row],[Désignations longues]]</f>
        <v>Expertise VHF SAILOR 6215</v>
      </c>
      <c r="C311" s="21" t="str">
        <f>Tableau134[[#This Row],[Unités]]</f>
        <v>Forfait</v>
      </c>
      <c r="D311" s="31" t="str">
        <f>Tableau134[[#This Row],[Codes entreprises (CE)
fabricants]]</f>
        <v>PREST</v>
      </c>
      <c r="E311" s="30" t="str">
        <f>Tableau134[[#This Row],[Références articles (RA)]]</f>
        <v>PRESTATION</v>
      </c>
      <c r="F311" s="35"/>
      <c r="G311" s="30"/>
      <c r="H311" s="53"/>
      <c r="I311" s="28">
        <f>Tableau13[[#This Row],[Prix unitaires
HT]]*1.2</f>
        <v>0</v>
      </c>
      <c r="J311" s="19">
        <v>1</v>
      </c>
      <c r="K311" s="27">
        <f>Tableau13[[#This Row],[Prix unitaires
HT]]*Tableau13[[#This Row],[Quantités estimées
sur 4 ans]]</f>
        <v>0</v>
      </c>
      <c r="L311" s="84">
        <f>Tableau13[[#This Row],[Prix unitaires
TTC]]*Tableau13[[#This Row],[Quantités estimées
sur 4 ans]]</f>
        <v>0</v>
      </c>
    </row>
    <row r="312" spans="1:12" ht="15" customHeight="1" x14ac:dyDescent="0.25">
      <c r="A312" s="22" t="str">
        <f>Tableau134[[#This Row],[Items]]</f>
        <v>REX 03</v>
      </c>
      <c r="B312" s="29" t="str">
        <f>Tableau134[[#This Row],[Désignations longues]]</f>
        <v>Expertise VHF SAILOR 6217</v>
      </c>
      <c r="C312" s="21" t="str">
        <f>Tableau134[[#This Row],[Unités]]</f>
        <v>Forfait</v>
      </c>
      <c r="D312" s="31" t="str">
        <f>Tableau134[[#This Row],[Codes entreprises (CE)
fabricants]]</f>
        <v>PREST</v>
      </c>
      <c r="E312" s="30" t="str">
        <f>Tableau134[[#This Row],[Références articles (RA)]]</f>
        <v>PRESTATION</v>
      </c>
      <c r="F312" s="35"/>
      <c r="G312" s="30"/>
      <c r="H312" s="53"/>
      <c r="I312" s="28">
        <f>Tableau13[[#This Row],[Prix unitaires
HT]]*1.2</f>
        <v>0</v>
      </c>
      <c r="J312" s="19">
        <v>1</v>
      </c>
      <c r="K312" s="27">
        <f>Tableau13[[#This Row],[Prix unitaires
HT]]*Tableau13[[#This Row],[Quantités estimées
sur 4 ans]]</f>
        <v>0</v>
      </c>
      <c r="L312" s="84">
        <f>Tableau13[[#This Row],[Prix unitaires
TTC]]*Tableau13[[#This Row],[Quantités estimées
sur 4 ans]]</f>
        <v>0</v>
      </c>
    </row>
    <row r="313" spans="1:12" ht="15" customHeight="1" x14ac:dyDescent="0.25">
      <c r="A313" s="22" t="str">
        <f>Tableau134[[#This Row],[Items]]</f>
        <v>REX 04</v>
      </c>
      <c r="B313" s="29" t="str">
        <f>Tableau134[[#This Row],[Désignations longues]]</f>
        <v>Expertise VHF SAILOR 6248</v>
      </c>
      <c r="C313" s="21" t="str">
        <f>Tableau134[[#This Row],[Unités]]</f>
        <v>Forfait</v>
      </c>
      <c r="D313" s="31" t="str">
        <f>Tableau134[[#This Row],[Codes entreprises (CE)
fabricants]]</f>
        <v>PREST</v>
      </c>
      <c r="E313" s="30" t="str">
        <f>Tableau134[[#This Row],[Références articles (RA)]]</f>
        <v>PRESTATION</v>
      </c>
      <c r="F313" s="35"/>
      <c r="G313" s="30"/>
      <c r="H313" s="53"/>
      <c r="I313" s="28">
        <f>Tableau13[[#This Row],[Prix unitaires
HT]]*1.2</f>
        <v>0</v>
      </c>
      <c r="J313" s="19">
        <v>1</v>
      </c>
      <c r="K313" s="27">
        <f>Tableau13[[#This Row],[Prix unitaires
HT]]*Tableau13[[#This Row],[Quantités estimées
sur 4 ans]]</f>
        <v>0</v>
      </c>
      <c r="L313" s="84">
        <f>Tableau13[[#This Row],[Prix unitaires
TTC]]*Tableau13[[#This Row],[Quantités estimées
sur 4 ans]]</f>
        <v>0</v>
      </c>
    </row>
    <row r="314" spans="1:12" ht="15" customHeight="1" x14ac:dyDescent="0.25">
      <c r="A314" s="22" t="str">
        <f>Tableau134[[#This Row],[Items]]</f>
        <v>REX 05</v>
      </c>
      <c r="B314" s="20" t="str">
        <f>Tableau134[[#This Row],[Désignations longues]]</f>
        <v>Expertise VHF SAILOR 6249</v>
      </c>
      <c r="C314" s="21" t="str">
        <f>Tableau134[[#This Row],[Unités]]</f>
        <v>Forfait</v>
      </c>
      <c r="D314" s="19" t="str">
        <f>Tableau134[[#This Row],[Codes entreprises (CE)
fabricants]]</f>
        <v>PREST</v>
      </c>
      <c r="E314" s="21" t="str">
        <f>Tableau134[[#This Row],[Références articles (RA)]]</f>
        <v>PRESTATION</v>
      </c>
      <c r="F314" s="22"/>
      <c r="G314" s="21"/>
      <c r="H314" s="27"/>
      <c r="I314" s="28">
        <f>Tableau13[[#This Row],[Prix unitaires
HT]]*1.2</f>
        <v>0</v>
      </c>
      <c r="J314" s="19">
        <v>3</v>
      </c>
      <c r="K314" s="27">
        <f>Tableau13[[#This Row],[Prix unitaires
HT]]*Tableau13[[#This Row],[Quantités estimées
sur 4 ans]]</f>
        <v>0</v>
      </c>
      <c r="L314" s="84">
        <f>Tableau13[[#This Row],[Prix unitaires
TTC]]*Tableau13[[#This Row],[Quantités estimées
sur 4 ans]]</f>
        <v>0</v>
      </c>
    </row>
    <row r="315" spans="1:12" ht="15" customHeight="1" x14ac:dyDescent="0.25">
      <c r="A315" s="22" t="str">
        <f>Tableau134[[#This Row],[Items]]</f>
        <v>REX 06</v>
      </c>
      <c r="B315" s="20" t="str">
        <f>Tableau134[[#This Row],[Désignations longues]]</f>
        <v>Expertise VHF ICOM M423GE</v>
      </c>
      <c r="C315" s="21" t="str">
        <f>Tableau134[[#This Row],[Unités]]</f>
        <v>Forfait</v>
      </c>
      <c r="D315" s="19" t="str">
        <f>Tableau134[[#This Row],[Codes entreprises (CE)
fabricants]]</f>
        <v>PREST</v>
      </c>
      <c r="E315" s="21" t="str">
        <f>Tableau134[[#This Row],[Références articles (RA)]]</f>
        <v>PRESTATION</v>
      </c>
      <c r="F315" s="22"/>
      <c r="G315" s="21"/>
      <c r="H315" s="27"/>
      <c r="I315" s="28">
        <f>Tableau13[[#This Row],[Prix unitaires
HT]]*1.2</f>
        <v>0</v>
      </c>
      <c r="J315" s="19">
        <v>1</v>
      </c>
      <c r="K315" s="27">
        <f>Tableau13[[#This Row],[Prix unitaires
HT]]*Tableau13[[#This Row],[Quantités estimées
sur 4 ans]]</f>
        <v>0</v>
      </c>
      <c r="L315" s="84">
        <f>Tableau13[[#This Row],[Prix unitaires
TTC]]*Tableau13[[#This Row],[Quantités estimées
sur 4 ans]]</f>
        <v>0</v>
      </c>
    </row>
    <row r="316" spans="1:12" ht="15" customHeight="1" x14ac:dyDescent="0.25">
      <c r="A316" s="22" t="str">
        <f>Tableau134[[#This Row],[Items]]</f>
        <v>REX 07</v>
      </c>
      <c r="B316" s="20" t="str">
        <f>Tableau134[[#This Row],[Désignations longues]]</f>
        <v>Expertise VHF ICOM M330GE</v>
      </c>
      <c r="C316" s="21" t="str">
        <f>Tableau134[[#This Row],[Unités]]</f>
        <v>Forfait</v>
      </c>
      <c r="D316" s="19" t="str">
        <f>Tableau134[[#This Row],[Codes entreprises (CE)
fabricants]]</f>
        <v>PREST</v>
      </c>
      <c r="E316" s="21" t="str">
        <f>Tableau134[[#This Row],[Références articles (RA)]]</f>
        <v>PRESTATION</v>
      </c>
      <c r="F316" s="22"/>
      <c r="G316" s="21"/>
      <c r="H316" s="27"/>
      <c r="I316" s="28">
        <f>Tableau13[[#This Row],[Prix unitaires
HT]]*1.2</f>
        <v>0</v>
      </c>
      <c r="J316" s="19">
        <v>1</v>
      </c>
      <c r="K316" s="27">
        <f>Tableau13[[#This Row],[Prix unitaires
HT]]*Tableau13[[#This Row],[Quantités estimées
sur 4 ans]]</f>
        <v>0</v>
      </c>
      <c r="L316" s="84">
        <f>Tableau13[[#This Row],[Prix unitaires
TTC]]*Tableau13[[#This Row],[Quantités estimées
sur 4 ans]]</f>
        <v>0</v>
      </c>
    </row>
    <row r="317" spans="1:12" ht="15" customHeight="1" x14ac:dyDescent="0.25">
      <c r="A317" s="22" t="str">
        <f>Tableau134[[#This Row],[Items]]</f>
        <v>REX 08</v>
      </c>
      <c r="B317" s="20" t="str">
        <f>Tableau134[[#This Row],[Désignations longues]]</f>
        <v>Expertise VHF ICOM M506GE</v>
      </c>
      <c r="C317" s="44" t="str">
        <f>Tableau134[[#This Row],[Unités]]</f>
        <v>Forfait</v>
      </c>
      <c r="D317" s="19" t="str">
        <f>Tableau134[[#This Row],[Codes entreprises (CE)
fabricants]]</f>
        <v>PREST</v>
      </c>
      <c r="E317" s="44" t="str">
        <f>Tableau134[[#This Row],[Références articles (RA)]]</f>
        <v>PRESTATION</v>
      </c>
      <c r="F317" s="22"/>
      <c r="G317" s="21"/>
      <c r="H317" s="27"/>
      <c r="I317" s="28">
        <f>Tableau13[[#This Row],[Prix unitaires
HT]]*1.2</f>
        <v>0</v>
      </c>
      <c r="J317" s="19">
        <v>3</v>
      </c>
      <c r="K317" s="27">
        <f>Tableau13[[#This Row],[Prix unitaires
HT]]*Tableau13[[#This Row],[Quantités estimées
sur 4 ans]]</f>
        <v>0</v>
      </c>
      <c r="L317" s="84">
        <f>Tableau13[[#This Row],[Prix unitaires
TTC]]*Tableau13[[#This Row],[Quantités estimées
sur 4 ans]]</f>
        <v>0</v>
      </c>
    </row>
    <row r="318" spans="1:12" ht="15" customHeight="1" x14ac:dyDescent="0.25">
      <c r="A318" s="22" t="str">
        <f>Tableau134[[#This Row],[Items]]</f>
        <v>REX 09</v>
      </c>
      <c r="B318" s="20" t="str">
        <f>Tableau134[[#This Row],[Désignations longues]]</f>
        <v>Expertise VHF RM standard Horizon GX2000</v>
      </c>
      <c r="C318" s="21" t="str">
        <f>Tableau134[[#This Row],[Unités]]</f>
        <v>Forfait</v>
      </c>
      <c r="D318" s="19" t="str">
        <f>Tableau134[[#This Row],[Codes entreprises (CE)
fabricants]]</f>
        <v>PREST</v>
      </c>
      <c r="E318" s="21" t="str">
        <f>Tableau134[[#This Row],[Références articles (RA)]]</f>
        <v>PRESTATION</v>
      </c>
      <c r="F318" s="22"/>
      <c r="G318" s="21"/>
      <c r="H318" s="27"/>
      <c r="I318" s="28">
        <f>Tableau13[[#This Row],[Prix unitaires
HT]]*1.2</f>
        <v>0</v>
      </c>
      <c r="J318" s="19">
        <v>1</v>
      </c>
      <c r="K318" s="27">
        <f>Tableau13[[#This Row],[Prix unitaires
HT]]*Tableau13[[#This Row],[Quantités estimées
sur 4 ans]]</f>
        <v>0</v>
      </c>
      <c r="L318" s="84">
        <f>Tableau13[[#This Row],[Prix unitaires
TTC]]*Tableau13[[#This Row],[Quantités estimées
sur 4 ans]]</f>
        <v>0</v>
      </c>
    </row>
    <row r="319" spans="1:12" ht="15" customHeight="1" x14ac:dyDescent="0.25">
      <c r="A319" s="22" t="str">
        <f>Tableau134[[#This Row],[Items]]</f>
        <v>REX 10</v>
      </c>
      <c r="B319" s="20" t="str">
        <f>Tableau134[[#This Row],[Désignations longues]]</f>
        <v>Expertise  du package VHF SAILOR 6310</v>
      </c>
      <c r="C319" s="21" t="str">
        <f>Tableau134[[#This Row],[Unités]]</f>
        <v>Forfait</v>
      </c>
      <c r="D319" s="19" t="str">
        <f>Tableau134[[#This Row],[Codes entreprises (CE)
fabricants]]</f>
        <v>PREST</v>
      </c>
      <c r="E319" s="21" t="str">
        <f>Tableau134[[#This Row],[Références articles (RA)]]</f>
        <v>PRESTATION</v>
      </c>
      <c r="F319" s="22"/>
      <c r="G319" s="21"/>
      <c r="H319" s="27"/>
      <c r="I319" s="28">
        <f>Tableau13[[#This Row],[Prix unitaires
HT]]*1.2</f>
        <v>0</v>
      </c>
      <c r="J319" s="19">
        <v>5</v>
      </c>
      <c r="K319" s="27">
        <f>Tableau13[[#This Row],[Prix unitaires
HT]]*Tableau13[[#This Row],[Quantités estimées
sur 4 ans]]</f>
        <v>0</v>
      </c>
      <c r="L319" s="84">
        <f>Tableau13[[#This Row],[Prix unitaires
TTC]]*Tableau13[[#This Row],[Quantités estimées
sur 4 ans]]</f>
        <v>0</v>
      </c>
    </row>
    <row r="320" spans="1:12" ht="15" customHeight="1" x14ac:dyDescent="0.25">
      <c r="A320" s="22" t="str">
        <f>Tableau134[[#This Row],[Items]]</f>
        <v>REX 11</v>
      </c>
      <c r="B320" s="20" t="str">
        <f>Tableau134[[#This Row],[Désignations longues]]</f>
        <v>Expertise du package VHF SAILOR 6320</v>
      </c>
      <c r="C320" s="21" t="str">
        <f>Tableau134[[#This Row],[Unités]]</f>
        <v>Forfait</v>
      </c>
      <c r="D320" s="19" t="str">
        <f>Tableau134[[#This Row],[Codes entreprises (CE)
fabricants]]</f>
        <v>PREST</v>
      </c>
      <c r="E320" s="44" t="str">
        <f>Tableau134[[#This Row],[Références articles (RA)]]</f>
        <v>PRESTATION</v>
      </c>
      <c r="F320" s="22"/>
      <c r="G320" s="21"/>
      <c r="H320" s="27"/>
      <c r="I320" s="28">
        <f>Tableau13[[#This Row],[Prix unitaires
HT]]*1.2</f>
        <v>0</v>
      </c>
      <c r="J320" s="19">
        <v>1</v>
      </c>
      <c r="K320" s="27">
        <f>Tableau13[[#This Row],[Prix unitaires
HT]]*Tableau13[[#This Row],[Quantités estimées
sur 4 ans]]</f>
        <v>0</v>
      </c>
      <c r="L320" s="84">
        <f>Tableau13[[#This Row],[Prix unitaires
TTC]]*Tableau13[[#This Row],[Quantités estimées
sur 4 ans]]</f>
        <v>0</v>
      </c>
    </row>
    <row r="321" spans="1:12" ht="15" customHeight="1" x14ac:dyDescent="0.25">
      <c r="A321" s="22" t="str">
        <f>Tableau134[[#This Row],[Items]]</f>
        <v>REX 12</v>
      </c>
      <c r="B321" s="20" t="str">
        <f>Tableau134[[#This Row],[Désignations longues]]</f>
        <v>Expertise package VHF SAILOR 6350</v>
      </c>
      <c r="C321" s="21" t="str">
        <f>Tableau134[[#This Row],[Unités]]</f>
        <v>Forfait</v>
      </c>
      <c r="D321" s="19" t="str">
        <f>Tableau134[[#This Row],[Codes entreprises (CE)
fabricants]]</f>
        <v>PREST</v>
      </c>
      <c r="E321" s="21" t="str">
        <f>Tableau134[[#This Row],[Références articles (RA)]]</f>
        <v>PRESTATION</v>
      </c>
      <c r="F321" s="22"/>
      <c r="G321" s="21"/>
      <c r="H321" s="27"/>
      <c r="I321" s="28">
        <f>Tableau13[[#This Row],[Prix unitaires
HT]]*1.2</f>
        <v>0</v>
      </c>
      <c r="J321" s="19">
        <v>10</v>
      </c>
      <c r="K321" s="27">
        <f>Tableau13[[#This Row],[Prix unitaires
HT]]*Tableau13[[#This Row],[Quantités estimées
sur 4 ans]]</f>
        <v>0</v>
      </c>
      <c r="L321" s="84">
        <f>Tableau13[[#This Row],[Prix unitaires
TTC]]*Tableau13[[#This Row],[Quantités estimées
sur 4 ans]]</f>
        <v>0</v>
      </c>
    </row>
    <row r="322" spans="1:12" ht="15" customHeight="1" x14ac:dyDescent="0.25">
      <c r="A322" s="22" t="str">
        <f>Tableau134[[#This Row],[Items]]</f>
        <v>REX 13</v>
      </c>
      <c r="B322" s="20" t="str">
        <f>Tableau134[[#This Row],[Désignations longues]]</f>
        <v>Expertise SAILOR 7222 VHF DSC Class A</v>
      </c>
      <c r="C322" s="21" t="str">
        <f>Tableau134[[#This Row],[Unités]]</f>
        <v>Forfait</v>
      </c>
      <c r="D322" s="19" t="str">
        <f>Tableau134[[#This Row],[Codes entreprises (CE)
fabricants]]</f>
        <v>PREST</v>
      </c>
      <c r="E322" s="21" t="str">
        <f>Tableau134[[#This Row],[Références articles (RA)]]</f>
        <v>PRESTATION</v>
      </c>
      <c r="F322" s="22"/>
      <c r="G322" s="21"/>
      <c r="H322" s="27"/>
      <c r="I322" s="28">
        <f>Tableau13[[#This Row],[Prix unitaires
HT]]*1.2</f>
        <v>0</v>
      </c>
      <c r="J322" s="19">
        <v>1</v>
      </c>
      <c r="K322" s="27">
        <f>Tableau13[[#This Row],[Prix unitaires
HT]]*Tableau13[[#This Row],[Quantités estimées
sur 4 ans]]</f>
        <v>0</v>
      </c>
      <c r="L322" s="84">
        <f>Tableau13[[#This Row],[Prix unitaires
TTC]]*Tableau13[[#This Row],[Quantités estimées
sur 4 ans]]</f>
        <v>0</v>
      </c>
    </row>
    <row r="323" spans="1:12" ht="15" customHeight="1" x14ac:dyDescent="0.25">
      <c r="A323" s="22" t="str">
        <f>Tableau134[[#This Row],[Items]]</f>
        <v>REX 14</v>
      </c>
      <c r="B323" s="20" t="str">
        <f>Tableau134[[#This Row],[Désignations longues]]</f>
        <v>Expertise VHF IC-M510E</v>
      </c>
      <c r="C323" s="21" t="str">
        <f>Tableau134[[#This Row],[Unités]]</f>
        <v>Forfait</v>
      </c>
      <c r="D323" s="19" t="str">
        <f>Tableau134[[#This Row],[Codes entreprises (CE)
fabricants]]</f>
        <v>PREST</v>
      </c>
      <c r="E323" s="21" t="str">
        <f>Tableau134[[#This Row],[Références articles (RA)]]</f>
        <v>PRESTATION</v>
      </c>
      <c r="F323" s="22"/>
      <c r="G323" s="21"/>
      <c r="H323" s="27"/>
      <c r="I323" s="28">
        <f>Tableau13[[#This Row],[Prix unitaires
HT]]*1.2</f>
        <v>0</v>
      </c>
      <c r="J323" s="19">
        <v>1</v>
      </c>
      <c r="K323" s="27">
        <f>Tableau13[[#This Row],[Prix unitaires
HT]]*Tableau13[[#This Row],[Quantités estimées
sur 4 ans]]</f>
        <v>0</v>
      </c>
      <c r="L323" s="84">
        <f>Tableau13[[#This Row],[Prix unitaires
TTC]]*Tableau13[[#This Row],[Quantités estimées
sur 4 ans]]</f>
        <v>0</v>
      </c>
    </row>
    <row r="324" spans="1:12" ht="15" customHeight="1" x14ac:dyDescent="0.25">
      <c r="A324" s="22" t="str">
        <f>Tableau134[[#This Row],[Items]]</f>
        <v>REX 15</v>
      </c>
      <c r="B324" s="20" t="str">
        <f>Tableau134[[#This Row],[Désignations longues]]</f>
        <v>Expertise VHF IC-M510 EAIS</v>
      </c>
      <c r="C324" s="44" t="str">
        <f>Tableau134[[#This Row],[Unités]]</f>
        <v>Forfait</v>
      </c>
      <c r="D324" s="19" t="str">
        <f>Tableau134[[#This Row],[Codes entreprises (CE)
fabricants]]</f>
        <v>PREST</v>
      </c>
      <c r="E324" s="21" t="str">
        <f>Tableau134[[#This Row],[Références articles (RA)]]</f>
        <v>PRESTATION</v>
      </c>
      <c r="F324" s="22"/>
      <c r="G324" s="21"/>
      <c r="H324" s="27"/>
      <c r="I324" s="28">
        <f>Tableau13[[#This Row],[Prix unitaires
HT]]*1.2</f>
        <v>0</v>
      </c>
      <c r="J324" s="19">
        <v>1</v>
      </c>
      <c r="K324" s="27">
        <f>Tableau13[[#This Row],[Prix unitaires
HT]]*Tableau13[[#This Row],[Quantités estimées
sur 4 ans]]</f>
        <v>0</v>
      </c>
      <c r="L324" s="84">
        <f>Tableau13[[#This Row],[Prix unitaires
TTC]]*Tableau13[[#This Row],[Quantités estimées
sur 4 ans]]</f>
        <v>0</v>
      </c>
    </row>
    <row r="325" spans="1:12" ht="15" customHeight="1" x14ac:dyDescent="0.25">
      <c r="A325" s="22" t="str">
        <f>Tableau134[[#This Row],[Items]]</f>
        <v>REX 16</v>
      </c>
      <c r="B325" s="20" t="str">
        <f>Tableau134[[#This Row],[Désignations longues]]</f>
        <v>Expertise RTV-1086N</v>
      </c>
      <c r="C325" s="21" t="str">
        <f>Tableau134[[#This Row],[Unités]]</f>
        <v>Forfait</v>
      </c>
      <c r="D325" s="19" t="str">
        <f>Tableau134[[#This Row],[Codes entreprises (CE)
fabricants]]</f>
        <v>PREST</v>
      </c>
      <c r="E325" s="44" t="str">
        <f>Tableau134[[#This Row],[Références articles (RA)]]</f>
        <v>PRESTATION</v>
      </c>
      <c r="F325" s="22"/>
      <c r="G325" s="21"/>
      <c r="H325" s="27"/>
      <c r="I325" s="28">
        <f>Tableau13[[#This Row],[Prix unitaires
HT]]*1.2</f>
        <v>0</v>
      </c>
      <c r="J325" s="19">
        <v>1</v>
      </c>
      <c r="K325" s="27">
        <f>Tableau13[[#This Row],[Prix unitaires
HT]]*Tableau13[[#This Row],[Quantités estimées
sur 4 ans]]</f>
        <v>0</v>
      </c>
      <c r="L325" s="84">
        <f>Tableau13[[#This Row],[Prix unitaires
TTC]]*Tableau13[[#This Row],[Quantités estimées
sur 4 ans]]</f>
        <v>0</v>
      </c>
    </row>
    <row r="326" spans="1:12" ht="15" customHeight="1" x14ac:dyDescent="0.25">
      <c r="A326" s="22" t="str">
        <f>Tableau134[[#This Row],[Items]]</f>
        <v>REX 17</v>
      </c>
      <c r="B326" s="20" t="str">
        <f>Tableau134[[#This Row],[Désignations longues]]</f>
        <v>Expertise Navtex 6391</v>
      </c>
      <c r="C326" s="21" t="str">
        <f>Tableau134[[#This Row],[Unités]]</f>
        <v>Forfait</v>
      </c>
      <c r="D326" s="19" t="str">
        <f>Tableau134[[#This Row],[Codes entreprises (CE)
fabricants]]</f>
        <v>PREST</v>
      </c>
      <c r="E326" s="21" t="str">
        <f>Tableau134[[#This Row],[Références articles (RA)]]</f>
        <v>PRESTATION</v>
      </c>
      <c r="F326" s="22"/>
      <c r="G326" s="21"/>
      <c r="H326" s="27"/>
      <c r="I326" s="28">
        <f>Tableau13[[#This Row],[Prix unitaires
HT]]*1.2</f>
        <v>0</v>
      </c>
      <c r="J326" s="19">
        <v>10</v>
      </c>
      <c r="K326" s="27">
        <f>Tableau13[[#This Row],[Prix unitaires
HT]]*Tableau13[[#This Row],[Quantités estimées
sur 4 ans]]</f>
        <v>0</v>
      </c>
      <c r="L326" s="84">
        <f>Tableau13[[#This Row],[Prix unitaires
TTC]]*Tableau13[[#This Row],[Quantités estimées
sur 4 ans]]</f>
        <v>0</v>
      </c>
    </row>
    <row r="327" spans="1:12" ht="15" customHeight="1" x14ac:dyDescent="0.25">
      <c r="A327" s="22" t="str">
        <f>Tableau134[[#This Row],[Items]]</f>
        <v>REX 18</v>
      </c>
      <c r="B327" s="20" t="str">
        <f>Tableau134[[#This Row],[Désignations longues]]</f>
        <v>Exper. Récepteur NT-1800 sans imprimante</v>
      </c>
      <c r="C327" s="21" t="str">
        <f>Tableau134[[#This Row],[Unités]]</f>
        <v>Forfait</v>
      </c>
      <c r="D327" s="19" t="str">
        <f>Tableau134[[#This Row],[Codes entreprises (CE)
fabricants]]</f>
        <v>PREST</v>
      </c>
      <c r="E327" s="21" t="str">
        <f>Tableau134[[#This Row],[Références articles (RA)]]</f>
        <v>PRESTATION</v>
      </c>
      <c r="F327" s="22"/>
      <c r="G327" s="21"/>
      <c r="H327" s="27"/>
      <c r="I327" s="28">
        <f>Tableau13[[#This Row],[Prix unitaires
HT]]*1.2</f>
        <v>0</v>
      </c>
      <c r="J327" s="19">
        <v>10</v>
      </c>
      <c r="K327" s="27">
        <f>Tableau13[[#This Row],[Prix unitaires
HT]]*Tableau13[[#This Row],[Quantités estimées
sur 4 ans]]</f>
        <v>0</v>
      </c>
      <c r="L327" s="84">
        <f>Tableau13[[#This Row],[Prix unitaires
TTC]]*Tableau13[[#This Row],[Quantités estimées
sur 4 ans]]</f>
        <v>0</v>
      </c>
    </row>
    <row r="328" spans="1:12" ht="15" customHeight="1" x14ac:dyDescent="0.25">
      <c r="A328" s="22" t="str">
        <f>Tableau134[[#This Row],[Items]]</f>
        <v>REX 19</v>
      </c>
      <c r="B328" s="20" t="str">
        <f>Tableau134[[#This Row],[Désignations longues]]</f>
        <v>Expertise Récepteur NT-2000 sans imp</v>
      </c>
      <c r="C328" s="21" t="str">
        <f>Tableau134[[#This Row],[Unités]]</f>
        <v>Forfait</v>
      </c>
      <c r="D328" s="19" t="str">
        <f>Tableau134[[#This Row],[Codes entreprises (CE)
fabricants]]</f>
        <v>PREST</v>
      </c>
      <c r="E328" s="21" t="str">
        <f>Tableau134[[#This Row],[Références articles (RA)]]</f>
        <v>PRESTATION</v>
      </c>
      <c r="F328" s="22"/>
      <c r="G328" s="21"/>
      <c r="H328" s="27"/>
      <c r="I328" s="28">
        <f>Tableau13[[#This Row],[Prix unitaires
HT]]*1.2</f>
        <v>0</v>
      </c>
      <c r="J328" s="19">
        <v>10</v>
      </c>
      <c r="K328" s="27">
        <f>Tableau13[[#This Row],[Prix unitaires
HT]]*Tableau13[[#This Row],[Quantités estimées
sur 4 ans]]</f>
        <v>0</v>
      </c>
      <c r="L328" s="84">
        <f>Tableau13[[#This Row],[Prix unitaires
TTC]]*Tableau13[[#This Row],[Quantités estimées
sur 4 ans]]</f>
        <v>0</v>
      </c>
    </row>
    <row r="329" spans="1:12" ht="15" customHeight="1" x14ac:dyDescent="0.25">
      <c r="A329" s="22" t="str">
        <f>Tableau134[[#This Row],[Items]]</f>
        <v>REX 20</v>
      </c>
      <c r="B329" s="20" t="str">
        <f>Tableau134[[#This Row],[Désignations longues]]</f>
        <v>Expertise Récepteur NAVTEX NX-7001</v>
      </c>
      <c r="C329" s="21" t="str">
        <f>Tableau134[[#This Row],[Unités]]</f>
        <v>Forfait</v>
      </c>
      <c r="D329" s="19" t="str">
        <f>Tableau134[[#This Row],[Codes entreprises (CE)
fabricants]]</f>
        <v>PREST</v>
      </c>
      <c r="E329" s="21" t="str">
        <f>Tableau134[[#This Row],[Références articles (RA)]]</f>
        <v>PRESTATION</v>
      </c>
      <c r="F329" s="22"/>
      <c r="G329" s="21"/>
      <c r="H329" s="27"/>
      <c r="I329" s="28">
        <f>Tableau13[[#This Row],[Prix unitaires
HT]]*1.2</f>
        <v>0</v>
      </c>
      <c r="J329" s="19">
        <v>1</v>
      </c>
      <c r="K329" s="27">
        <f>Tableau13[[#This Row],[Prix unitaires
HT]]*Tableau13[[#This Row],[Quantités estimées
sur 4 ans]]</f>
        <v>0</v>
      </c>
      <c r="L329" s="84">
        <f>Tableau13[[#This Row],[Prix unitaires
TTC]]*Tableau13[[#This Row],[Quantités estimées
sur 4 ans]]</f>
        <v>0</v>
      </c>
    </row>
    <row r="330" spans="1:12" ht="15" customHeight="1" x14ac:dyDescent="0.25">
      <c r="A330" s="22" t="str">
        <f>Tableau134[[#This Row],[Items]]</f>
        <v>REX 21</v>
      </c>
      <c r="B330" s="20" t="str">
        <f>Tableau134[[#This Row],[Désignations longues]]</f>
        <v>Exper. Moniteur sans imp pr NX 7001</v>
      </c>
      <c r="C330" s="21" t="str">
        <f>Tableau134[[#This Row],[Unités]]</f>
        <v>Forfait</v>
      </c>
      <c r="D330" s="19" t="str">
        <f>Tableau134[[#This Row],[Codes entreprises (CE)
fabricants]]</f>
        <v>PREST</v>
      </c>
      <c r="E330" s="44" t="str">
        <f>Tableau134[[#This Row],[Références articles (RA)]]</f>
        <v>PRESTATION</v>
      </c>
      <c r="F330" s="22"/>
      <c r="G330" s="21"/>
      <c r="H330" s="27"/>
      <c r="I330" s="28">
        <f>Tableau13[[#This Row],[Prix unitaires
HT]]*1.2</f>
        <v>0</v>
      </c>
      <c r="J330" s="19">
        <v>1</v>
      </c>
      <c r="K330" s="27">
        <f>Tableau13[[#This Row],[Prix unitaires
HT]]*Tableau13[[#This Row],[Quantités estimées
sur 4 ans]]</f>
        <v>0</v>
      </c>
      <c r="L330" s="84">
        <f>Tableau13[[#This Row],[Prix unitaires
TTC]]*Tableau13[[#This Row],[Quantités estimées
sur 4 ans]]</f>
        <v>0</v>
      </c>
    </row>
    <row r="331" spans="1:12" ht="15" customHeight="1" x14ac:dyDescent="0.25">
      <c r="A331" s="22" t="str">
        <f>Tableau134[[#This Row],[Items]]</f>
        <v>REX 22</v>
      </c>
      <c r="B331" s="20" t="str">
        <f>Tableau134[[#This Row],[Désignations longues]]</f>
        <v>Exper. Moniteur avec imp pr NX 7001</v>
      </c>
      <c r="C331" s="44" t="str">
        <f>Tableau134[[#This Row],[Unités]]</f>
        <v>Forfait</v>
      </c>
      <c r="D331" s="19" t="str">
        <f>Tableau134[[#This Row],[Codes entreprises (CE)
fabricants]]</f>
        <v>PREST</v>
      </c>
      <c r="E331" s="21" t="str">
        <f>Tableau134[[#This Row],[Références articles (RA)]]</f>
        <v>PRESTATION</v>
      </c>
      <c r="F331" s="22"/>
      <c r="G331" s="21"/>
      <c r="H331" s="27"/>
      <c r="I331" s="28">
        <f>Tableau13[[#This Row],[Prix unitaires
HT]]*1.2</f>
        <v>0</v>
      </c>
      <c r="J331" s="19">
        <v>1</v>
      </c>
      <c r="K331" s="27">
        <f>Tableau13[[#This Row],[Prix unitaires
HT]]*Tableau13[[#This Row],[Quantités estimées
sur 4 ans]]</f>
        <v>0</v>
      </c>
      <c r="L331" s="84">
        <f>Tableau13[[#This Row],[Prix unitaires
TTC]]*Tableau13[[#This Row],[Quantités estimées
sur 4 ans]]</f>
        <v>0</v>
      </c>
    </row>
    <row r="332" spans="1:12" ht="15" customHeight="1" x14ac:dyDescent="0.25">
      <c r="A332" s="22" t="str">
        <f>Tableau134[[#This Row],[Items]]</f>
        <v>REX 23</v>
      </c>
      <c r="B332" s="20" t="str">
        <f>Tableau134[[#This Row],[Désignations longues]]</f>
        <v>Exper. alimentation SAILOR 6081</v>
      </c>
      <c r="C332" s="21" t="str">
        <f>Tableau134[[#This Row],[Unités]]</f>
        <v>Forfait</v>
      </c>
      <c r="D332" s="19" t="str">
        <f>Tableau134[[#This Row],[Codes entreprises (CE)
fabricants]]</f>
        <v>PREST</v>
      </c>
      <c r="E332" s="21" t="str">
        <f>Tableau134[[#This Row],[Références articles (RA)]]</f>
        <v>PRESTATION</v>
      </c>
      <c r="F332" s="22"/>
      <c r="G332" s="21"/>
      <c r="H332" s="27"/>
      <c r="I332" s="28">
        <f>Tableau13[[#This Row],[Prix unitaires
HT]]*1.2</f>
        <v>0</v>
      </c>
      <c r="J332" s="19">
        <v>1</v>
      </c>
      <c r="K332" s="27">
        <f>Tableau13[[#This Row],[Prix unitaires
HT]]*Tableau13[[#This Row],[Quantités estimées
sur 4 ans]]</f>
        <v>0</v>
      </c>
      <c r="L332" s="84">
        <f>Tableau13[[#This Row],[Prix unitaires
TTC]]*Tableau13[[#This Row],[Quantités estimées
sur 4 ans]]</f>
        <v>0</v>
      </c>
    </row>
    <row r="333" spans="1:12" ht="15" customHeight="1" x14ac:dyDescent="0.25">
      <c r="A333" s="22" t="str">
        <f>Tableau134[[#This Row],[Items]]</f>
        <v>REX 24</v>
      </c>
      <c r="B333" s="20" t="str">
        <f>Tableau134[[#This Row],[Désignations longues]]</f>
        <v>Expert. terminal mess. SAILOR 6018</v>
      </c>
      <c r="C333" s="21" t="str">
        <f>Tableau134[[#This Row],[Unités]]</f>
        <v>Forfait</v>
      </c>
      <c r="D333" s="19" t="str">
        <f>Tableau134[[#This Row],[Codes entreprises (CE)
fabricants]]</f>
        <v>PREST</v>
      </c>
      <c r="E333" s="44" t="str">
        <f>Tableau134[[#This Row],[Références articles (RA)]]</f>
        <v>PRESTATION</v>
      </c>
      <c r="F333" s="22"/>
      <c r="G333" s="21"/>
      <c r="H333" s="27"/>
      <c r="I333" s="28">
        <f>Tableau13[[#This Row],[Prix unitaires
HT]]*1.2</f>
        <v>0</v>
      </c>
      <c r="J333" s="19">
        <v>1</v>
      </c>
      <c r="K333" s="27">
        <f>Tableau13[[#This Row],[Prix unitaires
HT]]*Tableau13[[#This Row],[Quantités estimées
sur 4 ans]]</f>
        <v>0</v>
      </c>
      <c r="L333" s="84">
        <f>Tableau13[[#This Row],[Prix unitaires
TTC]]*Tableau13[[#This Row],[Quantités estimées
sur 4 ans]]</f>
        <v>0</v>
      </c>
    </row>
    <row r="334" spans="1:12" ht="15" customHeight="1" x14ac:dyDescent="0.25">
      <c r="A334" s="22" t="str">
        <f>Tableau134[[#This Row],[Items]]</f>
        <v>REX 25</v>
      </c>
      <c r="B334" s="20" t="str">
        <f>Tableau134[[#This Row],[Désignations longues]]</f>
        <v>Expertise Emetteur mini C GMDSS</v>
      </c>
      <c r="C334" s="21" t="str">
        <f>Tableau134[[#This Row],[Unités]]</f>
        <v>Forfait</v>
      </c>
      <c r="D334" s="19" t="str">
        <f>Tableau134[[#This Row],[Codes entreprises (CE)
fabricants]]</f>
        <v>PREST</v>
      </c>
      <c r="E334" s="21" t="str">
        <f>Tableau134[[#This Row],[Références articles (RA)]]</f>
        <v>PRESTATION</v>
      </c>
      <c r="F334" s="22"/>
      <c r="G334" s="21"/>
      <c r="H334" s="27"/>
      <c r="I334" s="28">
        <f>Tableau13[[#This Row],[Prix unitaires
HT]]*1.2</f>
        <v>0</v>
      </c>
      <c r="J334" s="19">
        <v>1</v>
      </c>
      <c r="K334" s="27">
        <f>Tableau13[[#This Row],[Prix unitaires
HT]]*Tableau13[[#This Row],[Quantités estimées
sur 4 ans]]</f>
        <v>0</v>
      </c>
      <c r="L334" s="84">
        <f>Tableau13[[#This Row],[Prix unitaires
TTC]]*Tableau13[[#This Row],[Quantités estimées
sur 4 ans]]</f>
        <v>0</v>
      </c>
    </row>
    <row r="335" spans="1:12" ht="15" customHeight="1" x14ac:dyDescent="0.25">
      <c r="A335" s="22" t="str">
        <f>Tableau134[[#This Row],[Items]]</f>
        <v>REX 26</v>
      </c>
      <c r="B335" s="20" t="str">
        <f>Tableau134[[#This Row],[Désignations longues]]</f>
        <v>Exper. Imp TT3608A pr TT3020Cou3027C</v>
      </c>
      <c r="C335" s="21" t="str">
        <f>Tableau134[[#This Row],[Unités]]</f>
        <v>Forfait</v>
      </c>
      <c r="D335" s="19" t="str">
        <f>Tableau134[[#This Row],[Codes entreprises (CE)
fabricants]]</f>
        <v>PREST</v>
      </c>
      <c r="E335" s="21" t="str">
        <f>Tableau134[[#This Row],[Références articles (RA)]]</f>
        <v>PRESTATION</v>
      </c>
      <c r="F335" s="22"/>
      <c r="G335" s="21"/>
      <c r="H335" s="27"/>
      <c r="I335" s="28">
        <f>Tableau13[[#This Row],[Prix unitaires
HT]]*1.2</f>
        <v>0</v>
      </c>
      <c r="J335" s="19">
        <v>1</v>
      </c>
      <c r="K335" s="27">
        <f>Tableau13[[#This Row],[Prix unitaires
HT]]*Tableau13[[#This Row],[Quantités estimées
sur 4 ans]]</f>
        <v>0</v>
      </c>
      <c r="L335" s="84">
        <f>Tableau13[[#This Row],[Prix unitaires
TTC]]*Tableau13[[#This Row],[Quantités estimées
sur 4 ans]]</f>
        <v>0</v>
      </c>
    </row>
    <row r="336" spans="1:12" ht="15" customHeight="1" x14ac:dyDescent="0.25">
      <c r="A336" s="22" t="str">
        <f>Tableau134[[#This Row],[Items]]</f>
        <v>REX 27</v>
      </c>
      <c r="B336" s="20" t="str">
        <f>Tableau134[[#This Row],[Désignations longues]]</f>
        <v>Expertise Imprimante H1252B / H2095C</v>
      </c>
      <c r="C336" s="21" t="str">
        <f>Tableau134[[#This Row],[Unités]]</f>
        <v>Forfait</v>
      </c>
      <c r="D336" s="19" t="str">
        <f>Tableau134[[#This Row],[Codes entreprises (CE)
fabricants]]</f>
        <v>PREST</v>
      </c>
      <c r="E336" s="21" t="str">
        <f>Tableau134[[#This Row],[Références articles (RA)]]</f>
        <v>PRESTATION</v>
      </c>
      <c r="F336" s="22"/>
      <c r="G336" s="21"/>
      <c r="H336" s="27"/>
      <c r="I336" s="28">
        <f>Tableau13[[#This Row],[Prix unitaires
HT]]*1.2</f>
        <v>0</v>
      </c>
      <c r="J336" s="19">
        <v>1</v>
      </c>
      <c r="K336" s="27">
        <f>Tableau13[[#This Row],[Prix unitaires
HT]]*Tableau13[[#This Row],[Quantités estimées
sur 4 ans]]</f>
        <v>0</v>
      </c>
      <c r="L336" s="84">
        <f>Tableau13[[#This Row],[Prix unitaires
TTC]]*Tableau13[[#This Row],[Quantités estimées
sur 4 ans]]</f>
        <v>0</v>
      </c>
    </row>
    <row r="337" spans="1:12" ht="15" customHeight="1" x14ac:dyDescent="0.25">
      <c r="A337" s="22" t="str">
        <f>Tableau134[[#This Row],[Items]]</f>
        <v>REX 28</v>
      </c>
      <c r="B337" s="20" t="str">
        <f>Tableau134[[#This Row],[Désignations longues]]</f>
        <v>Expertise Emetteur Sailor TT3020C</v>
      </c>
      <c r="C337" s="21" t="str">
        <f>Tableau134[[#This Row],[Unités]]</f>
        <v>Forfait</v>
      </c>
      <c r="D337" s="19" t="str">
        <f>Tableau134[[#This Row],[Codes entreprises (CE)
fabricants]]</f>
        <v>PREST</v>
      </c>
      <c r="E337" s="21" t="str">
        <f>Tableau134[[#This Row],[Références articles (RA)]]</f>
        <v>PRESTATION</v>
      </c>
      <c r="F337" s="22"/>
      <c r="G337" s="21"/>
      <c r="H337" s="27"/>
      <c r="I337" s="28">
        <f>Tableau13[[#This Row],[Prix unitaires
HT]]*1.2</f>
        <v>0</v>
      </c>
      <c r="J337" s="19">
        <v>1</v>
      </c>
      <c r="K337" s="27">
        <f>Tableau13[[#This Row],[Prix unitaires
HT]]*Tableau13[[#This Row],[Quantités estimées
sur 4 ans]]</f>
        <v>0</v>
      </c>
      <c r="L337" s="84">
        <f>Tableau13[[#This Row],[Prix unitaires
TTC]]*Tableau13[[#This Row],[Quantités estimées
sur 4 ans]]</f>
        <v>0</v>
      </c>
    </row>
    <row r="338" spans="1:12" ht="15" customHeight="1" x14ac:dyDescent="0.25">
      <c r="A338" s="22" t="str">
        <f>Tableau134[[#This Row],[Items]]</f>
        <v>REX 29</v>
      </c>
      <c r="B338" s="20" t="str">
        <f>Tableau134[[#This Row],[Désignations longues]]</f>
        <v xml:space="preserve">Expert Message terminal TT 3606E </v>
      </c>
      <c r="C338" s="21" t="str">
        <f>Tableau134[[#This Row],[Unités]]</f>
        <v>Forfait</v>
      </c>
      <c r="D338" s="19" t="str">
        <f>Tableau134[[#This Row],[Codes entreprises (CE)
fabricants]]</f>
        <v>PREST</v>
      </c>
      <c r="E338" s="44" t="str">
        <f>Tableau134[[#This Row],[Références articles (RA)]]</f>
        <v>PRESTATION</v>
      </c>
      <c r="F338" s="22"/>
      <c r="G338" s="21"/>
      <c r="H338" s="27"/>
      <c r="I338" s="28">
        <f>Tableau13[[#This Row],[Prix unitaires
HT]]*1.2</f>
        <v>0</v>
      </c>
      <c r="J338" s="19">
        <v>1</v>
      </c>
      <c r="K338" s="27">
        <f>Tableau13[[#This Row],[Prix unitaires
HT]]*Tableau13[[#This Row],[Quantités estimées
sur 4 ans]]</f>
        <v>0</v>
      </c>
      <c r="L338" s="84">
        <f>Tableau13[[#This Row],[Prix unitaires
TTC]]*Tableau13[[#This Row],[Quantités estimées
sur 4 ans]]</f>
        <v>0</v>
      </c>
    </row>
    <row r="339" spans="1:12" s="34" customFormat="1" ht="15" customHeight="1" x14ac:dyDescent="0.25">
      <c r="A339" s="22" t="str">
        <f>Tableau134[[#This Row],[Items]]</f>
        <v>REX 30</v>
      </c>
      <c r="B339" s="20" t="str">
        <f>Tableau134[[#This Row],[Désignations longues]]</f>
        <v>Expertise Emetteur Sailor H2095C</v>
      </c>
      <c r="C339" s="21" t="str">
        <f>Tableau134[[#This Row],[Unités]]</f>
        <v>Forfait</v>
      </c>
      <c r="D339" s="19" t="str">
        <f>Tableau134[[#This Row],[Codes entreprises (CE)
fabricants]]</f>
        <v>PREST</v>
      </c>
      <c r="E339" s="21" t="str">
        <f>Tableau134[[#This Row],[Références articles (RA)]]</f>
        <v>PRESTATION</v>
      </c>
      <c r="F339" s="22"/>
      <c r="G339" s="21"/>
      <c r="H339" s="27"/>
      <c r="I339" s="28">
        <f>Tableau13[[#This Row],[Prix unitaires
HT]]*1.2</f>
        <v>0</v>
      </c>
      <c r="J339" s="19">
        <v>1</v>
      </c>
      <c r="K339" s="32">
        <f>Tableau13[[#This Row],[Prix unitaires
HT]]*Tableau13[[#This Row],[Quantités estimées
sur 4 ans]]</f>
        <v>0</v>
      </c>
      <c r="L339" s="85">
        <f>Tableau13[[#This Row],[Prix unitaires
TTC]]*Tableau13[[#This Row],[Quantités estimées
sur 4 ans]]</f>
        <v>0</v>
      </c>
    </row>
    <row r="340" spans="1:12" ht="15" customHeight="1" x14ac:dyDescent="0.25">
      <c r="A340" s="22" t="str">
        <f>Tableau134[[#This Row],[Items]]</f>
        <v>REX 31</v>
      </c>
      <c r="B340" s="20" t="str">
        <f>Tableau134[[#This Row],[Désignations longues]]</f>
        <v>Expertise EPIRB 4065 SAILOR Manual</v>
      </c>
      <c r="C340" s="21" t="str">
        <f>Tableau134[[#This Row],[Unités]]</f>
        <v>Forfait</v>
      </c>
      <c r="D340" s="19" t="str">
        <f>Tableau134[[#This Row],[Codes entreprises (CE)
fabricants]]</f>
        <v>PREST</v>
      </c>
      <c r="E340" s="21" t="str">
        <f>Tableau134[[#This Row],[Références articles (RA)]]</f>
        <v>PRESTATION</v>
      </c>
      <c r="F340" s="22"/>
      <c r="G340" s="21"/>
      <c r="H340" s="27"/>
      <c r="I340" s="28">
        <f>Tableau13[[#This Row],[Prix unitaires
HT]]*1.2</f>
        <v>0</v>
      </c>
      <c r="J340" s="19">
        <v>1</v>
      </c>
      <c r="K340" s="27">
        <f>Tableau13[[#This Row],[Prix unitaires
HT]]*Tableau13[[#This Row],[Quantités estimées
sur 4 ans]]</f>
        <v>0</v>
      </c>
      <c r="L340" s="84">
        <f>Tableau13[[#This Row],[Prix unitaires
TTC]]*Tableau13[[#This Row],[Quantités estimées
sur 4 ans]]</f>
        <v>0</v>
      </c>
    </row>
    <row r="341" spans="1:12" ht="15" customHeight="1" x14ac:dyDescent="0.25">
      <c r="A341" s="22" t="str">
        <f>Tableau134[[#This Row],[Items]]</f>
        <v>REX 32</v>
      </c>
      <c r="B341" s="20" t="str">
        <f>Tableau134[[#This Row],[Désignations longues]]</f>
        <v>Expertise EPIRB 4065 SAILOR GNSS Automatic</v>
      </c>
      <c r="C341" s="21" t="str">
        <f>Tableau134[[#This Row],[Unités]]</f>
        <v>Forfait</v>
      </c>
      <c r="D341" s="19" t="str">
        <f>Tableau134[[#This Row],[Codes entreprises (CE)
fabricants]]</f>
        <v>PREST</v>
      </c>
      <c r="E341" s="44" t="str">
        <f>Tableau134[[#This Row],[Références articles (RA)]]</f>
        <v>PRESTATION</v>
      </c>
      <c r="F341" s="22"/>
      <c r="G341" s="21"/>
      <c r="H341" s="27"/>
      <c r="I341" s="28">
        <f>Tableau13[[#This Row],[Prix unitaires
HT]]*1.2</f>
        <v>0</v>
      </c>
      <c r="J341" s="19">
        <v>1</v>
      </c>
      <c r="K341" s="27">
        <f>Tableau13[[#This Row],[Prix unitaires
HT]]*Tableau13[[#This Row],[Quantités estimées
sur 4 ans]]</f>
        <v>0</v>
      </c>
      <c r="L341" s="84">
        <f>Tableau13[[#This Row],[Prix unitaires
TTC]]*Tableau13[[#This Row],[Quantités estimées
sur 4 ans]]</f>
        <v>0</v>
      </c>
    </row>
    <row r="342" spans="1:12" ht="15" customHeight="1" x14ac:dyDescent="0.25">
      <c r="A342" s="22" t="str">
        <f>Tableau134[[#This Row],[Items]]</f>
        <v>REX 33</v>
      </c>
      <c r="B342" s="20" t="str">
        <f>Tableau134[[#This Row],[Désignations longues]]</f>
        <v>Expertise EPIRB 4065 SAILOR GNSS Manual</v>
      </c>
      <c r="C342" s="21" t="str">
        <f>Tableau134[[#This Row],[Unités]]</f>
        <v>Forfait</v>
      </c>
      <c r="D342" s="19" t="str">
        <f>Tableau134[[#This Row],[Codes entreprises (CE)
fabricants]]</f>
        <v>PREST</v>
      </c>
      <c r="E342" s="21" t="str">
        <f>Tableau134[[#This Row],[Références articles (RA)]]</f>
        <v>PRESTATION</v>
      </c>
      <c r="F342" s="22"/>
      <c r="G342" s="21"/>
      <c r="H342" s="27"/>
      <c r="I342" s="28">
        <f>Tableau13[[#This Row],[Prix unitaires
HT]]*1.2</f>
        <v>0</v>
      </c>
      <c r="J342" s="19">
        <v>1</v>
      </c>
      <c r="K342" s="27">
        <f>Tableau13[[#This Row],[Prix unitaires
HT]]*Tableau13[[#This Row],[Quantités estimées
sur 4 ans]]</f>
        <v>0</v>
      </c>
      <c r="L342" s="84">
        <f>Tableau13[[#This Row],[Prix unitaires
TTC]]*Tableau13[[#This Row],[Quantités estimées
sur 4 ans]]</f>
        <v>0</v>
      </c>
    </row>
    <row r="343" spans="1:12" ht="15" customHeight="1" x14ac:dyDescent="0.25">
      <c r="A343" s="22" t="str">
        <f>Tableau134[[#This Row],[Items]]</f>
        <v>REX 34</v>
      </c>
      <c r="B343" s="20" t="str">
        <f>Tableau134[[#This Row],[Désignations longues]]</f>
        <v>Expertise EPIRB 4065 SAILOR Automatic</v>
      </c>
      <c r="C343" s="44" t="str">
        <f>Tableau134[[#This Row],[Unités]]</f>
        <v>Forfait</v>
      </c>
      <c r="D343" s="19" t="str">
        <f>Tableau134[[#This Row],[Codes entreprises (CE)
fabricants]]</f>
        <v>PREST</v>
      </c>
      <c r="E343" s="44" t="str">
        <f>Tableau134[[#This Row],[Références articles (RA)]]</f>
        <v>PRESTATION</v>
      </c>
      <c r="F343" s="22"/>
      <c r="G343" s="21"/>
      <c r="H343" s="27"/>
      <c r="I343" s="28">
        <f>Tableau13[[#This Row],[Prix unitaires
HT]]*1.2</f>
        <v>0</v>
      </c>
      <c r="J343" s="19">
        <v>1</v>
      </c>
      <c r="K343" s="27">
        <f>Tableau13[[#This Row],[Prix unitaires
HT]]*Tableau13[[#This Row],[Quantités estimées
sur 4 ans]]</f>
        <v>0</v>
      </c>
      <c r="L343" s="84">
        <f>Tableau13[[#This Row],[Prix unitaires
TTC]]*Tableau13[[#This Row],[Quantités estimées
sur 4 ans]]</f>
        <v>0</v>
      </c>
    </row>
    <row r="344" spans="1:12" ht="15" customHeight="1" x14ac:dyDescent="0.25">
      <c r="A344" s="22" t="str">
        <f>Tableau134[[#This Row],[Items]]</f>
        <v>REX 35</v>
      </c>
      <c r="B344" s="20" t="str">
        <f>Tableau134[[#This Row],[Désignations longues]]</f>
        <v>Exp. Coffret alim SEEL007632</v>
      </c>
      <c r="C344" s="44" t="str">
        <f>Tableau134[[#This Row],[Unités]]</f>
        <v>NB</v>
      </c>
      <c r="D344" s="19" t="str">
        <f>Tableau134[[#This Row],[Codes entreprises (CE)
fabricants]]</f>
        <v>PREST</v>
      </c>
      <c r="E344" s="44" t="str">
        <f>Tableau134[[#This Row],[Références articles (RA)]]</f>
        <v>PRESTATION</v>
      </c>
      <c r="F344" s="22"/>
      <c r="G344" s="21"/>
      <c r="H344" s="27"/>
      <c r="I344" s="28">
        <f>Tableau13[[#This Row],[Prix unitaires
HT]]*1.2</f>
        <v>0</v>
      </c>
      <c r="J344" s="19">
        <v>1</v>
      </c>
      <c r="K344" s="27">
        <f>Tableau13[[#This Row],[Prix unitaires
HT]]*Tableau13[[#This Row],[Quantités estimées
sur 4 ans]]</f>
        <v>0</v>
      </c>
      <c r="L344" s="84">
        <f>Tableau13[[#This Row],[Prix unitaires
TTC]]*Tableau13[[#This Row],[Quantités estimées
sur 4 ans]]</f>
        <v>0</v>
      </c>
    </row>
    <row r="345" spans="1:12" ht="15" customHeight="1" x14ac:dyDescent="0.25">
      <c r="A345" s="22" t="str">
        <f>Tableau134[[#This Row],[Items]]</f>
        <v>REX 36</v>
      </c>
      <c r="B345" s="20" t="str">
        <f>Tableau134[[#This Row],[Désignations longues]]</f>
        <v>Expert. Rec AIS Smartfind M15 MC Murdo</v>
      </c>
      <c r="C345" s="44" t="str">
        <f>Tableau134[[#This Row],[Unités]]</f>
        <v>NB</v>
      </c>
      <c r="D345" s="19" t="str">
        <f>Tableau134[[#This Row],[Codes entreprises (CE)
fabricants]]</f>
        <v>PREST</v>
      </c>
      <c r="E345" s="44" t="str">
        <f>Tableau134[[#This Row],[Références articles (RA)]]</f>
        <v>PRESTATION</v>
      </c>
      <c r="F345" s="22"/>
      <c r="G345" s="21"/>
      <c r="H345" s="27"/>
      <c r="I345" s="28">
        <f>Tableau13[[#This Row],[Prix unitaires
HT]]*1.2</f>
        <v>0</v>
      </c>
      <c r="J345" s="19">
        <v>1</v>
      </c>
      <c r="K345" s="27">
        <f>Tableau13[[#This Row],[Prix unitaires
HT]]*Tableau13[[#This Row],[Quantités estimées
sur 4 ans]]</f>
        <v>0</v>
      </c>
      <c r="L345" s="84">
        <f>Tableau13[[#This Row],[Prix unitaires
TTC]]*Tableau13[[#This Row],[Quantités estimées
sur 4 ans]]</f>
        <v>0</v>
      </c>
    </row>
    <row r="346" spans="1:12" ht="15" customHeight="1" x14ac:dyDescent="0.25">
      <c r="A346" s="22" t="str">
        <f>Tableau134[[#This Row],[Items]]</f>
        <v>REX 37</v>
      </c>
      <c r="B346" s="20" t="str">
        <f>Tableau134[[#This Row],[Désignations longues]]</f>
        <v>Exper. Coffret alim SEEL007631A</v>
      </c>
      <c r="C346" s="44" t="str">
        <f>Tableau134[[#This Row],[Unités]]</f>
        <v>NB</v>
      </c>
      <c r="D346" s="19" t="str">
        <f>Tableau134[[#This Row],[Codes entreprises (CE)
fabricants]]</f>
        <v>PREST</v>
      </c>
      <c r="E346" s="44" t="str">
        <f>Tableau134[[#This Row],[Références articles (RA)]]</f>
        <v>PRESTATION</v>
      </c>
      <c r="F346" s="22"/>
      <c r="G346" s="21"/>
      <c r="H346" s="27"/>
      <c r="I346" s="28">
        <f>Tableau13[[#This Row],[Prix unitaires
HT]]*1.2</f>
        <v>0</v>
      </c>
      <c r="J346" s="19">
        <v>1</v>
      </c>
      <c r="K346" s="27">
        <f>Tableau13[[#This Row],[Prix unitaires
HT]]*Tableau13[[#This Row],[Quantités estimées
sur 4 ans]]</f>
        <v>0</v>
      </c>
      <c r="L346" s="84">
        <f>Tableau13[[#This Row],[Prix unitaires
TTC]]*Tableau13[[#This Row],[Quantités estimées
sur 4 ans]]</f>
        <v>0</v>
      </c>
    </row>
    <row r="347" spans="1:12" ht="15" customHeight="1" x14ac:dyDescent="0.25">
      <c r="A347" s="90" t="str">
        <f>Tableau134[[#This Row],[Items]]</f>
        <v>REX 38</v>
      </c>
      <c r="B347" s="42" t="str">
        <f>Tableau134[[#This Row],[Désignations longues]]</f>
        <v>Expertise AIS SAAB R6 SUPREME</v>
      </c>
      <c r="C347" s="44" t="str">
        <f>Tableau134[[#This Row],[Unités]]</f>
        <v>Forfait</v>
      </c>
      <c r="D347" s="43" t="str">
        <f>Tableau134[[#This Row],[Codes entreprises (CE)
fabricants]]</f>
        <v>PREST</v>
      </c>
      <c r="E347" s="44" t="str">
        <f>Tableau134[[#This Row],[Références articles (RA)]]</f>
        <v>PRESTATION</v>
      </c>
      <c r="F347" s="22"/>
      <c r="G347" s="21"/>
      <c r="H347" s="27"/>
      <c r="I347" s="28">
        <f>Tableau13[[#This Row],[Prix unitaires
HT]]*1.2</f>
        <v>0</v>
      </c>
      <c r="J347" s="19">
        <v>1</v>
      </c>
      <c r="K347" s="27">
        <f>Tableau13[[#This Row],[Prix unitaires
HT]]*Tableau13[[#This Row],[Quantités estimées
sur 4 ans]]</f>
        <v>0</v>
      </c>
      <c r="L347" s="84">
        <f>Tableau13[[#This Row],[Prix unitaires
TTC]]*Tableau13[[#This Row],[Quantités estimées
sur 4 ans]]</f>
        <v>0</v>
      </c>
    </row>
    <row r="348" spans="1:12" ht="15" customHeight="1" x14ac:dyDescent="0.25">
      <c r="A348" s="90" t="str">
        <f>Tableau134[[#This Row],[Items]]</f>
        <v>REX 39</v>
      </c>
      <c r="B348" s="20" t="str">
        <f>Tableau134[[#This Row],[Désignations longues]]</f>
        <v>Expertise Réc AIS réseau IP 12/24V</v>
      </c>
      <c r="C348" s="44" t="str">
        <f>Tableau134[[#This Row],[Unités]]</f>
        <v>Forfait</v>
      </c>
      <c r="D348" s="19" t="str">
        <f>Tableau134[[#This Row],[Codes entreprises (CE)
fabricants]]</f>
        <v>PREST</v>
      </c>
      <c r="E348" s="21" t="str">
        <f>Tableau134[[#This Row],[Références articles (RA)]]</f>
        <v>PRESTATION</v>
      </c>
      <c r="F348" s="22"/>
      <c r="G348" s="21"/>
      <c r="H348" s="27"/>
      <c r="I348" s="28">
        <f>Tableau13[[#This Row],[Prix unitaires
HT]]*1.2</f>
        <v>0</v>
      </c>
      <c r="J348" s="19">
        <v>1</v>
      </c>
      <c r="K348" s="27">
        <f>Tableau13[[#This Row],[Prix unitaires
HT]]*Tableau13[[#This Row],[Quantités estimées
sur 4 ans]]</f>
        <v>0</v>
      </c>
      <c r="L348" s="84">
        <f>Tableau13[[#This Row],[Prix unitaires
TTC]]*Tableau13[[#This Row],[Quantités estimées
sur 4 ans]]</f>
        <v>0</v>
      </c>
    </row>
    <row r="349" spans="1:12" ht="15" customHeight="1" x14ac:dyDescent="0.25">
      <c r="A349" s="90" t="str">
        <f>Tableau134[[#This Row],[Items]]</f>
        <v>REX 40</v>
      </c>
      <c r="B349" s="20" t="str">
        <f>Tableau134[[#This Row],[Désignations longues]]</f>
        <v>Expertise E/R AIS classe A R5 SUPREME</v>
      </c>
      <c r="C349" s="44" t="str">
        <f>Tableau134[[#This Row],[Unités]]</f>
        <v>Forfait</v>
      </c>
      <c r="D349" s="19" t="str">
        <f>Tableau134[[#This Row],[Codes entreprises (CE)
fabricants]]</f>
        <v>PREST</v>
      </c>
      <c r="E349" s="21" t="str">
        <f>Tableau134[[#This Row],[Références articles (RA)]]</f>
        <v>PRESTATION</v>
      </c>
      <c r="F349" s="22"/>
      <c r="G349" s="21"/>
      <c r="H349" s="27"/>
      <c r="I349" s="28">
        <f>Tableau13[[#This Row],[Prix unitaires
HT]]*1.2</f>
        <v>0</v>
      </c>
      <c r="J349" s="19">
        <v>1</v>
      </c>
      <c r="K349" s="27">
        <f>Tableau13[[#This Row],[Prix unitaires
HT]]*Tableau13[[#This Row],[Quantités estimées
sur 4 ans]]</f>
        <v>0</v>
      </c>
      <c r="L349" s="84">
        <f>Tableau13[[#This Row],[Prix unitaires
TTC]]*Tableau13[[#This Row],[Quantités estimées
sur 4 ans]]</f>
        <v>0</v>
      </c>
    </row>
    <row r="350" spans="1:12" ht="15" customHeight="1" x14ac:dyDescent="0.25">
      <c r="A350" s="90" t="str">
        <f>Tableau134[[#This Row],[Items]]</f>
        <v>REX 41</v>
      </c>
      <c r="B350" s="20" t="str">
        <f>Tableau134[[#This Row],[Désignations longues]]</f>
        <v>Expertise Power supply N163S SAILOR</v>
      </c>
      <c r="C350" s="44" t="str">
        <f>Tableau134[[#This Row],[Unités]]</f>
        <v>Forfait</v>
      </c>
      <c r="D350" s="19" t="str">
        <f>Tableau134[[#This Row],[Codes entreprises (CE)
fabricants]]</f>
        <v>PREST</v>
      </c>
      <c r="E350" s="21" t="str">
        <f>Tableau134[[#This Row],[Références articles (RA)]]</f>
        <v>PRESTATION</v>
      </c>
      <c r="F350" s="22"/>
      <c r="G350" s="21"/>
      <c r="H350" s="27"/>
      <c r="I350" s="28">
        <f>Tableau13[[#This Row],[Prix unitaires
HT]]*1.2</f>
        <v>0</v>
      </c>
      <c r="J350" s="19">
        <v>1</v>
      </c>
      <c r="K350" s="27">
        <f>Tableau13[[#This Row],[Prix unitaires
HT]]*Tableau13[[#This Row],[Quantités estimées
sur 4 ans]]</f>
        <v>0</v>
      </c>
      <c r="L350" s="84">
        <f>Tableau13[[#This Row],[Prix unitaires
TTC]]*Tableau13[[#This Row],[Quantités estimées
sur 4 ans]]</f>
        <v>0</v>
      </c>
    </row>
    <row r="351" spans="1:12" ht="15" customHeight="1" x14ac:dyDescent="0.25">
      <c r="A351" s="61"/>
      <c r="B351" s="59" t="s">
        <v>1041</v>
      </c>
      <c r="C351" s="60"/>
      <c r="D351" s="58"/>
      <c r="E351" s="60"/>
      <c r="F351" s="61"/>
      <c r="G351" s="62"/>
      <c r="H351" s="63"/>
      <c r="I351" s="64"/>
      <c r="J351" s="58"/>
      <c r="K351" s="65"/>
      <c r="L351" s="92"/>
    </row>
    <row r="352" spans="1:12" ht="15" customHeight="1" x14ac:dyDescent="0.25">
      <c r="A352" s="90" t="str">
        <f>Tableau134[[#This Row],[Items]]</f>
        <v>EXP 01</v>
      </c>
      <c r="B352" s="29" t="str">
        <f>Tableau134[[#This Row],[Désignations longues]]</f>
        <v>Prestation d'expertise sur site</v>
      </c>
      <c r="C352" s="46" t="str">
        <f>Tableau134[[#This Row],[Unités]]</f>
        <v>Forfait</v>
      </c>
      <c r="D352" s="31" t="str">
        <f>Tableau134[[#This Row],[Codes entreprises (CE)
fabricants]]</f>
        <v>PREST</v>
      </c>
      <c r="E352" s="21" t="str">
        <f>Tableau134[[#This Row],[Références articles (RA)]]</f>
        <v>PRESTATION</v>
      </c>
      <c r="F352" s="22"/>
      <c r="G352" s="21"/>
      <c r="H352" s="32"/>
      <c r="I352" s="33">
        <f>Tableau13[[#This Row],[Prix unitaires
HT]]*1.2</f>
        <v>0</v>
      </c>
      <c r="J352" s="31">
        <v>10</v>
      </c>
      <c r="K352" s="27">
        <f>Tableau13[[#This Row],[Prix unitaires
HT]]*Tableau13[[#This Row],[Quantités estimées
sur 4 ans]]</f>
        <v>0</v>
      </c>
      <c r="L352" s="84">
        <f>Tableau13[[#This Row],[Prix unitaires
TTC]]*Tableau13[[#This Row],[Quantités estimées
sur 4 ans]]</f>
        <v>0</v>
      </c>
    </row>
    <row r="353" spans="1:12" ht="15" customHeight="1" x14ac:dyDescent="0.25">
      <c r="A353" s="90" t="str">
        <f>Tableau134[[#This Row],[Items]]</f>
        <v>EXP 02a</v>
      </c>
      <c r="B353" s="42" t="str">
        <f>Tableau134[[#This Row],[Désignations longues]]</f>
        <v>Déplacement pr un technicien à Brest</v>
      </c>
      <c r="C353" s="44" t="str">
        <f>Tableau134[[#This Row],[Unités]]</f>
        <v>NB</v>
      </c>
      <c r="D353" s="43" t="str">
        <f>Tableau134[[#This Row],[Codes entreprises (CE)
fabricants]]</f>
        <v>PREST</v>
      </c>
      <c r="E353" s="44" t="str">
        <f>Tableau134[[#This Row],[Références articles (RA)]]</f>
        <v>PRESTATION</v>
      </c>
      <c r="F353" s="22"/>
      <c r="G353" s="21"/>
      <c r="H353" s="27"/>
      <c r="I353" s="28">
        <f>Tableau13[[#This Row],[Prix unitaires
HT]]*1.2</f>
        <v>0</v>
      </c>
      <c r="J353" s="19">
        <v>1</v>
      </c>
      <c r="K353" s="27">
        <f>Tableau13[[#This Row],[Prix unitaires
HT]]*Tableau13[[#This Row],[Quantités estimées
sur 4 ans]]</f>
        <v>0</v>
      </c>
      <c r="L353" s="84">
        <f>Tableau13[[#This Row],[Prix unitaires
TTC]]*Tableau13[[#This Row],[Quantités estimées
sur 4 ans]]</f>
        <v>0</v>
      </c>
    </row>
    <row r="354" spans="1:12" ht="15" customHeight="1" x14ac:dyDescent="0.25">
      <c r="A354" s="90" t="str">
        <f>Tableau134[[#This Row],[Items]]</f>
        <v>EXP 02b</v>
      </c>
      <c r="B354" s="20" t="str">
        <f>Tableau134[[#This Row],[Désignations longues]]</f>
        <v>Hébergement pr un technicien à Brest</v>
      </c>
      <c r="C354" s="44" t="str">
        <f>Tableau134[[#This Row],[Unités]]</f>
        <v>NB</v>
      </c>
      <c r="D354" s="19" t="str">
        <f>Tableau134[[#This Row],[Codes entreprises (CE)
fabricants]]</f>
        <v>PREST</v>
      </c>
      <c r="E354" s="21" t="str">
        <f>Tableau134[[#This Row],[Références articles (RA)]]</f>
        <v>PRESTATION</v>
      </c>
      <c r="F354" s="22"/>
      <c r="G354" s="21"/>
      <c r="H354" s="27"/>
      <c r="I354" s="28">
        <f>Tableau13[[#This Row],[Prix unitaires
HT]]*1.2</f>
        <v>0</v>
      </c>
      <c r="J354" s="19">
        <v>10</v>
      </c>
      <c r="K354" s="27">
        <f>Tableau13[[#This Row],[Prix unitaires
HT]]*Tableau13[[#This Row],[Quantités estimées
sur 4 ans]]</f>
        <v>0</v>
      </c>
      <c r="L354" s="84">
        <f>Tableau13[[#This Row],[Prix unitaires
TTC]]*Tableau13[[#This Row],[Quantités estimées
sur 4 ans]]</f>
        <v>0</v>
      </c>
    </row>
    <row r="355" spans="1:12" ht="15" customHeight="1" x14ac:dyDescent="0.25">
      <c r="A355" s="90" t="str">
        <f>Tableau134[[#This Row],[Items]]</f>
        <v>EXP 03a</v>
      </c>
      <c r="B355" s="42" t="str">
        <f>Tableau134[[#This Row],[Désignations longues]]</f>
        <v>Déplacement pr un technicien à Toulon</v>
      </c>
      <c r="C355" s="44" t="str">
        <f>Tableau134[[#This Row],[Unités]]</f>
        <v>NB</v>
      </c>
      <c r="D355" s="43" t="str">
        <f>Tableau134[[#This Row],[Codes entreprises (CE)
fabricants]]</f>
        <v>PREST</v>
      </c>
      <c r="E355" s="44" t="str">
        <f>Tableau134[[#This Row],[Références articles (RA)]]</f>
        <v>PRESTATION</v>
      </c>
      <c r="F355" s="22"/>
      <c r="G355" s="21"/>
      <c r="H355" s="56"/>
      <c r="I355" s="57">
        <f>Tableau13[[#This Row],[Prix unitaires
HT]]*1.2</f>
        <v>0</v>
      </c>
      <c r="J355" s="19">
        <v>1</v>
      </c>
      <c r="K355" s="56">
        <f>Tableau13[[#This Row],[Prix unitaires
HT]]*Tableau13[[#This Row],[Quantités estimées
sur 4 ans]]</f>
        <v>0</v>
      </c>
      <c r="L355" s="91">
        <f>Tableau13[[#This Row],[Prix unitaires
TTC]]*Tableau13[[#This Row],[Quantités estimées
sur 4 ans]]</f>
        <v>0</v>
      </c>
    </row>
    <row r="356" spans="1:12" ht="15" customHeight="1" x14ac:dyDescent="0.25">
      <c r="A356" s="69" t="str">
        <f>Tableau134[[#This Row],[Items]]</f>
        <v>EXP 03b</v>
      </c>
      <c r="B356" s="67" t="str">
        <f>Tableau134[[#This Row],[Désignations longues]]</f>
        <v>Hébergement pr un technicien à Toulon</v>
      </c>
      <c r="C356" s="68" t="str">
        <f>Tableau134[[#This Row],[Unités]]</f>
        <v>NB</v>
      </c>
      <c r="D356" s="66" t="str">
        <f>Tableau134[[#This Row],[Codes entreprises (CE)
fabricants]]</f>
        <v>PREST</v>
      </c>
      <c r="E356" s="68" t="str">
        <f>Tableau134[[#This Row],[Références articles (RA)]]</f>
        <v>PRESTATION</v>
      </c>
      <c r="F356" s="69"/>
      <c r="G356" s="70"/>
      <c r="H356" s="71"/>
      <c r="I356" s="72">
        <f>Tableau13[[#This Row],[Prix unitaires
HT]]*1.2</f>
        <v>0</v>
      </c>
      <c r="J356" s="66">
        <v>10</v>
      </c>
      <c r="K356" s="73">
        <f>Tableau13[[#This Row],[Prix unitaires
HT]]*Tableau13[[#This Row],[Quantités estimées
sur 4 ans]]</f>
        <v>0</v>
      </c>
      <c r="L356" s="93">
        <f>Tableau13[[#This Row],[Prix unitaires
TTC]]*Tableau13[[#This Row],[Quantités estimées
sur 4 ans]]</f>
        <v>0</v>
      </c>
    </row>
    <row r="357" spans="1:12" ht="15" customHeight="1" x14ac:dyDescent="0.25">
      <c r="A357" s="69" t="str">
        <f>Tableau134[[#This Row],[Items]]</f>
        <v>EXP 04a</v>
      </c>
      <c r="B357" s="67" t="str">
        <f>Tableau134[[#This Row],[Désignations longues]]</f>
        <v>Déplacement pr un technicien à Lorient</v>
      </c>
      <c r="C357" s="68" t="str">
        <f>Tableau134[[#This Row],[Unités]]</f>
        <v>NB</v>
      </c>
      <c r="D357" s="66" t="str">
        <f>Tableau134[[#This Row],[Codes entreprises (CE)
fabricants]]</f>
        <v>PREST</v>
      </c>
      <c r="E357" s="68" t="str">
        <f>Tableau134[[#This Row],[Références articles (RA)]]</f>
        <v>PRESTATION</v>
      </c>
      <c r="F357" s="69"/>
      <c r="G357" s="70"/>
      <c r="H357" s="71"/>
      <c r="I357" s="72">
        <f>Tableau13[[#This Row],[Prix unitaires
HT]]*1.2</f>
        <v>0</v>
      </c>
      <c r="J357" s="66">
        <v>2</v>
      </c>
      <c r="K357" s="73">
        <f>Tableau13[[#This Row],[Prix unitaires
HT]]*Tableau13[[#This Row],[Quantités estimées
sur 4 ans]]</f>
        <v>0</v>
      </c>
      <c r="L357" s="93">
        <f>Tableau13[[#This Row],[Prix unitaires
TTC]]*Tableau13[[#This Row],[Quantités estimées
sur 4 ans]]</f>
        <v>0</v>
      </c>
    </row>
    <row r="358" spans="1:12" ht="15" customHeight="1" x14ac:dyDescent="0.25">
      <c r="A358" s="69" t="str">
        <f>Tableau134[[#This Row],[Items]]</f>
        <v>EXP 04b</v>
      </c>
      <c r="B358" s="67" t="str">
        <f>Tableau134[[#This Row],[Désignations longues]]</f>
        <v>Hébergement pr un technicien à Lorient</v>
      </c>
      <c r="C358" s="68" t="str">
        <f>Tableau134[[#This Row],[Unités]]</f>
        <v>NB</v>
      </c>
      <c r="D358" s="66" t="str">
        <f>Tableau134[[#This Row],[Codes entreprises (CE)
fabricants]]</f>
        <v>PREST</v>
      </c>
      <c r="E358" s="68" t="str">
        <f>Tableau134[[#This Row],[Références articles (RA)]]</f>
        <v>PRESTATION</v>
      </c>
      <c r="F358" s="69"/>
      <c r="G358" s="70"/>
      <c r="H358" s="71"/>
      <c r="I358" s="72">
        <f>Tableau13[[#This Row],[Prix unitaires
HT]]*1.2</f>
        <v>0</v>
      </c>
      <c r="J358" s="66">
        <v>1</v>
      </c>
      <c r="K358" s="73">
        <f>Tableau13[[#This Row],[Prix unitaires
HT]]*Tableau13[[#This Row],[Quantités estimées
sur 4 ans]]</f>
        <v>0</v>
      </c>
      <c r="L358" s="93">
        <f>Tableau13[[#This Row],[Prix unitaires
TTC]]*Tableau13[[#This Row],[Quantités estimées
sur 4 ans]]</f>
        <v>0</v>
      </c>
    </row>
    <row r="359" spans="1:12" ht="15" customHeight="1" x14ac:dyDescent="0.25">
      <c r="A359" s="69" t="str">
        <f>Tableau134[[#This Row],[Items]]</f>
        <v>EXP 05a</v>
      </c>
      <c r="B359" s="67" t="str">
        <f>Tableau134[[#This Row],[Désignations longues]]</f>
        <v>Déplacement d'un technicien à Cherbourg</v>
      </c>
      <c r="C359" s="68" t="str">
        <f>Tableau134[[#This Row],[Unités]]</f>
        <v>NB</v>
      </c>
      <c r="D359" s="66" t="str">
        <f>Tableau134[[#This Row],[Codes entreprises (CE)
fabricants]]</f>
        <v>PREST</v>
      </c>
      <c r="E359" s="68" t="str">
        <f>Tableau134[[#This Row],[Références articles (RA)]]</f>
        <v>PRESTATION</v>
      </c>
      <c r="F359" s="69"/>
      <c r="G359" s="70"/>
      <c r="H359" s="71"/>
      <c r="I359" s="72">
        <f>Tableau13[[#This Row],[Prix unitaires
HT]]*1.2</f>
        <v>0</v>
      </c>
      <c r="J359" s="66">
        <v>2</v>
      </c>
      <c r="K359" s="73">
        <f>Tableau13[[#This Row],[Prix unitaires
HT]]*Tableau13[[#This Row],[Quantités estimées
sur 4 ans]]</f>
        <v>0</v>
      </c>
      <c r="L359" s="93">
        <f>Tableau13[[#This Row],[Prix unitaires
TTC]]*Tableau13[[#This Row],[Quantités estimées
sur 4 ans]]</f>
        <v>0</v>
      </c>
    </row>
    <row r="360" spans="1:12" ht="15" customHeight="1" x14ac:dyDescent="0.25">
      <c r="A360" s="69" t="str">
        <f>Tableau134[[#This Row],[Items]]</f>
        <v>EXP 05b</v>
      </c>
      <c r="B360" s="67" t="str">
        <f>Tableau134[[#This Row],[Désignations longues]]</f>
        <v>Hébergement d'un technicien à Cherbourg</v>
      </c>
      <c r="C360" s="68" t="str">
        <f>Tableau134[[#This Row],[Unités]]</f>
        <v>NB</v>
      </c>
      <c r="D360" s="66" t="str">
        <f>Tableau134[[#This Row],[Codes entreprises (CE)
fabricants]]</f>
        <v>PREST</v>
      </c>
      <c r="E360" s="68" t="str">
        <f>Tableau134[[#This Row],[Références articles (RA)]]</f>
        <v>PRESTATION</v>
      </c>
      <c r="F360" s="69"/>
      <c r="G360" s="70"/>
      <c r="H360" s="71"/>
      <c r="I360" s="72">
        <f>Tableau13[[#This Row],[Prix unitaires
HT]]*1.2</f>
        <v>0</v>
      </c>
      <c r="J360" s="66">
        <v>1</v>
      </c>
      <c r="K360" s="73">
        <f>Tableau13[[#This Row],[Prix unitaires
HT]]*Tableau13[[#This Row],[Quantités estimées
sur 4 ans]]</f>
        <v>0</v>
      </c>
      <c r="L360" s="93">
        <f>Tableau13[[#This Row],[Prix unitaires
TTC]]*Tableau13[[#This Row],[Quantités estimées
sur 4 ans]]</f>
        <v>0</v>
      </c>
    </row>
    <row r="361" spans="1:12" ht="15" customHeight="1" x14ac:dyDescent="0.25">
      <c r="A361" s="69" t="str">
        <f>Tableau134[[#This Row],[Items]]</f>
        <v>EXP 06</v>
      </c>
      <c r="B361" s="67" t="str">
        <f>Tableau134[[#This Row],[Désignations longues]]</f>
        <v>Prestation assistance mise en service (hors installation mécanique) – Brest</v>
      </c>
      <c r="C361" s="68" t="str">
        <f>Tableau134[[#This Row],[Unités]]</f>
        <v>NB</v>
      </c>
      <c r="D361" s="66" t="str">
        <f>Tableau134[[#This Row],[Codes entreprises (CE)
fabricants]]</f>
        <v>PREST</v>
      </c>
      <c r="E361" s="68" t="str">
        <f>Tableau134[[#This Row],[Références articles (RA)]]</f>
        <v>MODIV</v>
      </c>
      <c r="F361" s="69"/>
      <c r="G361" s="70"/>
      <c r="H361" s="71"/>
      <c r="I361" s="72">
        <f>Tableau13[[#This Row],[Prix unitaires
HT]]*1.2</f>
        <v>0</v>
      </c>
      <c r="J361" s="66">
        <v>2</v>
      </c>
      <c r="K361" s="73">
        <f>Tableau13[[#This Row],[Prix unitaires
HT]]*Tableau13[[#This Row],[Quantités estimées
sur 4 ans]]</f>
        <v>0</v>
      </c>
      <c r="L361" s="93">
        <f>Tableau13[[#This Row],[Prix unitaires
TTC]]*Tableau13[[#This Row],[Quantités estimées
sur 4 ans]]</f>
        <v>0</v>
      </c>
    </row>
    <row r="362" spans="1:12" ht="15" customHeight="1" x14ac:dyDescent="0.25">
      <c r="A362" s="69" t="str">
        <f>Tableau134[[#This Row],[Items]]</f>
        <v>EXP 07</v>
      </c>
      <c r="B362" s="67" t="str">
        <f>Tableau134[[#This Row],[Désignations longues]]</f>
        <v>Prestation assistance mise en service (hors installation mécanique) – Toulon</v>
      </c>
      <c r="C362" s="68" t="str">
        <f>Tableau134[[#This Row],[Unités]]</f>
        <v>NB</v>
      </c>
      <c r="D362" s="66" t="str">
        <f>Tableau134[[#This Row],[Codes entreprises (CE)
fabricants]]</f>
        <v>PREST</v>
      </c>
      <c r="E362" s="68" t="str">
        <f>Tableau134[[#This Row],[Références articles (RA)]]</f>
        <v>MODIV</v>
      </c>
      <c r="F362" s="69"/>
      <c r="G362" s="70"/>
      <c r="H362" s="71"/>
      <c r="I362" s="72">
        <f>Tableau13[[#This Row],[Prix unitaires
HT]]*1.2</f>
        <v>0</v>
      </c>
      <c r="J362" s="66">
        <v>1</v>
      </c>
      <c r="K362" s="73">
        <f>Tableau13[[#This Row],[Prix unitaires
HT]]*Tableau13[[#This Row],[Quantités estimées
sur 4 ans]]</f>
        <v>0</v>
      </c>
      <c r="L362" s="93">
        <f>Tableau13[[#This Row],[Prix unitaires
TTC]]*Tableau13[[#This Row],[Quantités estimées
sur 4 ans]]</f>
        <v>0</v>
      </c>
    </row>
    <row r="363" spans="1:12" ht="15" customHeight="1" x14ac:dyDescent="0.25">
      <c r="A363" s="69" t="str">
        <f>Tableau134[[#This Row],[Items]]</f>
        <v>EXP 08</v>
      </c>
      <c r="B363" s="67" t="str">
        <f>Tableau134[[#This Row],[Désignations longues]]</f>
        <v>Prestation assistance mise en service (hors installation mécanique) – Cherbourg</v>
      </c>
      <c r="C363" s="68" t="str">
        <f>Tableau134[[#This Row],[Unités]]</f>
        <v>NB</v>
      </c>
      <c r="D363" s="66" t="str">
        <f>Tableau134[[#This Row],[Codes entreprises (CE)
fabricants]]</f>
        <v>PREST</v>
      </c>
      <c r="E363" s="68" t="str">
        <f>Tableau134[[#This Row],[Références articles (RA)]]</f>
        <v>MODIV</v>
      </c>
      <c r="F363" s="69"/>
      <c r="G363" s="70"/>
      <c r="H363" s="71"/>
      <c r="I363" s="72">
        <f>Tableau13[[#This Row],[Prix unitaires
HT]]*1.2</f>
        <v>0</v>
      </c>
      <c r="J363" s="66">
        <v>2</v>
      </c>
      <c r="K363" s="73">
        <f>Tableau13[[#This Row],[Prix unitaires
HT]]*Tableau13[[#This Row],[Quantités estimées
sur 4 ans]]</f>
        <v>0</v>
      </c>
      <c r="L363" s="93">
        <f>Tableau13[[#This Row],[Prix unitaires
TTC]]*Tableau13[[#This Row],[Quantités estimées
sur 4 ans]]</f>
        <v>0</v>
      </c>
    </row>
    <row r="364" spans="1:12" ht="15" customHeight="1" x14ac:dyDescent="0.25">
      <c r="A364" s="69" t="str">
        <f>Tableau134[[#This Row],[Items]]</f>
        <v>EXP 09</v>
      </c>
      <c r="B364" s="67" t="str">
        <f>Tableau134[[#This Row],[Désignations longues]]</f>
        <v>Mise à jour de la carte</v>
      </c>
      <c r="C364" s="68" t="str">
        <f>Tableau134[[#This Row],[Unités]]</f>
        <v>NB</v>
      </c>
      <c r="D364" s="66" t="str">
        <f>Tableau134[[#This Row],[Codes entreprises (CE)
fabricants]]</f>
        <v>PREST</v>
      </c>
      <c r="E364" s="68" t="str">
        <f>Tableau134[[#This Row],[Références articles (RA)]]</f>
        <v>MODIV</v>
      </c>
      <c r="F364" s="69"/>
      <c r="G364" s="70"/>
      <c r="H364" s="71"/>
      <c r="I364" s="72">
        <f>Tableau13[[#This Row],[Prix unitaires
HT]]*1.2</f>
        <v>0</v>
      </c>
      <c r="J364" s="66">
        <v>1</v>
      </c>
      <c r="K364" s="73">
        <f>Tableau13[[#This Row],[Prix unitaires
HT]]*Tableau13[[#This Row],[Quantités estimées
sur 4 ans]]</f>
        <v>0</v>
      </c>
      <c r="L364" s="93">
        <f>Tableau13[[#This Row],[Prix unitaires
TTC]]*Tableau13[[#This Row],[Quantités estimées
sur 4 ans]]</f>
        <v>0</v>
      </c>
    </row>
    <row r="365" spans="1:12" ht="15" customHeight="1" x14ac:dyDescent="0.25">
      <c r="A365" s="69" t="str">
        <f>Tableau134[[#This Row],[Items]]</f>
        <v>FORM 01</v>
      </c>
      <c r="B365" s="67" t="str">
        <f>Tableau134[[#This Row],[Désignations longues]]</f>
        <v>Session de formation</v>
      </c>
      <c r="C365" s="68" t="str">
        <f>Tableau134[[#This Row],[Unités]]</f>
        <v>Forfait</v>
      </c>
      <c r="D365" s="66" t="str">
        <f>Tableau134[[#This Row],[Codes entreprises (CE)
fabricants]]</f>
        <v>PREST</v>
      </c>
      <c r="E365" s="68" t="str">
        <f>Tableau134[[#This Row],[Références articles (RA)]]</f>
        <v>PRESTATION</v>
      </c>
      <c r="F365" s="69"/>
      <c r="G365" s="70"/>
      <c r="H365" s="71"/>
      <c r="I365" s="72">
        <f>Tableau13[[#This Row],[Prix unitaires
HT]]*1.2</f>
        <v>0</v>
      </c>
      <c r="J365" s="66">
        <v>2</v>
      </c>
      <c r="K365" s="73">
        <f>Tableau13[[#This Row],[Prix unitaires
HT]]*Tableau13[[#This Row],[Quantités estimées
sur 4 ans]]</f>
        <v>0</v>
      </c>
      <c r="L365" s="93">
        <f>Tableau13[[#This Row],[Prix unitaires
TTC]]*Tableau13[[#This Row],[Quantités estimées
sur 4 ans]]</f>
        <v>0</v>
      </c>
    </row>
    <row r="366" spans="1:12" ht="15" customHeight="1" thickBot="1" x14ac:dyDescent="0.25">
      <c r="J366" s="74" t="s">
        <v>1050</v>
      </c>
      <c r="K366" s="75"/>
      <c r="L366" s="76"/>
    </row>
    <row r="367" spans="1:12" ht="15" customHeight="1" x14ac:dyDescent="0.2"/>
  </sheetData>
  <mergeCells count="2">
    <mergeCell ref="D3:E3"/>
    <mergeCell ref="F3:G3"/>
  </mergeCells>
  <pageMargins left="0.7" right="0.7" top="0.75" bottom="0.75" header="0.3" footer="0.3"/>
  <pageSetup paperSize="9" scale="39" orientation="landscape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908C92069CD34682A8150B6F6F74F6" ma:contentTypeVersion="1" ma:contentTypeDescription="Crée un document." ma:contentTypeScope="" ma:versionID="6b5d5a10dc3a1f8a900ead57b1aefeb5">
  <xsd:schema xmlns:xsd="http://www.w3.org/2001/XMLSchema" xmlns:xs="http://www.w3.org/2001/XMLSchema" xmlns:p="http://schemas.microsoft.com/office/2006/metadata/properties" xmlns:ns2="dd3ea3b3-77cf-4a4a-bad7-f3d4a4e927f4" targetNamespace="http://schemas.microsoft.com/office/2006/metadata/properties" ma:root="true" ma:fieldsID="c15f2f7160fd298b031af856dab31806" ns2:_="">
    <xsd:import namespace="dd3ea3b3-77cf-4a4a-bad7-f3d4a4e927f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ea3b3-77cf-4a4a-bad7-f3d4a4e927f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D8A172-F16E-476F-A14E-92973AC94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3ea3b3-77cf-4a4a-bad7-f3d4a4e927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F54BF7-94DF-49D8-9017-F8238617069D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dd3ea3b3-77cf-4a4a-bad7-f3d4a4e927f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C92A43F-A777-4664-98E8-627A7AFE1F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DQE!Zone_d_impression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subject>COMSURNAV-2025</dc:subject>
  <dc:creator>GUILLOU Thierry</dc:creator>
  <cp:keywords>BPU;AIS;VHF;UHF</cp:keywords>
  <cp:lastModifiedBy>DELBART Séverine ASC NIV 2 OA</cp:lastModifiedBy>
  <cp:lastPrinted>2024-04-02T14:42:51Z</cp:lastPrinted>
  <dcterms:created xsi:type="dcterms:W3CDTF">2023-03-06T08:47:34Z</dcterms:created>
  <dcterms:modified xsi:type="dcterms:W3CDTF">2024-11-19T13:38:00Z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0x01010080908C92069CD34682A8150B6F6F74F6</vt:lpwstr>
  </property>
</Properties>
</file>