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\\ensldfs\services\DGS\Marches_Publics\Marchés Publics\DIRECTIONS ET SERVICES\ACCUEIL SECU\ASCENSEURS\2024-23 Maintenance des ascenseurs\1. CONSULTATION\1. DOC de travail\2. DCE\DEFINITIF\DEF\"/>
    </mc:Choice>
  </mc:AlternateContent>
  <xr:revisionPtr revIDLastSave="0" documentId="13_ncr:1_{3CEC95C0-3D3A-4468-A59E-F0E08B5D1B8C}" xr6:coauthVersionLast="36" xr6:coauthVersionMax="47" xr10:uidLastSave="{00000000-0000-0000-0000-000000000000}"/>
  <bookViews>
    <workbookView xWindow="-120" yWindow="-120" windowWidth="29040" windowHeight="15720" tabRatio="844" xr2:uid="{00000000-000D-0000-FFFF-FFFF00000000}"/>
  </bookViews>
  <sheets>
    <sheet name="2024-23 Lot 1 BPU" sheetId="9" r:id="rId1"/>
    <sheet name="2024-23 Lot 1 DQE" sheetId="12" r:id="rId2"/>
  </sheets>
  <calcPr calcId="191029" iterateDelta="1E-4"/>
</workbook>
</file>

<file path=xl/calcChain.xml><?xml version="1.0" encoding="utf-8"?>
<calcChain xmlns="http://schemas.openxmlformats.org/spreadsheetml/2006/main">
  <c r="H69" i="12" l="1"/>
  <c r="C14" i="12" l="1"/>
  <c r="C15" i="12"/>
  <c r="C16" i="12"/>
  <c r="C17" i="12"/>
  <c r="C18" i="12"/>
  <c r="C19" i="12"/>
  <c r="C20" i="12"/>
  <c r="C21" i="12"/>
  <c r="C22" i="12"/>
  <c r="C23" i="12"/>
  <c r="C24" i="12"/>
  <c r="C25" i="12"/>
  <c r="C26" i="12"/>
  <c r="C13" i="12"/>
  <c r="B24" i="12"/>
  <c r="B21" i="12"/>
  <c r="B18" i="12"/>
  <c r="B16" i="12"/>
  <c r="B13" i="12"/>
  <c r="A24" i="12"/>
  <c r="A21" i="12"/>
  <c r="A18" i="12"/>
  <c r="A13" i="12"/>
  <c r="G14" i="12" l="1"/>
  <c r="G15" i="12"/>
  <c r="I15" i="12" s="1"/>
  <c r="G16" i="12"/>
  <c r="I16" i="12" s="1"/>
  <c r="G17" i="12"/>
  <c r="G18" i="12"/>
  <c r="G19" i="12"/>
  <c r="I19" i="12" s="1"/>
  <c r="G20" i="12"/>
  <c r="I20" i="12" s="1"/>
  <c r="G21" i="12"/>
  <c r="I21" i="12" s="1"/>
  <c r="G22" i="12"/>
  <c r="G23" i="12"/>
  <c r="I23" i="12" s="1"/>
  <c r="G24" i="12"/>
  <c r="I24" i="12" s="1"/>
  <c r="G25" i="12"/>
  <c r="I25" i="12" s="1"/>
  <c r="G26" i="12"/>
  <c r="I18" i="12"/>
  <c r="I26" i="12"/>
  <c r="G13" i="12"/>
  <c r="G30" i="12"/>
  <c r="I22" i="12"/>
  <c r="I17" i="12"/>
  <c r="I14" i="12"/>
  <c r="I13" i="12" l="1"/>
  <c r="G43" i="12"/>
  <c r="H30" i="12"/>
  <c r="I3" i="12"/>
  <c r="I2" i="12"/>
  <c r="H31" i="12" l="1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G31" i="12"/>
  <c r="G32" i="12"/>
  <c r="G33" i="12"/>
  <c r="I33" i="12" s="1"/>
  <c r="G34" i="12"/>
  <c r="G35" i="12"/>
  <c r="G36" i="12"/>
  <c r="G37" i="12"/>
  <c r="G38" i="12"/>
  <c r="G39" i="12"/>
  <c r="G40" i="12"/>
  <c r="G41" i="12"/>
  <c r="G42" i="12"/>
  <c r="G44" i="12"/>
  <c r="G45" i="12"/>
  <c r="G46" i="12"/>
  <c r="G47" i="12"/>
  <c r="G48" i="12"/>
  <c r="G49" i="12"/>
  <c r="I49" i="12" s="1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52" i="12"/>
  <c r="D53" i="12"/>
  <c r="D54" i="12"/>
  <c r="D55" i="12"/>
  <c r="D56" i="12"/>
  <c r="D57" i="12"/>
  <c r="D58" i="12"/>
  <c r="D59" i="12"/>
  <c r="D60" i="12"/>
  <c r="D61" i="12"/>
  <c r="D62" i="12"/>
  <c r="D63" i="12"/>
  <c r="D64" i="12"/>
  <c r="D65" i="12"/>
  <c r="D66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E30" i="12"/>
  <c r="D30" i="12"/>
  <c r="B30" i="12"/>
  <c r="I50" i="12"/>
  <c r="I37" i="12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30" i="9"/>
  <c r="I35" i="12" l="1"/>
  <c r="I39" i="12"/>
  <c r="I40" i="12"/>
  <c r="I55" i="12"/>
  <c r="I48" i="12"/>
  <c r="I65" i="12"/>
  <c r="I57" i="12"/>
  <c r="I45" i="12"/>
  <c r="I66" i="12"/>
  <c r="I58" i="12"/>
  <c r="I51" i="12"/>
  <c r="I43" i="12"/>
  <c r="I44" i="12"/>
  <c r="I42" i="12"/>
  <c r="I34" i="12"/>
  <c r="I56" i="12"/>
  <c r="I41" i="12"/>
  <c r="I32" i="12"/>
  <c r="I62" i="12"/>
  <c r="I54" i="12"/>
  <c r="I47" i="12"/>
  <c r="I31" i="12"/>
  <c r="I64" i="12"/>
  <c r="I63" i="12"/>
  <c r="I60" i="12"/>
  <c r="I61" i="12"/>
  <c r="I53" i="12"/>
  <c r="I46" i="12"/>
  <c r="I38" i="12"/>
  <c r="I30" i="12"/>
  <c r="I59" i="12"/>
  <c r="I52" i="12"/>
  <c r="I36" i="12"/>
  <c r="G16" i="9"/>
  <c r="G17" i="9"/>
  <c r="G18" i="9"/>
  <c r="G19" i="9"/>
  <c r="G20" i="9"/>
  <c r="G21" i="9"/>
  <c r="G22" i="9"/>
  <c r="G23" i="9"/>
  <c r="G24" i="9"/>
  <c r="G25" i="9"/>
  <c r="G26" i="9"/>
  <c r="G14" i="9" l="1"/>
  <c r="G15" i="9"/>
  <c r="G13" i="9"/>
</calcChain>
</file>

<file path=xl/sharedStrings.xml><?xml version="1.0" encoding="utf-8"?>
<sst xmlns="http://schemas.openxmlformats.org/spreadsheetml/2006/main" count="222" uniqueCount="125">
  <si>
    <t>Opérateur économique :</t>
  </si>
  <si>
    <t>Date de l'offre :</t>
  </si>
  <si>
    <t>Bordereau des prix unitaires</t>
  </si>
  <si>
    <t>P.U. en € HT</t>
  </si>
  <si>
    <t>Taux de TVA en %</t>
  </si>
  <si>
    <t>P.U. en € TTC</t>
  </si>
  <si>
    <t>Détail Quantitatif Estimatif</t>
  </si>
  <si>
    <t>Le soumissionnaire est tenu de répondre à chaque ligne, dans les cases en surbrillance orange. Toute absence de réponse devra être justifiée.
Les prix unitaires sont donnés dans le présent document, sans renvoi possible à un document annexe.</t>
  </si>
  <si>
    <t>Marché n°2024-23</t>
  </si>
  <si>
    <t xml:space="preserve">PIÈCES NON RÉFÉRENCÉES </t>
  </si>
  <si>
    <t>Rôle du titulaire</t>
  </si>
  <si>
    <t>Taux de remise / Coefficient peines et soins de revalorisation (en %)</t>
  </si>
  <si>
    <t>Constructeur du matériel</t>
  </si>
  <si>
    <t>Revendeur du matériel</t>
  </si>
  <si>
    <t>Prix d'achat/vente de la fourniture</t>
  </si>
  <si>
    <t>&lt; 1500 €HT</t>
  </si>
  <si>
    <t>≥ 1500 €HT</t>
  </si>
  <si>
    <t>≥ 8000 €HT</t>
  </si>
  <si>
    <t>COÛT HORAIRE D'INTERVENTION</t>
  </si>
  <si>
    <t>Désignation</t>
  </si>
  <si>
    <t>Jour et horaire d'intervention</t>
  </si>
  <si>
    <t>Horaire de jour et jour ouvré</t>
  </si>
  <si>
    <t>Technique</t>
  </si>
  <si>
    <t>Technicien de maintenance ascenseur, EPMR et monte-charge</t>
  </si>
  <si>
    <t>Technicien supérieur de maintenance ascenseur, EPMR et monte-charge (chef d'équipe)</t>
  </si>
  <si>
    <t>Technicien de maintenance spécialisé (appareil et marque spécifique)</t>
  </si>
  <si>
    <t>Administratif / Étude</t>
  </si>
  <si>
    <t>Contrôleur qualité</t>
  </si>
  <si>
    <t>Ingénieur commercial</t>
  </si>
  <si>
    <t>Horaire de nuit (21h00-6h00)</t>
  </si>
  <si>
    <t>Weekend (du vendredi 21h00 au lundi 6h00)</t>
  </si>
  <si>
    <t>Jours fériés</t>
  </si>
  <si>
    <t>PIÈCES DE MAINTENANCE COURANTES</t>
  </si>
  <si>
    <t>Composant</t>
  </si>
  <si>
    <t>Pièce</t>
  </si>
  <si>
    <t>Cabine</t>
  </si>
  <si>
    <t>Ferme-porte automatique</t>
  </si>
  <si>
    <t>Bouton de commande</t>
  </si>
  <si>
    <t>Paumelle de porte</t>
  </si>
  <si>
    <t>Contact de porte</t>
  </si>
  <si>
    <t>Coulisseau et garniture</t>
  </si>
  <si>
    <t>Galet de suspension</t>
  </si>
  <si>
    <t>Interface d'appel de secours</t>
  </si>
  <si>
    <t>Dispositif de réouverture de porte</t>
  </si>
  <si>
    <t>Paliers</t>
  </si>
  <si>
    <t>Serrure</t>
  </si>
  <si>
    <t>Patin de guidage</t>
  </si>
  <si>
    <t>Bouton d'appel et voyant lumineux</t>
  </si>
  <si>
    <t>Contrepoids ou ressort de fermeture</t>
  </si>
  <si>
    <t>Machinerie</t>
  </si>
  <si>
    <t>Balais du moteur</t>
  </si>
  <si>
    <t>Fusible</t>
  </si>
  <si>
    <t>Gaine</t>
  </si>
  <si>
    <t>Coulisseau de contrepoids</t>
  </si>
  <si>
    <t>Éclairage (ampoule)</t>
  </si>
  <si>
    <t>Guide</t>
  </si>
  <si>
    <t>Éclairage</t>
  </si>
  <si>
    <t>Ampoule de cabine</t>
  </si>
  <si>
    <t>Ampoule de machinerie</t>
  </si>
  <si>
    <t>Éclairage de secours (batterie, pile)</t>
  </si>
  <si>
    <t>Système électrique</t>
  </si>
  <si>
    <t>Dispositif de sécurité</t>
  </si>
  <si>
    <t>Limiteur de temps de fonctionnement du moteur</t>
  </si>
  <si>
    <t>Portes</t>
  </si>
  <si>
    <t>Mécanisme de déverrouillage de secours</t>
  </si>
  <si>
    <t>Câble, chaîne ou courroie</t>
  </si>
  <si>
    <t>Module GSM</t>
  </si>
  <si>
    <t>Antenne GSM</t>
  </si>
  <si>
    <t>Batterie de secours</t>
  </si>
  <si>
    <t>Carte SIM</t>
  </si>
  <si>
    <t>Câblage de connexion</t>
  </si>
  <si>
    <t>Microphone</t>
  </si>
  <si>
    <t>Haut-parleur</t>
  </si>
  <si>
    <t>Le présent DQE est un document non-contractuel basé sur une estimation des besoins quadri-annuels.
Les prix unitaires ainsi que le taux de TVA en % sont automatiquement repris du BPU et les calculs sont automatisés. Le soumissionnaire vérifie la cohérence des montants calculés.</t>
  </si>
  <si>
    <t>Quantités estimées</t>
  </si>
  <si>
    <t>Spécification technique</t>
  </si>
  <si>
    <t>Unité</t>
  </si>
  <si>
    <t>Boutons LED, 42x42mm, IP54</t>
  </si>
  <si>
    <t>Acier inoxydable, 100x86mm</t>
  </si>
  <si>
    <t>Paire</t>
  </si>
  <si>
    <t>250V, 3A, IP67</t>
  </si>
  <si>
    <t>Force EN 2-4, vitesse réglable</t>
  </si>
  <si>
    <t>Polyuréthane, 70-90 Shore A</t>
  </si>
  <si>
    <t>Jeu</t>
  </si>
  <si>
    <t>Diamètre 80mm, charge 250kg</t>
  </si>
  <si>
    <t>Conforme EN 81-28, batterie 12V</t>
  </si>
  <si>
    <t>Capteur infrarouge, portée 2m</t>
  </si>
  <si>
    <t>Force EN 3-6, thermoconstant</t>
  </si>
  <si>
    <t>Conforme EN 81-20, force 1000N</t>
  </si>
  <si>
    <t>230V, 2A, IP65</t>
  </si>
  <si>
    <t>Acier zingué, 140x100mm</t>
  </si>
  <si>
    <t>Diamètre 65mm, charge 200kg</t>
  </si>
  <si>
    <t>PTFE, épaisseur 5mm</t>
  </si>
  <si>
    <t>LED 24V, IP42</t>
  </si>
  <si>
    <t>Force 40-60N, course 20mm</t>
  </si>
  <si>
    <t>Carbone-cuivre, 25x32x40mm</t>
  </si>
  <si>
    <t>10A, 500V, type aM</t>
  </si>
  <si>
    <t>Fonte, largeur 16mm</t>
  </si>
  <si>
    <t>LED 5W, 400lm, E27</t>
  </si>
  <si>
    <t>Acier T90/B, 89x62x16mm</t>
  </si>
  <si>
    <t>Mètre</t>
  </si>
  <si>
    <t>LED 7W, 600lm, GU10</t>
  </si>
  <si>
    <t>LED 10W, 800lm, E27</t>
  </si>
  <si>
    <t>NiMH, 3.6V, 1600mAh</t>
  </si>
  <si>
    <t>Conforme EN 81-20, 24V DC</t>
  </si>
  <si>
    <t>16A, 415V, type gG</t>
  </si>
  <si>
    <t>Temporisation 20-180s, 230V</t>
  </si>
  <si>
    <t>Clé triangulaire, 8mm</t>
  </si>
  <si>
    <t>Acier Ø8mm, charge 2000kg</t>
  </si>
  <si>
    <t>Barrière infrarouge, 36 faisceaux</t>
  </si>
  <si>
    <t>Quadribande, GPRS classe 10</t>
  </si>
  <si>
    <t>Gain 3dBi, câble 3m</t>
  </si>
  <si>
    <t>Li-ion 3.7V, 2000mAh</t>
  </si>
  <si>
    <t>M2M, data 50Mo/mois</t>
  </si>
  <si>
    <t>Longueur 5m, connecteurs RJ45</t>
  </si>
  <si>
    <t>Omnidirectionnel, -38dB</t>
  </si>
  <si>
    <t>2W, 8 Ohm, 70mm</t>
  </si>
  <si>
    <t>Montant total DQE (en € HT) =
Pris en compte pour l'analyse du prix</t>
  </si>
  <si>
    <t>Prix total en € HT</t>
  </si>
  <si>
    <t>Prix total en € TTC</t>
  </si>
  <si>
    <t>Entretien des ascenseurs de l'ENS de Lyon
LOT 01 - SITE MONOD + IGFL</t>
  </si>
  <si>
    <t>Dispositif de transmission d'alarme par GSM
(uniquement pour de nouveaux ascenseurs)</t>
  </si>
  <si>
    <t>h</t>
  </si>
  <si>
    <t>Légende</t>
  </si>
  <si>
    <t>À compléter par l'opérateur économique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</si>
</sst>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8"/>
      <color rgb="FFE14D16"/>
      <name val="Arial"/>
      <family val="2"/>
    </font>
    <font>
      <b/>
      <sz val="14"/>
      <color rgb="FFE14D16"/>
      <name val="Arial"/>
      <family val="2"/>
    </font>
    <font>
      <b/>
      <sz val="10"/>
      <name val="Arial"/>
      <family val="2"/>
    </font>
    <font>
      <b/>
      <sz val="20"/>
      <color rgb="FFE14D16"/>
      <name val="Arial"/>
      <family val="2"/>
    </font>
    <font>
      <b/>
      <sz val="10"/>
      <color rgb="FFE14D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14D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0" fontId="2" fillId="3" borderId="0" xfId="0" applyFont="1" applyFill="1" applyAlignment="1" applyProtection="1">
      <alignment wrapText="1"/>
    </xf>
    <xf numFmtId="9" fontId="0" fillId="0" borderId="2" xfId="2" applyFont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vertical="center"/>
      <protection locked="0"/>
    </xf>
    <xf numFmtId="9" fontId="0" fillId="0" borderId="2" xfId="2" applyFont="1" applyBorder="1" applyAlignment="1" applyProtection="1">
      <alignment vertical="center"/>
      <protection locked="0"/>
    </xf>
    <xf numFmtId="44" fontId="0" fillId="0" borderId="3" xfId="1" applyFont="1" applyBorder="1" applyAlignment="1" applyProtection="1">
      <alignment vertical="center"/>
    </xf>
    <xf numFmtId="44" fontId="0" fillId="0" borderId="5" xfId="1" applyFont="1" applyBorder="1" applyAlignment="1" applyProtection="1">
      <alignment vertical="center"/>
      <protection locked="0"/>
    </xf>
    <xf numFmtId="9" fontId="0" fillId="0" borderId="5" xfId="2" applyFont="1" applyBorder="1" applyAlignment="1" applyProtection="1">
      <alignment vertical="center"/>
      <protection locked="0"/>
    </xf>
    <xf numFmtId="44" fontId="0" fillId="0" borderId="6" xfId="1" applyFont="1" applyBorder="1" applyAlignment="1" applyProtection="1">
      <alignment vertical="center"/>
    </xf>
    <xf numFmtId="44" fontId="0" fillId="0" borderId="3" xfId="1" applyFont="1" applyBorder="1" applyAlignment="1" applyProtection="1">
      <alignment horizontal="center" vertical="center"/>
    </xf>
    <xf numFmtId="9" fontId="0" fillId="0" borderId="5" xfId="2" applyFont="1" applyBorder="1" applyAlignment="1" applyProtection="1">
      <alignment horizontal="center" vertical="center"/>
    </xf>
    <xf numFmtId="44" fontId="0" fillId="0" borderId="6" xfId="1" applyFont="1" applyBorder="1" applyAlignment="1" applyProtection="1">
      <alignment horizontal="center" vertical="center"/>
    </xf>
    <xf numFmtId="0" fontId="9" fillId="0" borderId="2" xfId="0" applyFont="1" applyBorder="1" applyAlignment="1" applyProtection="1"/>
    <xf numFmtId="0" fontId="9" fillId="0" borderId="5" xfId="0" applyFont="1" applyBorder="1" applyAlignment="1" applyProtection="1"/>
    <xf numFmtId="0" fontId="9" fillId="0" borderId="11" xfId="0" applyFont="1" applyBorder="1" applyAlignment="1" applyProtection="1"/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vertical="center"/>
    </xf>
    <xf numFmtId="0" fontId="0" fillId="0" borderId="5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4" fillId="2" borderId="11" xfId="0" applyFont="1" applyFill="1" applyBorder="1" applyAlignment="1" applyProtection="1">
      <alignment vertical="center"/>
    </xf>
    <xf numFmtId="0" fontId="0" fillId="0" borderId="2" xfId="0" applyFont="1" applyBorder="1" applyAlignment="1" applyProtection="1">
      <alignment horizontal="center" wrapText="1"/>
    </xf>
    <xf numFmtId="0" fontId="9" fillId="0" borderId="11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44" fontId="0" fillId="0" borderId="2" xfId="1" applyFont="1" applyBorder="1" applyAlignment="1" applyProtection="1">
      <alignment vertical="center"/>
    </xf>
    <xf numFmtId="9" fontId="0" fillId="0" borderId="2" xfId="2" applyFont="1" applyBorder="1" applyAlignment="1" applyProtection="1">
      <alignment vertical="center"/>
    </xf>
    <xf numFmtId="44" fontId="0" fillId="0" borderId="5" xfId="1" applyFont="1" applyBorder="1" applyAlignment="1" applyProtection="1">
      <alignment vertical="center"/>
    </xf>
    <xf numFmtId="9" fontId="0" fillId="0" borderId="5" xfId="2" applyFont="1" applyBorder="1" applyAlignment="1" applyProtection="1">
      <alignment vertical="center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NumberFormat="1" applyFont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/>
    <xf numFmtId="0" fontId="0" fillId="0" borderId="2" xfId="0" applyFont="1" applyFill="1" applyBorder="1" applyAlignment="1" applyProtection="1">
      <alignment horizontal="center" wrapText="1"/>
    </xf>
    <xf numFmtId="0" fontId="9" fillId="0" borderId="5" xfId="0" applyFont="1" applyFill="1" applyBorder="1" applyAlignment="1" applyProtection="1"/>
    <xf numFmtId="0" fontId="0" fillId="0" borderId="5" xfId="0" applyFont="1" applyFill="1" applyBorder="1" applyAlignment="1" applyProtection="1">
      <alignment horizontal="center" wrapText="1"/>
    </xf>
    <xf numFmtId="0" fontId="0" fillId="0" borderId="2" xfId="0" applyFont="1" applyFill="1" applyBorder="1" applyAlignment="1" applyProtection="1">
      <alignment horizontal="center"/>
    </xf>
    <xf numFmtId="0" fontId="0" fillId="0" borderId="5" xfId="0" applyFont="1" applyFill="1" applyBorder="1" applyAlignment="1" applyProtection="1">
      <alignment horizontal="center"/>
    </xf>
    <xf numFmtId="7" fontId="3" fillId="0" borderId="2" xfId="1" applyNumberFormat="1" applyFont="1" applyFill="1" applyBorder="1" applyAlignment="1" applyProtection="1">
      <alignment horizontal="center" vertical="center"/>
    </xf>
    <xf numFmtId="7" fontId="3" fillId="0" borderId="5" xfId="1" applyNumberFormat="1" applyFont="1" applyFill="1" applyBorder="1" applyAlignment="1" applyProtection="1">
      <alignment horizontal="center" vertical="center"/>
    </xf>
    <xf numFmtId="9" fontId="0" fillId="0" borderId="2" xfId="2" applyFont="1" applyFill="1" applyBorder="1" applyAlignment="1" applyProtection="1">
      <alignment horizontal="center" vertical="center"/>
    </xf>
    <xf numFmtId="9" fontId="0" fillId="0" borderId="5" xfId="2" applyFont="1" applyFill="1" applyBorder="1" applyAlignment="1" applyProtection="1">
      <alignment horizontal="center" vertical="center"/>
    </xf>
    <xf numFmtId="44" fontId="0" fillId="0" borderId="9" xfId="1" applyFont="1" applyBorder="1" applyAlignment="1" applyProtection="1">
      <alignment horizontal="center" vertical="center"/>
    </xf>
    <xf numFmtId="44" fontId="0" fillId="0" borderId="21" xfId="1" applyFont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/>
    </xf>
    <xf numFmtId="164" fontId="2" fillId="0" borderId="25" xfId="0" applyNumberFormat="1" applyFont="1" applyBorder="1" applyAlignment="1" applyProtection="1">
      <alignment horizontal="center" vertical="center" wrapText="1"/>
    </xf>
    <xf numFmtId="0" fontId="0" fillId="0" borderId="26" xfId="0" applyBorder="1" applyProtection="1"/>
    <xf numFmtId="7" fontId="9" fillId="0" borderId="2" xfId="1" applyNumberFormat="1" applyFont="1" applyBorder="1" applyAlignment="1" applyProtection="1">
      <alignment horizontal="center" vertical="center"/>
      <protection locked="0"/>
    </xf>
    <xf numFmtId="7" fontId="9" fillId="0" borderId="5" xfId="1" applyNumberFormat="1" applyFont="1" applyBorder="1" applyAlignment="1" applyProtection="1">
      <alignment horizontal="center" vertical="center"/>
      <protection locked="0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/>
    </xf>
    <xf numFmtId="0" fontId="6" fillId="4" borderId="14" xfId="0" applyFont="1" applyFill="1" applyBorder="1" applyAlignment="1" applyProtection="1">
      <alignment horizontal="center"/>
    </xf>
    <xf numFmtId="0" fontId="6" fillId="4" borderId="15" xfId="0" applyFont="1" applyFill="1" applyBorder="1" applyAlignment="1" applyProtection="1">
      <alignment horizontal="center"/>
    </xf>
    <xf numFmtId="0" fontId="4" fillId="2" borderId="17" xfId="0" applyFont="1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11" fillId="0" borderId="31" xfId="0" applyFont="1" applyBorder="1" applyAlignment="1" applyProtection="1">
      <alignment horizontal="center"/>
    </xf>
    <xf numFmtId="0" fontId="11" fillId="0" borderId="32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 vertical="center" wrapText="1"/>
    </xf>
    <xf numFmtId="0" fontId="6" fillId="4" borderId="17" xfId="0" applyFont="1" applyFill="1" applyBorder="1" applyAlignment="1" applyProtection="1">
      <alignment horizontal="center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top"/>
    </xf>
    <xf numFmtId="0" fontId="9" fillId="0" borderId="5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44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/>
    </xf>
    <xf numFmtId="0" fontId="9" fillId="0" borderId="5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/>
    </xf>
    <xf numFmtId="0" fontId="4" fillId="2" borderId="27" xfId="0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/>
    </xf>
    <xf numFmtId="0" fontId="4" fillId="2" borderId="29" xfId="0" applyFont="1" applyFill="1" applyBorder="1" applyAlignment="1" applyProtection="1">
      <alignment horizontal="center" vertical="center"/>
    </xf>
    <xf numFmtId="0" fontId="6" fillId="4" borderId="23" xfId="0" applyFont="1" applyFill="1" applyBorder="1" applyAlignment="1" applyProtection="1">
      <alignment horizontal="center"/>
    </xf>
    <xf numFmtId="0" fontId="6" fillId="4" borderId="30" xfId="0" applyFont="1" applyFill="1" applyBorder="1" applyAlignment="1" applyProtection="1">
      <alignment horizontal="center"/>
    </xf>
    <xf numFmtId="0" fontId="6" fillId="4" borderId="24" xfId="0" applyFont="1" applyFill="1" applyBorder="1" applyAlignment="1" applyProtection="1">
      <alignment horizontal="center"/>
    </xf>
    <xf numFmtId="9" fontId="0" fillId="0" borderId="11" xfId="2" applyFont="1" applyBorder="1" applyAlignment="1" applyProtection="1">
      <alignment horizontal="center"/>
      <protection locked="0"/>
    </xf>
    <xf numFmtId="9" fontId="0" fillId="0" borderId="16" xfId="2" applyFont="1" applyBorder="1" applyAlignment="1" applyProtection="1">
      <alignment horizontal="center"/>
      <protection locked="0"/>
    </xf>
    <xf numFmtId="9" fontId="0" fillId="0" borderId="2" xfId="2" applyFont="1" applyBorder="1" applyAlignment="1" applyProtection="1">
      <alignment horizontal="center"/>
      <protection locked="0"/>
    </xf>
    <xf numFmtId="9" fontId="0" fillId="0" borderId="3" xfId="2" applyFont="1" applyBorder="1" applyAlignment="1" applyProtection="1">
      <alignment horizontal="center"/>
      <protection locked="0"/>
    </xf>
    <xf numFmtId="9" fontId="0" fillId="0" borderId="5" xfId="2" applyFont="1" applyBorder="1" applyAlignment="1" applyProtection="1">
      <alignment horizontal="center"/>
      <protection locked="0"/>
    </xf>
    <xf numFmtId="9" fontId="0" fillId="0" borderId="6" xfId="2" applyFont="1" applyBorder="1" applyAlignment="1" applyProtection="1">
      <alignment horizontal="center"/>
      <protection locked="0"/>
    </xf>
  </cellXfs>
  <cellStyles count="8">
    <cellStyle name="Milliers 2" xfId="7" xr:uid="{00000000-0005-0000-0000-000000000000}"/>
    <cellStyle name="Monétaire" xfId="1" builtinId="4"/>
    <cellStyle name="Monétaire 2" xfId="4" xr:uid="{00000000-0005-0000-0000-000030000000}"/>
    <cellStyle name="Normal" xfId="0" builtinId="0"/>
    <cellStyle name="Normal 2" xfId="5" xr:uid="{00000000-0005-0000-0000-000003000000}"/>
    <cellStyle name="Normal 3" xfId="3" xr:uid="{00000000-0005-0000-0000-000031000000}"/>
    <cellStyle name="Pourcentage" xfId="2" builtinId="5"/>
    <cellStyle name="Pourcentage 2" xfId="6" xr:uid="{00000000-0005-0000-0000-000004000000}"/>
  </cellStyles>
  <dxfs count="19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3DEB3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3B8DC"/>
      <rgbColor rgb="0099CC00"/>
      <rgbColor rgb="00FFD320"/>
      <rgbColor rgb="00FF950E"/>
      <rgbColor rgb="00FF3366"/>
      <rgbColor rgb="00666699"/>
      <rgbColor rgb="00969696"/>
      <rgbColor rgb="00003366"/>
      <rgbColor rgb="0033A3A3"/>
      <rgbColor rgb="00003300"/>
      <rgbColor rgb="00333300"/>
      <rgbColor rgb="00993300"/>
      <rgbColor rgb="00993366"/>
      <rgbColor rgb="00333399"/>
      <rgbColor rgb="00333333"/>
    </indexedColors>
    <mruColors>
      <color rgb="FFE14D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8.jpeg"/><Relationship Id="rId5" Type="http://schemas.openxmlformats.org/officeDocument/2006/relationships/image" Target="../media/image7.jpe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1EF4-6897-475A-B41A-4F3555D1F5C9}">
  <sheetPr>
    <pageSetUpPr fitToPage="1"/>
  </sheetPr>
  <dimension ref="A1:G76"/>
  <sheetViews>
    <sheetView tabSelected="1" showRuler="0" view="pageLayout" topLeftCell="A52" zoomScaleNormal="100" zoomScaleSheetLayoutView="130" workbookViewId="0">
      <selection activeCell="A69" sqref="A69:G69"/>
    </sheetView>
  </sheetViews>
  <sheetFormatPr baseColWidth="10" defaultColWidth="4.28515625" defaultRowHeight="12.75" x14ac:dyDescent="0.2"/>
  <cols>
    <col min="1" max="1" width="18.28515625" style="1" customWidth="1"/>
    <col min="2" max="2" width="45.7109375" style="1" bestFit="1" customWidth="1"/>
    <col min="3" max="3" width="33" style="1" bestFit="1" customWidth="1"/>
    <col min="4" max="4" width="7.140625" style="1" bestFit="1" customWidth="1"/>
    <col min="5" max="5" width="12.5703125" style="1" customWidth="1"/>
    <col min="6" max="6" width="27.7109375" style="1" customWidth="1"/>
    <col min="7" max="7" width="27.42578125" style="1" customWidth="1"/>
    <col min="8" max="16384" width="4.28515625" style="1"/>
  </cols>
  <sheetData>
    <row r="1" spans="1:7" ht="13.5" thickBot="1" x14ac:dyDescent="0.25"/>
    <row r="2" spans="1:7" x14ac:dyDescent="0.2">
      <c r="B2" s="78" t="s">
        <v>123</v>
      </c>
      <c r="C2" s="79"/>
      <c r="F2" s="3" t="s">
        <v>0</v>
      </c>
      <c r="G2" s="34"/>
    </row>
    <row r="3" spans="1:7" ht="13.5" thickBot="1" x14ac:dyDescent="0.25">
      <c r="B3" s="51"/>
      <c r="C3" s="52" t="s">
        <v>124</v>
      </c>
      <c r="F3" s="3" t="s">
        <v>1</v>
      </c>
      <c r="G3" s="34"/>
    </row>
    <row r="5" spans="1:7" ht="23.25" x14ac:dyDescent="0.2">
      <c r="A5" s="80" t="s">
        <v>2</v>
      </c>
      <c r="B5" s="80"/>
      <c r="C5" s="80"/>
      <c r="D5" s="80"/>
      <c r="E5" s="80"/>
      <c r="F5" s="80"/>
      <c r="G5" s="80"/>
    </row>
    <row r="6" spans="1:7" ht="18" x14ac:dyDescent="0.2">
      <c r="A6" s="87" t="s">
        <v>8</v>
      </c>
      <c r="B6" s="87"/>
      <c r="C6" s="87"/>
      <c r="D6" s="87"/>
      <c r="E6" s="87"/>
      <c r="F6" s="87"/>
      <c r="G6" s="87"/>
    </row>
    <row r="7" spans="1:7" ht="38.25" customHeight="1" x14ac:dyDescent="0.2">
      <c r="A7" s="88" t="s">
        <v>120</v>
      </c>
      <c r="B7" s="88"/>
      <c r="C7" s="88"/>
      <c r="D7" s="88"/>
      <c r="E7" s="88"/>
      <c r="F7" s="88"/>
      <c r="G7" s="88"/>
    </row>
    <row r="8" spans="1:7" x14ac:dyDescent="0.2">
      <c r="C8" s="2"/>
      <c r="D8" s="2"/>
    </row>
    <row r="9" spans="1:7" ht="30" customHeight="1" x14ac:dyDescent="0.2">
      <c r="A9" s="84" t="s">
        <v>7</v>
      </c>
      <c r="B9" s="84"/>
      <c r="C9" s="85"/>
      <c r="D9" s="85"/>
      <c r="E9" s="85"/>
      <c r="F9" s="85"/>
      <c r="G9" s="85"/>
    </row>
    <row r="10" spans="1:7" ht="13.5" thickBot="1" x14ac:dyDescent="0.25">
      <c r="A10" s="4"/>
      <c r="B10" s="4"/>
      <c r="C10" s="4"/>
      <c r="D10" s="4"/>
    </row>
    <row r="11" spans="1:7" ht="16.5" thickBot="1" x14ac:dyDescent="0.3">
      <c r="A11" s="81" t="s">
        <v>18</v>
      </c>
      <c r="B11" s="82"/>
      <c r="C11" s="82"/>
      <c r="D11" s="82"/>
      <c r="E11" s="82"/>
      <c r="F11" s="82"/>
      <c r="G11" s="83"/>
    </row>
    <row r="12" spans="1:7" ht="30" x14ac:dyDescent="0.2">
      <c r="A12" s="20" t="s">
        <v>20</v>
      </c>
      <c r="B12" s="60" t="s">
        <v>19</v>
      </c>
      <c r="C12" s="61"/>
      <c r="D12" s="62"/>
      <c r="E12" s="50" t="s">
        <v>3</v>
      </c>
      <c r="F12" s="18" t="s">
        <v>4</v>
      </c>
      <c r="G12" s="19" t="s">
        <v>5</v>
      </c>
    </row>
    <row r="13" spans="1:7" ht="25.5" customHeight="1" x14ac:dyDescent="0.2">
      <c r="A13" s="58" t="s">
        <v>21</v>
      </c>
      <c r="B13" s="68" t="s">
        <v>22</v>
      </c>
      <c r="C13" s="55" t="s">
        <v>23</v>
      </c>
      <c r="D13" s="56"/>
      <c r="E13" s="53"/>
      <c r="F13" s="5">
        <v>0.2</v>
      </c>
      <c r="G13" s="12">
        <f>E13*(1+F13)</f>
        <v>0</v>
      </c>
    </row>
    <row r="14" spans="1:7" ht="38.25" customHeight="1" x14ac:dyDescent="0.2">
      <c r="A14" s="58"/>
      <c r="B14" s="68"/>
      <c r="C14" s="55" t="s">
        <v>24</v>
      </c>
      <c r="D14" s="56"/>
      <c r="E14" s="53"/>
      <c r="F14" s="5">
        <v>0.2</v>
      </c>
      <c r="G14" s="12">
        <f t="shared" ref="G14:G26" si="0">E14*(1+F14)</f>
        <v>0</v>
      </c>
    </row>
    <row r="15" spans="1:7" x14ac:dyDescent="0.2">
      <c r="A15" s="58"/>
      <c r="B15" s="68"/>
      <c r="C15" s="55" t="s">
        <v>25</v>
      </c>
      <c r="D15" s="56"/>
      <c r="E15" s="53"/>
      <c r="F15" s="5">
        <v>0.2</v>
      </c>
      <c r="G15" s="12">
        <f t="shared" si="0"/>
        <v>0</v>
      </c>
    </row>
    <row r="16" spans="1:7" x14ac:dyDescent="0.2">
      <c r="A16" s="58"/>
      <c r="B16" s="68" t="s">
        <v>26</v>
      </c>
      <c r="C16" s="55" t="s">
        <v>27</v>
      </c>
      <c r="D16" s="56"/>
      <c r="E16" s="53"/>
      <c r="F16" s="5">
        <v>0.2</v>
      </c>
      <c r="G16" s="12">
        <f t="shared" si="0"/>
        <v>0</v>
      </c>
    </row>
    <row r="17" spans="1:7" x14ac:dyDescent="0.2">
      <c r="A17" s="58"/>
      <c r="B17" s="68"/>
      <c r="C17" s="55" t="s">
        <v>28</v>
      </c>
      <c r="D17" s="56"/>
      <c r="E17" s="53"/>
      <c r="F17" s="5">
        <v>0.2</v>
      </c>
      <c r="G17" s="12">
        <f t="shared" si="0"/>
        <v>0</v>
      </c>
    </row>
    <row r="18" spans="1:7" x14ac:dyDescent="0.2">
      <c r="A18" s="58" t="s">
        <v>29</v>
      </c>
      <c r="B18" s="68" t="s">
        <v>22</v>
      </c>
      <c r="C18" s="55" t="s">
        <v>23</v>
      </c>
      <c r="D18" s="56"/>
      <c r="E18" s="53"/>
      <c r="F18" s="5">
        <v>0.2</v>
      </c>
      <c r="G18" s="12">
        <f t="shared" si="0"/>
        <v>0</v>
      </c>
    </row>
    <row r="19" spans="1:7" x14ac:dyDescent="0.2">
      <c r="A19" s="58"/>
      <c r="B19" s="68"/>
      <c r="C19" s="55" t="s">
        <v>24</v>
      </c>
      <c r="D19" s="56"/>
      <c r="E19" s="53"/>
      <c r="F19" s="5">
        <v>0.2</v>
      </c>
      <c r="G19" s="12">
        <f t="shared" si="0"/>
        <v>0</v>
      </c>
    </row>
    <row r="20" spans="1:7" x14ac:dyDescent="0.2">
      <c r="A20" s="58"/>
      <c r="B20" s="68"/>
      <c r="C20" s="55" t="s">
        <v>25</v>
      </c>
      <c r="D20" s="56"/>
      <c r="E20" s="53"/>
      <c r="F20" s="5">
        <v>0.2</v>
      </c>
      <c r="G20" s="12">
        <f t="shared" si="0"/>
        <v>0</v>
      </c>
    </row>
    <row r="21" spans="1:7" x14ac:dyDescent="0.2">
      <c r="A21" s="58" t="s">
        <v>30</v>
      </c>
      <c r="B21" s="68" t="s">
        <v>22</v>
      </c>
      <c r="C21" s="55" t="s">
        <v>23</v>
      </c>
      <c r="D21" s="56"/>
      <c r="E21" s="53"/>
      <c r="F21" s="5">
        <v>0.2</v>
      </c>
      <c r="G21" s="12">
        <f t="shared" si="0"/>
        <v>0</v>
      </c>
    </row>
    <row r="22" spans="1:7" x14ac:dyDescent="0.2">
      <c r="A22" s="58"/>
      <c r="B22" s="68"/>
      <c r="C22" s="55" t="s">
        <v>24</v>
      </c>
      <c r="D22" s="56"/>
      <c r="E22" s="53"/>
      <c r="F22" s="5">
        <v>0.2</v>
      </c>
      <c r="G22" s="12">
        <f t="shared" si="0"/>
        <v>0</v>
      </c>
    </row>
    <row r="23" spans="1:7" x14ac:dyDescent="0.2">
      <c r="A23" s="58"/>
      <c r="B23" s="68"/>
      <c r="C23" s="55" t="s">
        <v>25</v>
      </c>
      <c r="D23" s="56"/>
      <c r="E23" s="53"/>
      <c r="F23" s="5">
        <v>0.2</v>
      </c>
      <c r="G23" s="12">
        <f t="shared" si="0"/>
        <v>0</v>
      </c>
    </row>
    <row r="24" spans="1:7" x14ac:dyDescent="0.2">
      <c r="A24" s="58" t="s">
        <v>31</v>
      </c>
      <c r="B24" s="68" t="s">
        <v>22</v>
      </c>
      <c r="C24" s="55" t="s">
        <v>23</v>
      </c>
      <c r="D24" s="56"/>
      <c r="E24" s="53"/>
      <c r="F24" s="5">
        <v>0.2</v>
      </c>
      <c r="G24" s="12">
        <f t="shared" si="0"/>
        <v>0</v>
      </c>
    </row>
    <row r="25" spans="1:7" x14ac:dyDescent="0.2">
      <c r="A25" s="58"/>
      <c r="B25" s="68"/>
      <c r="C25" s="55" t="s">
        <v>24</v>
      </c>
      <c r="D25" s="56"/>
      <c r="E25" s="53"/>
      <c r="F25" s="5">
        <v>0.2</v>
      </c>
      <c r="G25" s="12">
        <f t="shared" si="0"/>
        <v>0</v>
      </c>
    </row>
    <row r="26" spans="1:7" ht="13.5" thickBot="1" x14ac:dyDescent="0.25">
      <c r="A26" s="59"/>
      <c r="B26" s="86"/>
      <c r="C26" s="63" t="s">
        <v>25</v>
      </c>
      <c r="D26" s="64"/>
      <c r="E26" s="54"/>
      <c r="F26" s="13">
        <v>0.2</v>
      </c>
      <c r="G26" s="14">
        <f t="shared" si="0"/>
        <v>0</v>
      </c>
    </row>
    <row r="27" spans="1:7" ht="13.5" thickBot="1" x14ac:dyDescent="0.25"/>
    <row r="28" spans="1:7" ht="16.5" thickBot="1" x14ac:dyDescent="0.3">
      <c r="A28" s="81" t="s">
        <v>32</v>
      </c>
      <c r="B28" s="82"/>
      <c r="C28" s="82"/>
      <c r="D28" s="82"/>
      <c r="E28" s="82"/>
      <c r="F28" s="82"/>
      <c r="G28" s="83"/>
    </row>
    <row r="29" spans="1:7" ht="15" x14ac:dyDescent="0.2">
      <c r="A29" s="21" t="s">
        <v>33</v>
      </c>
      <c r="B29" s="24" t="s">
        <v>34</v>
      </c>
      <c r="C29" s="50" t="s">
        <v>75</v>
      </c>
      <c r="D29" s="50" t="s">
        <v>76</v>
      </c>
      <c r="E29" s="50" t="s">
        <v>3</v>
      </c>
      <c r="F29" s="18" t="s">
        <v>4</v>
      </c>
      <c r="G29" s="19" t="s">
        <v>5</v>
      </c>
    </row>
    <row r="30" spans="1:7" x14ac:dyDescent="0.2">
      <c r="A30" s="57" t="s">
        <v>35</v>
      </c>
      <c r="B30" s="15" t="s">
        <v>37</v>
      </c>
      <c r="C30" s="25" t="s">
        <v>77</v>
      </c>
      <c r="D30" s="25" t="s">
        <v>34</v>
      </c>
      <c r="E30" s="6"/>
      <c r="F30" s="7"/>
      <c r="G30" s="8">
        <f>E30*(1+F30)</f>
        <v>0</v>
      </c>
    </row>
    <row r="31" spans="1:7" x14ac:dyDescent="0.2">
      <c r="A31" s="57"/>
      <c r="B31" s="15" t="s">
        <v>38</v>
      </c>
      <c r="C31" s="25" t="s">
        <v>78</v>
      </c>
      <c r="D31" s="25" t="s">
        <v>79</v>
      </c>
      <c r="E31" s="6"/>
      <c r="F31" s="7"/>
      <c r="G31" s="8">
        <f t="shared" ref="G31:G66" si="1">E31*(1+F31)</f>
        <v>0</v>
      </c>
    </row>
    <row r="32" spans="1:7" x14ac:dyDescent="0.2">
      <c r="A32" s="57"/>
      <c r="B32" s="15" t="s">
        <v>39</v>
      </c>
      <c r="C32" s="25" t="s">
        <v>80</v>
      </c>
      <c r="D32" s="25" t="s">
        <v>34</v>
      </c>
      <c r="E32" s="6"/>
      <c r="F32" s="7"/>
      <c r="G32" s="8">
        <f t="shared" si="1"/>
        <v>0</v>
      </c>
    </row>
    <row r="33" spans="1:7" x14ac:dyDescent="0.2">
      <c r="A33" s="57"/>
      <c r="B33" s="15" t="s">
        <v>36</v>
      </c>
      <c r="C33" s="25" t="s">
        <v>81</v>
      </c>
      <c r="D33" s="25" t="s">
        <v>34</v>
      </c>
      <c r="E33" s="6"/>
      <c r="F33" s="7"/>
      <c r="G33" s="8">
        <f t="shared" si="1"/>
        <v>0</v>
      </c>
    </row>
    <row r="34" spans="1:7" x14ac:dyDescent="0.2">
      <c r="A34" s="57"/>
      <c r="B34" s="15" t="s">
        <v>40</v>
      </c>
      <c r="C34" s="25" t="s">
        <v>82</v>
      </c>
      <c r="D34" s="25" t="s">
        <v>83</v>
      </c>
      <c r="E34" s="6"/>
      <c r="F34" s="7"/>
      <c r="G34" s="8">
        <f t="shared" si="1"/>
        <v>0</v>
      </c>
    </row>
    <row r="35" spans="1:7" x14ac:dyDescent="0.2">
      <c r="A35" s="57"/>
      <c r="B35" s="15" t="s">
        <v>41</v>
      </c>
      <c r="C35" s="25" t="s">
        <v>84</v>
      </c>
      <c r="D35" s="25" t="s">
        <v>34</v>
      </c>
      <c r="E35" s="6"/>
      <c r="F35" s="7"/>
      <c r="G35" s="8">
        <f t="shared" si="1"/>
        <v>0</v>
      </c>
    </row>
    <row r="36" spans="1:7" ht="12.75" customHeight="1" x14ac:dyDescent="0.2">
      <c r="A36" s="57"/>
      <c r="B36" s="15" t="s">
        <v>42</v>
      </c>
      <c r="C36" s="25" t="s">
        <v>85</v>
      </c>
      <c r="D36" s="25" t="s">
        <v>34</v>
      </c>
      <c r="E36" s="6"/>
      <c r="F36" s="7"/>
      <c r="G36" s="8">
        <f t="shared" si="1"/>
        <v>0</v>
      </c>
    </row>
    <row r="37" spans="1:7" x14ac:dyDescent="0.2">
      <c r="A37" s="57"/>
      <c r="B37" s="15" t="s">
        <v>43</v>
      </c>
      <c r="C37" s="25" t="s">
        <v>86</v>
      </c>
      <c r="D37" s="25" t="s">
        <v>34</v>
      </c>
      <c r="E37" s="6"/>
      <c r="F37" s="7"/>
      <c r="G37" s="8">
        <f t="shared" si="1"/>
        <v>0</v>
      </c>
    </row>
    <row r="38" spans="1:7" x14ac:dyDescent="0.2">
      <c r="A38" s="57" t="s">
        <v>44</v>
      </c>
      <c r="B38" s="15" t="s">
        <v>36</v>
      </c>
      <c r="C38" s="25" t="s">
        <v>87</v>
      </c>
      <c r="D38" s="25" t="s">
        <v>34</v>
      </c>
      <c r="E38" s="6"/>
      <c r="F38" s="7"/>
      <c r="G38" s="8">
        <f t="shared" si="1"/>
        <v>0</v>
      </c>
    </row>
    <row r="39" spans="1:7" x14ac:dyDescent="0.2">
      <c r="A39" s="57"/>
      <c r="B39" s="15" t="s">
        <v>45</v>
      </c>
      <c r="C39" s="25" t="s">
        <v>88</v>
      </c>
      <c r="D39" s="25" t="s">
        <v>34</v>
      </c>
      <c r="E39" s="6"/>
      <c r="F39" s="7"/>
      <c r="G39" s="8">
        <f t="shared" si="1"/>
        <v>0</v>
      </c>
    </row>
    <row r="40" spans="1:7" x14ac:dyDescent="0.2">
      <c r="A40" s="57"/>
      <c r="B40" s="15" t="s">
        <v>39</v>
      </c>
      <c r="C40" s="25" t="s">
        <v>89</v>
      </c>
      <c r="D40" s="25" t="s">
        <v>34</v>
      </c>
      <c r="E40" s="6"/>
      <c r="F40" s="7"/>
      <c r="G40" s="8">
        <f t="shared" si="1"/>
        <v>0</v>
      </c>
    </row>
    <row r="41" spans="1:7" x14ac:dyDescent="0.2">
      <c r="A41" s="57"/>
      <c r="B41" s="15" t="s">
        <v>38</v>
      </c>
      <c r="C41" s="25" t="s">
        <v>90</v>
      </c>
      <c r="D41" s="25" t="s">
        <v>79</v>
      </c>
      <c r="E41" s="6"/>
      <c r="F41" s="7"/>
      <c r="G41" s="8">
        <f t="shared" si="1"/>
        <v>0</v>
      </c>
    </row>
    <row r="42" spans="1:7" x14ac:dyDescent="0.2">
      <c r="A42" s="57"/>
      <c r="B42" s="15" t="s">
        <v>41</v>
      </c>
      <c r="C42" s="25" t="s">
        <v>91</v>
      </c>
      <c r="D42" s="25" t="s">
        <v>34</v>
      </c>
      <c r="E42" s="6"/>
      <c r="F42" s="7"/>
      <c r="G42" s="8">
        <f t="shared" si="1"/>
        <v>0</v>
      </c>
    </row>
    <row r="43" spans="1:7" x14ac:dyDescent="0.2">
      <c r="A43" s="57"/>
      <c r="B43" s="15" t="s">
        <v>46</v>
      </c>
      <c r="C43" s="25" t="s">
        <v>92</v>
      </c>
      <c r="D43" s="25" t="s">
        <v>83</v>
      </c>
      <c r="E43" s="6"/>
      <c r="F43" s="7"/>
      <c r="G43" s="8">
        <f t="shared" si="1"/>
        <v>0</v>
      </c>
    </row>
    <row r="44" spans="1:7" x14ac:dyDescent="0.2">
      <c r="A44" s="57"/>
      <c r="B44" s="15" t="s">
        <v>47</v>
      </c>
      <c r="C44" s="25" t="s">
        <v>93</v>
      </c>
      <c r="D44" s="25" t="s">
        <v>34</v>
      </c>
      <c r="E44" s="6"/>
      <c r="F44" s="7"/>
      <c r="G44" s="8">
        <f t="shared" si="1"/>
        <v>0</v>
      </c>
    </row>
    <row r="45" spans="1:7" x14ac:dyDescent="0.2">
      <c r="A45" s="57"/>
      <c r="B45" s="15" t="s">
        <v>48</v>
      </c>
      <c r="C45" s="25" t="s">
        <v>94</v>
      </c>
      <c r="D45" s="25" t="s">
        <v>34</v>
      </c>
      <c r="E45" s="6"/>
      <c r="F45" s="7"/>
      <c r="G45" s="8">
        <f t="shared" si="1"/>
        <v>0</v>
      </c>
    </row>
    <row r="46" spans="1:7" x14ac:dyDescent="0.2">
      <c r="A46" s="57" t="s">
        <v>49</v>
      </c>
      <c r="B46" s="15" t="s">
        <v>50</v>
      </c>
      <c r="C46" s="25" t="s">
        <v>95</v>
      </c>
      <c r="D46" s="25" t="s">
        <v>83</v>
      </c>
      <c r="E46" s="6"/>
      <c r="F46" s="7"/>
      <c r="G46" s="8">
        <f t="shared" si="1"/>
        <v>0</v>
      </c>
    </row>
    <row r="47" spans="1:7" x14ac:dyDescent="0.2">
      <c r="A47" s="57"/>
      <c r="B47" s="15" t="s">
        <v>51</v>
      </c>
      <c r="C47" s="25" t="s">
        <v>96</v>
      </c>
      <c r="D47" s="25" t="s">
        <v>34</v>
      </c>
      <c r="E47" s="6"/>
      <c r="F47" s="7"/>
      <c r="G47" s="8">
        <f t="shared" si="1"/>
        <v>0</v>
      </c>
    </row>
    <row r="48" spans="1:7" x14ac:dyDescent="0.2">
      <c r="A48" s="57" t="s">
        <v>52</v>
      </c>
      <c r="B48" s="15" t="s">
        <v>53</v>
      </c>
      <c r="C48" s="25" t="s">
        <v>97</v>
      </c>
      <c r="D48" s="25" t="s">
        <v>34</v>
      </c>
      <c r="E48" s="6"/>
      <c r="F48" s="7"/>
      <c r="G48" s="8">
        <f t="shared" si="1"/>
        <v>0</v>
      </c>
    </row>
    <row r="49" spans="1:7" x14ac:dyDescent="0.2">
      <c r="A49" s="57"/>
      <c r="B49" s="36" t="s">
        <v>54</v>
      </c>
      <c r="C49" s="25" t="s">
        <v>98</v>
      </c>
      <c r="D49" s="25" t="s">
        <v>34</v>
      </c>
      <c r="E49" s="6"/>
      <c r="F49" s="7"/>
      <c r="G49" s="8">
        <f t="shared" si="1"/>
        <v>0</v>
      </c>
    </row>
    <row r="50" spans="1:7" x14ac:dyDescent="0.2">
      <c r="A50" s="57"/>
      <c r="B50" s="15" t="s">
        <v>55</v>
      </c>
      <c r="C50" s="25" t="s">
        <v>99</v>
      </c>
      <c r="D50" s="25" t="s">
        <v>100</v>
      </c>
      <c r="E50" s="6"/>
      <c r="F50" s="7"/>
      <c r="G50" s="8">
        <f t="shared" si="1"/>
        <v>0</v>
      </c>
    </row>
    <row r="51" spans="1:7" x14ac:dyDescent="0.2">
      <c r="A51" s="57" t="s">
        <v>56</v>
      </c>
      <c r="B51" s="15" t="s">
        <v>57</v>
      </c>
      <c r="C51" s="25" t="s">
        <v>101</v>
      </c>
      <c r="D51" s="25" t="s">
        <v>34</v>
      </c>
      <c r="E51" s="6"/>
      <c r="F51" s="7"/>
      <c r="G51" s="8">
        <f t="shared" si="1"/>
        <v>0</v>
      </c>
    </row>
    <row r="52" spans="1:7" x14ac:dyDescent="0.2">
      <c r="A52" s="57"/>
      <c r="B52" s="15" t="s">
        <v>58</v>
      </c>
      <c r="C52" s="25" t="s">
        <v>102</v>
      </c>
      <c r="D52" s="25" t="s">
        <v>34</v>
      </c>
      <c r="E52" s="6"/>
      <c r="F52" s="7"/>
      <c r="G52" s="8">
        <f t="shared" si="1"/>
        <v>0</v>
      </c>
    </row>
    <row r="53" spans="1:7" x14ac:dyDescent="0.2">
      <c r="A53" s="57"/>
      <c r="B53" s="15" t="s">
        <v>59</v>
      </c>
      <c r="C53" s="25" t="s">
        <v>103</v>
      </c>
      <c r="D53" s="25" t="s">
        <v>34</v>
      </c>
      <c r="E53" s="6"/>
      <c r="F53" s="7"/>
      <c r="G53" s="8">
        <f t="shared" si="1"/>
        <v>0</v>
      </c>
    </row>
    <row r="54" spans="1:7" x14ac:dyDescent="0.2">
      <c r="A54" s="57" t="s">
        <v>60</v>
      </c>
      <c r="B54" s="15" t="s">
        <v>61</v>
      </c>
      <c r="C54" s="25" t="s">
        <v>104</v>
      </c>
      <c r="D54" s="25" t="s">
        <v>34</v>
      </c>
      <c r="E54" s="6"/>
      <c r="F54" s="7"/>
      <c r="G54" s="8">
        <f t="shared" si="1"/>
        <v>0</v>
      </c>
    </row>
    <row r="55" spans="1:7" x14ac:dyDescent="0.2">
      <c r="A55" s="57"/>
      <c r="B55" s="15" t="s">
        <v>51</v>
      </c>
      <c r="C55" s="25" t="s">
        <v>105</v>
      </c>
      <c r="D55" s="25" t="s">
        <v>34</v>
      </c>
      <c r="E55" s="6"/>
      <c r="F55" s="7"/>
      <c r="G55" s="8">
        <f t="shared" si="1"/>
        <v>0</v>
      </c>
    </row>
    <row r="56" spans="1:7" x14ac:dyDescent="0.2">
      <c r="A56" s="57"/>
      <c r="B56" s="15" t="s">
        <v>62</v>
      </c>
      <c r="C56" s="25" t="s">
        <v>106</v>
      </c>
      <c r="D56" s="25" t="s">
        <v>34</v>
      </c>
      <c r="E56" s="6"/>
      <c r="F56" s="7"/>
      <c r="G56" s="8">
        <f t="shared" si="1"/>
        <v>0</v>
      </c>
    </row>
    <row r="57" spans="1:7" x14ac:dyDescent="0.2">
      <c r="A57" s="57" t="s">
        <v>63</v>
      </c>
      <c r="B57" s="15" t="s">
        <v>64</v>
      </c>
      <c r="C57" s="25" t="s">
        <v>107</v>
      </c>
      <c r="D57" s="25" t="s">
        <v>34</v>
      </c>
      <c r="E57" s="6"/>
      <c r="F57" s="7"/>
      <c r="G57" s="8">
        <f t="shared" si="1"/>
        <v>0</v>
      </c>
    </row>
    <row r="58" spans="1:7" x14ac:dyDescent="0.2">
      <c r="A58" s="57"/>
      <c r="B58" s="15" t="s">
        <v>65</v>
      </c>
      <c r="C58" s="25" t="s">
        <v>108</v>
      </c>
      <c r="D58" s="25" t="s">
        <v>100</v>
      </c>
      <c r="E58" s="6"/>
      <c r="F58" s="7"/>
      <c r="G58" s="8">
        <f t="shared" si="1"/>
        <v>0</v>
      </c>
    </row>
    <row r="59" spans="1:7" x14ac:dyDescent="0.2">
      <c r="A59" s="57"/>
      <c r="B59" s="15" t="s">
        <v>43</v>
      </c>
      <c r="C59" s="25" t="s">
        <v>109</v>
      </c>
      <c r="D59" s="25" t="s">
        <v>34</v>
      </c>
      <c r="E59" s="6"/>
      <c r="F59" s="7"/>
      <c r="G59" s="8">
        <f t="shared" si="1"/>
        <v>0</v>
      </c>
    </row>
    <row r="60" spans="1:7" x14ac:dyDescent="0.2">
      <c r="A60" s="58" t="s">
        <v>121</v>
      </c>
      <c r="B60" s="36" t="s">
        <v>66</v>
      </c>
      <c r="C60" s="37" t="s">
        <v>110</v>
      </c>
      <c r="D60" s="37" t="s">
        <v>34</v>
      </c>
      <c r="E60" s="6"/>
      <c r="F60" s="7"/>
      <c r="G60" s="8">
        <f t="shared" si="1"/>
        <v>0</v>
      </c>
    </row>
    <row r="61" spans="1:7" x14ac:dyDescent="0.2">
      <c r="A61" s="58"/>
      <c r="B61" s="36" t="s">
        <v>67</v>
      </c>
      <c r="C61" s="37" t="s">
        <v>111</v>
      </c>
      <c r="D61" s="37" t="s">
        <v>34</v>
      </c>
      <c r="E61" s="6"/>
      <c r="F61" s="7"/>
      <c r="G61" s="8">
        <f t="shared" si="1"/>
        <v>0</v>
      </c>
    </row>
    <row r="62" spans="1:7" x14ac:dyDescent="0.2">
      <c r="A62" s="58"/>
      <c r="B62" s="36" t="s">
        <v>68</v>
      </c>
      <c r="C62" s="37" t="s">
        <v>112</v>
      </c>
      <c r="D62" s="37" t="s">
        <v>34</v>
      </c>
      <c r="E62" s="6"/>
      <c r="F62" s="7"/>
      <c r="G62" s="8">
        <f t="shared" si="1"/>
        <v>0</v>
      </c>
    </row>
    <row r="63" spans="1:7" x14ac:dyDescent="0.2">
      <c r="A63" s="58"/>
      <c r="B63" s="36" t="s">
        <v>69</v>
      </c>
      <c r="C63" s="37" t="s">
        <v>113</v>
      </c>
      <c r="D63" s="37" t="s">
        <v>34</v>
      </c>
      <c r="E63" s="6"/>
      <c r="F63" s="7"/>
      <c r="G63" s="8">
        <f t="shared" si="1"/>
        <v>0</v>
      </c>
    </row>
    <row r="64" spans="1:7" x14ac:dyDescent="0.2">
      <c r="A64" s="58"/>
      <c r="B64" s="36" t="s">
        <v>70</v>
      </c>
      <c r="C64" s="37" t="s">
        <v>114</v>
      </c>
      <c r="D64" s="37" t="s">
        <v>34</v>
      </c>
      <c r="E64" s="6"/>
      <c r="F64" s="7"/>
      <c r="G64" s="8">
        <f t="shared" si="1"/>
        <v>0</v>
      </c>
    </row>
    <row r="65" spans="1:7" x14ac:dyDescent="0.2">
      <c r="A65" s="58"/>
      <c r="B65" s="36" t="s">
        <v>71</v>
      </c>
      <c r="C65" s="37" t="s">
        <v>115</v>
      </c>
      <c r="D65" s="37" t="s">
        <v>34</v>
      </c>
      <c r="E65" s="6"/>
      <c r="F65" s="7"/>
      <c r="G65" s="8">
        <f t="shared" si="1"/>
        <v>0</v>
      </c>
    </row>
    <row r="66" spans="1:7" ht="13.5" thickBot="1" x14ac:dyDescent="0.25">
      <c r="A66" s="59"/>
      <c r="B66" s="38" t="s">
        <v>72</v>
      </c>
      <c r="C66" s="39" t="s">
        <v>116</v>
      </c>
      <c r="D66" s="39" t="s">
        <v>34</v>
      </c>
      <c r="E66" s="9"/>
      <c r="F66" s="10"/>
      <c r="G66" s="11">
        <f t="shared" si="1"/>
        <v>0</v>
      </c>
    </row>
    <row r="68" spans="1:7" ht="13.5" thickBot="1" x14ac:dyDescent="0.25"/>
    <row r="69" spans="1:7" ht="16.5" thickBot="1" x14ac:dyDescent="0.3">
      <c r="A69" s="71" t="s">
        <v>9</v>
      </c>
      <c r="B69" s="72"/>
      <c r="C69" s="72"/>
      <c r="D69" s="72"/>
      <c r="E69" s="72"/>
      <c r="F69" s="72"/>
      <c r="G69" s="73"/>
    </row>
    <row r="70" spans="1:7" ht="79.5" customHeight="1" thickBot="1" x14ac:dyDescent="0.25">
      <c r="A70" s="74" t="s">
        <v>10</v>
      </c>
      <c r="B70" s="75"/>
      <c r="C70" s="75"/>
      <c r="D70" s="48"/>
      <c r="E70" s="49" t="s">
        <v>14</v>
      </c>
      <c r="F70" s="76" t="s">
        <v>11</v>
      </c>
      <c r="G70" s="77"/>
    </row>
    <row r="71" spans="1:7" x14ac:dyDescent="0.2">
      <c r="A71" s="65" t="s">
        <v>12</v>
      </c>
      <c r="B71" s="66"/>
      <c r="C71" s="66"/>
      <c r="D71" s="26"/>
      <c r="E71" s="17" t="s">
        <v>15</v>
      </c>
      <c r="F71" s="104"/>
      <c r="G71" s="105"/>
    </row>
    <row r="72" spans="1:7" x14ac:dyDescent="0.2">
      <c r="A72" s="67"/>
      <c r="B72" s="68"/>
      <c r="C72" s="68"/>
      <c r="D72" s="27"/>
      <c r="E72" s="15" t="s">
        <v>16</v>
      </c>
      <c r="F72" s="106"/>
      <c r="G72" s="107"/>
    </row>
    <row r="73" spans="1:7" x14ac:dyDescent="0.2">
      <c r="A73" s="67"/>
      <c r="B73" s="68"/>
      <c r="C73" s="68"/>
      <c r="D73" s="27"/>
      <c r="E73" s="15" t="s">
        <v>17</v>
      </c>
      <c r="F73" s="106"/>
      <c r="G73" s="107"/>
    </row>
    <row r="74" spans="1:7" x14ac:dyDescent="0.2">
      <c r="A74" s="58" t="s">
        <v>13</v>
      </c>
      <c r="B74" s="69"/>
      <c r="C74" s="69"/>
      <c r="D74" s="28"/>
      <c r="E74" s="15" t="s">
        <v>15</v>
      </c>
      <c r="F74" s="106"/>
      <c r="G74" s="107"/>
    </row>
    <row r="75" spans="1:7" x14ac:dyDescent="0.2">
      <c r="A75" s="58"/>
      <c r="B75" s="69"/>
      <c r="C75" s="69"/>
      <c r="D75" s="28"/>
      <c r="E75" s="15" t="s">
        <v>16</v>
      </c>
      <c r="F75" s="106"/>
      <c r="G75" s="107"/>
    </row>
    <row r="76" spans="1:7" ht="13.5" thickBot="1" x14ac:dyDescent="0.25">
      <c r="A76" s="59"/>
      <c r="B76" s="70"/>
      <c r="C76" s="70"/>
      <c r="D76" s="29"/>
      <c r="E76" s="16" t="s">
        <v>17</v>
      </c>
      <c r="F76" s="108"/>
      <c r="G76" s="109"/>
    </row>
  </sheetData>
  <sheetProtection algorithmName="SHA-512" hashValue="W9Nrx3YqVCngtp8H3ey54zFYlffIp9MmrGwoIVdgudmOaO9uePJiV6nzFDRXdlPPesC+72+rs8Ib3wdjvWASQQ==" saltValue="YUiWw+VUSKKBNIusHdfhgQ==" spinCount="100000" sheet="1" formatCells="0" formatRows="0"/>
  <mergeCells count="50">
    <mergeCell ref="B2:C2"/>
    <mergeCell ref="A5:G5"/>
    <mergeCell ref="A11:G11"/>
    <mergeCell ref="A28:G28"/>
    <mergeCell ref="A9:G9"/>
    <mergeCell ref="B18:B20"/>
    <mergeCell ref="A18:A20"/>
    <mergeCell ref="A21:A23"/>
    <mergeCell ref="B21:B23"/>
    <mergeCell ref="A24:A26"/>
    <mergeCell ref="B24:B26"/>
    <mergeCell ref="A6:G6"/>
    <mergeCell ref="A7:G7"/>
    <mergeCell ref="B13:B15"/>
    <mergeCell ref="B16:B17"/>
    <mergeCell ref="A13:A17"/>
    <mergeCell ref="A74:C76"/>
    <mergeCell ref="A69:G69"/>
    <mergeCell ref="A70:C70"/>
    <mergeCell ref="F70:G70"/>
    <mergeCell ref="F73:G73"/>
    <mergeCell ref="F76:G76"/>
    <mergeCell ref="F72:G72"/>
    <mergeCell ref="F71:G71"/>
    <mergeCell ref="F75:G75"/>
    <mergeCell ref="F74:G74"/>
    <mergeCell ref="C22:D22"/>
    <mergeCell ref="C23:D23"/>
    <mergeCell ref="C24:D24"/>
    <mergeCell ref="C26:D26"/>
    <mergeCell ref="A71:C73"/>
    <mergeCell ref="A54:A56"/>
    <mergeCell ref="A57:A59"/>
    <mergeCell ref="A30:A37"/>
    <mergeCell ref="A38:A45"/>
    <mergeCell ref="C17:D17"/>
    <mergeCell ref="C18:D18"/>
    <mergeCell ref="C19:D19"/>
    <mergeCell ref="C20:D20"/>
    <mergeCell ref="C21:D21"/>
    <mergeCell ref="B12:D12"/>
    <mergeCell ref="C13:D13"/>
    <mergeCell ref="C14:D14"/>
    <mergeCell ref="C15:D15"/>
    <mergeCell ref="C16:D16"/>
    <mergeCell ref="C25:D25"/>
    <mergeCell ref="A51:A53"/>
    <mergeCell ref="A46:A47"/>
    <mergeCell ref="A48:A50"/>
    <mergeCell ref="A60:A66"/>
  </mergeCells>
  <conditionalFormatting sqref="G2 E30:F56">
    <cfRule type="containsBlanks" dxfId="18" priority="16">
      <formula>LEN(TRIM(E2))=0</formula>
    </cfRule>
  </conditionalFormatting>
  <conditionalFormatting sqref="G3">
    <cfRule type="containsBlanks" dxfId="17" priority="15">
      <formula>LEN(TRIM(G3))=0</formula>
    </cfRule>
  </conditionalFormatting>
  <conditionalFormatting sqref="E13:F26">
    <cfRule type="containsBlanks" dxfId="16" priority="14">
      <formula>LEN(TRIM(E13))=0</formula>
    </cfRule>
  </conditionalFormatting>
  <conditionalFormatting sqref="F73:G73 F76:G76">
    <cfRule type="containsBlanks" dxfId="15" priority="13">
      <formula>LEN(TRIM(F73))=0</formula>
    </cfRule>
  </conditionalFormatting>
  <conditionalFormatting sqref="F72:G72">
    <cfRule type="containsBlanks" dxfId="14" priority="12">
      <formula>LEN(TRIM(F72))=0</formula>
    </cfRule>
  </conditionalFormatting>
  <conditionalFormatting sqref="F71:G71">
    <cfRule type="containsBlanks" dxfId="13" priority="11">
      <formula>LEN(TRIM(F71))=0</formula>
    </cfRule>
  </conditionalFormatting>
  <conditionalFormatting sqref="F75:G75">
    <cfRule type="containsBlanks" dxfId="12" priority="10">
      <formula>LEN(TRIM(F75))=0</formula>
    </cfRule>
  </conditionalFormatting>
  <conditionalFormatting sqref="F74:G74">
    <cfRule type="containsBlanks" dxfId="11" priority="9">
      <formula>LEN(TRIM(F74))=0</formula>
    </cfRule>
  </conditionalFormatting>
  <conditionalFormatting sqref="E57:F57 E62:F65">
    <cfRule type="containsBlanks" dxfId="10" priority="5">
      <formula>LEN(TRIM(E57))=0</formula>
    </cfRule>
  </conditionalFormatting>
  <conditionalFormatting sqref="E58:F61">
    <cfRule type="containsBlanks" dxfId="9" priority="4">
      <formula>LEN(TRIM(E58))=0</formula>
    </cfRule>
  </conditionalFormatting>
  <conditionalFormatting sqref="E66:F66">
    <cfRule type="containsBlanks" dxfId="8" priority="3">
      <formula>LEN(TRIM(E66))=0</formula>
    </cfRule>
  </conditionalFormatting>
  <conditionalFormatting sqref="B3">
    <cfRule type="containsBlanks" dxfId="7" priority="1">
      <formula>LEN(TRIM(B3))=0</formula>
    </cfRule>
  </conditionalFormatting>
  <dataValidations count="1">
    <dataValidation type="decimal" allowBlank="1" showInputMessage="1" showErrorMessage="1" sqref="F71:G76" xr:uid="{82915B47-6AF2-4E87-8E79-0B3A7CC5E67F}">
      <formula1>0</formula1>
      <formula2>100</formula2>
    </dataValidation>
  </dataValidations>
  <printOptions horizontalCentered="1"/>
  <pageMargins left="0.19685039370078741" right="0.19685039370078741" top="1" bottom="1" header="0.39370078740157483" footer="0.39370078740157483"/>
  <pageSetup paperSize="9" scale="59" fitToHeight="0" orientation="portrait" r:id="rId1"/>
  <headerFooter differentFirst="1">
    <oddFooter>&amp;L
&amp;G&amp;C&amp;P/&amp;N
&amp;R
&amp;G</oddFooter>
    <firstHeader>&amp;L&amp;G&amp;C&amp;KE14D16BPU
Marché n°2023-26 Lot 1 Site Monod + IGFL
&amp;R&amp;G</firstHeader>
    <firstFooter>&amp;L&amp;G&amp;C&amp;P/&amp;N
&amp;R&amp;G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1E456-1FDB-4298-8D18-219F9F2D47E3}">
  <sheetPr>
    <pageSetUpPr fitToPage="1"/>
  </sheetPr>
  <dimension ref="A2:I69"/>
  <sheetViews>
    <sheetView showRuler="0" view="pageLayout" zoomScaleNormal="100" zoomScaleSheetLayoutView="130" workbookViewId="0">
      <selection sqref="A1:XFD1048576"/>
    </sheetView>
  </sheetViews>
  <sheetFormatPr baseColWidth="10" defaultColWidth="4.28515625" defaultRowHeight="12.75" x14ac:dyDescent="0.2"/>
  <cols>
    <col min="1" max="1" width="18.28515625" style="1" customWidth="1"/>
    <col min="2" max="2" width="19.42578125" style="1" bestFit="1" customWidth="1"/>
    <col min="3" max="3" width="36.5703125" style="1" customWidth="1"/>
    <col min="4" max="4" width="28.7109375" style="1" bestFit="1" customWidth="1"/>
    <col min="5" max="5" width="6.42578125" style="1" bestFit="1" customWidth="1"/>
    <col min="6" max="6" width="20.7109375" style="1" bestFit="1" customWidth="1"/>
    <col min="7" max="7" width="22.7109375" style="1" bestFit="1" customWidth="1"/>
    <col min="8" max="8" width="21" style="1" bestFit="1" customWidth="1"/>
    <col min="9" max="9" width="20" style="1" bestFit="1" customWidth="1"/>
    <col min="10" max="16384" width="4.28515625" style="1"/>
  </cols>
  <sheetData>
    <row r="2" spans="1:9" x14ac:dyDescent="0.2">
      <c r="H2" s="3" t="s">
        <v>0</v>
      </c>
      <c r="I2" s="35">
        <f>'2024-23 Lot 1 BPU'!G2</f>
        <v>0</v>
      </c>
    </row>
    <row r="3" spans="1:9" x14ac:dyDescent="0.2">
      <c r="H3" s="3" t="s">
        <v>1</v>
      </c>
      <c r="I3" s="35">
        <f>'2024-23 Lot 1 BPU'!G3</f>
        <v>0</v>
      </c>
    </row>
    <row r="6" spans="1:9" ht="23.25" x14ac:dyDescent="0.2">
      <c r="A6" s="80" t="s">
        <v>6</v>
      </c>
      <c r="B6" s="80"/>
      <c r="C6" s="80"/>
      <c r="D6" s="80"/>
      <c r="E6" s="80"/>
      <c r="F6" s="80"/>
      <c r="G6" s="80"/>
      <c r="H6" s="80"/>
      <c r="I6" s="80"/>
    </row>
    <row r="7" spans="1:9" ht="18" x14ac:dyDescent="0.2">
      <c r="A7" s="87" t="s">
        <v>8</v>
      </c>
      <c r="B7" s="87"/>
      <c r="C7" s="87"/>
      <c r="D7" s="87"/>
      <c r="E7" s="87"/>
      <c r="F7" s="87"/>
      <c r="G7" s="87"/>
      <c r="H7" s="87"/>
      <c r="I7" s="87"/>
    </row>
    <row r="8" spans="1:9" ht="29.25" customHeight="1" x14ac:dyDescent="0.2">
      <c r="A8" s="88" t="s">
        <v>120</v>
      </c>
      <c r="B8" s="88"/>
      <c r="C8" s="88"/>
      <c r="D8" s="88"/>
      <c r="E8" s="88"/>
      <c r="F8" s="88"/>
      <c r="G8" s="88"/>
      <c r="H8" s="88"/>
      <c r="I8" s="88"/>
    </row>
    <row r="9" spans="1:9" x14ac:dyDescent="0.2">
      <c r="C9" s="2"/>
      <c r="D9" s="2"/>
      <c r="E9" s="2"/>
      <c r="F9" s="2"/>
    </row>
    <row r="10" spans="1:9" ht="43.5" customHeight="1" thickBot="1" x14ac:dyDescent="0.25">
      <c r="A10" s="84" t="s">
        <v>73</v>
      </c>
      <c r="B10" s="84"/>
      <c r="C10" s="85"/>
      <c r="D10" s="85"/>
      <c r="E10" s="85"/>
      <c r="F10" s="85"/>
      <c r="G10" s="85"/>
      <c r="H10" s="85"/>
      <c r="I10" s="85"/>
    </row>
    <row r="11" spans="1:9" ht="16.5" thickBot="1" x14ac:dyDescent="0.3">
      <c r="A11" s="101" t="s">
        <v>18</v>
      </c>
      <c r="B11" s="102"/>
      <c r="C11" s="102"/>
      <c r="D11" s="102"/>
      <c r="E11" s="102"/>
      <c r="F11" s="102"/>
      <c r="G11" s="102"/>
      <c r="H11" s="102"/>
      <c r="I11" s="103"/>
    </row>
    <row r="12" spans="1:9" ht="30" x14ac:dyDescent="0.2">
      <c r="A12" s="20" t="s">
        <v>20</v>
      </c>
      <c r="B12" s="98" t="s">
        <v>19</v>
      </c>
      <c r="C12" s="99"/>
      <c r="D12" s="100"/>
      <c r="E12" s="50" t="s">
        <v>76</v>
      </c>
      <c r="F12" s="50" t="s">
        <v>74</v>
      </c>
      <c r="G12" s="50" t="s">
        <v>118</v>
      </c>
      <c r="H12" s="18" t="s">
        <v>4</v>
      </c>
      <c r="I12" s="19" t="s">
        <v>119</v>
      </c>
    </row>
    <row r="13" spans="1:9" ht="25.5" customHeight="1" x14ac:dyDescent="0.2">
      <c r="A13" s="58" t="str">
        <f>'2024-23 Lot 1 BPU'!A13:A17</f>
        <v>Horaire de jour et jour ouvré</v>
      </c>
      <c r="B13" s="68" t="str">
        <f>'2024-23 Lot 1 BPU'!B13:B15</f>
        <v>Technique</v>
      </c>
      <c r="C13" s="55" t="str">
        <f>'2024-23 Lot 1 BPU'!C13:D13</f>
        <v>Technicien de maintenance ascenseur, EPMR et monte-charge</v>
      </c>
      <c r="D13" s="56"/>
      <c r="E13" s="42" t="s">
        <v>122</v>
      </c>
      <c r="F13" s="44">
        <v>10</v>
      </c>
      <c r="G13" s="46">
        <f>F13*'2024-23 Lot 1 BPU'!E13</f>
        <v>0</v>
      </c>
      <c r="H13" s="44">
        <v>0.2</v>
      </c>
      <c r="I13" s="12">
        <f>G13*(1+H13)</f>
        <v>0</v>
      </c>
    </row>
    <row r="14" spans="1:9" ht="38.25" customHeight="1" x14ac:dyDescent="0.2">
      <c r="A14" s="58"/>
      <c r="B14" s="68"/>
      <c r="C14" s="55" t="str">
        <f>'2024-23 Lot 1 BPU'!C14:D14</f>
        <v>Technicien supérieur de maintenance ascenseur, EPMR et monte-charge (chef d'équipe)</v>
      </c>
      <c r="D14" s="56"/>
      <c r="E14" s="42" t="s">
        <v>122</v>
      </c>
      <c r="F14" s="44">
        <v>4</v>
      </c>
      <c r="G14" s="46">
        <f>F14*'2024-23 Lot 1 BPU'!E14</f>
        <v>0</v>
      </c>
      <c r="H14" s="44">
        <v>0.2</v>
      </c>
      <c r="I14" s="12">
        <f t="shared" ref="I14:I26" si="0">G14*(1+H14)</f>
        <v>0</v>
      </c>
    </row>
    <row r="15" spans="1:9" ht="12.75" customHeight="1" x14ac:dyDescent="0.2">
      <c r="A15" s="58"/>
      <c r="B15" s="68"/>
      <c r="C15" s="55" t="str">
        <f>'2024-23 Lot 1 BPU'!C15:D15</f>
        <v>Technicien de maintenance spécialisé (appareil et marque spécifique)</v>
      </c>
      <c r="D15" s="56"/>
      <c r="E15" s="42" t="s">
        <v>122</v>
      </c>
      <c r="F15" s="44">
        <v>2</v>
      </c>
      <c r="G15" s="46">
        <f>F15*'2024-23 Lot 1 BPU'!E15</f>
        <v>0</v>
      </c>
      <c r="H15" s="44">
        <v>0.2</v>
      </c>
      <c r="I15" s="12">
        <f t="shared" si="0"/>
        <v>0</v>
      </c>
    </row>
    <row r="16" spans="1:9" x14ac:dyDescent="0.2">
      <c r="A16" s="58"/>
      <c r="B16" s="68" t="str">
        <f>'2024-23 Lot 1 BPU'!B16:B17</f>
        <v>Administratif / Étude</v>
      </c>
      <c r="C16" s="55" t="str">
        <f>'2024-23 Lot 1 BPU'!C16:D16</f>
        <v>Contrôleur qualité</v>
      </c>
      <c r="D16" s="56"/>
      <c r="E16" s="42" t="s">
        <v>122</v>
      </c>
      <c r="F16" s="44">
        <v>1</v>
      </c>
      <c r="G16" s="46">
        <f>F16*'2024-23 Lot 1 BPU'!E16</f>
        <v>0</v>
      </c>
      <c r="H16" s="44">
        <v>0.2</v>
      </c>
      <c r="I16" s="12">
        <f t="shared" si="0"/>
        <v>0</v>
      </c>
    </row>
    <row r="17" spans="1:9" x14ac:dyDescent="0.2">
      <c r="A17" s="58"/>
      <c r="B17" s="68"/>
      <c r="C17" s="55" t="str">
        <f>'2024-23 Lot 1 BPU'!C17:D17</f>
        <v>Ingénieur commercial</v>
      </c>
      <c r="D17" s="56"/>
      <c r="E17" s="42" t="s">
        <v>122</v>
      </c>
      <c r="F17" s="44">
        <v>1</v>
      </c>
      <c r="G17" s="46">
        <f>F17*'2024-23 Lot 1 BPU'!E17</f>
        <v>0</v>
      </c>
      <c r="H17" s="44">
        <v>0.2</v>
      </c>
      <c r="I17" s="12">
        <f t="shared" si="0"/>
        <v>0</v>
      </c>
    </row>
    <row r="18" spans="1:9" ht="12.75" customHeight="1" x14ac:dyDescent="0.2">
      <c r="A18" s="58" t="str">
        <f>'2024-23 Lot 1 BPU'!A18:A20</f>
        <v>Horaire de nuit (21h00-6h00)</v>
      </c>
      <c r="B18" s="68" t="str">
        <f>'2024-23 Lot 1 BPU'!B18:B20</f>
        <v>Technique</v>
      </c>
      <c r="C18" s="55" t="str">
        <f>'2024-23 Lot 1 BPU'!C18:D18</f>
        <v>Technicien de maintenance ascenseur, EPMR et monte-charge</v>
      </c>
      <c r="D18" s="56"/>
      <c r="E18" s="42" t="s">
        <v>122</v>
      </c>
      <c r="F18" s="44">
        <v>5</v>
      </c>
      <c r="G18" s="46">
        <f>F18*'2024-23 Lot 1 BPU'!E18</f>
        <v>0</v>
      </c>
      <c r="H18" s="44">
        <v>0.2</v>
      </c>
      <c r="I18" s="12">
        <f t="shared" si="0"/>
        <v>0</v>
      </c>
    </row>
    <row r="19" spans="1:9" ht="12.75" customHeight="1" x14ac:dyDescent="0.2">
      <c r="A19" s="58"/>
      <c r="B19" s="68"/>
      <c r="C19" s="55" t="str">
        <f>'2024-23 Lot 1 BPU'!C19:D19</f>
        <v>Technicien supérieur de maintenance ascenseur, EPMR et monte-charge (chef d'équipe)</v>
      </c>
      <c r="D19" s="56"/>
      <c r="E19" s="42" t="s">
        <v>122</v>
      </c>
      <c r="F19" s="44">
        <v>2</v>
      </c>
      <c r="G19" s="46">
        <f>F19*'2024-23 Lot 1 BPU'!E19</f>
        <v>0</v>
      </c>
      <c r="H19" s="44">
        <v>0.2</v>
      </c>
      <c r="I19" s="12">
        <f t="shared" si="0"/>
        <v>0</v>
      </c>
    </row>
    <row r="20" spans="1:9" ht="12.75" customHeight="1" x14ac:dyDescent="0.2">
      <c r="A20" s="58"/>
      <c r="B20" s="68"/>
      <c r="C20" s="55" t="str">
        <f>'2024-23 Lot 1 BPU'!C20:D20</f>
        <v>Technicien de maintenance spécialisé (appareil et marque spécifique)</v>
      </c>
      <c r="D20" s="56"/>
      <c r="E20" s="42" t="s">
        <v>122</v>
      </c>
      <c r="F20" s="44">
        <v>1</v>
      </c>
      <c r="G20" s="46">
        <f>F20*'2024-23 Lot 1 BPU'!E20</f>
        <v>0</v>
      </c>
      <c r="H20" s="44">
        <v>0.2</v>
      </c>
      <c r="I20" s="12">
        <f t="shared" si="0"/>
        <v>0</v>
      </c>
    </row>
    <row r="21" spans="1:9" ht="12.75" customHeight="1" x14ac:dyDescent="0.2">
      <c r="A21" s="58" t="str">
        <f>'2024-23 Lot 1 BPU'!A21:A23</f>
        <v>Weekend (du vendredi 21h00 au lundi 6h00)</v>
      </c>
      <c r="B21" s="68" t="str">
        <f>'2024-23 Lot 1 BPU'!B21:B23</f>
        <v>Technique</v>
      </c>
      <c r="C21" s="55" t="str">
        <f>'2024-23 Lot 1 BPU'!C21:D21</f>
        <v>Technicien de maintenance ascenseur, EPMR et monte-charge</v>
      </c>
      <c r="D21" s="56"/>
      <c r="E21" s="42" t="s">
        <v>122</v>
      </c>
      <c r="F21" s="44">
        <v>5</v>
      </c>
      <c r="G21" s="46">
        <f>F21*'2024-23 Lot 1 BPU'!E21</f>
        <v>0</v>
      </c>
      <c r="H21" s="44">
        <v>0.2</v>
      </c>
      <c r="I21" s="12">
        <f t="shared" si="0"/>
        <v>0</v>
      </c>
    </row>
    <row r="22" spans="1:9" ht="12.75" customHeight="1" x14ac:dyDescent="0.2">
      <c r="A22" s="58"/>
      <c r="B22" s="68"/>
      <c r="C22" s="55" t="str">
        <f>'2024-23 Lot 1 BPU'!C22:D22</f>
        <v>Technicien supérieur de maintenance ascenseur, EPMR et monte-charge (chef d'équipe)</v>
      </c>
      <c r="D22" s="56"/>
      <c r="E22" s="42" t="s">
        <v>122</v>
      </c>
      <c r="F22" s="44">
        <v>2</v>
      </c>
      <c r="G22" s="46">
        <f>F22*'2024-23 Lot 1 BPU'!E22</f>
        <v>0</v>
      </c>
      <c r="H22" s="44">
        <v>0.2</v>
      </c>
      <c r="I22" s="12">
        <f t="shared" si="0"/>
        <v>0</v>
      </c>
    </row>
    <row r="23" spans="1:9" ht="12.75" customHeight="1" x14ac:dyDescent="0.2">
      <c r="A23" s="58"/>
      <c r="B23" s="68"/>
      <c r="C23" s="55" t="str">
        <f>'2024-23 Lot 1 BPU'!C23:D23</f>
        <v>Technicien de maintenance spécialisé (appareil et marque spécifique)</v>
      </c>
      <c r="D23" s="56"/>
      <c r="E23" s="42" t="s">
        <v>122</v>
      </c>
      <c r="F23" s="44">
        <v>1</v>
      </c>
      <c r="G23" s="46">
        <f>F23*'2024-23 Lot 1 BPU'!E23</f>
        <v>0</v>
      </c>
      <c r="H23" s="44">
        <v>0.2</v>
      </c>
      <c r="I23" s="12">
        <f t="shared" si="0"/>
        <v>0</v>
      </c>
    </row>
    <row r="24" spans="1:9" ht="12.75" customHeight="1" x14ac:dyDescent="0.2">
      <c r="A24" s="58" t="str">
        <f>'2024-23 Lot 1 BPU'!A24:A26</f>
        <v>Jours fériés</v>
      </c>
      <c r="B24" s="68" t="str">
        <f>'2024-23 Lot 1 BPU'!B24:B26</f>
        <v>Technique</v>
      </c>
      <c r="C24" s="55" t="str">
        <f>'2024-23 Lot 1 BPU'!C24:D24</f>
        <v>Technicien de maintenance ascenseur, EPMR et monte-charge</v>
      </c>
      <c r="D24" s="56"/>
      <c r="E24" s="42" t="s">
        <v>122</v>
      </c>
      <c r="F24" s="44">
        <v>5</v>
      </c>
      <c r="G24" s="46">
        <f>F24*'2024-23 Lot 1 BPU'!E24</f>
        <v>0</v>
      </c>
      <c r="H24" s="44">
        <v>0.2</v>
      </c>
      <c r="I24" s="12">
        <f t="shared" si="0"/>
        <v>0</v>
      </c>
    </row>
    <row r="25" spans="1:9" ht="12.75" customHeight="1" x14ac:dyDescent="0.2">
      <c r="A25" s="58"/>
      <c r="B25" s="68"/>
      <c r="C25" s="55" t="str">
        <f>'2024-23 Lot 1 BPU'!C25:D25</f>
        <v>Technicien supérieur de maintenance ascenseur, EPMR et monte-charge (chef d'équipe)</v>
      </c>
      <c r="D25" s="56"/>
      <c r="E25" s="42" t="s">
        <v>122</v>
      </c>
      <c r="F25" s="44">
        <v>2</v>
      </c>
      <c r="G25" s="46">
        <f>F25*'2024-23 Lot 1 BPU'!E25</f>
        <v>0</v>
      </c>
      <c r="H25" s="44">
        <v>0.2</v>
      </c>
      <c r="I25" s="12">
        <f t="shared" si="0"/>
        <v>0</v>
      </c>
    </row>
    <row r="26" spans="1:9" ht="13.5" customHeight="1" thickBot="1" x14ac:dyDescent="0.25">
      <c r="A26" s="59"/>
      <c r="B26" s="86"/>
      <c r="C26" s="63" t="str">
        <f>'2024-23 Lot 1 BPU'!C26:D26</f>
        <v>Technicien de maintenance spécialisé (appareil et marque spécifique)</v>
      </c>
      <c r="D26" s="64"/>
      <c r="E26" s="43" t="s">
        <v>122</v>
      </c>
      <c r="F26" s="45">
        <v>1</v>
      </c>
      <c r="G26" s="47">
        <f>F26*'2024-23 Lot 1 BPU'!E26</f>
        <v>0</v>
      </c>
      <c r="H26" s="45">
        <v>0.2</v>
      </c>
      <c r="I26" s="14">
        <f t="shared" si="0"/>
        <v>0</v>
      </c>
    </row>
    <row r="27" spans="1:9" ht="13.5" thickBot="1" x14ac:dyDescent="0.25">
      <c r="A27" s="4"/>
      <c r="B27" s="4"/>
      <c r="C27" s="4"/>
      <c r="D27" s="4"/>
      <c r="E27" s="4"/>
      <c r="F27" s="4"/>
    </row>
    <row r="28" spans="1:9" ht="16.5" thickBot="1" x14ac:dyDescent="0.3">
      <c r="A28" s="81" t="s">
        <v>32</v>
      </c>
      <c r="B28" s="82"/>
      <c r="C28" s="82"/>
      <c r="D28" s="82"/>
      <c r="E28" s="82"/>
      <c r="F28" s="82"/>
      <c r="G28" s="82"/>
      <c r="H28" s="82"/>
      <c r="I28" s="83"/>
    </row>
    <row r="29" spans="1:9" ht="15" x14ac:dyDescent="0.2">
      <c r="A29" s="21" t="s">
        <v>33</v>
      </c>
      <c r="B29" s="97" t="s">
        <v>34</v>
      </c>
      <c r="C29" s="97"/>
      <c r="D29" s="50" t="s">
        <v>75</v>
      </c>
      <c r="E29" s="50" t="s">
        <v>76</v>
      </c>
      <c r="F29" s="50" t="s">
        <v>74</v>
      </c>
      <c r="G29" s="50" t="s">
        <v>118</v>
      </c>
      <c r="H29" s="18" t="s">
        <v>4</v>
      </c>
      <c r="I29" s="19" t="s">
        <v>119</v>
      </c>
    </row>
    <row r="30" spans="1:9" x14ac:dyDescent="0.2">
      <c r="A30" s="57" t="s">
        <v>35</v>
      </c>
      <c r="B30" s="93" t="str">
        <f>'2024-23 Lot 1 BPU'!B30</f>
        <v>Bouton de commande</v>
      </c>
      <c r="C30" s="93"/>
      <c r="D30" s="23" t="str">
        <f>'2024-23 Lot 1 BPU'!C30</f>
        <v>Boutons LED, 42x42mm, IP54</v>
      </c>
      <c r="E30" s="23" t="str">
        <f>'2024-23 Lot 1 BPU'!D30</f>
        <v>Pièce</v>
      </c>
      <c r="F30" s="40">
        <v>83</v>
      </c>
      <c r="G30" s="30">
        <f>F30*'2024-23 Lot 1 BPU'!E30</f>
        <v>0</v>
      </c>
      <c r="H30" s="31">
        <f>'2024-23 Lot 1 BPU'!F30</f>
        <v>0</v>
      </c>
      <c r="I30" s="8">
        <f>G30*(1+H30)</f>
        <v>0</v>
      </c>
    </row>
    <row r="31" spans="1:9" x14ac:dyDescent="0.2">
      <c r="A31" s="57"/>
      <c r="B31" s="93" t="str">
        <f>'2024-23 Lot 1 BPU'!B31</f>
        <v>Paumelle de porte</v>
      </c>
      <c r="C31" s="93"/>
      <c r="D31" s="23" t="str">
        <f>'2024-23 Lot 1 BPU'!C31</f>
        <v>Acier inoxydable, 100x86mm</v>
      </c>
      <c r="E31" s="23" t="str">
        <f>'2024-23 Lot 1 BPU'!D31</f>
        <v>Paire</v>
      </c>
      <c r="F31" s="40">
        <v>33</v>
      </c>
      <c r="G31" s="30">
        <f>F31*'2024-23 Lot 1 BPU'!E31</f>
        <v>0</v>
      </c>
      <c r="H31" s="31">
        <f>'2024-23 Lot 1 BPU'!F31</f>
        <v>0</v>
      </c>
      <c r="I31" s="8">
        <f t="shared" ref="I31:I66" si="1">G31*(1+H31)</f>
        <v>0</v>
      </c>
    </row>
    <row r="32" spans="1:9" x14ac:dyDescent="0.2">
      <c r="A32" s="57"/>
      <c r="B32" s="93" t="str">
        <f>'2024-23 Lot 1 BPU'!B32</f>
        <v>Contact de porte</v>
      </c>
      <c r="C32" s="93"/>
      <c r="D32" s="23" t="str">
        <f>'2024-23 Lot 1 BPU'!C32</f>
        <v>250V, 3A, IP67</v>
      </c>
      <c r="E32" s="23" t="str">
        <f>'2024-23 Lot 1 BPU'!D32</f>
        <v>Pièce</v>
      </c>
      <c r="F32" s="40">
        <v>33</v>
      </c>
      <c r="G32" s="30">
        <f>F32*'2024-23 Lot 1 BPU'!E32</f>
        <v>0</v>
      </c>
      <c r="H32" s="31">
        <f>'2024-23 Lot 1 BPU'!F32</f>
        <v>0</v>
      </c>
      <c r="I32" s="8">
        <f t="shared" si="1"/>
        <v>0</v>
      </c>
    </row>
    <row r="33" spans="1:9" x14ac:dyDescent="0.2">
      <c r="A33" s="57"/>
      <c r="B33" s="93" t="str">
        <f>'2024-23 Lot 1 BPU'!B33</f>
        <v>Ferme-porte automatique</v>
      </c>
      <c r="C33" s="93"/>
      <c r="D33" s="23" t="str">
        <f>'2024-23 Lot 1 BPU'!C33</f>
        <v>Force EN 2-4, vitesse réglable</v>
      </c>
      <c r="E33" s="23" t="str">
        <f>'2024-23 Lot 1 BPU'!D33</f>
        <v>Pièce</v>
      </c>
      <c r="F33" s="40">
        <v>16</v>
      </c>
      <c r="G33" s="30">
        <f>F33*'2024-23 Lot 1 BPU'!E33</f>
        <v>0</v>
      </c>
      <c r="H33" s="31">
        <f>'2024-23 Lot 1 BPU'!F33</f>
        <v>0</v>
      </c>
      <c r="I33" s="8">
        <f t="shared" si="1"/>
        <v>0</v>
      </c>
    </row>
    <row r="34" spans="1:9" x14ac:dyDescent="0.2">
      <c r="A34" s="57"/>
      <c r="B34" s="93" t="str">
        <f>'2024-23 Lot 1 BPU'!B34</f>
        <v>Coulisseau et garniture</v>
      </c>
      <c r="C34" s="93"/>
      <c r="D34" s="23" t="str">
        <f>'2024-23 Lot 1 BPU'!C34</f>
        <v>Polyuréthane, 70-90 Shore A</v>
      </c>
      <c r="E34" s="23" t="str">
        <f>'2024-23 Lot 1 BPU'!D34</f>
        <v>Jeu</v>
      </c>
      <c r="F34" s="40">
        <v>16</v>
      </c>
      <c r="G34" s="30">
        <f>F34*'2024-23 Lot 1 BPU'!E34</f>
        <v>0</v>
      </c>
      <c r="H34" s="31">
        <f>'2024-23 Lot 1 BPU'!F34</f>
        <v>0</v>
      </c>
      <c r="I34" s="8">
        <f t="shared" si="1"/>
        <v>0</v>
      </c>
    </row>
    <row r="35" spans="1:9" x14ac:dyDescent="0.2">
      <c r="A35" s="57"/>
      <c r="B35" s="93" t="str">
        <f>'2024-23 Lot 1 BPU'!B35</f>
        <v>Galet de suspension</v>
      </c>
      <c r="C35" s="93"/>
      <c r="D35" s="23" t="str">
        <f>'2024-23 Lot 1 BPU'!C35</f>
        <v>Diamètre 80mm, charge 250kg</v>
      </c>
      <c r="E35" s="23" t="str">
        <f>'2024-23 Lot 1 BPU'!D35</f>
        <v>Pièce</v>
      </c>
      <c r="F35" s="40">
        <v>67</v>
      </c>
      <c r="G35" s="30">
        <f>F35*'2024-23 Lot 1 BPU'!E35</f>
        <v>0</v>
      </c>
      <c r="H35" s="31">
        <f>'2024-23 Lot 1 BPU'!F35</f>
        <v>0</v>
      </c>
      <c r="I35" s="8">
        <f t="shared" si="1"/>
        <v>0</v>
      </c>
    </row>
    <row r="36" spans="1:9" ht="12.75" customHeight="1" x14ac:dyDescent="0.2">
      <c r="A36" s="57"/>
      <c r="B36" s="93" t="str">
        <f>'2024-23 Lot 1 BPU'!B36</f>
        <v>Interface d'appel de secours</v>
      </c>
      <c r="C36" s="93"/>
      <c r="D36" s="23" t="str">
        <f>'2024-23 Lot 1 BPU'!C36</f>
        <v>Conforme EN 81-28, batterie 12V</v>
      </c>
      <c r="E36" s="23" t="str">
        <f>'2024-23 Lot 1 BPU'!D36</f>
        <v>Pièce</v>
      </c>
      <c r="F36" s="40">
        <v>16</v>
      </c>
      <c r="G36" s="30">
        <f>F36*'2024-23 Lot 1 BPU'!E36</f>
        <v>0</v>
      </c>
      <c r="H36" s="31">
        <f>'2024-23 Lot 1 BPU'!F36</f>
        <v>0</v>
      </c>
      <c r="I36" s="8">
        <f t="shared" si="1"/>
        <v>0</v>
      </c>
    </row>
    <row r="37" spans="1:9" x14ac:dyDescent="0.2">
      <c r="A37" s="57"/>
      <c r="B37" s="93" t="str">
        <f>'2024-23 Lot 1 BPU'!B37</f>
        <v>Dispositif de réouverture de porte</v>
      </c>
      <c r="C37" s="93"/>
      <c r="D37" s="23" t="str">
        <f>'2024-23 Lot 1 BPU'!C37</f>
        <v>Capteur infrarouge, portée 2m</v>
      </c>
      <c r="E37" s="23" t="str">
        <f>'2024-23 Lot 1 BPU'!D37</f>
        <v>Pièce</v>
      </c>
      <c r="F37" s="40">
        <v>16</v>
      </c>
      <c r="G37" s="30">
        <f>F37*'2024-23 Lot 1 BPU'!E37</f>
        <v>0</v>
      </c>
      <c r="H37" s="31">
        <f>'2024-23 Lot 1 BPU'!F37</f>
        <v>0</v>
      </c>
      <c r="I37" s="8">
        <f t="shared" si="1"/>
        <v>0</v>
      </c>
    </row>
    <row r="38" spans="1:9" x14ac:dyDescent="0.2">
      <c r="A38" s="57" t="s">
        <v>44</v>
      </c>
      <c r="B38" s="93" t="str">
        <f>'2024-23 Lot 1 BPU'!B38</f>
        <v>Ferme-porte automatique</v>
      </c>
      <c r="C38" s="93"/>
      <c r="D38" s="23" t="str">
        <f>'2024-23 Lot 1 BPU'!C38</f>
        <v>Force EN 3-6, thermoconstant</v>
      </c>
      <c r="E38" s="23" t="str">
        <f>'2024-23 Lot 1 BPU'!D38</f>
        <v>Pièce</v>
      </c>
      <c r="F38" s="40">
        <v>50</v>
      </c>
      <c r="G38" s="30">
        <f>F38*'2024-23 Lot 1 BPU'!E38</f>
        <v>0</v>
      </c>
      <c r="H38" s="31">
        <f>'2024-23 Lot 1 BPU'!F38</f>
        <v>0</v>
      </c>
      <c r="I38" s="8">
        <f t="shared" si="1"/>
        <v>0</v>
      </c>
    </row>
    <row r="39" spans="1:9" x14ac:dyDescent="0.2">
      <c r="A39" s="57"/>
      <c r="B39" s="93" t="str">
        <f>'2024-23 Lot 1 BPU'!B39</f>
        <v>Serrure</v>
      </c>
      <c r="C39" s="93"/>
      <c r="D39" s="23" t="str">
        <f>'2024-23 Lot 1 BPU'!C39</f>
        <v>Conforme EN 81-20, force 1000N</v>
      </c>
      <c r="E39" s="23" t="str">
        <f>'2024-23 Lot 1 BPU'!D39</f>
        <v>Pièce</v>
      </c>
      <c r="F39" s="40">
        <v>50</v>
      </c>
      <c r="G39" s="30">
        <f>F39*'2024-23 Lot 1 BPU'!E39</f>
        <v>0</v>
      </c>
      <c r="H39" s="31">
        <f>'2024-23 Lot 1 BPU'!F39</f>
        <v>0</v>
      </c>
      <c r="I39" s="8">
        <f t="shared" si="1"/>
        <v>0</v>
      </c>
    </row>
    <row r="40" spans="1:9" x14ac:dyDescent="0.2">
      <c r="A40" s="57"/>
      <c r="B40" s="93" t="str">
        <f>'2024-23 Lot 1 BPU'!B40</f>
        <v>Contact de porte</v>
      </c>
      <c r="C40" s="93"/>
      <c r="D40" s="23" t="str">
        <f>'2024-23 Lot 1 BPU'!C40</f>
        <v>230V, 2A, IP65</v>
      </c>
      <c r="E40" s="23" t="str">
        <f>'2024-23 Lot 1 BPU'!D40</f>
        <v>Pièce</v>
      </c>
      <c r="F40" s="40">
        <v>50</v>
      </c>
      <c r="G40" s="30">
        <f>F40*'2024-23 Lot 1 BPU'!E40</f>
        <v>0</v>
      </c>
      <c r="H40" s="31">
        <f>'2024-23 Lot 1 BPU'!F40</f>
        <v>0</v>
      </c>
      <c r="I40" s="8">
        <f t="shared" si="1"/>
        <v>0</v>
      </c>
    </row>
    <row r="41" spans="1:9" x14ac:dyDescent="0.2">
      <c r="A41" s="57"/>
      <c r="B41" s="93" t="str">
        <f>'2024-23 Lot 1 BPU'!B41</f>
        <v>Paumelle de porte</v>
      </c>
      <c r="C41" s="93"/>
      <c r="D41" s="23" t="str">
        <f>'2024-23 Lot 1 BPU'!C41</f>
        <v>Acier zingué, 140x100mm</v>
      </c>
      <c r="E41" s="23" t="str">
        <f>'2024-23 Lot 1 BPU'!D41</f>
        <v>Paire</v>
      </c>
      <c r="F41" s="40">
        <v>50</v>
      </c>
      <c r="G41" s="30">
        <f>F41*'2024-23 Lot 1 BPU'!E41</f>
        <v>0</v>
      </c>
      <c r="H41" s="31">
        <f>'2024-23 Lot 1 BPU'!F41</f>
        <v>0</v>
      </c>
      <c r="I41" s="8">
        <f t="shared" si="1"/>
        <v>0</v>
      </c>
    </row>
    <row r="42" spans="1:9" x14ac:dyDescent="0.2">
      <c r="A42" s="57"/>
      <c r="B42" s="93" t="str">
        <f>'2024-23 Lot 1 BPU'!B42</f>
        <v>Galet de suspension</v>
      </c>
      <c r="C42" s="93"/>
      <c r="D42" s="23" t="str">
        <f>'2024-23 Lot 1 BPU'!C42</f>
        <v>Diamètre 65mm, charge 200kg</v>
      </c>
      <c r="E42" s="23" t="str">
        <f>'2024-23 Lot 1 BPU'!D42</f>
        <v>Pièce</v>
      </c>
      <c r="F42" s="40">
        <v>100</v>
      </c>
      <c r="G42" s="30">
        <f>F42*'2024-23 Lot 1 BPU'!E42</f>
        <v>0</v>
      </c>
      <c r="H42" s="31">
        <f>'2024-23 Lot 1 BPU'!F42</f>
        <v>0</v>
      </c>
      <c r="I42" s="8">
        <f t="shared" si="1"/>
        <v>0</v>
      </c>
    </row>
    <row r="43" spans="1:9" x14ac:dyDescent="0.2">
      <c r="A43" s="57"/>
      <c r="B43" s="93" t="str">
        <f>'2024-23 Lot 1 BPU'!B43</f>
        <v>Patin de guidage</v>
      </c>
      <c r="C43" s="93"/>
      <c r="D43" s="23" t="str">
        <f>'2024-23 Lot 1 BPU'!C43</f>
        <v>PTFE, épaisseur 5mm</v>
      </c>
      <c r="E43" s="23" t="str">
        <f>'2024-23 Lot 1 BPU'!D43</f>
        <v>Jeu</v>
      </c>
      <c r="F43" s="40">
        <v>33</v>
      </c>
      <c r="G43" s="30">
        <f>F43*'2024-23 Lot 1 BPU'!E43</f>
        <v>0</v>
      </c>
      <c r="H43" s="31">
        <f>'2024-23 Lot 1 BPU'!F43</f>
        <v>0</v>
      </c>
      <c r="I43" s="8">
        <f t="shared" si="1"/>
        <v>0</v>
      </c>
    </row>
    <row r="44" spans="1:9" x14ac:dyDescent="0.2">
      <c r="A44" s="57"/>
      <c r="B44" s="93" t="str">
        <f>'2024-23 Lot 1 BPU'!B44</f>
        <v>Bouton d'appel et voyant lumineux</v>
      </c>
      <c r="C44" s="93"/>
      <c r="D44" s="23" t="str">
        <f>'2024-23 Lot 1 BPU'!C44</f>
        <v>LED 24V, IP42</v>
      </c>
      <c r="E44" s="23" t="str">
        <f>'2024-23 Lot 1 BPU'!D44</f>
        <v>Pièce</v>
      </c>
      <c r="F44" s="40">
        <v>100</v>
      </c>
      <c r="G44" s="30">
        <f>F44*'2024-23 Lot 1 BPU'!E44</f>
        <v>0</v>
      </c>
      <c r="H44" s="31">
        <f>'2024-23 Lot 1 BPU'!F44</f>
        <v>0</v>
      </c>
      <c r="I44" s="8">
        <f t="shared" si="1"/>
        <v>0</v>
      </c>
    </row>
    <row r="45" spans="1:9" x14ac:dyDescent="0.2">
      <c r="A45" s="57"/>
      <c r="B45" s="93" t="str">
        <f>'2024-23 Lot 1 BPU'!B45</f>
        <v>Contrepoids ou ressort de fermeture</v>
      </c>
      <c r="C45" s="93"/>
      <c r="D45" s="23" t="str">
        <f>'2024-23 Lot 1 BPU'!C45</f>
        <v>Force 40-60N, course 20mm</v>
      </c>
      <c r="E45" s="23" t="str">
        <f>'2024-23 Lot 1 BPU'!D45</f>
        <v>Pièce</v>
      </c>
      <c r="F45" s="40">
        <v>50</v>
      </c>
      <c r="G45" s="30">
        <f>F45*'2024-23 Lot 1 BPU'!E45</f>
        <v>0</v>
      </c>
      <c r="H45" s="31">
        <f>'2024-23 Lot 1 BPU'!F45</f>
        <v>0</v>
      </c>
      <c r="I45" s="8">
        <f t="shared" si="1"/>
        <v>0</v>
      </c>
    </row>
    <row r="46" spans="1:9" x14ac:dyDescent="0.2">
      <c r="A46" s="57" t="s">
        <v>49</v>
      </c>
      <c r="B46" s="93" t="str">
        <f>'2024-23 Lot 1 BPU'!B46</f>
        <v>Balais du moteur</v>
      </c>
      <c r="C46" s="93"/>
      <c r="D46" s="23" t="str">
        <f>'2024-23 Lot 1 BPU'!C46</f>
        <v>Carbone-cuivre, 25x32x40mm</v>
      </c>
      <c r="E46" s="23" t="str">
        <f>'2024-23 Lot 1 BPU'!D46</f>
        <v>Jeu</v>
      </c>
      <c r="F46" s="40">
        <v>33</v>
      </c>
      <c r="G46" s="30">
        <f>F46*'2024-23 Lot 1 BPU'!E46</f>
        <v>0</v>
      </c>
      <c r="H46" s="31">
        <f>'2024-23 Lot 1 BPU'!F46</f>
        <v>0</v>
      </c>
      <c r="I46" s="8">
        <f t="shared" si="1"/>
        <v>0</v>
      </c>
    </row>
    <row r="47" spans="1:9" x14ac:dyDescent="0.2">
      <c r="A47" s="57"/>
      <c r="B47" s="93" t="str">
        <f>'2024-23 Lot 1 BPU'!B47</f>
        <v>Fusible</v>
      </c>
      <c r="C47" s="93"/>
      <c r="D47" s="23" t="str">
        <f>'2024-23 Lot 1 BPU'!C47</f>
        <v>10A, 500V, type aM</v>
      </c>
      <c r="E47" s="23" t="str">
        <f>'2024-23 Lot 1 BPU'!D47</f>
        <v>Pièce</v>
      </c>
      <c r="F47" s="40">
        <v>67</v>
      </c>
      <c r="G47" s="30">
        <f>F47*'2024-23 Lot 1 BPU'!E47</f>
        <v>0</v>
      </c>
      <c r="H47" s="31">
        <f>'2024-23 Lot 1 BPU'!F47</f>
        <v>0</v>
      </c>
      <c r="I47" s="8">
        <f t="shared" si="1"/>
        <v>0</v>
      </c>
    </row>
    <row r="48" spans="1:9" x14ac:dyDescent="0.2">
      <c r="A48" s="57" t="s">
        <v>52</v>
      </c>
      <c r="B48" s="93" t="str">
        <f>'2024-23 Lot 1 BPU'!B48</f>
        <v>Coulisseau de contrepoids</v>
      </c>
      <c r="C48" s="93"/>
      <c r="D48" s="23" t="str">
        <f>'2024-23 Lot 1 BPU'!C48</f>
        <v>Fonte, largeur 16mm</v>
      </c>
      <c r="E48" s="23" t="str">
        <f>'2024-23 Lot 1 BPU'!D48</f>
        <v>Pièce</v>
      </c>
      <c r="F48" s="40">
        <v>67</v>
      </c>
      <c r="G48" s="30">
        <f>F48*'2024-23 Lot 1 BPU'!E48</f>
        <v>0</v>
      </c>
      <c r="H48" s="31">
        <f>'2024-23 Lot 1 BPU'!F48</f>
        <v>0</v>
      </c>
      <c r="I48" s="8">
        <f t="shared" si="1"/>
        <v>0</v>
      </c>
    </row>
    <row r="49" spans="1:9" x14ac:dyDescent="0.2">
      <c r="A49" s="57"/>
      <c r="B49" s="93" t="str">
        <f>'2024-23 Lot 1 BPU'!B49</f>
        <v>Éclairage (ampoule)</v>
      </c>
      <c r="C49" s="93"/>
      <c r="D49" s="23" t="str">
        <f>'2024-23 Lot 1 BPU'!C49</f>
        <v>LED 5W, 400lm, E27</v>
      </c>
      <c r="E49" s="23" t="str">
        <f>'2024-23 Lot 1 BPU'!D49</f>
        <v>Pièce</v>
      </c>
      <c r="F49" s="40">
        <v>50</v>
      </c>
      <c r="G49" s="30">
        <f>F49*'2024-23 Lot 1 BPU'!E49</f>
        <v>0</v>
      </c>
      <c r="H49" s="31">
        <f>'2024-23 Lot 1 BPU'!F49</f>
        <v>0</v>
      </c>
      <c r="I49" s="8">
        <f t="shared" si="1"/>
        <v>0</v>
      </c>
    </row>
    <row r="50" spans="1:9" x14ac:dyDescent="0.2">
      <c r="A50" s="57"/>
      <c r="B50" s="93" t="str">
        <f>'2024-23 Lot 1 BPU'!B50</f>
        <v>Guide</v>
      </c>
      <c r="C50" s="93"/>
      <c r="D50" s="23" t="str">
        <f>'2024-23 Lot 1 BPU'!C50</f>
        <v>Acier T90/B, 89x62x16mm</v>
      </c>
      <c r="E50" s="23" t="str">
        <f>'2024-23 Lot 1 BPU'!D50</f>
        <v>Mètre</v>
      </c>
      <c r="F50" s="40">
        <v>335</v>
      </c>
      <c r="G50" s="30">
        <f>F50*'2024-23 Lot 1 BPU'!E50</f>
        <v>0</v>
      </c>
      <c r="H50" s="31">
        <f>'2024-23 Lot 1 BPU'!F50</f>
        <v>0</v>
      </c>
      <c r="I50" s="8">
        <f t="shared" si="1"/>
        <v>0</v>
      </c>
    </row>
    <row r="51" spans="1:9" x14ac:dyDescent="0.2">
      <c r="A51" s="57" t="s">
        <v>56</v>
      </c>
      <c r="B51" s="93" t="str">
        <f>'2024-23 Lot 1 BPU'!B51</f>
        <v>Ampoule de cabine</v>
      </c>
      <c r="C51" s="93"/>
      <c r="D51" s="23" t="str">
        <f>'2024-23 Lot 1 BPU'!C51</f>
        <v>LED 7W, 600lm, GU10</v>
      </c>
      <c r="E51" s="23" t="str">
        <f>'2024-23 Lot 1 BPU'!D51</f>
        <v>Pièce</v>
      </c>
      <c r="F51" s="40">
        <v>50</v>
      </c>
      <c r="G51" s="30">
        <f>F51*'2024-23 Lot 1 BPU'!E51</f>
        <v>0</v>
      </c>
      <c r="H51" s="31">
        <f>'2024-23 Lot 1 BPU'!F51</f>
        <v>0</v>
      </c>
      <c r="I51" s="8">
        <f t="shared" si="1"/>
        <v>0</v>
      </c>
    </row>
    <row r="52" spans="1:9" x14ac:dyDescent="0.2">
      <c r="A52" s="57"/>
      <c r="B52" s="93" t="str">
        <f>'2024-23 Lot 1 BPU'!B52</f>
        <v>Ampoule de machinerie</v>
      </c>
      <c r="C52" s="93"/>
      <c r="D52" s="23" t="str">
        <f>'2024-23 Lot 1 BPU'!C52</f>
        <v>LED 10W, 800lm, E27</v>
      </c>
      <c r="E52" s="23" t="str">
        <f>'2024-23 Lot 1 BPU'!D52</f>
        <v>Pièce</v>
      </c>
      <c r="F52" s="40">
        <v>16</v>
      </c>
      <c r="G52" s="30">
        <f>F52*'2024-23 Lot 1 BPU'!E52</f>
        <v>0</v>
      </c>
      <c r="H52" s="31">
        <f>'2024-23 Lot 1 BPU'!F52</f>
        <v>0</v>
      </c>
      <c r="I52" s="8">
        <f t="shared" si="1"/>
        <v>0</v>
      </c>
    </row>
    <row r="53" spans="1:9" x14ac:dyDescent="0.2">
      <c r="A53" s="57"/>
      <c r="B53" s="93" t="str">
        <f>'2024-23 Lot 1 BPU'!B53</f>
        <v>Éclairage de secours (batterie, pile)</v>
      </c>
      <c r="C53" s="93"/>
      <c r="D53" s="23" t="str">
        <f>'2024-23 Lot 1 BPU'!C53</f>
        <v>NiMH, 3.6V, 1600mAh</v>
      </c>
      <c r="E53" s="23" t="str">
        <f>'2024-23 Lot 1 BPU'!D53</f>
        <v>Pièce</v>
      </c>
      <c r="F53" s="40">
        <v>16</v>
      </c>
      <c r="G53" s="30">
        <f>F53*'2024-23 Lot 1 BPU'!E53</f>
        <v>0</v>
      </c>
      <c r="H53" s="31">
        <f>'2024-23 Lot 1 BPU'!F53</f>
        <v>0</v>
      </c>
      <c r="I53" s="8">
        <f t="shared" si="1"/>
        <v>0</v>
      </c>
    </row>
    <row r="54" spans="1:9" x14ac:dyDescent="0.2">
      <c r="A54" s="57" t="s">
        <v>60</v>
      </c>
      <c r="B54" s="93" t="str">
        <f>'2024-23 Lot 1 BPU'!B54</f>
        <v>Dispositif de sécurité</v>
      </c>
      <c r="C54" s="93"/>
      <c r="D54" s="23" t="str">
        <f>'2024-23 Lot 1 BPU'!C54</f>
        <v>Conforme EN 81-20, 24V DC</v>
      </c>
      <c r="E54" s="23" t="str">
        <f>'2024-23 Lot 1 BPU'!D54</f>
        <v>Pièce</v>
      </c>
      <c r="F54" s="40">
        <v>16</v>
      </c>
      <c r="G54" s="30">
        <f>F54*'2024-23 Lot 1 BPU'!E54</f>
        <v>0</v>
      </c>
      <c r="H54" s="31">
        <f>'2024-23 Lot 1 BPU'!F54</f>
        <v>0</v>
      </c>
      <c r="I54" s="8">
        <f t="shared" si="1"/>
        <v>0</v>
      </c>
    </row>
    <row r="55" spans="1:9" x14ac:dyDescent="0.2">
      <c r="A55" s="57"/>
      <c r="B55" s="93" t="str">
        <f>'2024-23 Lot 1 BPU'!B55</f>
        <v>Fusible</v>
      </c>
      <c r="C55" s="93"/>
      <c r="D55" s="23" t="str">
        <f>'2024-23 Lot 1 BPU'!C55</f>
        <v>16A, 415V, type gG</v>
      </c>
      <c r="E55" s="23" t="str">
        <f>'2024-23 Lot 1 BPU'!D55</f>
        <v>Pièce</v>
      </c>
      <c r="F55" s="40">
        <v>67</v>
      </c>
      <c r="G55" s="30">
        <f>F55*'2024-23 Lot 1 BPU'!E55</f>
        <v>0</v>
      </c>
      <c r="H55" s="31">
        <f>'2024-23 Lot 1 BPU'!F55</f>
        <v>0</v>
      </c>
      <c r="I55" s="8">
        <f t="shared" si="1"/>
        <v>0</v>
      </c>
    </row>
    <row r="56" spans="1:9" x14ac:dyDescent="0.2">
      <c r="A56" s="57"/>
      <c r="B56" s="93" t="str">
        <f>'2024-23 Lot 1 BPU'!B56</f>
        <v>Limiteur de temps de fonctionnement du moteur</v>
      </c>
      <c r="C56" s="93"/>
      <c r="D56" s="23" t="str">
        <f>'2024-23 Lot 1 BPU'!C56</f>
        <v>Temporisation 20-180s, 230V</v>
      </c>
      <c r="E56" s="23" t="str">
        <f>'2024-23 Lot 1 BPU'!D56</f>
        <v>Pièce</v>
      </c>
      <c r="F56" s="40">
        <v>16</v>
      </c>
      <c r="G56" s="30">
        <f>F56*'2024-23 Lot 1 BPU'!E56</f>
        <v>0</v>
      </c>
      <c r="H56" s="31">
        <f>'2024-23 Lot 1 BPU'!F56</f>
        <v>0</v>
      </c>
      <c r="I56" s="8">
        <f t="shared" si="1"/>
        <v>0</v>
      </c>
    </row>
    <row r="57" spans="1:9" x14ac:dyDescent="0.2">
      <c r="A57" s="57" t="s">
        <v>63</v>
      </c>
      <c r="B57" s="93" t="str">
        <f>'2024-23 Lot 1 BPU'!B57</f>
        <v>Mécanisme de déverrouillage de secours</v>
      </c>
      <c r="C57" s="93"/>
      <c r="D57" s="23" t="str">
        <f>'2024-23 Lot 1 BPU'!C57</f>
        <v>Clé triangulaire, 8mm</v>
      </c>
      <c r="E57" s="23" t="str">
        <f>'2024-23 Lot 1 BPU'!D57</f>
        <v>Pièce</v>
      </c>
      <c r="F57" s="40">
        <v>16</v>
      </c>
      <c r="G57" s="30">
        <f>F57*'2024-23 Lot 1 BPU'!E57</f>
        <v>0</v>
      </c>
      <c r="H57" s="31">
        <f>'2024-23 Lot 1 BPU'!F57</f>
        <v>0</v>
      </c>
      <c r="I57" s="8">
        <f t="shared" si="1"/>
        <v>0</v>
      </c>
    </row>
    <row r="58" spans="1:9" x14ac:dyDescent="0.2">
      <c r="A58" s="57"/>
      <c r="B58" s="93" t="str">
        <f>'2024-23 Lot 1 BPU'!B58</f>
        <v>Câble, chaîne ou courroie</v>
      </c>
      <c r="C58" s="93"/>
      <c r="D58" s="23" t="str">
        <f>'2024-23 Lot 1 BPU'!C58</f>
        <v>Acier Ø8mm, charge 2000kg</v>
      </c>
      <c r="E58" s="23" t="str">
        <f>'2024-23 Lot 1 BPU'!D58</f>
        <v>Mètre</v>
      </c>
      <c r="F58" s="40">
        <v>167</v>
      </c>
      <c r="G58" s="30">
        <f>F58*'2024-23 Lot 1 BPU'!E58</f>
        <v>0</v>
      </c>
      <c r="H58" s="31">
        <f>'2024-23 Lot 1 BPU'!F58</f>
        <v>0</v>
      </c>
      <c r="I58" s="8">
        <f t="shared" si="1"/>
        <v>0</v>
      </c>
    </row>
    <row r="59" spans="1:9" x14ac:dyDescent="0.2">
      <c r="A59" s="57"/>
      <c r="B59" s="93" t="str">
        <f>'2024-23 Lot 1 BPU'!B59</f>
        <v>Dispositif de réouverture de porte</v>
      </c>
      <c r="C59" s="93"/>
      <c r="D59" s="23" t="str">
        <f>'2024-23 Lot 1 BPU'!C59</f>
        <v>Barrière infrarouge, 36 faisceaux</v>
      </c>
      <c r="E59" s="23" t="str">
        <f>'2024-23 Lot 1 BPU'!D59</f>
        <v>Pièce</v>
      </c>
      <c r="F59" s="40">
        <v>16</v>
      </c>
      <c r="G59" s="30">
        <f>F59*'2024-23 Lot 1 BPU'!E59</f>
        <v>0</v>
      </c>
      <c r="H59" s="31">
        <f>'2024-23 Lot 1 BPU'!F59</f>
        <v>0</v>
      </c>
      <c r="I59" s="8">
        <f t="shared" si="1"/>
        <v>0</v>
      </c>
    </row>
    <row r="60" spans="1:9" x14ac:dyDescent="0.2">
      <c r="A60" s="95" t="s">
        <v>121</v>
      </c>
      <c r="B60" s="93" t="str">
        <f>'2024-23 Lot 1 BPU'!B60</f>
        <v>Module GSM</v>
      </c>
      <c r="C60" s="93"/>
      <c r="D60" s="23" t="str">
        <f>'2024-23 Lot 1 BPU'!C60</f>
        <v>Quadribande, GPRS classe 10</v>
      </c>
      <c r="E60" s="23" t="str">
        <f>'2024-23 Lot 1 BPU'!D60</f>
        <v>Pièce</v>
      </c>
      <c r="F60" s="40">
        <v>16</v>
      </c>
      <c r="G60" s="30">
        <f>F60*'2024-23 Lot 1 BPU'!E60</f>
        <v>0</v>
      </c>
      <c r="H60" s="31">
        <f>'2024-23 Lot 1 BPU'!F60</f>
        <v>0</v>
      </c>
      <c r="I60" s="8">
        <f t="shared" si="1"/>
        <v>0</v>
      </c>
    </row>
    <row r="61" spans="1:9" x14ac:dyDescent="0.2">
      <c r="A61" s="95"/>
      <c r="B61" s="93" t="str">
        <f>'2024-23 Lot 1 BPU'!B61</f>
        <v>Antenne GSM</v>
      </c>
      <c r="C61" s="93"/>
      <c r="D61" s="23" t="str">
        <f>'2024-23 Lot 1 BPU'!C61</f>
        <v>Gain 3dBi, câble 3m</v>
      </c>
      <c r="E61" s="23" t="str">
        <f>'2024-23 Lot 1 BPU'!D61</f>
        <v>Pièce</v>
      </c>
      <c r="F61" s="40">
        <v>16</v>
      </c>
      <c r="G61" s="30">
        <f>F61*'2024-23 Lot 1 BPU'!E61</f>
        <v>0</v>
      </c>
      <c r="H61" s="31">
        <f>'2024-23 Lot 1 BPU'!F61</f>
        <v>0</v>
      </c>
      <c r="I61" s="8">
        <f t="shared" si="1"/>
        <v>0</v>
      </c>
    </row>
    <row r="62" spans="1:9" x14ac:dyDescent="0.2">
      <c r="A62" s="95"/>
      <c r="B62" s="93" t="str">
        <f>'2024-23 Lot 1 BPU'!B62</f>
        <v>Batterie de secours</v>
      </c>
      <c r="C62" s="93"/>
      <c r="D62" s="23" t="str">
        <f>'2024-23 Lot 1 BPU'!C62</f>
        <v>Li-ion 3.7V, 2000mAh</v>
      </c>
      <c r="E62" s="23" t="str">
        <f>'2024-23 Lot 1 BPU'!D62</f>
        <v>Pièce</v>
      </c>
      <c r="F62" s="40">
        <v>16</v>
      </c>
      <c r="G62" s="30">
        <f>F62*'2024-23 Lot 1 BPU'!E62</f>
        <v>0</v>
      </c>
      <c r="H62" s="31">
        <f>'2024-23 Lot 1 BPU'!F62</f>
        <v>0</v>
      </c>
      <c r="I62" s="8">
        <f t="shared" si="1"/>
        <v>0</v>
      </c>
    </row>
    <row r="63" spans="1:9" x14ac:dyDescent="0.2">
      <c r="A63" s="95"/>
      <c r="B63" s="93" t="str">
        <f>'2024-23 Lot 1 BPU'!B63</f>
        <v>Carte SIM</v>
      </c>
      <c r="C63" s="93"/>
      <c r="D63" s="23" t="str">
        <f>'2024-23 Lot 1 BPU'!C63</f>
        <v>M2M, data 50Mo/mois</v>
      </c>
      <c r="E63" s="23" t="str">
        <f>'2024-23 Lot 1 BPU'!D63</f>
        <v>Pièce</v>
      </c>
      <c r="F63" s="40">
        <v>16</v>
      </c>
      <c r="G63" s="30">
        <f>F63*'2024-23 Lot 1 BPU'!E63</f>
        <v>0</v>
      </c>
      <c r="H63" s="31">
        <f>'2024-23 Lot 1 BPU'!F63</f>
        <v>0</v>
      </c>
      <c r="I63" s="8">
        <f t="shared" si="1"/>
        <v>0</v>
      </c>
    </row>
    <row r="64" spans="1:9" x14ac:dyDescent="0.2">
      <c r="A64" s="95"/>
      <c r="B64" s="93" t="str">
        <f>'2024-23 Lot 1 BPU'!B64</f>
        <v>Câblage de connexion</v>
      </c>
      <c r="C64" s="93"/>
      <c r="D64" s="23" t="str">
        <f>'2024-23 Lot 1 BPU'!C64</f>
        <v>Longueur 5m, connecteurs RJ45</v>
      </c>
      <c r="E64" s="23" t="str">
        <f>'2024-23 Lot 1 BPU'!D64</f>
        <v>Pièce</v>
      </c>
      <c r="F64" s="40">
        <v>16</v>
      </c>
      <c r="G64" s="30">
        <f>F64*'2024-23 Lot 1 BPU'!E64</f>
        <v>0</v>
      </c>
      <c r="H64" s="31">
        <f>'2024-23 Lot 1 BPU'!F64</f>
        <v>0</v>
      </c>
      <c r="I64" s="8">
        <f t="shared" si="1"/>
        <v>0</v>
      </c>
    </row>
    <row r="65" spans="1:9" x14ac:dyDescent="0.2">
      <c r="A65" s="95"/>
      <c r="B65" s="93" t="str">
        <f>'2024-23 Lot 1 BPU'!B65</f>
        <v>Microphone</v>
      </c>
      <c r="C65" s="93"/>
      <c r="D65" s="23" t="str">
        <f>'2024-23 Lot 1 BPU'!C65</f>
        <v>Omnidirectionnel, -38dB</v>
      </c>
      <c r="E65" s="23" t="str">
        <f>'2024-23 Lot 1 BPU'!D65</f>
        <v>Pièce</v>
      </c>
      <c r="F65" s="40">
        <v>16</v>
      </c>
      <c r="G65" s="30">
        <f>F65*'2024-23 Lot 1 BPU'!E65</f>
        <v>0</v>
      </c>
      <c r="H65" s="31">
        <f>'2024-23 Lot 1 BPU'!F65</f>
        <v>0</v>
      </c>
      <c r="I65" s="8">
        <f t="shared" si="1"/>
        <v>0</v>
      </c>
    </row>
    <row r="66" spans="1:9" ht="13.5" thickBot="1" x14ac:dyDescent="0.25">
      <c r="A66" s="96"/>
      <c r="B66" s="94" t="str">
        <f>'2024-23 Lot 1 BPU'!B66</f>
        <v>Haut-parleur</v>
      </c>
      <c r="C66" s="94"/>
      <c r="D66" s="22" t="str">
        <f>'2024-23 Lot 1 BPU'!C66</f>
        <v>2W, 8 Ohm, 70mm</v>
      </c>
      <c r="E66" s="22" t="str">
        <f>'2024-23 Lot 1 BPU'!D66</f>
        <v>Pièce</v>
      </c>
      <c r="F66" s="41">
        <v>16</v>
      </c>
      <c r="G66" s="32">
        <f>F66*'2024-23 Lot 1 BPU'!E66</f>
        <v>0</v>
      </c>
      <c r="H66" s="33">
        <f>'2024-23 Lot 1 BPU'!F66</f>
        <v>0</v>
      </c>
      <c r="I66" s="11">
        <f t="shared" si="1"/>
        <v>0</v>
      </c>
    </row>
    <row r="69" spans="1:9" ht="39.75" customHeight="1" x14ac:dyDescent="0.2">
      <c r="A69" s="89" t="s">
        <v>117</v>
      </c>
      <c r="B69" s="90"/>
      <c r="C69" s="90"/>
      <c r="D69" s="90"/>
      <c r="E69" s="90"/>
      <c r="F69" s="90"/>
      <c r="G69" s="90"/>
      <c r="H69" s="91">
        <f>SUM(G30:G66)+SUM(G13:G26)</f>
        <v>0</v>
      </c>
      <c r="I69" s="92"/>
    </row>
  </sheetData>
  <sheetProtection algorithmName="SHA-512" hashValue="Y6kk+yR/FudrRazE6uv647AOrWbP0GCAUroX3NM1x6NgsigWUs0mrYeXCkoq+x/ZezXnONx9K9cmG03HfBpQjQ==" saltValue="Y7ZYpVk0P16GgHnc7bHflA==" spinCount="100000" sheet="1" formatCells="0" formatRows="0"/>
  <mergeCells count="78">
    <mergeCell ref="A6:I6"/>
    <mergeCell ref="A7:I7"/>
    <mergeCell ref="A8:I8"/>
    <mergeCell ref="A10:I10"/>
    <mergeCell ref="A28:I28"/>
    <mergeCell ref="B12:D12"/>
    <mergeCell ref="A13:A17"/>
    <mergeCell ref="B13:B15"/>
    <mergeCell ref="C13:D13"/>
    <mergeCell ref="C14:D14"/>
    <mergeCell ref="C15:D15"/>
    <mergeCell ref="B16:B17"/>
    <mergeCell ref="C16:D16"/>
    <mergeCell ref="C17:D17"/>
    <mergeCell ref="A18:A20"/>
    <mergeCell ref="A11:I11"/>
    <mergeCell ref="B29:C29"/>
    <mergeCell ref="A30:A37"/>
    <mergeCell ref="B30:C30"/>
    <mergeCell ref="B31:C31"/>
    <mergeCell ref="B32:C32"/>
    <mergeCell ref="B33:C33"/>
    <mergeCell ref="B34:C34"/>
    <mergeCell ref="B35:C35"/>
    <mergeCell ref="B36:C36"/>
    <mergeCell ref="B37:C37"/>
    <mergeCell ref="A51:A53"/>
    <mergeCell ref="B51:C51"/>
    <mergeCell ref="B52:C52"/>
    <mergeCell ref="A38:A45"/>
    <mergeCell ref="B38:C38"/>
    <mergeCell ref="B39:C39"/>
    <mergeCell ref="B40:C40"/>
    <mergeCell ref="B41:C41"/>
    <mergeCell ref="B42:C42"/>
    <mergeCell ref="B43:C43"/>
    <mergeCell ref="A46:A47"/>
    <mergeCell ref="B46:C46"/>
    <mergeCell ref="B47:C47"/>
    <mergeCell ref="A48:A50"/>
    <mergeCell ref="B48:C48"/>
    <mergeCell ref="B49:C49"/>
    <mergeCell ref="B50:C50"/>
    <mergeCell ref="B54:C54"/>
    <mergeCell ref="B55:C55"/>
    <mergeCell ref="B56:C56"/>
    <mergeCell ref="B44:C44"/>
    <mergeCell ref="B45:C45"/>
    <mergeCell ref="B53:C53"/>
    <mergeCell ref="A54:A56"/>
    <mergeCell ref="A69:G69"/>
    <mergeCell ref="H69:I69"/>
    <mergeCell ref="B65:C65"/>
    <mergeCell ref="B66:C66"/>
    <mergeCell ref="A57:A59"/>
    <mergeCell ref="B57:C57"/>
    <mergeCell ref="B58:C58"/>
    <mergeCell ref="B59:C59"/>
    <mergeCell ref="A60:A66"/>
    <mergeCell ref="B60:C60"/>
    <mergeCell ref="B61:C61"/>
    <mergeCell ref="B62:C62"/>
    <mergeCell ref="B63:C63"/>
    <mergeCell ref="B64:C64"/>
    <mergeCell ref="A24:A26"/>
    <mergeCell ref="B24:B26"/>
    <mergeCell ref="C24:D24"/>
    <mergeCell ref="C25:D25"/>
    <mergeCell ref="C26:D26"/>
    <mergeCell ref="B18:B20"/>
    <mergeCell ref="C18:D18"/>
    <mergeCell ref="C19:D19"/>
    <mergeCell ref="C20:D20"/>
    <mergeCell ref="A21:A23"/>
    <mergeCell ref="B21:B23"/>
    <mergeCell ref="C21:D21"/>
    <mergeCell ref="C22:D22"/>
    <mergeCell ref="C23:D23"/>
  </mergeCells>
  <conditionalFormatting sqref="I2 G31:G56 H31:H66">
    <cfRule type="containsBlanks" dxfId="6" priority="13">
      <formula>LEN(TRIM(G2))=0</formula>
    </cfRule>
  </conditionalFormatting>
  <conditionalFormatting sqref="I3">
    <cfRule type="containsBlanks" dxfId="5" priority="12">
      <formula>LEN(TRIM(I3))=0</formula>
    </cfRule>
  </conditionalFormatting>
  <conditionalFormatting sqref="G30:H30">
    <cfRule type="containsBlanks" dxfId="4" priority="11">
      <formula>LEN(TRIM(G30))=0</formula>
    </cfRule>
  </conditionalFormatting>
  <conditionalFormatting sqref="G57 G62:G65">
    <cfRule type="containsBlanks" dxfId="3" priority="5">
      <formula>LEN(TRIM(G57))=0</formula>
    </cfRule>
  </conditionalFormatting>
  <conditionalFormatting sqref="G58:G61">
    <cfRule type="containsBlanks" dxfId="2" priority="4">
      <formula>LEN(TRIM(G58))=0</formula>
    </cfRule>
  </conditionalFormatting>
  <conditionalFormatting sqref="G66">
    <cfRule type="containsBlanks" dxfId="1" priority="3">
      <formula>LEN(TRIM(G66))=0</formula>
    </cfRule>
  </conditionalFormatting>
  <printOptions horizontalCentered="1"/>
  <pageMargins left="0.19685039370078741" right="0.19685039370078741" top="1" bottom="1" header="0.39370078740157483" footer="0.39370078740157483"/>
  <pageSetup paperSize="9" scale="52" fitToHeight="0" orientation="portrait" r:id="rId1"/>
  <headerFooter differentFirst="1">
    <oddFooter>&amp;L
&amp;G&amp;C&amp;P/&amp;N
&amp;R
&amp;G</oddFooter>
    <firstHeader>&amp;L&amp;G&amp;C&amp;KE14D16BPU
Marché n°2023-26 Lot 1 Site Monod + IGFL&amp;R&amp;G</firstHeader>
    <firstFooter>&amp;L
&amp;G&amp;C&amp;P/&amp;N
&amp;R
&amp;G</firstFooter>
  </headerFooter>
  <legacyDrawingHF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2" id="{2B91CB4F-E165-4A5F-83FD-BE9E0A6B4C28}">
            <xm:f>LEN(TRIM('2024-23 Lot 1 BPU'!F13))=0</xm:f>
            <x14:dxf>
              <fill>
                <patternFill>
                  <bgColor theme="9" tint="0.59996337778862885"/>
                </patternFill>
              </fill>
            </x14:dxf>
          </x14:cfRule>
          <xm:sqref>F13:F26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2024-23 Lot 1 BPU</vt:lpstr>
      <vt:lpstr>2024-23 Lot 1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Giordano Marie-christine</dc:creator>
  <cp:lastModifiedBy>Rieu Salomé</cp:lastModifiedBy>
  <cp:lastPrinted>2023-06-20T10:32:47Z</cp:lastPrinted>
  <dcterms:created xsi:type="dcterms:W3CDTF">2011-05-24T09:56:52Z</dcterms:created>
  <dcterms:modified xsi:type="dcterms:W3CDTF">2024-12-13T13:21:49Z</dcterms:modified>
</cp:coreProperties>
</file>