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ACCUEIL SECU\ASCENSEURS\2024-23 Maintenance des ascenseurs\1. CONSULTATION\1. DOC de travail\2. DCE\DEFINITIF\SR 13122024\"/>
    </mc:Choice>
  </mc:AlternateContent>
  <xr:revisionPtr revIDLastSave="0" documentId="13_ncr:1_{11B4F1D5-70E4-4381-A240-96B070B7ED26}" xr6:coauthVersionLast="36" xr6:coauthVersionMax="47" xr10:uidLastSave="{00000000-0000-0000-0000-000000000000}"/>
  <bookViews>
    <workbookView xWindow="-120" yWindow="-120" windowWidth="29040" windowHeight="15720" tabRatio="844" activeTab="1" xr2:uid="{00000000-000D-0000-FFFF-FFFF00000000}"/>
  </bookViews>
  <sheets>
    <sheet name="2024-23 Lot 2 BPU" sheetId="9" r:id="rId1"/>
    <sheet name="2024-23 Lot 2 DQE" sheetId="12" r:id="rId2"/>
  </sheets>
  <externalReferences>
    <externalReference r:id="rId3"/>
  </externalReferences>
  <calcPr calcId="191029" iterateDelta="1E-4"/>
</workbook>
</file>

<file path=xl/calcChain.xml><?xml version="1.0" encoding="utf-8"?>
<calcChain xmlns="http://schemas.openxmlformats.org/spreadsheetml/2006/main">
  <c r="G15" i="12" l="1"/>
  <c r="G16" i="12"/>
  <c r="G17" i="12"/>
  <c r="G18" i="12"/>
  <c r="G19" i="12"/>
  <c r="G20" i="12"/>
  <c r="G21" i="12"/>
  <c r="G22" i="12"/>
  <c r="G23" i="12"/>
  <c r="G24" i="12"/>
  <c r="G25" i="12"/>
  <c r="G26" i="12"/>
  <c r="G27" i="12"/>
  <c r="G14" i="12"/>
  <c r="C15" i="12" l="1"/>
  <c r="C16" i="12"/>
  <c r="C17" i="12"/>
  <c r="C18" i="12"/>
  <c r="C19" i="12"/>
  <c r="C20" i="12"/>
  <c r="C21" i="12"/>
  <c r="C22" i="12"/>
  <c r="C23" i="12"/>
  <c r="C24" i="12"/>
  <c r="C25" i="12"/>
  <c r="C26" i="12"/>
  <c r="C27" i="12"/>
  <c r="C14" i="12"/>
  <c r="B25" i="12"/>
  <c r="B22" i="12"/>
  <c r="B19" i="12"/>
  <c r="B17" i="12"/>
  <c r="B14" i="12"/>
  <c r="A25" i="12"/>
  <c r="A22" i="12"/>
  <c r="A14" i="12"/>
  <c r="A19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I14" i="12" l="1"/>
  <c r="I3" i="12"/>
  <c r="I2" i="12"/>
  <c r="A8" i="12"/>
  <c r="H32" i="12" l="1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31" i="12"/>
  <c r="G32" i="12"/>
  <c r="I32" i="12" s="1"/>
  <c r="G33" i="12"/>
  <c r="I33" i="12" s="1"/>
  <c r="G34" i="12"/>
  <c r="G35" i="12"/>
  <c r="G36" i="12"/>
  <c r="G37" i="12"/>
  <c r="G38" i="12"/>
  <c r="G39" i="12"/>
  <c r="G40" i="12"/>
  <c r="I40" i="12" s="1"/>
  <c r="G41" i="12"/>
  <c r="I41" i="12" s="1"/>
  <c r="G42" i="12"/>
  <c r="G43" i="12"/>
  <c r="G44" i="12"/>
  <c r="G45" i="12"/>
  <c r="G46" i="12"/>
  <c r="G47" i="12"/>
  <c r="G48" i="12"/>
  <c r="G49" i="12"/>
  <c r="I49" i="12" s="1"/>
  <c r="G50" i="12"/>
  <c r="G51" i="12"/>
  <c r="G52" i="12"/>
  <c r="G53" i="12"/>
  <c r="G54" i="12"/>
  <c r="G55" i="12"/>
  <c r="G56" i="12"/>
  <c r="I56" i="12" s="1"/>
  <c r="G57" i="12"/>
  <c r="I57" i="12" s="1"/>
  <c r="G58" i="12"/>
  <c r="G59" i="12"/>
  <c r="G60" i="12"/>
  <c r="G61" i="12"/>
  <c r="G62" i="12"/>
  <c r="G63" i="12"/>
  <c r="G64" i="12"/>
  <c r="I64" i="12" s="1"/>
  <c r="G65" i="12"/>
  <c r="G66" i="12"/>
  <c r="G67" i="12"/>
  <c r="G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D67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E31" i="12"/>
  <c r="D31" i="12"/>
  <c r="B31" i="12"/>
  <c r="I51" i="12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31" i="9"/>
  <c r="H70" i="12" l="1"/>
  <c r="I66" i="12"/>
  <c r="I58" i="12"/>
  <c r="I38" i="12"/>
  <c r="I63" i="12"/>
  <c r="I46" i="12"/>
  <c r="I36" i="12"/>
  <c r="I65" i="12"/>
  <c r="I45" i="12"/>
  <c r="I62" i="12"/>
  <c r="I54" i="12"/>
  <c r="I47" i="12"/>
  <c r="I39" i="12"/>
  <c r="I31" i="12"/>
  <c r="I60" i="12"/>
  <c r="I53" i="12"/>
  <c r="I37" i="12"/>
  <c r="I50" i="12"/>
  <c r="I42" i="12"/>
  <c r="I34" i="12"/>
  <c r="I67" i="12"/>
  <c r="I59" i="12"/>
  <c r="I52" i="12"/>
  <c r="I44" i="12"/>
  <c r="I43" i="12"/>
  <c r="I35" i="12"/>
  <c r="I61" i="12"/>
  <c r="I55" i="12"/>
  <c r="I48" i="12"/>
  <c r="G17" i="9"/>
  <c r="G18" i="9"/>
  <c r="G19" i="9"/>
  <c r="G20" i="9"/>
  <c r="G21" i="9"/>
  <c r="G22" i="9"/>
  <c r="G23" i="9"/>
  <c r="G24" i="9"/>
  <c r="G25" i="9"/>
  <c r="G26" i="9"/>
  <c r="G27" i="9"/>
  <c r="G15" i="9" l="1"/>
  <c r="G16" i="9"/>
  <c r="G14" i="9"/>
</calcChain>
</file>

<file path=xl/sharedStrings.xml><?xml version="1.0" encoding="utf-8"?>
<sst xmlns="http://schemas.openxmlformats.org/spreadsheetml/2006/main" count="221" uniqueCount="125">
  <si>
    <t>Opérateur économique :</t>
  </si>
  <si>
    <t>Date de l'offre :</t>
  </si>
  <si>
    <t>Bordereau des prix unitaires</t>
  </si>
  <si>
    <t>P.U. en € HT</t>
  </si>
  <si>
    <t>Taux de TVA en %</t>
  </si>
  <si>
    <t>P.U. en € TTC</t>
  </si>
  <si>
    <t>Détail Quantitatif Estimatif</t>
  </si>
  <si>
    <t>Le soumissionnaire est tenu de répondre à chaque ligne, dans les cases en surbrillance orange. Toute absence de réponse devra être justifiée.
Les prix unitaires sont donnés dans le présent document, sans renvoi possible à un document annexe.</t>
  </si>
  <si>
    <t>Marché n°2024-23</t>
  </si>
  <si>
    <t xml:space="preserve">PIÈCES NON RÉFÉRENCÉES </t>
  </si>
  <si>
    <t>Rôle du titulaire</t>
  </si>
  <si>
    <t>Taux de remise / Coefficient peines et soins de revalorisation (en %)</t>
  </si>
  <si>
    <t>Constructeur du matériel</t>
  </si>
  <si>
    <t>Revendeur du matériel</t>
  </si>
  <si>
    <t>Prix d'achat/vente de la fourniture</t>
  </si>
  <si>
    <t>&lt; 1500 €HT</t>
  </si>
  <si>
    <t>≥ 1500 €HT</t>
  </si>
  <si>
    <t>≥ 8000 €HT</t>
  </si>
  <si>
    <t>COÛT HORAIRE D'INTERVENTION</t>
  </si>
  <si>
    <t>Désignation</t>
  </si>
  <si>
    <t>Jour et horaire d'intervention</t>
  </si>
  <si>
    <t>Horaire de jour et jour ouvré</t>
  </si>
  <si>
    <t>Technique</t>
  </si>
  <si>
    <t>Technicien de maintenance ascenseur, EPMR et monte-charge</t>
  </si>
  <si>
    <t>Technicien supérieur de maintenance ascenseur, EPMR et monte-charge (chef d'équipe)</t>
  </si>
  <si>
    <t>Technicien de maintenance spécialisé (appareil et marque spécifique)</t>
  </si>
  <si>
    <t>Administratif / Étude</t>
  </si>
  <si>
    <t>Contrôleur qualité</t>
  </si>
  <si>
    <t>Ingénieur commercial</t>
  </si>
  <si>
    <t>Horaire de nuit (21h00-6h00)</t>
  </si>
  <si>
    <t>Weekend (du vendredi 21h00 au lundi 6h00)</t>
  </si>
  <si>
    <t>Jours fériés</t>
  </si>
  <si>
    <t>PIÈCES DE MAINTENANCE COURANTES</t>
  </si>
  <si>
    <t>Composant</t>
  </si>
  <si>
    <t>Pièce</t>
  </si>
  <si>
    <t>Cabine</t>
  </si>
  <si>
    <t>Ferme-porte automatique</t>
  </si>
  <si>
    <t>Bouton de commande</t>
  </si>
  <si>
    <t>Paumelle de porte</t>
  </si>
  <si>
    <t>Contact de porte</t>
  </si>
  <si>
    <t>Coulisseau et garniture</t>
  </si>
  <si>
    <t>Galet de suspension</t>
  </si>
  <si>
    <t>Interface d'appel de secours</t>
  </si>
  <si>
    <t>Dispositif de réouverture de porte</t>
  </si>
  <si>
    <t>Paliers</t>
  </si>
  <si>
    <t>Serrure</t>
  </si>
  <si>
    <t>Patin de guidage</t>
  </si>
  <si>
    <t>Bouton d'appel et voyant lumineux</t>
  </si>
  <si>
    <t>Contrepoids ou ressort de fermeture</t>
  </si>
  <si>
    <t>Machinerie</t>
  </si>
  <si>
    <t>Balais du moteur</t>
  </si>
  <si>
    <t>Fusible</t>
  </si>
  <si>
    <t>Gaine</t>
  </si>
  <si>
    <t>Coulisseau de contrepoids</t>
  </si>
  <si>
    <t>Éclairage (ampoule)</t>
  </si>
  <si>
    <t>Guide</t>
  </si>
  <si>
    <t>Éclairage</t>
  </si>
  <si>
    <t>Ampoule de cabine</t>
  </si>
  <si>
    <t>Ampoule de machinerie</t>
  </si>
  <si>
    <t>Éclairage de secours (batterie, pile)</t>
  </si>
  <si>
    <t>Système électrique</t>
  </si>
  <si>
    <t>Dispositif de sécurité</t>
  </si>
  <si>
    <t>Limiteur de temps de fonctionnement du moteur</t>
  </si>
  <si>
    <t>Portes</t>
  </si>
  <si>
    <t>Mécanisme de déverrouillage de secours</t>
  </si>
  <si>
    <t>Câble, chaîne ou courroie</t>
  </si>
  <si>
    <t>Module GSM</t>
  </si>
  <si>
    <t>Antenne GSM</t>
  </si>
  <si>
    <t>Batterie de secours</t>
  </si>
  <si>
    <t>Carte SIM</t>
  </si>
  <si>
    <t>Câblage de connexion</t>
  </si>
  <si>
    <t>Microphone</t>
  </si>
  <si>
    <t>Haut-parleur</t>
  </si>
  <si>
    <t>Le présent DQE est un document non-contractuel basé sur une estimation des besoins quadri-annuels.
Les prix unitaires ainsi que le taux de TVA en % sont automatiquement repris du BPU et les calculs sont automatisés. Le soumissionnaire vérifie la cohérence des montants calculés.</t>
  </si>
  <si>
    <t>Quantités estimées</t>
  </si>
  <si>
    <t>Spécification technique</t>
  </si>
  <si>
    <t>Unité</t>
  </si>
  <si>
    <t>Boutons LED, 42x42mm, IP54</t>
  </si>
  <si>
    <t>Acier inoxydable, 100x86mm</t>
  </si>
  <si>
    <t>Paire</t>
  </si>
  <si>
    <t>250V, 3A, IP67</t>
  </si>
  <si>
    <t>Force EN 2-4, vitesse réglable</t>
  </si>
  <si>
    <t>Polyuréthane, 70-90 Shore A</t>
  </si>
  <si>
    <t>Jeu</t>
  </si>
  <si>
    <t>Diamètre 80mm, charge 250kg</t>
  </si>
  <si>
    <t>Conforme EN 81-28, batterie 12V</t>
  </si>
  <si>
    <t>Capteur infrarouge, portée 2m</t>
  </si>
  <si>
    <t>Force EN 3-6, thermoconstant</t>
  </si>
  <si>
    <t>Conforme EN 81-20, force 1000N</t>
  </si>
  <si>
    <t>230V, 2A, IP65</t>
  </si>
  <si>
    <t>Acier zingué, 140x100mm</t>
  </si>
  <si>
    <t>Diamètre 65mm, charge 200kg</t>
  </si>
  <si>
    <t>PTFE, épaisseur 5mm</t>
  </si>
  <si>
    <t>LED 24V, IP42</t>
  </si>
  <si>
    <t>Force 40-60N, course 20mm</t>
  </si>
  <si>
    <t>Carbone-cuivre, 25x32x40mm</t>
  </si>
  <si>
    <t>10A, 500V, type aM</t>
  </si>
  <si>
    <t>Fonte, largeur 16mm</t>
  </si>
  <si>
    <t>LED 5W, 400lm, E27</t>
  </si>
  <si>
    <t>Acier T90/B, 89x62x16mm</t>
  </si>
  <si>
    <t>Mètre</t>
  </si>
  <si>
    <t>LED 7W, 600lm, GU10</t>
  </si>
  <si>
    <t>LED 10W, 800lm, E27</t>
  </si>
  <si>
    <t>NiMH, 3.6V, 1600mAh</t>
  </si>
  <si>
    <t>Conforme EN 81-20, 24V DC</t>
  </si>
  <si>
    <t>16A, 415V, type gG</t>
  </si>
  <si>
    <t>Temporisation 20-180s, 230V</t>
  </si>
  <si>
    <t>Clé triangulaire, 8mm</t>
  </si>
  <si>
    <t>Acier Ø8mm, charge 2000kg</t>
  </si>
  <si>
    <t>Barrière infrarouge, 36 faisceaux</t>
  </si>
  <si>
    <t>Quadribande, GPRS classe 10</t>
  </si>
  <si>
    <t>Gain 3dBi, câble 3m</t>
  </si>
  <si>
    <t>Li-ion 3.7V, 2000mAh</t>
  </si>
  <si>
    <t>M2M, data 50Mo/mois</t>
  </si>
  <si>
    <t>Longueur 5m, connecteurs RJ45</t>
  </si>
  <si>
    <t>Omnidirectionnel, -38dB</t>
  </si>
  <si>
    <t>2W, 8 Ohm, 70mm</t>
  </si>
  <si>
    <t>Montant total DQE (en € HT) =
Pris en compte pour l'analyse du prix</t>
  </si>
  <si>
    <t>Prix total en € HT</t>
  </si>
  <si>
    <t>Prix total en € TTC</t>
  </si>
  <si>
    <t>Entretien des ascenseurs de l'ENS de Lyon
LOT 02 - SITE DESCARTES</t>
  </si>
  <si>
    <t>Dispositif de transmission d'alarme par GSM
(uniquement pour de nouveaux ascenseurs)</t>
  </si>
  <si>
    <t>h</t>
  </si>
  <si>
    <t>Légende</t>
  </si>
  <si>
    <t>À compléter par l'opérateur économique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</si>
</sst>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0C]_-;\-* #,##0.00\ [$€-40C]_-;_-* &quot;-&quot;??\ [$€-40C]_-;_-@_-"/>
    <numFmt numFmtId="165" formatCode="#,##0.00\ &quot;€&quot;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8"/>
      <color rgb="FFE14D16"/>
      <name val="Arial"/>
      <family val="2"/>
    </font>
    <font>
      <b/>
      <sz val="14"/>
      <color rgb="FFE14D16"/>
      <name val="Arial"/>
      <family val="2"/>
    </font>
    <font>
      <b/>
      <sz val="10"/>
      <name val="Arial"/>
      <family val="2"/>
    </font>
    <font>
      <b/>
      <sz val="20"/>
      <color rgb="FFE14D16"/>
      <name val="Arial"/>
      <family val="2"/>
    </font>
    <font>
      <b/>
      <sz val="10"/>
      <color rgb="FFE14D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14D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0" fontId="3" fillId="3" borderId="0" xfId="0" applyFont="1" applyFill="1" applyAlignment="1" applyProtection="1">
      <alignment wrapText="1"/>
    </xf>
    <xf numFmtId="9" fontId="0" fillId="0" borderId="2" xfId="2" applyFont="1" applyBorder="1" applyAlignment="1" applyProtection="1">
      <alignment horizontal="center" vertical="center"/>
    </xf>
    <xf numFmtId="44" fontId="0" fillId="0" borderId="3" xfId="1" applyFont="1" applyBorder="1" applyAlignment="1" applyProtection="1">
      <alignment vertical="center"/>
    </xf>
    <xf numFmtId="44" fontId="0" fillId="0" borderId="6" xfId="1" applyFont="1" applyBorder="1" applyAlignment="1" applyProtection="1">
      <alignment vertical="center"/>
    </xf>
    <xf numFmtId="44" fontId="0" fillId="0" borderId="3" xfId="1" applyFont="1" applyBorder="1" applyAlignment="1" applyProtection="1">
      <alignment horizontal="center" vertical="center"/>
    </xf>
    <xf numFmtId="9" fontId="0" fillId="0" borderId="5" xfId="2" applyFont="1" applyBorder="1" applyAlignment="1" applyProtection="1">
      <alignment horizontal="center" vertical="center"/>
    </xf>
    <xf numFmtId="44" fontId="0" fillId="0" borderId="6" xfId="1" applyFont="1" applyBorder="1" applyAlignment="1" applyProtection="1">
      <alignment horizontal="center" vertical="center"/>
    </xf>
    <xf numFmtId="0" fontId="10" fillId="0" borderId="2" xfId="0" applyFont="1" applyBorder="1" applyAlignment="1" applyProtection="1"/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 wrapText="1"/>
    </xf>
    <xf numFmtId="44" fontId="10" fillId="0" borderId="2" xfId="1" applyFont="1" applyBorder="1" applyAlignment="1" applyProtection="1">
      <alignment horizontal="center" vertical="center"/>
      <protection locked="0"/>
    </xf>
    <xf numFmtId="44" fontId="10" fillId="0" borderId="5" xfId="1" applyFont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vertical="center"/>
    </xf>
    <xf numFmtId="0" fontId="0" fillId="0" borderId="5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5" fillId="2" borderId="11" xfId="0" applyFont="1" applyFill="1" applyBorder="1" applyAlignment="1" applyProtection="1">
      <alignment vertical="center"/>
    </xf>
    <xf numFmtId="0" fontId="0" fillId="0" borderId="2" xfId="0" applyFont="1" applyBorder="1" applyAlignment="1" applyProtection="1">
      <alignment horizontal="center" wrapText="1"/>
    </xf>
    <xf numFmtId="44" fontId="0" fillId="0" borderId="2" xfId="1" applyFont="1" applyBorder="1" applyAlignment="1" applyProtection="1">
      <alignment vertical="center"/>
    </xf>
    <xf numFmtId="9" fontId="0" fillId="0" borderId="2" xfId="2" applyFont="1" applyBorder="1" applyAlignment="1" applyProtection="1">
      <alignment vertical="center"/>
    </xf>
    <xf numFmtId="44" fontId="0" fillId="0" borderId="5" xfId="1" applyFont="1" applyBorder="1" applyAlignment="1" applyProtection="1">
      <alignment vertical="center"/>
    </xf>
    <xf numFmtId="9" fontId="0" fillId="0" borderId="5" xfId="2" applyFont="1" applyBorder="1" applyAlignment="1" applyProtection="1">
      <alignment vertical="center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165" fontId="0" fillId="0" borderId="2" xfId="1" applyNumberFormat="1" applyFont="1" applyBorder="1" applyAlignment="1" applyProtection="1">
      <alignment vertical="center"/>
      <protection locked="0"/>
    </xf>
    <xf numFmtId="165" fontId="0" fillId="0" borderId="2" xfId="2" applyNumberFormat="1" applyFont="1" applyBorder="1" applyAlignment="1" applyProtection="1">
      <alignment vertical="center"/>
      <protection locked="0"/>
    </xf>
    <xf numFmtId="165" fontId="0" fillId="0" borderId="5" xfId="1" applyNumberFormat="1" applyFont="1" applyBorder="1" applyAlignment="1" applyProtection="1">
      <alignment vertical="center"/>
      <protection locked="0"/>
    </xf>
    <xf numFmtId="165" fontId="0" fillId="0" borderId="5" xfId="2" applyNumberFormat="1" applyFont="1" applyBorder="1" applyAlignment="1" applyProtection="1">
      <alignment vertical="center"/>
      <protection locked="0"/>
    </xf>
    <xf numFmtId="0" fontId="3" fillId="0" borderId="1" xfId="0" applyNumberFormat="1" applyFont="1" applyBorder="1" applyAlignment="1" applyProtection="1">
      <alignment horizontal="left" vertical="center" wrapText="1"/>
    </xf>
    <xf numFmtId="0" fontId="0" fillId="0" borderId="21" xfId="0" applyBorder="1" applyProtection="1"/>
    <xf numFmtId="164" fontId="3" fillId="0" borderId="22" xfId="0" applyNumberFormat="1" applyFont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/>
    <xf numFmtId="0" fontId="0" fillId="0" borderId="2" xfId="0" applyFont="1" applyFill="1" applyBorder="1" applyAlignment="1" applyProtection="1">
      <alignment horizontal="center" wrapText="1"/>
    </xf>
    <xf numFmtId="0" fontId="10" fillId="0" borderId="5" xfId="0" applyFont="1" applyFill="1" applyBorder="1" applyAlignment="1" applyProtection="1"/>
    <xf numFmtId="0" fontId="0" fillId="0" borderId="5" xfId="0" applyFont="1" applyFill="1" applyBorder="1" applyAlignment="1" applyProtection="1">
      <alignment horizontal="center" wrapText="1"/>
    </xf>
    <xf numFmtId="0" fontId="0" fillId="0" borderId="5" xfId="0" applyFont="1" applyBorder="1" applyAlignment="1" applyProtection="1">
      <alignment horizontal="center" wrapText="1"/>
    </xf>
    <xf numFmtId="0" fontId="0" fillId="0" borderId="2" xfId="0" applyFont="1" applyFill="1" applyBorder="1" applyAlignment="1" applyProtection="1">
      <alignment horizontal="center"/>
    </xf>
    <xf numFmtId="0" fontId="0" fillId="0" borderId="5" xfId="0" applyFont="1" applyFill="1" applyBorder="1" applyAlignment="1" applyProtection="1">
      <alignment horizontal="center"/>
    </xf>
    <xf numFmtId="7" fontId="4" fillId="0" borderId="2" xfId="1" applyNumberFormat="1" applyFont="1" applyFill="1" applyBorder="1" applyAlignment="1" applyProtection="1">
      <alignment horizontal="center" vertical="center"/>
    </xf>
    <xf numFmtId="44" fontId="0" fillId="0" borderId="9" xfId="1" applyFont="1" applyBorder="1" applyAlignment="1" applyProtection="1">
      <alignment horizontal="center" vertical="center"/>
    </xf>
    <xf numFmtId="9" fontId="0" fillId="0" borderId="2" xfId="2" applyFont="1" applyFill="1" applyBorder="1" applyAlignment="1" applyProtection="1">
      <alignment horizontal="center" vertical="center"/>
    </xf>
    <xf numFmtId="7" fontId="4" fillId="0" borderId="5" xfId="1" applyNumberFormat="1" applyFont="1" applyFill="1" applyBorder="1" applyAlignment="1" applyProtection="1">
      <alignment horizontal="center" vertical="center"/>
    </xf>
    <xf numFmtId="44" fontId="0" fillId="0" borderId="25" xfId="1" applyFont="1" applyBorder="1" applyAlignment="1" applyProtection="1">
      <alignment horizontal="center" vertical="center"/>
    </xf>
    <xf numFmtId="9" fontId="0" fillId="0" borderId="5" xfId="2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top"/>
    </xf>
    <xf numFmtId="0" fontId="5" fillId="2" borderId="11" xfId="0" applyFont="1" applyFill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center"/>
    </xf>
    <xf numFmtId="0" fontId="12" fillId="0" borderId="32" xfId="0" applyFont="1" applyBorder="1" applyAlignment="1" applyProtection="1">
      <alignment horizontal="center"/>
    </xf>
    <xf numFmtId="0" fontId="8" fillId="0" borderId="0" xfId="0" applyFont="1" applyAlignment="1" applyProtection="1">
      <alignment horizontal="center" vertical="center" wrapText="1"/>
    </xf>
    <xf numFmtId="0" fontId="7" fillId="4" borderId="17" xfId="0" applyFont="1" applyFill="1" applyBorder="1" applyAlignment="1" applyProtection="1">
      <alignment horizontal="center"/>
    </xf>
    <xf numFmtId="0" fontId="7" fillId="4" borderId="18" xfId="0" applyFont="1" applyFill="1" applyBorder="1" applyAlignment="1" applyProtection="1">
      <alignment horizontal="center"/>
    </xf>
    <xf numFmtId="0" fontId="7" fillId="4" borderId="19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top"/>
    </xf>
    <xf numFmtId="0" fontId="10" fillId="0" borderId="2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7" fillId="4" borderId="13" xfId="0" applyFont="1" applyFill="1" applyBorder="1" applyAlignment="1" applyProtection="1">
      <alignment horizontal="center"/>
    </xf>
    <xf numFmtId="0" fontId="7" fillId="4" borderId="14" xfId="0" applyFont="1" applyFill="1" applyBorder="1" applyAlignment="1" applyProtection="1">
      <alignment horizontal="center"/>
    </xf>
    <xf numFmtId="0" fontId="7" fillId="4" borderId="15" xfId="0" applyFont="1" applyFill="1" applyBorder="1" applyAlignment="1" applyProtection="1">
      <alignment horizontal="center"/>
    </xf>
    <xf numFmtId="0" fontId="5" fillId="2" borderId="17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center" vertical="center"/>
    </xf>
    <xf numFmtId="0" fontId="5" fillId="2" borderId="18" xfId="0" applyFont="1" applyFill="1" applyBorder="1" applyAlignment="1" applyProtection="1">
      <alignment horizontal="center" vertical="center" wrapText="1"/>
    </xf>
    <xf numFmtId="0" fontId="5" fillId="2" borderId="19" xfId="0" applyFont="1" applyFill="1" applyBorder="1" applyAlignment="1" applyProtection="1">
      <alignment horizontal="center" vertical="center" wrapText="1"/>
    </xf>
    <xf numFmtId="0" fontId="5" fillId="2" borderId="20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5" fillId="2" borderId="27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horizontal="center" vertical="center"/>
    </xf>
    <xf numFmtId="0" fontId="5" fillId="2" borderId="29" xfId="0" applyFont="1" applyFill="1" applyBorder="1" applyAlignment="1" applyProtection="1">
      <alignment horizontal="center" vertical="center"/>
    </xf>
    <xf numFmtId="0" fontId="7" fillId="4" borderId="23" xfId="0" applyFont="1" applyFill="1" applyBorder="1" applyAlignment="1" applyProtection="1">
      <alignment horizontal="center"/>
    </xf>
    <xf numFmtId="0" fontId="7" fillId="4" borderId="30" xfId="0" applyFont="1" applyFill="1" applyBorder="1" applyAlignment="1" applyProtection="1">
      <alignment horizontal="center"/>
    </xf>
    <xf numFmtId="0" fontId="7" fillId="4" borderId="24" xfId="0" applyFont="1" applyFill="1" applyBorder="1" applyAlignment="1" applyProtection="1">
      <alignment horizontal="center"/>
    </xf>
    <xf numFmtId="0" fontId="5" fillId="2" borderId="11" xfId="0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/>
    </xf>
    <xf numFmtId="0" fontId="6" fillId="2" borderId="0" xfId="0" applyFont="1" applyFill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/>
    </xf>
    <xf numFmtId="44" fontId="11" fillId="0" borderId="0" xfId="0" applyNumberFormat="1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/>
    </xf>
    <xf numFmtId="1" fontId="0" fillId="0" borderId="2" xfId="2" applyNumberFormat="1" applyFont="1" applyFill="1" applyBorder="1" applyAlignment="1" applyProtection="1">
      <alignment horizontal="center" vertical="center"/>
    </xf>
    <xf numFmtId="1" fontId="0" fillId="0" borderId="5" xfId="2" applyNumberFormat="1" applyFont="1" applyFill="1" applyBorder="1" applyAlignment="1" applyProtection="1">
      <alignment horizontal="center" vertical="center"/>
    </xf>
    <xf numFmtId="9" fontId="0" fillId="0" borderId="11" xfId="2" applyFont="1" applyBorder="1" applyAlignment="1" applyProtection="1">
      <alignment horizontal="center"/>
      <protection locked="0"/>
    </xf>
    <xf numFmtId="9" fontId="0" fillId="0" borderId="16" xfId="2" applyFont="1" applyBorder="1" applyAlignment="1" applyProtection="1">
      <alignment horizontal="center"/>
      <protection locked="0"/>
    </xf>
    <xf numFmtId="9" fontId="0" fillId="0" borderId="2" xfId="2" applyFont="1" applyBorder="1" applyAlignment="1" applyProtection="1">
      <alignment horizontal="center"/>
      <protection locked="0"/>
    </xf>
    <xf numFmtId="9" fontId="0" fillId="0" borderId="3" xfId="2" applyFont="1" applyBorder="1" applyAlignment="1" applyProtection="1">
      <alignment horizontal="center"/>
      <protection locked="0"/>
    </xf>
    <xf numFmtId="9" fontId="0" fillId="0" borderId="5" xfId="2" applyFont="1" applyBorder="1" applyAlignment="1" applyProtection="1">
      <alignment horizontal="center"/>
      <protection locked="0"/>
    </xf>
    <xf numFmtId="9" fontId="0" fillId="0" borderId="6" xfId="2" applyFont="1" applyBorder="1" applyAlignment="1" applyProtection="1">
      <alignment horizontal="center"/>
      <protection locked="0"/>
    </xf>
    <xf numFmtId="0" fontId="5" fillId="2" borderId="33" xfId="0" applyFont="1" applyFill="1" applyBorder="1" applyAlignment="1" applyProtection="1">
      <alignment horizontal="center" vertical="center" wrapText="1"/>
    </xf>
    <xf numFmtId="0" fontId="5" fillId="2" borderId="34" xfId="0" applyFont="1" applyFill="1" applyBorder="1" applyAlignment="1" applyProtection="1">
      <alignment horizontal="center" vertical="center" wrapText="1"/>
    </xf>
    <xf numFmtId="0" fontId="10" fillId="0" borderId="20" xfId="0" applyFont="1" applyBorder="1" applyAlignment="1" applyProtection="1">
      <alignment horizontal="center"/>
    </xf>
    <xf numFmtId="0" fontId="10" fillId="0" borderId="10" xfId="0" applyFont="1" applyBorder="1" applyAlignment="1" applyProtection="1">
      <alignment horizontal="center"/>
    </xf>
    <xf numFmtId="0" fontId="10" fillId="0" borderId="9" xfId="0" applyFont="1" applyBorder="1" applyAlignment="1" applyProtection="1">
      <alignment horizontal="center"/>
    </xf>
    <xf numFmtId="0" fontId="10" fillId="0" borderId="7" xfId="0" applyFont="1" applyBorder="1" applyAlignment="1" applyProtection="1">
      <alignment horizontal="center"/>
    </xf>
    <xf numFmtId="0" fontId="10" fillId="0" borderId="25" xfId="0" applyFont="1" applyBorder="1" applyAlignment="1" applyProtection="1">
      <alignment horizontal="center"/>
    </xf>
    <xf numFmtId="0" fontId="10" fillId="0" borderId="26" xfId="0" applyFont="1" applyBorder="1" applyAlignment="1" applyProtection="1">
      <alignment horizontal="center"/>
    </xf>
  </cellXfs>
  <cellStyles count="11">
    <cellStyle name="Milliers 2" xfId="7" xr:uid="{00000000-0005-0000-0000-000000000000}"/>
    <cellStyle name="Milliers 2 2" xfId="10" xr:uid="{00000000-0005-0000-0000-000000000000}"/>
    <cellStyle name="Monétaire" xfId="1" builtinId="4"/>
    <cellStyle name="Monétaire 2" xfId="4" xr:uid="{00000000-0005-0000-0000-000030000000}"/>
    <cellStyle name="Monétaire 3" xfId="9" xr:uid="{00000000-0005-0000-0000-000035000000}"/>
    <cellStyle name="Normal" xfId="0" builtinId="0"/>
    <cellStyle name="Normal 2" xfId="5" xr:uid="{00000000-0005-0000-0000-000003000000}"/>
    <cellStyle name="Normal 3" xfId="3" xr:uid="{00000000-0005-0000-0000-000031000000}"/>
    <cellStyle name="Normal 4" xfId="8" xr:uid="{00000000-0005-0000-0000-000036000000}"/>
    <cellStyle name="Pourcentage" xfId="2" builtinId="5"/>
    <cellStyle name="Pourcentage 2" xfId="6" xr:uid="{00000000-0005-0000-0000-000004000000}"/>
  </cellStyles>
  <dxfs count="21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3DEB3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B8DC"/>
      <rgbColor rgb="0099CC00"/>
      <rgbColor rgb="00FFD320"/>
      <rgbColor rgb="00FF950E"/>
      <rgbColor rgb="00FF3366"/>
      <rgbColor rgb="00666699"/>
      <rgbColor rgb="00969696"/>
      <rgbColor rgb="00003366"/>
      <rgbColor rgb="0033A3A3"/>
      <rgbColor rgb="00003300"/>
      <rgbColor rgb="00333300"/>
      <rgbColor rgb="00993300"/>
      <rgbColor rgb="00993366"/>
      <rgbColor rgb="00333399"/>
      <rgbColor rgb="00333333"/>
    </indexedColors>
    <mruColors>
      <color rgb="FFE14D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Relationship Id="rId5" Type="http://schemas.openxmlformats.org/officeDocument/2006/relationships/image" Target="../media/image8.png"/><Relationship Id="rId4" Type="http://schemas.openxmlformats.org/officeDocument/2006/relationships/image" Target="../media/image7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GS/Marches_Publics/March&#233;s%20Publics/DIRECTIONS%20ET%20SERVICES/ACCUEIL%20SECU/ASCENSEURS/2024-23%20Maintenance%20des%20ascenseurs/1.%20CONSULTATION/1.%20DOC%20de%20travail/2.%20DCE/DEFINITIF/2024-23%20Lot%201%20BPU-DQE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3 Lot 1 BPU"/>
      <sheetName val="2024-23 Lot 1 DQE"/>
    </sheetNames>
    <sheetDataSet>
      <sheetData sheetId="0">
        <row r="13">
          <cell r="E13"/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1EF4-6897-475A-B41A-4F3555D1F5C9}">
  <sheetPr>
    <pageSetUpPr fitToPage="1"/>
  </sheetPr>
  <dimension ref="A2:G77"/>
  <sheetViews>
    <sheetView showRuler="0" view="pageLayout" topLeftCell="A44" zoomScaleNormal="100" zoomScaleSheetLayoutView="130" workbookViewId="0">
      <selection activeCell="D74" sqref="D74:E74"/>
    </sheetView>
  </sheetViews>
  <sheetFormatPr baseColWidth="10" defaultColWidth="4.28515625" defaultRowHeight="12.75" x14ac:dyDescent="0.2"/>
  <cols>
    <col min="1" max="1" width="18.28515625" style="1" customWidth="1"/>
    <col min="2" max="2" width="45.7109375" style="1" bestFit="1" customWidth="1"/>
    <col min="3" max="3" width="33" style="1" bestFit="1" customWidth="1"/>
    <col min="4" max="4" width="7.140625" style="1" bestFit="1" customWidth="1"/>
    <col min="5" max="5" width="22.7109375" style="1" bestFit="1" customWidth="1"/>
    <col min="6" max="6" width="21" style="1" bestFit="1" customWidth="1"/>
    <col min="7" max="7" width="15" style="1" bestFit="1" customWidth="1"/>
    <col min="8" max="16384" width="4.28515625" style="1"/>
  </cols>
  <sheetData>
    <row r="2" spans="1:7" ht="13.5" thickBot="1" x14ac:dyDescent="0.25">
      <c r="F2" s="3" t="s">
        <v>0</v>
      </c>
      <c r="G2" s="26"/>
    </row>
    <row r="3" spans="1:7" x14ac:dyDescent="0.2">
      <c r="B3" s="50" t="s">
        <v>123</v>
      </c>
      <c r="C3" s="51"/>
      <c r="F3" s="3" t="s">
        <v>1</v>
      </c>
      <c r="G3" s="26"/>
    </row>
    <row r="4" spans="1:7" ht="13.5" thickBot="1" x14ac:dyDescent="0.25">
      <c r="B4" s="33"/>
      <c r="C4" s="32" t="s">
        <v>124</v>
      </c>
    </row>
    <row r="6" spans="1:7" ht="23.25" x14ac:dyDescent="0.2">
      <c r="A6" s="52" t="s">
        <v>2</v>
      </c>
      <c r="B6" s="52"/>
      <c r="C6" s="52"/>
      <c r="D6" s="52"/>
      <c r="E6" s="52"/>
      <c r="F6" s="52"/>
      <c r="G6" s="52"/>
    </row>
    <row r="7" spans="1:7" ht="18" x14ac:dyDescent="0.2">
      <c r="A7" s="62" t="s">
        <v>8</v>
      </c>
      <c r="B7" s="62"/>
      <c r="C7" s="62"/>
      <c r="D7" s="62"/>
      <c r="E7" s="62"/>
      <c r="F7" s="62"/>
      <c r="G7" s="62"/>
    </row>
    <row r="8" spans="1:7" ht="30.75" customHeight="1" x14ac:dyDescent="0.2">
      <c r="A8" s="63" t="s">
        <v>120</v>
      </c>
      <c r="B8" s="63"/>
      <c r="C8" s="63"/>
      <c r="D8" s="63"/>
      <c r="E8" s="63"/>
      <c r="F8" s="63"/>
      <c r="G8" s="63"/>
    </row>
    <row r="9" spans="1:7" x14ac:dyDescent="0.2">
      <c r="C9" s="2"/>
      <c r="D9" s="2"/>
    </row>
    <row r="10" spans="1:7" ht="30" customHeight="1" x14ac:dyDescent="0.2">
      <c r="A10" s="56" t="s">
        <v>7</v>
      </c>
      <c r="B10" s="56"/>
      <c r="C10" s="57"/>
      <c r="D10" s="57"/>
      <c r="E10" s="57"/>
      <c r="F10" s="57"/>
      <c r="G10" s="57"/>
    </row>
    <row r="11" spans="1:7" ht="13.5" thickBot="1" x14ac:dyDescent="0.25">
      <c r="A11" s="4"/>
      <c r="B11" s="4"/>
      <c r="C11" s="4"/>
      <c r="D11" s="4"/>
    </row>
    <row r="12" spans="1:7" ht="16.5" thickBot="1" x14ac:dyDescent="0.3">
      <c r="A12" s="53" t="s">
        <v>18</v>
      </c>
      <c r="B12" s="54"/>
      <c r="C12" s="54"/>
      <c r="D12" s="54"/>
      <c r="E12" s="54"/>
      <c r="F12" s="54"/>
      <c r="G12" s="55"/>
    </row>
    <row r="13" spans="1:7" ht="30" x14ac:dyDescent="0.2">
      <c r="A13" s="14" t="s">
        <v>20</v>
      </c>
      <c r="B13" s="81" t="s">
        <v>19</v>
      </c>
      <c r="C13" s="82"/>
      <c r="D13" s="83"/>
      <c r="E13" s="49" t="s">
        <v>3</v>
      </c>
      <c r="F13" s="12" t="s">
        <v>4</v>
      </c>
      <c r="G13" s="13" t="s">
        <v>5</v>
      </c>
    </row>
    <row r="14" spans="1:7" ht="25.5" customHeight="1" x14ac:dyDescent="0.2">
      <c r="A14" s="59" t="s">
        <v>21</v>
      </c>
      <c r="B14" s="58" t="s">
        <v>22</v>
      </c>
      <c r="C14" s="84" t="s">
        <v>23</v>
      </c>
      <c r="D14" s="85"/>
      <c r="E14" s="15"/>
      <c r="F14" s="5">
        <v>0.2</v>
      </c>
      <c r="G14" s="8">
        <f>E14*(1+F14)</f>
        <v>0</v>
      </c>
    </row>
    <row r="15" spans="1:7" ht="38.25" customHeight="1" x14ac:dyDescent="0.2">
      <c r="A15" s="59"/>
      <c r="B15" s="58"/>
      <c r="C15" s="84" t="s">
        <v>24</v>
      </c>
      <c r="D15" s="85"/>
      <c r="E15" s="15"/>
      <c r="F15" s="5">
        <v>0.2</v>
      </c>
      <c r="G15" s="8">
        <f t="shared" ref="G15:G27" si="0">E15*(1+F15)</f>
        <v>0</v>
      </c>
    </row>
    <row r="16" spans="1:7" x14ac:dyDescent="0.2">
      <c r="A16" s="59"/>
      <c r="B16" s="58"/>
      <c r="C16" s="84" t="s">
        <v>25</v>
      </c>
      <c r="D16" s="85"/>
      <c r="E16" s="15"/>
      <c r="F16" s="5">
        <v>0.2</v>
      </c>
      <c r="G16" s="8">
        <f t="shared" si="0"/>
        <v>0</v>
      </c>
    </row>
    <row r="17" spans="1:7" x14ac:dyDescent="0.2">
      <c r="A17" s="59"/>
      <c r="B17" s="58" t="s">
        <v>26</v>
      </c>
      <c r="C17" s="84" t="s">
        <v>27</v>
      </c>
      <c r="D17" s="85"/>
      <c r="E17" s="15"/>
      <c r="F17" s="5">
        <v>0.2</v>
      </c>
      <c r="G17" s="8">
        <f t="shared" si="0"/>
        <v>0</v>
      </c>
    </row>
    <row r="18" spans="1:7" x14ac:dyDescent="0.2">
      <c r="A18" s="59"/>
      <c r="B18" s="58"/>
      <c r="C18" s="84" t="s">
        <v>28</v>
      </c>
      <c r="D18" s="85"/>
      <c r="E18" s="15"/>
      <c r="F18" s="5">
        <v>0.2</v>
      </c>
      <c r="G18" s="8">
        <f t="shared" si="0"/>
        <v>0</v>
      </c>
    </row>
    <row r="19" spans="1:7" x14ac:dyDescent="0.2">
      <c r="A19" s="59" t="s">
        <v>29</v>
      </c>
      <c r="B19" s="58" t="s">
        <v>22</v>
      </c>
      <c r="C19" s="84" t="s">
        <v>23</v>
      </c>
      <c r="D19" s="85"/>
      <c r="E19" s="15"/>
      <c r="F19" s="5">
        <v>0.2</v>
      </c>
      <c r="G19" s="8">
        <f t="shared" si="0"/>
        <v>0</v>
      </c>
    </row>
    <row r="20" spans="1:7" x14ac:dyDescent="0.2">
      <c r="A20" s="59"/>
      <c r="B20" s="58"/>
      <c r="C20" s="84" t="s">
        <v>24</v>
      </c>
      <c r="D20" s="85"/>
      <c r="E20" s="15"/>
      <c r="F20" s="5">
        <v>0.2</v>
      </c>
      <c r="G20" s="8">
        <f t="shared" si="0"/>
        <v>0</v>
      </c>
    </row>
    <row r="21" spans="1:7" x14ac:dyDescent="0.2">
      <c r="A21" s="59"/>
      <c r="B21" s="58"/>
      <c r="C21" s="84" t="s">
        <v>25</v>
      </c>
      <c r="D21" s="85"/>
      <c r="E21" s="15"/>
      <c r="F21" s="5">
        <v>0.2</v>
      </c>
      <c r="G21" s="8">
        <f t="shared" si="0"/>
        <v>0</v>
      </c>
    </row>
    <row r="22" spans="1:7" x14ac:dyDescent="0.2">
      <c r="A22" s="59" t="s">
        <v>30</v>
      </c>
      <c r="B22" s="58" t="s">
        <v>22</v>
      </c>
      <c r="C22" s="84" t="s">
        <v>23</v>
      </c>
      <c r="D22" s="85"/>
      <c r="E22" s="15"/>
      <c r="F22" s="5">
        <v>0.2</v>
      </c>
      <c r="G22" s="8">
        <f t="shared" si="0"/>
        <v>0</v>
      </c>
    </row>
    <row r="23" spans="1:7" x14ac:dyDescent="0.2">
      <c r="A23" s="59"/>
      <c r="B23" s="58"/>
      <c r="C23" s="84" t="s">
        <v>24</v>
      </c>
      <c r="D23" s="85"/>
      <c r="E23" s="15"/>
      <c r="F23" s="5">
        <v>0.2</v>
      </c>
      <c r="G23" s="8">
        <f t="shared" si="0"/>
        <v>0</v>
      </c>
    </row>
    <row r="24" spans="1:7" x14ac:dyDescent="0.2">
      <c r="A24" s="59"/>
      <c r="B24" s="58"/>
      <c r="C24" s="84" t="s">
        <v>25</v>
      </c>
      <c r="D24" s="85"/>
      <c r="E24" s="15"/>
      <c r="F24" s="5">
        <v>0.2</v>
      </c>
      <c r="G24" s="8">
        <f t="shared" si="0"/>
        <v>0</v>
      </c>
    </row>
    <row r="25" spans="1:7" x14ac:dyDescent="0.2">
      <c r="A25" s="59" t="s">
        <v>31</v>
      </c>
      <c r="B25" s="58" t="s">
        <v>22</v>
      </c>
      <c r="C25" s="84" t="s">
        <v>23</v>
      </c>
      <c r="D25" s="85"/>
      <c r="E25" s="15"/>
      <c r="F25" s="5">
        <v>0.2</v>
      </c>
      <c r="G25" s="8">
        <f t="shared" si="0"/>
        <v>0</v>
      </c>
    </row>
    <row r="26" spans="1:7" x14ac:dyDescent="0.2">
      <c r="A26" s="59"/>
      <c r="B26" s="58"/>
      <c r="C26" s="84" t="s">
        <v>24</v>
      </c>
      <c r="D26" s="85"/>
      <c r="E26" s="15"/>
      <c r="F26" s="5">
        <v>0.2</v>
      </c>
      <c r="G26" s="8">
        <f t="shared" si="0"/>
        <v>0</v>
      </c>
    </row>
    <row r="27" spans="1:7" ht="13.5" thickBot="1" x14ac:dyDescent="0.25">
      <c r="A27" s="60"/>
      <c r="B27" s="61"/>
      <c r="C27" s="64" t="s">
        <v>25</v>
      </c>
      <c r="D27" s="65"/>
      <c r="E27" s="16"/>
      <c r="F27" s="9">
        <v>0.2</v>
      </c>
      <c r="G27" s="10">
        <f t="shared" si="0"/>
        <v>0</v>
      </c>
    </row>
    <row r="28" spans="1:7" ht="13.5" thickBot="1" x14ac:dyDescent="0.25"/>
    <row r="29" spans="1:7" ht="16.5" thickBot="1" x14ac:dyDescent="0.3">
      <c r="A29" s="53" t="s">
        <v>32</v>
      </c>
      <c r="B29" s="54"/>
      <c r="C29" s="54"/>
      <c r="D29" s="54"/>
      <c r="E29" s="54"/>
      <c r="F29" s="54"/>
      <c r="G29" s="55"/>
    </row>
    <row r="30" spans="1:7" ht="15" x14ac:dyDescent="0.2">
      <c r="A30" s="17" t="s">
        <v>33</v>
      </c>
      <c r="B30" s="20" t="s">
        <v>34</v>
      </c>
      <c r="C30" s="49" t="s">
        <v>75</v>
      </c>
      <c r="D30" s="49" t="s">
        <v>76</v>
      </c>
      <c r="E30" s="49" t="s">
        <v>3</v>
      </c>
      <c r="F30" s="12" t="s">
        <v>4</v>
      </c>
      <c r="G30" s="13" t="s">
        <v>5</v>
      </c>
    </row>
    <row r="31" spans="1:7" x14ac:dyDescent="0.2">
      <c r="A31" s="68" t="s">
        <v>35</v>
      </c>
      <c r="B31" s="11" t="s">
        <v>37</v>
      </c>
      <c r="C31" s="21" t="s">
        <v>77</v>
      </c>
      <c r="D31" s="21" t="s">
        <v>34</v>
      </c>
      <c r="E31" s="27"/>
      <c r="F31" s="28"/>
      <c r="G31" s="6">
        <f>E31*(1+F31)</f>
        <v>0</v>
      </c>
    </row>
    <row r="32" spans="1:7" x14ac:dyDescent="0.2">
      <c r="A32" s="68"/>
      <c r="B32" s="11" t="s">
        <v>38</v>
      </c>
      <c r="C32" s="21" t="s">
        <v>78</v>
      </c>
      <c r="D32" s="21" t="s">
        <v>79</v>
      </c>
      <c r="E32" s="27"/>
      <c r="F32" s="28"/>
      <c r="G32" s="6">
        <f t="shared" ref="G32:G67" si="1">E32*(1+F32)</f>
        <v>0</v>
      </c>
    </row>
    <row r="33" spans="1:7" x14ac:dyDescent="0.2">
      <c r="A33" s="68"/>
      <c r="B33" s="11" t="s">
        <v>39</v>
      </c>
      <c r="C33" s="21" t="s">
        <v>80</v>
      </c>
      <c r="D33" s="21" t="s">
        <v>34</v>
      </c>
      <c r="E33" s="27"/>
      <c r="F33" s="28"/>
      <c r="G33" s="6">
        <f t="shared" si="1"/>
        <v>0</v>
      </c>
    </row>
    <row r="34" spans="1:7" x14ac:dyDescent="0.2">
      <c r="A34" s="68"/>
      <c r="B34" s="11" t="s">
        <v>36</v>
      </c>
      <c r="C34" s="21" t="s">
        <v>81</v>
      </c>
      <c r="D34" s="21" t="s">
        <v>34</v>
      </c>
      <c r="E34" s="27"/>
      <c r="F34" s="28"/>
      <c r="G34" s="6">
        <f t="shared" si="1"/>
        <v>0</v>
      </c>
    </row>
    <row r="35" spans="1:7" x14ac:dyDescent="0.2">
      <c r="A35" s="68"/>
      <c r="B35" s="11" t="s">
        <v>40</v>
      </c>
      <c r="C35" s="21" t="s">
        <v>82</v>
      </c>
      <c r="D35" s="21" t="s">
        <v>83</v>
      </c>
      <c r="E35" s="27"/>
      <c r="F35" s="28"/>
      <c r="G35" s="6">
        <f t="shared" si="1"/>
        <v>0</v>
      </c>
    </row>
    <row r="36" spans="1:7" x14ac:dyDescent="0.2">
      <c r="A36" s="68"/>
      <c r="B36" s="11" t="s">
        <v>41</v>
      </c>
      <c r="C36" s="21" t="s">
        <v>84</v>
      </c>
      <c r="D36" s="21" t="s">
        <v>34</v>
      </c>
      <c r="E36" s="27"/>
      <c r="F36" s="28"/>
      <c r="G36" s="6">
        <f t="shared" si="1"/>
        <v>0</v>
      </c>
    </row>
    <row r="37" spans="1:7" ht="12.75" customHeight="1" x14ac:dyDescent="0.2">
      <c r="A37" s="68"/>
      <c r="B37" s="11" t="s">
        <v>42</v>
      </c>
      <c r="C37" s="21" t="s">
        <v>85</v>
      </c>
      <c r="D37" s="21" t="s">
        <v>34</v>
      </c>
      <c r="E37" s="27"/>
      <c r="F37" s="28"/>
      <c r="G37" s="6">
        <f t="shared" si="1"/>
        <v>0</v>
      </c>
    </row>
    <row r="38" spans="1:7" x14ac:dyDescent="0.2">
      <c r="A38" s="68"/>
      <c r="B38" s="11" t="s">
        <v>43</v>
      </c>
      <c r="C38" s="21" t="s">
        <v>86</v>
      </c>
      <c r="D38" s="21" t="s">
        <v>34</v>
      </c>
      <c r="E38" s="27"/>
      <c r="F38" s="28"/>
      <c r="G38" s="6">
        <f t="shared" si="1"/>
        <v>0</v>
      </c>
    </row>
    <row r="39" spans="1:7" x14ac:dyDescent="0.2">
      <c r="A39" s="68" t="s">
        <v>44</v>
      </c>
      <c r="B39" s="11" t="s">
        <v>36</v>
      </c>
      <c r="C39" s="21" t="s">
        <v>87</v>
      </c>
      <c r="D39" s="21" t="s">
        <v>34</v>
      </c>
      <c r="E39" s="27"/>
      <c r="F39" s="28"/>
      <c r="G39" s="6">
        <f t="shared" si="1"/>
        <v>0</v>
      </c>
    </row>
    <row r="40" spans="1:7" x14ac:dyDescent="0.2">
      <c r="A40" s="68"/>
      <c r="B40" s="11" t="s">
        <v>45</v>
      </c>
      <c r="C40" s="21" t="s">
        <v>88</v>
      </c>
      <c r="D40" s="21" t="s">
        <v>34</v>
      </c>
      <c r="E40" s="27"/>
      <c r="F40" s="28"/>
      <c r="G40" s="6">
        <f t="shared" si="1"/>
        <v>0</v>
      </c>
    </row>
    <row r="41" spans="1:7" x14ac:dyDescent="0.2">
      <c r="A41" s="68"/>
      <c r="B41" s="11" t="s">
        <v>39</v>
      </c>
      <c r="C41" s="21" t="s">
        <v>89</v>
      </c>
      <c r="D41" s="21" t="s">
        <v>34</v>
      </c>
      <c r="E41" s="27"/>
      <c r="F41" s="28"/>
      <c r="G41" s="6">
        <f t="shared" si="1"/>
        <v>0</v>
      </c>
    </row>
    <row r="42" spans="1:7" x14ac:dyDescent="0.2">
      <c r="A42" s="68"/>
      <c r="B42" s="11" t="s">
        <v>38</v>
      </c>
      <c r="C42" s="21" t="s">
        <v>90</v>
      </c>
      <c r="D42" s="21" t="s">
        <v>79</v>
      </c>
      <c r="E42" s="27"/>
      <c r="F42" s="28"/>
      <c r="G42" s="6">
        <f t="shared" si="1"/>
        <v>0</v>
      </c>
    </row>
    <row r="43" spans="1:7" x14ac:dyDescent="0.2">
      <c r="A43" s="68"/>
      <c r="B43" s="11" t="s">
        <v>41</v>
      </c>
      <c r="C43" s="21" t="s">
        <v>91</v>
      </c>
      <c r="D43" s="21" t="s">
        <v>34</v>
      </c>
      <c r="E43" s="27"/>
      <c r="F43" s="28"/>
      <c r="G43" s="6">
        <f t="shared" si="1"/>
        <v>0</v>
      </c>
    </row>
    <row r="44" spans="1:7" x14ac:dyDescent="0.2">
      <c r="A44" s="68"/>
      <c r="B44" s="11" t="s">
        <v>46</v>
      </c>
      <c r="C44" s="21" t="s">
        <v>92</v>
      </c>
      <c r="D44" s="21" t="s">
        <v>83</v>
      </c>
      <c r="E44" s="27"/>
      <c r="F44" s="28"/>
      <c r="G44" s="6">
        <f t="shared" si="1"/>
        <v>0</v>
      </c>
    </row>
    <row r="45" spans="1:7" x14ac:dyDescent="0.2">
      <c r="A45" s="68"/>
      <c r="B45" s="11" t="s">
        <v>47</v>
      </c>
      <c r="C45" s="21" t="s">
        <v>93</v>
      </c>
      <c r="D45" s="21" t="s">
        <v>34</v>
      </c>
      <c r="E45" s="27"/>
      <c r="F45" s="28"/>
      <c r="G45" s="6">
        <f t="shared" si="1"/>
        <v>0</v>
      </c>
    </row>
    <row r="46" spans="1:7" x14ac:dyDescent="0.2">
      <c r="A46" s="68"/>
      <c r="B46" s="11" t="s">
        <v>48</v>
      </c>
      <c r="C46" s="21" t="s">
        <v>94</v>
      </c>
      <c r="D46" s="21" t="s">
        <v>34</v>
      </c>
      <c r="E46" s="27"/>
      <c r="F46" s="28"/>
      <c r="G46" s="6">
        <f t="shared" si="1"/>
        <v>0</v>
      </c>
    </row>
    <row r="47" spans="1:7" x14ac:dyDescent="0.2">
      <c r="A47" s="68" t="s">
        <v>49</v>
      </c>
      <c r="B47" s="11" t="s">
        <v>50</v>
      </c>
      <c r="C47" s="21" t="s">
        <v>95</v>
      </c>
      <c r="D47" s="21" t="s">
        <v>83</v>
      </c>
      <c r="E47" s="27"/>
      <c r="F47" s="28"/>
      <c r="G47" s="6">
        <f t="shared" si="1"/>
        <v>0</v>
      </c>
    </row>
    <row r="48" spans="1:7" x14ac:dyDescent="0.2">
      <c r="A48" s="68"/>
      <c r="B48" s="11" t="s">
        <v>51</v>
      </c>
      <c r="C48" s="21" t="s">
        <v>96</v>
      </c>
      <c r="D48" s="21" t="s">
        <v>34</v>
      </c>
      <c r="E48" s="27"/>
      <c r="F48" s="28"/>
      <c r="G48" s="6">
        <f t="shared" si="1"/>
        <v>0</v>
      </c>
    </row>
    <row r="49" spans="1:7" x14ac:dyDescent="0.2">
      <c r="A49" s="68" t="s">
        <v>52</v>
      </c>
      <c r="B49" s="11" t="s">
        <v>53</v>
      </c>
      <c r="C49" s="21" t="s">
        <v>97</v>
      </c>
      <c r="D49" s="21" t="s">
        <v>34</v>
      </c>
      <c r="E49" s="27"/>
      <c r="F49" s="28"/>
      <c r="G49" s="6">
        <f t="shared" si="1"/>
        <v>0</v>
      </c>
    </row>
    <row r="50" spans="1:7" x14ac:dyDescent="0.2">
      <c r="A50" s="68"/>
      <c r="B50" s="34" t="s">
        <v>54</v>
      </c>
      <c r="C50" s="21" t="s">
        <v>98</v>
      </c>
      <c r="D50" s="21" t="s">
        <v>34</v>
      </c>
      <c r="E50" s="27"/>
      <c r="F50" s="28"/>
      <c r="G50" s="6">
        <f t="shared" si="1"/>
        <v>0</v>
      </c>
    </row>
    <row r="51" spans="1:7" x14ac:dyDescent="0.2">
      <c r="A51" s="68"/>
      <c r="B51" s="11" t="s">
        <v>55</v>
      </c>
      <c r="C51" s="21" t="s">
        <v>99</v>
      </c>
      <c r="D51" s="21" t="s">
        <v>100</v>
      </c>
      <c r="E51" s="27"/>
      <c r="F51" s="28"/>
      <c r="G51" s="6">
        <f t="shared" si="1"/>
        <v>0</v>
      </c>
    </row>
    <row r="52" spans="1:7" x14ac:dyDescent="0.2">
      <c r="A52" s="68" t="s">
        <v>56</v>
      </c>
      <c r="B52" s="11" t="s">
        <v>57</v>
      </c>
      <c r="C52" s="21" t="s">
        <v>101</v>
      </c>
      <c r="D52" s="21" t="s">
        <v>34</v>
      </c>
      <c r="E52" s="27"/>
      <c r="F52" s="28"/>
      <c r="G52" s="6">
        <f t="shared" si="1"/>
        <v>0</v>
      </c>
    </row>
    <row r="53" spans="1:7" x14ac:dyDescent="0.2">
      <c r="A53" s="68"/>
      <c r="B53" s="11" t="s">
        <v>58</v>
      </c>
      <c r="C53" s="21" t="s">
        <v>102</v>
      </c>
      <c r="D53" s="21" t="s">
        <v>34</v>
      </c>
      <c r="E53" s="27"/>
      <c r="F53" s="28"/>
      <c r="G53" s="6">
        <f t="shared" si="1"/>
        <v>0</v>
      </c>
    </row>
    <row r="54" spans="1:7" x14ac:dyDescent="0.2">
      <c r="A54" s="68"/>
      <c r="B54" s="11" t="s">
        <v>59</v>
      </c>
      <c r="C54" s="21" t="s">
        <v>103</v>
      </c>
      <c r="D54" s="21" t="s">
        <v>34</v>
      </c>
      <c r="E54" s="27"/>
      <c r="F54" s="28"/>
      <c r="G54" s="6">
        <f t="shared" si="1"/>
        <v>0</v>
      </c>
    </row>
    <row r="55" spans="1:7" x14ac:dyDescent="0.2">
      <c r="A55" s="68" t="s">
        <v>60</v>
      </c>
      <c r="B55" s="11" t="s">
        <v>61</v>
      </c>
      <c r="C55" s="21" t="s">
        <v>104</v>
      </c>
      <c r="D55" s="21" t="s">
        <v>34</v>
      </c>
      <c r="E55" s="27"/>
      <c r="F55" s="28"/>
      <c r="G55" s="6">
        <f t="shared" si="1"/>
        <v>0</v>
      </c>
    </row>
    <row r="56" spans="1:7" x14ac:dyDescent="0.2">
      <c r="A56" s="68"/>
      <c r="B56" s="11" t="s">
        <v>51</v>
      </c>
      <c r="C56" s="21" t="s">
        <v>105</v>
      </c>
      <c r="D56" s="21" t="s">
        <v>34</v>
      </c>
      <c r="E56" s="27"/>
      <c r="F56" s="28"/>
      <c r="G56" s="6">
        <f t="shared" si="1"/>
        <v>0</v>
      </c>
    </row>
    <row r="57" spans="1:7" x14ac:dyDescent="0.2">
      <c r="A57" s="68"/>
      <c r="B57" s="11" t="s">
        <v>62</v>
      </c>
      <c r="C57" s="21" t="s">
        <v>106</v>
      </c>
      <c r="D57" s="21" t="s">
        <v>34</v>
      </c>
      <c r="E57" s="27"/>
      <c r="F57" s="28"/>
      <c r="G57" s="6">
        <f t="shared" si="1"/>
        <v>0</v>
      </c>
    </row>
    <row r="58" spans="1:7" x14ac:dyDescent="0.2">
      <c r="A58" s="68" t="s">
        <v>63</v>
      </c>
      <c r="B58" s="11" t="s">
        <v>64</v>
      </c>
      <c r="C58" s="21" t="s">
        <v>107</v>
      </c>
      <c r="D58" s="21" t="s">
        <v>34</v>
      </c>
      <c r="E58" s="27"/>
      <c r="F58" s="28"/>
      <c r="G58" s="6">
        <f t="shared" si="1"/>
        <v>0</v>
      </c>
    </row>
    <row r="59" spans="1:7" x14ac:dyDescent="0.2">
      <c r="A59" s="68"/>
      <c r="B59" s="11" t="s">
        <v>65</v>
      </c>
      <c r="C59" s="21" t="s">
        <v>108</v>
      </c>
      <c r="D59" s="21" t="s">
        <v>100</v>
      </c>
      <c r="E59" s="27"/>
      <c r="F59" s="28"/>
      <c r="G59" s="6">
        <f t="shared" si="1"/>
        <v>0</v>
      </c>
    </row>
    <row r="60" spans="1:7" x14ac:dyDescent="0.2">
      <c r="A60" s="68"/>
      <c r="B60" s="11" t="s">
        <v>43</v>
      </c>
      <c r="C60" s="21" t="s">
        <v>109</v>
      </c>
      <c r="D60" s="21" t="s">
        <v>34</v>
      </c>
      <c r="E60" s="27"/>
      <c r="F60" s="28"/>
      <c r="G60" s="6">
        <f t="shared" si="1"/>
        <v>0</v>
      </c>
    </row>
    <row r="61" spans="1:7" x14ac:dyDescent="0.2">
      <c r="A61" s="59" t="s">
        <v>121</v>
      </c>
      <c r="B61" s="34" t="s">
        <v>66</v>
      </c>
      <c r="C61" s="35" t="s">
        <v>110</v>
      </c>
      <c r="D61" s="21" t="s">
        <v>34</v>
      </c>
      <c r="E61" s="27"/>
      <c r="F61" s="28"/>
      <c r="G61" s="6">
        <f t="shared" si="1"/>
        <v>0</v>
      </c>
    </row>
    <row r="62" spans="1:7" x14ac:dyDescent="0.2">
      <c r="A62" s="59"/>
      <c r="B62" s="34" t="s">
        <v>67</v>
      </c>
      <c r="C62" s="35" t="s">
        <v>111</v>
      </c>
      <c r="D62" s="21" t="s">
        <v>34</v>
      </c>
      <c r="E62" s="27"/>
      <c r="F62" s="28"/>
      <c r="G62" s="6">
        <f t="shared" si="1"/>
        <v>0</v>
      </c>
    </row>
    <row r="63" spans="1:7" x14ac:dyDescent="0.2">
      <c r="A63" s="59"/>
      <c r="B63" s="34" t="s">
        <v>68</v>
      </c>
      <c r="C63" s="35" t="s">
        <v>112</v>
      </c>
      <c r="D63" s="21" t="s">
        <v>34</v>
      </c>
      <c r="E63" s="27"/>
      <c r="F63" s="28"/>
      <c r="G63" s="6">
        <f t="shared" si="1"/>
        <v>0</v>
      </c>
    </row>
    <row r="64" spans="1:7" x14ac:dyDescent="0.2">
      <c r="A64" s="59"/>
      <c r="B64" s="34" t="s">
        <v>69</v>
      </c>
      <c r="C64" s="35" t="s">
        <v>113</v>
      </c>
      <c r="D64" s="21" t="s">
        <v>34</v>
      </c>
      <c r="E64" s="27"/>
      <c r="F64" s="28"/>
      <c r="G64" s="6">
        <f t="shared" si="1"/>
        <v>0</v>
      </c>
    </row>
    <row r="65" spans="1:7" x14ac:dyDescent="0.2">
      <c r="A65" s="59"/>
      <c r="B65" s="34" t="s">
        <v>70</v>
      </c>
      <c r="C65" s="35" t="s">
        <v>114</v>
      </c>
      <c r="D65" s="21" t="s">
        <v>34</v>
      </c>
      <c r="E65" s="27"/>
      <c r="F65" s="28"/>
      <c r="G65" s="6">
        <f t="shared" si="1"/>
        <v>0</v>
      </c>
    </row>
    <row r="66" spans="1:7" x14ac:dyDescent="0.2">
      <c r="A66" s="59"/>
      <c r="B66" s="34" t="s">
        <v>71</v>
      </c>
      <c r="C66" s="35" t="s">
        <v>115</v>
      </c>
      <c r="D66" s="21" t="s">
        <v>34</v>
      </c>
      <c r="E66" s="27"/>
      <c r="F66" s="28"/>
      <c r="G66" s="6">
        <f t="shared" si="1"/>
        <v>0</v>
      </c>
    </row>
    <row r="67" spans="1:7" ht="13.5" thickBot="1" x14ac:dyDescent="0.25">
      <c r="A67" s="60"/>
      <c r="B67" s="36" t="s">
        <v>72</v>
      </c>
      <c r="C67" s="37" t="s">
        <v>116</v>
      </c>
      <c r="D67" s="38" t="s">
        <v>34</v>
      </c>
      <c r="E67" s="29"/>
      <c r="F67" s="30"/>
      <c r="G67" s="7">
        <f t="shared" si="1"/>
        <v>0</v>
      </c>
    </row>
    <row r="69" spans="1:7" ht="13.5" thickBot="1" x14ac:dyDescent="0.25"/>
    <row r="70" spans="1:7" ht="16.5" thickBot="1" x14ac:dyDescent="0.3">
      <c r="A70" s="74" t="s">
        <v>9</v>
      </c>
      <c r="B70" s="75"/>
      <c r="C70" s="75"/>
      <c r="D70" s="75"/>
      <c r="E70" s="75"/>
      <c r="F70" s="75"/>
      <c r="G70" s="76"/>
    </row>
    <row r="71" spans="1:7" ht="42.75" customHeight="1" thickBot="1" x14ac:dyDescent="0.25">
      <c r="A71" s="77" t="s">
        <v>10</v>
      </c>
      <c r="B71" s="78"/>
      <c r="C71" s="78"/>
      <c r="D71" s="107" t="s">
        <v>14</v>
      </c>
      <c r="E71" s="108"/>
      <c r="F71" s="79" t="s">
        <v>11</v>
      </c>
      <c r="G71" s="80"/>
    </row>
    <row r="72" spans="1:7" x14ac:dyDescent="0.2">
      <c r="A72" s="66" t="s">
        <v>12</v>
      </c>
      <c r="B72" s="67"/>
      <c r="C72" s="67"/>
      <c r="D72" s="109" t="s">
        <v>15</v>
      </c>
      <c r="E72" s="110"/>
      <c r="F72" s="101"/>
      <c r="G72" s="102"/>
    </row>
    <row r="73" spans="1:7" x14ac:dyDescent="0.2">
      <c r="A73" s="68"/>
      <c r="B73" s="69"/>
      <c r="C73" s="69"/>
      <c r="D73" s="111" t="s">
        <v>16</v>
      </c>
      <c r="E73" s="112"/>
      <c r="F73" s="103"/>
      <c r="G73" s="104"/>
    </row>
    <row r="74" spans="1:7" x14ac:dyDescent="0.2">
      <c r="A74" s="68"/>
      <c r="B74" s="69"/>
      <c r="C74" s="69"/>
      <c r="D74" s="111" t="s">
        <v>17</v>
      </c>
      <c r="E74" s="112"/>
      <c r="F74" s="103"/>
      <c r="G74" s="104"/>
    </row>
    <row r="75" spans="1:7" x14ac:dyDescent="0.2">
      <c r="A75" s="70" t="s">
        <v>13</v>
      </c>
      <c r="B75" s="71"/>
      <c r="C75" s="71"/>
      <c r="D75" s="111" t="s">
        <v>15</v>
      </c>
      <c r="E75" s="112"/>
      <c r="F75" s="103"/>
      <c r="G75" s="104"/>
    </row>
    <row r="76" spans="1:7" x14ac:dyDescent="0.2">
      <c r="A76" s="70"/>
      <c r="B76" s="71"/>
      <c r="C76" s="71"/>
      <c r="D76" s="111" t="s">
        <v>16</v>
      </c>
      <c r="E76" s="112"/>
      <c r="F76" s="103"/>
      <c r="G76" s="104"/>
    </row>
    <row r="77" spans="1:7" ht="13.5" thickBot="1" x14ac:dyDescent="0.25">
      <c r="A77" s="72"/>
      <c r="B77" s="73"/>
      <c r="C77" s="73"/>
      <c r="D77" s="113" t="s">
        <v>17</v>
      </c>
      <c r="E77" s="114"/>
      <c r="F77" s="105"/>
      <c r="G77" s="106"/>
    </row>
  </sheetData>
  <sheetProtection algorithmName="SHA-512" hashValue="EZ3PB3l3L95v0cwmjdJf6kqpu/8AzHqIPNpZGh8zYdkQjSs5299mu0BAv+7S2ZJaMtpe4dpTLqqJ47utkcHz9w==" saltValue="mztuSGSPID4estCipD5Sqw==" spinCount="100000" sheet="1" formatCells="0" formatColumns="0" formatRows="0"/>
  <mergeCells count="57">
    <mergeCell ref="D74:E74"/>
    <mergeCell ref="D75:E75"/>
    <mergeCell ref="D76:E76"/>
    <mergeCell ref="D77:E77"/>
    <mergeCell ref="C26:D26"/>
    <mergeCell ref="A52:A54"/>
    <mergeCell ref="D71:E71"/>
    <mergeCell ref="D72:E72"/>
    <mergeCell ref="D73:E73"/>
    <mergeCell ref="A47:A48"/>
    <mergeCell ref="A49:A51"/>
    <mergeCell ref="A61:A67"/>
    <mergeCell ref="B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7:D27"/>
    <mergeCell ref="A72:C74"/>
    <mergeCell ref="A75:C77"/>
    <mergeCell ref="A70:G70"/>
    <mergeCell ref="A71:C71"/>
    <mergeCell ref="F71:G71"/>
    <mergeCell ref="F74:G74"/>
    <mergeCell ref="F77:G77"/>
    <mergeCell ref="F73:G73"/>
    <mergeCell ref="F72:G72"/>
    <mergeCell ref="F76:G76"/>
    <mergeCell ref="F75:G75"/>
    <mergeCell ref="A55:A57"/>
    <mergeCell ref="A58:A60"/>
    <mergeCell ref="A31:A38"/>
    <mergeCell ref="A39:A46"/>
    <mergeCell ref="B3:C3"/>
    <mergeCell ref="A6:G6"/>
    <mergeCell ref="A12:G12"/>
    <mergeCell ref="A29:G29"/>
    <mergeCell ref="A10:G10"/>
    <mergeCell ref="B19:B21"/>
    <mergeCell ref="A19:A21"/>
    <mergeCell ref="A22:A24"/>
    <mergeCell ref="B22:B24"/>
    <mergeCell ref="A25:A27"/>
    <mergeCell ref="B25:B27"/>
    <mergeCell ref="A7:G7"/>
    <mergeCell ref="A8:G8"/>
    <mergeCell ref="B14:B16"/>
    <mergeCell ref="B17:B18"/>
    <mergeCell ref="A14:A18"/>
  </mergeCells>
  <conditionalFormatting sqref="G2 E31:F57">
    <cfRule type="containsBlanks" dxfId="20" priority="15">
      <formula>LEN(TRIM(E2))=0</formula>
    </cfRule>
  </conditionalFormatting>
  <conditionalFormatting sqref="G3">
    <cfRule type="containsBlanks" dxfId="19" priority="14">
      <formula>LEN(TRIM(G3))=0</formula>
    </cfRule>
  </conditionalFormatting>
  <conditionalFormatting sqref="E14:F27">
    <cfRule type="containsBlanks" dxfId="18" priority="13">
      <formula>LEN(TRIM(E14))=0</formula>
    </cfRule>
  </conditionalFormatting>
  <conditionalFormatting sqref="F74:G74 F77:G77">
    <cfRule type="containsBlanks" dxfId="17" priority="12">
      <formula>LEN(TRIM(F74))=0</formula>
    </cfRule>
  </conditionalFormatting>
  <conditionalFormatting sqref="F73:G73">
    <cfRule type="containsBlanks" dxfId="16" priority="11">
      <formula>LEN(TRIM(F73))=0</formula>
    </cfRule>
  </conditionalFormatting>
  <conditionalFormatting sqref="F72:G72">
    <cfRule type="containsBlanks" dxfId="15" priority="10">
      <formula>LEN(TRIM(F72))=0</formula>
    </cfRule>
  </conditionalFormatting>
  <conditionalFormatting sqref="F76:G76">
    <cfRule type="containsBlanks" dxfId="14" priority="9">
      <formula>LEN(TRIM(F76))=0</formula>
    </cfRule>
  </conditionalFormatting>
  <conditionalFormatting sqref="F75:G75">
    <cfRule type="containsBlanks" dxfId="13" priority="8">
      <formula>LEN(TRIM(F75))=0</formula>
    </cfRule>
  </conditionalFormatting>
  <conditionalFormatting sqref="E58:F58 E63:F66">
    <cfRule type="containsBlanks" dxfId="12" priority="4">
      <formula>LEN(TRIM(E58))=0</formula>
    </cfRule>
  </conditionalFormatting>
  <conditionalFormatting sqref="E59:F62">
    <cfRule type="containsBlanks" dxfId="11" priority="3">
      <formula>LEN(TRIM(E59))=0</formula>
    </cfRule>
  </conditionalFormatting>
  <conditionalFormatting sqref="E67:F67">
    <cfRule type="containsBlanks" dxfId="10" priority="2">
      <formula>LEN(TRIM(E67))=0</formula>
    </cfRule>
  </conditionalFormatting>
  <conditionalFormatting sqref="B4">
    <cfRule type="containsBlanks" dxfId="9" priority="1">
      <formula>LEN(TRIM(B4))=0</formula>
    </cfRule>
  </conditionalFormatting>
  <dataValidations count="1">
    <dataValidation type="decimal" allowBlank="1" showInputMessage="1" showErrorMessage="1" sqref="F72:G77" xr:uid="{82915B47-6AF2-4E87-8E79-0B3A7CC5E67F}">
      <formula1>0</formula1>
      <formula2>100</formula2>
    </dataValidation>
  </dataValidations>
  <printOptions horizontalCentered="1"/>
  <pageMargins left="0.19685039370078741" right="0.19685039370078741" top="1" bottom="1" header="0.39370078740157483" footer="0.39370078740157483"/>
  <pageSetup paperSize="9" scale="62" fitToHeight="0" orientation="portrait" r:id="rId1"/>
  <headerFooter differentFirst="1">
    <oddFooter>&amp;L
&amp;G&amp;C&amp;P/&amp;N
&amp;R
&amp;G</oddFooter>
    <firstHeader>&amp;L&amp;G&amp;C&amp;KE14D16BPU
Marché n°2023-26 Lot 2 Site Descartes&amp;R&amp;G</firstHeader>
    <firstFooter>&amp;L
&amp;G&amp;C&amp;P/&amp;N
&amp;R
&amp;G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1E456-1FDB-4298-8D18-219F9F2D47E3}">
  <sheetPr>
    <pageSetUpPr fitToPage="1"/>
  </sheetPr>
  <dimension ref="A2:I70"/>
  <sheetViews>
    <sheetView tabSelected="1" showRuler="0" view="pageLayout" topLeftCell="A46" zoomScaleNormal="100" zoomScaleSheetLayoutView="130" workbookViewId="0">
      <selection activeCell="G63" sqref="G63"/>
    </sheetView>
  </sheetViews>
  <sheetFormatPr baseColWidth="10" defaultColWidth="4.28515625" defaultRowHeight="12.75" x14ac:dyDescent="0.2"/>
  <cols>
    <col min="1" max="1" width="18.28515625" style="1" customWidth="1"/>
    <col min="2" max="2" width="19.42578125" style="1" bestFit="1" customWidth="1"/>
    <col min="3" max="3" width="36.5703125" style="1" customWidth="1"/>
    <col min="4" max="4" width="28.7109375" style="1" bestFit="1" customWidth="1"/>
    <col min="5" max="5" width="6.42578125" style="1" bestFit="1" customWidth="1"/>
    <col min="6" max="6" width="20.7109375" style="1" bestFit="1" customWidth="1"/>
    <col min="7" max="7" width="22.7109375" style="1" bestFit="1" customWidth="1"/>
    <col min="8" max="8" width="21" style="1" bestFit="1" customWidth="1"/>
    <col min="9" max="9" width="20" style="1" bestFit="1" customWidth="1"/>
    <col min="10" max="16384" width="4.28515625" style="1"/>
  </cols>
  <sheetData>
    <row r="2" spans="1:9" x14ac:dyDescent="0.2">
      <c r="H2" s="3" t="s">
        <v>0</v>
      </c>
      <c r="I2" s="31">
        <f>'2024-23 Lot 2 BPU'!G2</f>
        <v>0</v>
      </c>
    </row>
    <row r="3" spans="1:9" x14ac:dyDescent="0.2">
      <c r="H3" s="3" t="s">
        <v>1</v>
      </c>
      <c r="I3" s="31">
        <f>'2024-23 Lot 2 BPU'!G3</f>
        <v>0</v>
      </c>
    </row>
    <row r="6" spans="1:9" ht="23.25" x14ac:dyDescent="0.2">
      <c r="A6" s="52" t="s">
        <v>6</v>
      </c>
      <c r="B6" s="52"/>
      <c r="C6" s="52"/>
      <c r="D6" s="52"/>
      <c r="E6" s="52"/>
      <c r="F6" s="52"/>
      <c r="G6" s="52"/>
      <c r="H6" s="52"/>
      <c r="I6" s="52"/>
    </row>
    <row r="7" spans="1:9" ht="18" x14ac:dyDescent="0.2">
      <c r="A7" s="62" t="s">
        <v>8</v>
      </c>
      <c r="B7" s="62"/>
      <c r="C7" s="62"/>
      <c r="D7" s="62"/>
      <c r="E7" s="62"/>
      <c r="F7" s="62"/>
      <c r="G7" s="62"/>
      <c r="H7" s="62"/>
      <c r="I7" s="62"/>
    </row>
    <row r="8" spans="1:9" ht="29.25" customHeight="1" x14ac:dyDescent="0.2">
      <c r="A8" s="63" t="str">
        <f>+'2024-23 Lot 2 BPU'!A8:G8</f>
        <v>Entretien des ascenseurs de l'ENS de Lyon
LOT 02 - SITE DESCARTES</v>
      </c>
      <c r="B8" s="63"/>
      <c r="C8" s="63"/>
      <c r="D8" s="63"/>
      <c r="E8" s="63"/>
      <c r="F8" s="63"/>
      <c r="G8" s="63"/>
      <c r="H8" s="63"/>
      <c r="I8" s="63"/>
    </row>
    <row r="9" spans="1:9" x14ac:dyDescent="0.2">
      <c r="C9" s="2"/>
      <c r="D9" s="2"/>
      <c r="E9" s="2"/>
      <c r="F9" s="2"/>
    </row>
    <row r="10" spans="1:9" ht="43.5" customHeight="1" x14ac:dyDescent="0.2">
      <c r="A10" s="56" t="s">
        <v>73</v>
      </c>
      <c r="B10" s="56"/>
      <c r="C10" s="57"/>
      <c r="D10" s="57"/>
      <c r="E10" s="57"/>
      <c r="F10" s="57"/>
      <c r="G10" s="57"/>
      <c r="H10" s="57"/>
      <c r="I10" s="57"/>
    </row>
    <row r="11" spans="1:9" ht="6" customHeight="1" thickBot="1" x14ac:dyDescent="0.25">
      <c r="A11" s="47"/>
      <c r="B11" s="47"/>
      <c r="C11" s="48"/>
      <c r="D11" s="48"/>
      <c r="E11" s="48"/>
      <c r="F11" s="48"/>
      <c r="G11" s="48"/>
      <c r="H11" s="48"/>
      <c r="I11" s="48"/>
    </row>
    <row r="12" spans="1:9" ht="16.5" thickBot="1" x14ac:dyDescent="0.3">
      <c r="A12" s="89" t="s">
        <v>18</v>
      </c>
      <c r="B12" s="90"/>
      <c r="C12" s="90"/>
      <c r="D12" s="90"/>
      <c r="E12" s="90"/>
      <c r="F12" s="90"/>
      <c r="G12" s="90"/>
      <c r="H12" s="90"/>
      <c r="I12" s="91"/>
    </row>
    <row r="13" spans="1:9" ht="30" x14ac:dyDescent="0.2">
      <c r="A13" s="14" t="s">
        <v>20</v>
      </c>
      <c r="B13" s="86" t="s">
        <v>19</v>
      </c>
      <c r="C13" s="87"/>
      <c r="D13" s="88"/>
      <c r="E13" s="49" t="s">
        <v>76</v>
      </c>
      <c r="F13" s="49" t="s">
        <v>74</v>
      </c>
      <c r="G13" s="49" t="s">
        <v>118</v>
      </c>
      <c r="H13" s="12" t="s">
        <v>4</v>
      </c>
      <c r="I13" s="13" t="s">
        <v>119</v>
      </c>
    </row>
    <row r="14" spans="1:9" ht="25.5" customHeight="1" x14ac:dyDescent="0.2">
      <c r="A14" s="59" t="str">
        <f>'2024-23 Lot 2 BPU'!A14:A18</f>
        <v>Horaire de jour et jour ouvré</v>
      </c>
      <c r="B14" s="58" t="str">
        <f>'2024-23 Lot 2 BPU'!B14:B16</f>
        <v>Technique</v>
      </c>
      <c r="C14" s="84" t="str">
        <f>'2024-23 Lot 2 BPU'!C14:D14</f>
        <v>Technicien de maintenance ascenseur, EPMR et monte-charge</v>
      </c>
      <c r="D14" s="85"/>
      <c r="E14" s="41" t="s">
        <v>122</v>
      </c>
      <c r="F14" s="99">
        <v>20</v>
      </c>
      <c r="G14" s="42">
        <f>F14*'2024-23 Lot 2 BPU'!E14</f>
        <v>0</v>
      </c>
      <c r="H14" s="43">
        <v>0.2</v>
      </c>
      <c r="I14" s="8">
        <f>G14*(1+H14)</f>
        <v>0</v>
      </c>
    </row>
    <row r="15" spans="1:9" ht="38.25" customHeight="1" x14ac:dyDescent="0.2">
      <c r="A15" s="59"/>
      <c r="B15" s="58"/>
      <c r="C15" s="84" t="str">
        <f>'2024-23 Lot 2 BPU'!C15:D15</f>
        <v>Technicien supérieur de maintenance ascenseur, EPMR et monte-charge (chef d'équipe)</v>
      </c>
      <c r="D15" s="85"/>
      <c r="E15" s="41" t="s">
        <v>122</v>
      </c>
      <c r="F15" s="99">
        <v>8</v>
      </c>
      <c r="G15" s="42">
        <f>F15*'2024-23 Lot 2 BPU'!E15</f>
        <v>0</v>
      </c>
      <c r="H15" s="43">
        <v>0.2</v>
      </c>
      <c r="I15" s="8">
        <f t="shared" ref="I15:I27" si="0">G15*(1+H15)</f>
        <v>0</v>
      </c>
    </row>
    <row r="16" spans="1:9" ht="12.75" customHeight="1" x14ac:dyDescent="0.2">
      <c r="A16" s="59"/>
      <c r="B16" s="58"/>
      <c r="C16" s="84" t="str">
        <f>'2024-23 Lot 2 BPU'!C16:D16</f>
        <v>Technicien de maintenance spécialisé (appareil et marque spécifique)</v>
      </c>
      <c r="D16" s="85"/>
      <c r="E16" s="41" t="s">
        <v>122</v>
      </c>
      <c r="F16" s="99">
        <v>4</v>
      </c>
      <c r="G16" s="42">
        <f>F16*'2024-23 Lot 2 BPU'!E16</f>
        <v>0</v>
      </c>
      <c r="H16" s="43">
        <v>0.2</v>
      </c>
      <c r="I16" s="8">
        <f t="shared" si="0"/>
        <v>0</v>
      </c>
    </row>
    <row r="17" spans="1:9" x14ac:dyDescent="0.2">
      <c r="A17" s="59"/>
      <c r="B17" s="58" t="str">
        <f>'2024-23 Lot 2 BPU'!B17:B18</f>
        <v>Administratif / Étude</v>
      </c>
      <c r="C17" s="84" t="str">
        <f>'2024-23 Lot 2 BPU'!C17:D17</f>
        <v>Contrôleur qualité</v>
      </c>
      <c r="D17" s="85"/>
      <c r="E17" s="41" t="s">
        <v>122</v>
      </c>
      <c r="F17" s="99">
        <v>2</v>
      </c>
      <c r="G17" s="42">
        <f>F17*'2024-23 Lot 2 BPU'!E17</f>
        <v>0</v>
      </c>
      <c r="H17" s="43">
        <v>0.2</v>
      </c>
      <c r="I17" s="8">
        <f t="shared" si="0"/>
        <v>0</v>
      </c>
    </row>
    <row r="18" spans="1:9" x14ac:dyDescent="0.2">
      <c r="A18" s="59"/>
      <c r="B18" s="58"/>
      <c r="C18" s="84" t="str">
        <f>'2024-23 Lot 2 BPU'!C18:D18</f>
        <v>Ingénieur commercial</v>
      </c>
      <c r="D18" s="85"/>
      <c r="E18" s="41" t="s">
        <v>122</v>
      </c>
      <c r="F18" s="99">
        <v>2</v>
      </c>
      <c r="G18" s="42">
        <f>F18*'2024-23 Lot 2 BPU'!E18</f>
        <v>0</v>
      </c>
      <c r="H18" s="43">
        <v>0.2</v>
      </c>
      <c r="I18" s="8">
        <f t="shared" si="0"/>
        <v>0</v>
      </c>
    </row>
    <row r="19" spans="1:9" ht="12.75" customHeight="1" x14ac:dyDescent="0.2">
      <c r="A19" s="59" t="str">
        <f>'2024-23 Lot 2 BPU'!A19:A21</f>
        <v>Horaire de nuit (21h00-6h00)</v>
      </c>
      <c r="B19" s="58" t="str">
        <f>'2024-23 Lot 2 BPU'!B19:B21</f>
        <v>Technique</v>
      </c>
      <c r="C19" s="84" t="str">
        <f>'2024-23 Lot 2 BPU'!C19:D19</f>
        <v>Technicien de maintenance ascenseur, EPMR et monte-charge</v>
      </c>
      <c r="D19" s="85"/>
      <c r="E19" s="41" t="s">
        <v>122</v>
      </c>
      <c r="F19" s="99">
        <v>10</v>
      </c>
      <c r="G19" s="42">
        <f>F19*'2024-23 Lot 2 BPU'!E19</f>
        <v>0</v>
      </c>
      <c r="H19" s="43">
        <v>0.2</v>
      </c>
      <c r="I19" s="8">
        <f t="shared" si="0"/>
        <v>0</v>
      </c>
    </row>
    <row r="20" spans="1:9" ht="12.75" customHeight="1" x14ac:dyDescent="0.2">
      <c r="A20" s="59"/>
      <c r="B20" s="58"/>
      <c r="C20" s="84" t="str">
        <f>'2024-23 Lot 2 BPU'!C20:D20</f>
        <v>Technicien supérieur de maintenance ascenseur, EPMR et monte-charge (chef d'équipe)</v>
      </c>
      <c r="D20" s="85"/>
      <c r="E20" s="41" t="s">
        <v>122</v>
      </c>
      <c r="F20" s="99">
        <v>4</v>
      </c>
      <c r="G20" s="42">
        <f>F20*'2024-23 Lot 2 BPU'!E20</f>
        <v>0</v>
      </c>
      <c r="H20" s="43">
        <v>0.2</v>
      </c>
      <c r="I20" s="8">
        <f t="shared" si="0"/>
        <v>0</v>
      </c>
    </row>
    <row r="21" spans="1:9" ht="12.75" customHeight="1" x14ac:dyDescent="0.2">
      <c r="A21" s="59"/>
      <c r="B21" s="58"/>
      <c r="C21" s="84" t="str">
        <f>'2024-23 Lot 2 BPU'!C21:D21</f>
        <v>Technicien de maintenance spécialisé (appareil et marque spécifique)</v>
      </c>
      <c r="D21" s="85"/>
      <c r="E21" s="41" t="s">
        <v>122</v>
      </c>
      <c r="F21" s="99">
        <v>2</v>
      </c>
      <c r="G21" s="42">
        <f>F21*'2024-23 Lot 2 BPU'!E21</f>
        <v>0</v>
      </c>
      <c r="H21" s="43">
        <v>0.2</v>
      </c>
      <c r="I21" s="8">
        <f t="shared" si="0"/>
        <v>0</v>
      </c>
    </row>
    <row r="22" spans="1:9" ht="12.75" customHeight="1" x14ac:dyDescent="0.2">
      <c r="A22" s="59" t="str">
        <f>'2024-23 Lot 2 BPU'!A22:A24</f>
        <v>Weekend (du vendredi 21h00 au lundi 6h00)</v>
      </c>
      <c r="B22" s="58" t="str">
        <f>'2024-23 Lot 2 BPU'!B22:B24</f>
        <v>Technique</v>
      </c>
      <c r="C22" s="84" t="str">
        <f>'2024-23 Lot 2 BPU'!C22:D22</f>
        <v>Technicien de maintenance ascenseur, EPMR et monte-charge</v>
      </c>
      <c r="D22" s="85"/>
      <c r="E22" s="41" t="s">
        <v>122</v>
      </c>
      <c r="F22" s="99">
        <v>10</v>
      </c>
      <c r="G22" s="42">
        <f>F22*'2024-23 Lot 2 BPU'!E22</f>
        <v>0</v>
      </c>
      <c r="H22" s="43">
        <v>0.2</v>
      </c>
      <c r="I22" s="8">
        <f t="shared" si="0"/>
        <v>0</v>
      </c>
    </row>
    <row r="23" spans="1:9" ht="12.75" customHeight="1" x14ac:dyDescent="0.2">
      <c r="A23" s="59"/>
      <c r="B23" s="58"/>
      <c r="C23" s="84" t="str">
        <f>'2024-23 Lot 2 BPU'!C23:D23</f>
        <v>Technicien supérieur de maintenance ascenseur, EPMR et monte-charge (chef d'équipe)</v>
      </c>
      <c r="D23" s="85"/>
      <c r="E23" s="41" t="s">
        <v>122</v>
      </c>
      <c r="F23" s="99">
        <v>4</v>
      </c>
      <c r="G23" s="42">
        <f>F23*'2024-23 Lot 2 BPU'!E23</f>
        <v>0</v>
      </c>
      <c r="H23" s="43">
        <v>0.2</v>
      </c>
      <c r="I23" s="8">
        <f t="shared" si="0"/>
        <v>0</v>
      </c>
    </row>
    <row r="24" spans="1:9" ht="12.75" customHeight="1" x14ac:dyDescent="0.2">
      <c r="A24" s="59"/>
      <c r="B24" s="58"/>
      <c r="C24" s="84" t="str">
        <f>'2024-23 Lot 2 BPU'!C24:D24</f>
        <v>Technicien de maintenance spécialisé (appareil et marque spécifique)</v>
      </c>
      <c r="D24" s="85"/>
      <c r="E24" s="41" t="s">
        <v>122</v>
      </c>
      <c r="F24" s="99">
        <v>2</v>
      </c>
      <c r="G24" s="42">
        <f>F24*'2024-23 Lot 2 BPU'!E24</f>
        <v>0</v>
      </c>
      <c r="H24" s="43">
        <v>0.2</v>
      </c>
      <c r="I24" s="8">
        <f t="shared" si="0"/>
        <v>0</v>
      </c>
    </row>
    <row r="25" spans="1:9" ht="12.75" customHeight="1" x14ac:dyDescent="0.2">
      <c r="A25" s="59" t="str">
        <f>'2024-23 Lot 2 BPU'!A25:A27</f>
        <v>Jours fériés</v>
      </c>
      <c r="B25" s="58" t="str">
        <f>'2024-23 Lot 2 BPU'!B25:B27</f>
        <v>Technique</v>
      </c>
      <c r="C25" s="84" t="str">
        <f>'2024-23 Lot 2 BPU'!C25:D25</f>
        <v>Technicien de maintenance ascenseur, EPMR et monte-charge</v>
      </c>
      <c r="D25" s="85"/>
      <c r="E25" s="41" t="s">
        <v>122</v>
      </c>
      <c r="F25" s="99">
        <v>10</v>
      </c>
      <c r="G25" s="42">
        <f>F25*'2024-23 Lot 2 BPU'!E25</f>
        <v>0</v>
      </c>
      <c r="H25" s="43">
        <v>0.2</v>
      </c>
      <c r="I25" s="8">
        <f t="shared" si="0"/>
        <v>0</v>
      </c>
    </row>
    <row r="26" spans="1:9" ht="12.75" customHeight="1" x14ac:dyDescent="0.2">
      <c r="A26" s="59"/>
      <c r="B26" s="58"/>
      <c r="C26" s="84" t="str">
        <f>'2024-23 Lot 2 BPU'!C26:D26</f>
        <v>Technicien supérieur de maintenance ascenseur, EPMR et monte-charge (chef d'équipe)</v>
      </c>
      <c r="D26" s="85"/>
      <c r="E26" s="41" t="s">
        <v>122</v>
      </c>
      <c r="F26" s="99">
        <v>4</v>
      </c>
      <c r="G26" s="42">
        <f>F26*'2024-23 Lot 2 BPU'!E26</f>
        <v>0</v>
      </c>
      <c r="H26" s="43">
        <v>0.2</v>
      </c>
      <c r="I26" s="8">
        <f t="shared" si="0"/>
        <v>0</v>
      </c>
    </row>
    <row r="27" spans="1:9" ht="13.5" customHeight="1" thickBot="1" x14ac:dyDescent="0.25">
      <c r="A27" s="60"/>
      <c r="B27" s="61"/>
      <c r="C27" s="64" t="str">
        <f>'2024-23 Lot 2 BPU'!C27:D27</f>
        <v>Technicien de maintenance spécialisé (appareil et marque spécifique)</v>
      </c>
      <c r="D27" s="65"/>
      <c r="E27" s="44" t="s">
        <v>122</v>
      </c>
      <c r="F27" s="100">
        <v>2</v>
      </c>
      <c r="G27" s="45">
        <f>F27*'2024-23 Lot 2 BPU'!E27</f>
        <v>0</v>
      </c>
      <c r="H27" s="46">
        <v>0.2</v>
      </c>
      <c r="I27" s="10">
        <f t="shared" si="0"/>
        <v>0</v>
      </c>
    </row>
    <row r="28" spans="1:9" ht="13.5" thickBot="1" x14ac:dyDescent="0.25">
      <c r="A28" s="4"/>
      <c r="B28" s="4"/>
      <c r="C28" s="4"/>
      <c r="D28" s="4"/>
      <c r="E28" s="4"/>
      <c r="F28" s="4"/>
    </row>
    <row r="29" spans="1:9" ht="16.5" thickBot="1" x14ac:dyDescent="0.3">
      <c r="A29" s="53" t="s">
        <v>32</v>
      </c>
      <c r="B29" s="54"/>
      <c r="C29" s="54"/>
      <c r="D29" s="54"/>
      <c r="E29" s="54"/>
      <c r="F29" s="54"/>
      <c r="G29" s="54"/>
      <c r="H29" s="54"/>
      <c r="I29" s="55"/>
    </row>
    <row r="30" spans="1:9" ht="15" x14ac:dyDescent="0.2">
      <c r="A30" s="17" t="s">
        <v>33</v>
      </c>
      <c r="B30" s="92" t="s">
        <v>34</v>
      </c>
      <c r="C30" s="92"/>
      <c r="D30" s="49" t="s">
        <v>75</v>
      </c>
      <c r="E30" s="49" t="s">
        <v>76</v>
      </c>
      <c r="F30" s="49" t="s">
        <v>74</v>
      </c>
      <c r="G30" s="49" t="s">
        <v>118</v>
      </c>
      <c r="H30" s="12" t="s">
        <v>4</v>
      </c>
      <c r="I30" s="13" t="s">
        <v>119</v>
      </c>
    </row>
    <row r="31" spans="1:9" x14ac:dyDescent="0.2">
      <c r="A31" s="68" t="s">
        <v>35</v>
      </c>
      <c r="B31" s="93" t="str">
        <f>'2024-23 Lot 2 BPU'!B31</f>
        <v>Bouton de commande</v>
      </c>
      <c r="C31" s="93"/>
      <c r="D31" s="19" t="str">
        <f>'2024-23 Lot 2 BPU'!C31</f>
        <v>Boutons LED, 42x42mm, IP54</v>
      </c>
      <c r="E31" s="19" t="str">
        <f>'2024-23 Lot 2 BPU'!D31</f>
        <v>Pièce</v>
      </c>
      <c r="F31" s="39">
        <v>160</v>
      </c>
      <c r="G31" s="22">
        <f>F31*'2024-23 Lot 2 BPU'!E31</f>
        <v>0</v>
      </c>
      <c r="H31" s="23">
        <f>'2024-23 Lot 2 BPU'!F31</f>
        <v>0</v>
      </c>
      <c r="I31" s="6">
        <f>G31*(1+H31)</f>
        <v>0</v>
      </c>
    </row>
    <row r="32" spans="1:9" x14ac:dyDescent="0.2">
      <c r="A32" s="68"/>
      <c r="B32" s="93" t="str">
        <f>'2024-23 Lot 2 BPU'!B32</f>
        <v>Paumelle de porte</v>
      </c>
      <c r="C32" s="93"/>
      <c r="D32" s="19" t="str">
        <f>'2024-23 Lot 2 BPU'!C32</f>
        <v>Acier inoxydable, 100x86mm</v>
      </c>
      <c r="E32" s="19" t="str">
        <f>'2024-23 Lot 2 BPU'!D32</f>
        <v>Paire</v>
      </c>
      <c r="F32" s="39">
        <v>64</v>
      </c>
      <c r="G32" s="22">
        <f>F32*'2024-23 Lot 2 BPU'!E32</f>
        <v>0</v>
      </c>
      <c r="H32" s="23">
        <f>'2024-23 Lot 2 BPU'!F32</f>
        <v>0</v>
      </c>
      <c r="I32" s="6">
        <f t="shared" ref="I32:I67" si="1">G32*(1+H32)</f>
        <v>0</v>
      </c>
    </row>
    <row r="33" spans="1:9" x14ac:dyDescent="0.2">
      <c r="A33" s="68"/>
      <c r="B33" s="93" t="str">
        <f>'2024-23 Lot 2 BPU'!B33</f>
        <v>Contact de porte</v>
      </c>
      <c r="C33" s="93"/>
      <c r="D33" s="19" t="str">
        <f>'2024-23 Lot 2 BPU'!C33</f>
        <v>250V, 3A, IP67</v>
      </c>
      <c r="E33" s="19" t="str">
        <f>'2024-23 Lot 2 BPU'!D33</f>
        <v>Pièce</v>
      </c>
      <c r="F33" s="39">
        <v>64</v>
      </c>
      <c r="G33" s="22">
        <f>F33*'2024-23 Lot 2 BPU'!E33</f>
        <v>0</v>
      </c>
      <c r="H33" s="23">
        <f>'2024-23 Lot 2 BPU'!F33</f>
        <v>0</v>
      </c>
      <c r="I33" s="6">
        <f t="shared" si="1"/>
        <v>0</v>
      </c>
    </row>
    <row r="34" spans="1:9" x14ac:dyDescent="0.2">
      <c r="A34" s="68"/>
      <c r="B34" s="93" t="str">
        <f>'2024-23 Lot 2 BPU'!B34</f>
        <v>Ferme-porte automatique</v>
      </c>
      <c r="C34" s="93"/>
      <c r="D34" s="19" t="str">
        <f>'2024-23 Lot 2 BPU'!C34</f>
        <v>Force EN 2-4, vitesse réglable</v>
      </c>
      <c r="E34" s="19" t="str">
        <f>'2024-23 Lot 2 BPU'!D34</f>
        <v>Pièce</v>
      </c>
      <c r="F34" s="39">
        <v>32</v>
      </c>
      <c r="G34" s="22">
        <f>F34*'2024-23 Lot 2 BPU'!E34</f>
        <v>0</v>
      </c>
      <c r="H34" s="23">
        <f>'2024-23 Lot 2 BPU'!F34</f>
        <v>0</v>
      </c>
      <c r="I34" s="6">
        <f t="shared" si="1"/>
        <v>0</v>
      </c>
    </row>
    <row r="35" spans="1:9" x14ac:dyDescent="0.2">
      <c r="A35" s="68"/>
      <c r="B35" s="93" t="str">
        <f>'2024-23 Lot 2 BPU'!B35</f>
        <v>Coulisseau et garniture</v>
      </c>
      <c r="C35" s="93"/>
      <c r="D35" s="19" t="str">
        <f>'2024-23 Lot 2 BPU'!C35</f>
        <v>Polyuréthane, 70-90 Shore A</v>
      </c>
      <c r="E35" s="19" t="str">
        <f>'2024-23 Lot 2 BPU'!D35</f>
        <v>Jeu</v>
      </c>
      <c r="F35" s="39">
        <v>32</v>
      </c>
      <c r="G35" s="22">
        <f>F35*'2024-23 Lot 2 BPU'!E35</f>
        <v>0</v>
      </c>
      <c r="H35" s="23">
        <f>'2024-23 Lot 2 BPU'!F35</f>
        <v>0</v>
      </c>
      <c r="I35" s="6">
        <f t="shared" si="1"/>
        <v>0</v>
      </c>
    </row>
    <row r="36" spans="1:9" x14ac:dyDescent="0.2">
      <c r="A36" s="68"/>
      <c r="B36" s="93" t="str">
        <f>'2024-23 Lot 2 BPU'!B36</f>
        <v>Galet de suspension</v>
      </c>
      <c r="C36" s="93"/>
      <c r="D36" s="19" t="str">
        <f>'2024-23 Lot 2 BPU'!C36</f>
        <v>Diamètre 80mm, charge 250kg</v>
      </c>
      <c r="E36" s="19" t="str">
        <f>'2024-23 Lot 2 BPU'!D36</f>
        <v>Pièce</v>
      </c>
      <c r="F36" s="39">
        <v>128</v>
      </c>
      <c r="G36" s="22">
        <f>F36*'2024-23 Lot 2 BPU'!E36</f>
        <v>0</v>
      </c>
      <c r="H36" s="23">
        <f>'2024-23 Lot 2 BPU'!F36</f>
        <v>0</v>
      </c>
      <c r="I36" s="6">
        <f t="shared" si="1"/>
        <v>0</v>
      </c>
    </row>
    <row r="37" spans="1:9" ht="12.75" customHeight="1" x14ac:dyDescent="0.2">
      <c r="A37" s="68"/>
      <c r="B37" s="93" t="str">
        <f>'2024-23 Lot 2 BPU'!B37</f>
        <v>Interface d'appel de secours</v>
      </c>
      <c r="C37" s="93"/>
      <c r="D37" s="19" t="str">
        <f>'2024-23 Lot 2 BPU'!C37</f>
        <v>Conforme EN 81-28, batterie 12V</v>
      </c>
      <c r="E37" s="19" t="str">
        <f>'2024-23 Lot 2 BPU'!D37</f>
        <v>Pièce</v>
      </c>
      <c r="F37" s="39">
        <v>32</v>
      </c>
      <c r="G37" s="22">
        <f>F37*'2024-23 Lot 2 BPU'!E37</f>
        <v>0</v>
      </c>
      <c r="H37" s="23">
        <f>'2024-23 Lot 2 BPU'!F37</f>
        <v>0</v>
      </c>
      <c r="I37" s="6">
        <f t="shared" si="1"/>
        <v>0</v>
      </c>
    </row>
    <row r="38" spans="1:9" x14ac:dyDescent="0.2">
      <c r="A38" s="68"/>
      <c r="B38" s="93" t="str">
        <f>'2024-23 Lot 2 BPU'!B38</f>
        <v>Dispositif de réouverture de porte</v>
      </c>
      <c r="C38" s="93"/>
      <c r="D38" s="19" t="str">
        <f>'2024-23 Lot 2 BPU'!C38</f>
        <v>Capteur infrarouge, portée 2m</v>
      </c>
      <c r="E38" s="19" t="str">
        <f>'2024-23 Lot 2 BPU'!D38</f>
        <v>Pièce</v>
      </c>
      <c r="F38" s="39">
        <v>32</v>
      </c>
      <c r="G38" s="22">
        <f>F38*'2024-23 Lot 2 BPU'!E38</f>
        <v>0</v>
      </c>
      <c r="H38" s="23">
        <f>'2024-23 Lot 2 BPU'!F38</f>
        <v>0</v>
      </c>
      <c r="I38" s="6">
        <f t="shared" si="1"/>
        <v>0</v>
      </c>
    </row>
    <row r="39" spans="1:9" x14ac:dyDescent="0.2">
      <c r="A39" s="68" t="s">
        <v>44</v>
      </c>
      <c r="B39" s="93" t="str">
        <f>'2024-23 Lot 2 BPU'!B39</f>
        <v>Ferme-porte automatique</v>
      </c>
      <c r="C39" s="93"/>
      <c r="D39" s="19" t="str">
        <f>'2024-23 Lot 2 BPU'!C39</f>
        <v>Force EN 3-6, thermoconstant</v>
      </c>
      <c r="E39" s="19" t="str">
        <f>'2024-23 Lot 2 BPU'!D39</f>
        <v>Pièce</v>
      </c>
      <c r="F39" s="39">
        <v>96</v>
      </c>
      <c r="G39" s="22">
        <f>F39*'2024-23 Lot 2 BPU'!E39</f>
        <v>0</v>
      </c>
      <c r="H39" s="23">
        <f>'2024-23 Lot 2 BPU'!F39</f>
        <v>0</v>
      </c>
      <c r="I39" s="6">
        <f t="shared" si="1"/>
        <v>0</v>
      </c>
    </row>
    <row r="40" spans="1:9" x14ac:dyDescent="0.2">
      <c r="A40" s="68"/>
      <c r="B40" s="93" t="str">
        <f>'2024-23 Lot 2 BPU'!B40</f>
        <v>Serrure</v>
      </c>
      <c r="C40" s="93"/>
      <c r="D40" s="19" t="str">
        <f>'2024-23 Lot 2 BPU'!C40</f>
        <v>Conforme EN 81-20, force 1000N</v>
      </c>
      <c r="E40" s="19" t="str">
        <f>'2024-23 Lot 2 BPU'!D40</f>
        <v>Pièce</v>
      </c>
      <c r="F40" s="39">
        <v>96</v>
      </c>
      <c r="G40" s="22">
        <f>F40*'2024-23 Lot 2 BPU'!E40</f>
        <v>0</v>
      </c>
      <c r="H40" s="23">
        <f>'2024-23 Lot 2 BPU'!F40</f>
        <v>0</v>
      </c>
      <c r="I40" s="6">
        <f t="shared" si="1"/>
        <v>0</v>
      </c>
    </row>
    <row r="41" spans="1:9" x14ac:dyDescent="0.2">
      <c r="A41" s="68"/>
      <c r="B41" s="93" t="str">
        <f>'2024-23 Lot 2 BPU'!B41</f>
        <v>Contact de porte</v>
      </c>
      <c r="C41" s="93"/>
      <c r="D41" s="19" t="str">
        <f>'2024-23 Lot 2 BPU'!C41</f>
        <v>230V, 2A, IP65</v>
      </c>
      <c r="E41" s="19" t="str">
        <f>'2024-23 Lot 2 BPU'!D41</f>
        <v>Pièce</v>
      </c>
      <c r="F41" s="39">
        <v>96</v>
      </c>
      <c r="G41" s="22">
        <f>F41*'2024-23 Lot 2 BPU'!E41</f>
        <v>0</v>
      </c>
      <c r="H41" s="23">
        <f>'2024-23 Lot 2 BPU'!F41</f>
        <v>0</v>
      </c>
      <c r="I41" s="6">
        <f t="shared" si="1"/>
        <v>0</v>
      </c>
    </row>
    <row r="42" spans="1:9" x14ac:dyDescent="0.2">
      <c r="A42" s="68"/>
      <c r="B42" s="93" t="str">
        <f>'2024-23 Lot 2 BPU'!B42</f>
        <v>Paumelle de porte</v>
      </c>
      <c r="C42" s="93"/>
      <c r="D42" s="19" t="str">
        <f>'2024-23 Lot 2 BPU'!C42</f>
        <v>Acier zingué, 140x100mm</v>
      </c>
      <c r="E42" s="19" t="str">
        <f>'2024-23 Lot 2 BPU'!D42</f>
        <v>Paire</v>
      </c>
      <c r="F42" s="39">
        <v>96</v>
      </c>
      <c r="G42" s="22">
        <f>F42*'2024-23 Lot 2 BPU'!E42</f>
        <v>0</v>
      </c>
      <c r="H42" s="23">
        <f>'2024-23 Lot 2 BPU'!F42</f>
        <v>0</v>
      </c>
      <c r="I42" s="6">
        <f t="shared" si="1"/>
        <v>0</v>
      </c>
    </row>
    <row r="43" spans="1:9" x14ac:dyDescent="0.2">
      <c r="A43" s="68"/>
      <c r="B43" s="93" t="str">
        <f>'2024-23 Lot 2 BPU'!B43</f>
        <v>Galet de suspension</v>
      </c>
      <c r="C43" s="93"/>
      <c r="D43" s="19" t="str">
        <f>'2024-23 Lot 2 BPU'!C43</f>
        <v>Diamètre 65mm, charge 200kg</v>
      </c>
      <c r="E43" s="19" t="str">
        <f>'2024-23 Lot 2 BPU'!D43</f>
        <v>Pièce</v>
      </c>
      <c r="F43" s="39">
        <v>192</v>
      </c>
      <c r="G43" s="22">
        <f>F43*'2024-23 Lot 2 BPU'!E43</f>
        <v>0</v>
      </c>
      <c r="H43" s="23">
        <f>'2024-23 Lot 2 BPU'!F43</f>
        <v>0</v>
      </c>
      <c r="I43" s="6">
        <f t="shared" si="1"/>
        <v>0</v>
      </c>
    </row>
    <row r="44" spans="1:9" x14ac:dyDescent="0.2">
      <c r="A44" s="68"/>
      <c r="B44" s="93" t="str">
        <f>'2024-23 Lot 2 BPU'!B44</f>
        <v>Patin de guidage</v>
      </c>
      <c r="C44" s="93"/>
      <c r="D44" s="19" t="str">
        <f>'2024-23 Lot 2 BPU'!C44</f>
        <v>PTFE, épaisseur 5mm</v>
      </c>
      <c r="E44" s="19" t="str">
        <f>'2024-23 Lot 2 BPU'!D44</f>
        <v>Jeu</v>
      </c>
      <c r="F44" s="39">
        <v>64</v>
      </c>
      <c r="G44" s="22">
        <f>F44*'2024-23 Lot 2 BPU'!E44</f>
        <v>0</v>
      </c>
      <c r="H44" s="23">
        <f>'2024-23 Lot 2 BPU'!F44</f>
        <v>0</v>
      </c>
      <c r="I44" s="6">
        <f t="shared" si="1"/>
        <v>0</v>
      </c>
    </row>
    <row r="45" spans="1:9" x14ac:dyDescent="0.2">
      <c r="A45" s="68"/>
      <c r="B45" s="93" t="str">
        <f>'2024-23 Lot 2 BPU'!B45</f>
        <v>Bouton d'appel et voyant lumineux</v>
      </c>
      <c r="C45" s="93"/>
      <c r="D45" s="19" t="str">
        <f>'2024-23 Lot 2 BPU'!C45</f>
        <v>LED 24V, IP42</v>
      </c>
      <c r="E45" s="19" t="str">
        <f>'2024-23 Lot 2 BPU'!D45</f>
        <v>Pièce</v>
      </c>
      <c r="F45" s="39">
        <v>192</v>
      </c>
      <c r="G45" s="22">
        <f>F45*'2024-23 Lot 2 BPU'!E45</f>
        <v>0</v>
      </c>
      <c r="H45" s="23">
        <f>'2024-23 Lot 2 BPU'!F45</f>
        <v>0</v>
      </c>
      <c r="I45" s="6">
        <f t="shared" si="1"/>
        <v>0</v>
      </c>
    </row>
    <row r="46" spans="1:9" x14ac:dyDescent="0.2">
      <c r="A46" s="68"/>
      <c r="B46" s="93" t="str">
        <f>'2024-23 Lot 2 BPU'!B46</f>
        <v>Contrepoids ou ressort de fermeture</v>
      </c>
      <c r="C46" s="93"/>
      <c r="D46" s="19" t="str">
        <f>'2024-23 Lot 2 BPU'!C46</f>
        <v>Force 40-60N, course 20mm</v>
      </c>
      <c r="E46" s="19" t="str">
        <f>'2024-23 Lot 2 BPU'!D46</f>
        <v>Pièce</v>
      </c>
      <c r="F46" s="39">
        <v>96</v>
      </c>
      <c r="G46" s="22">
        <f>F46*'2024-23 Lot 2 BPU'!E46</f>
        <v>0</v>
      </c>
      <c r="H46" s="23">
        <f>'2024-23 Lot 2 BPU'!F46</f>
        <v>0</v>
      </c>
      <c r="I46" s="6">
        <f t="shared" si="1"/>
        <v>0</v>
      </c>
    </row>
    <row r="47" spans="1:9" x14ac:dyDescent="0.2">
      <c r="A47" s="68" t="s">
        <v>49</v>
      </c>
      <c r="B47" s="93" t="str">
        <f>'2024-23 Lot 2 BPU'!B47</f>
        <v>Balais du moteur</v>
      </c>
      <c r="C47" s="93"/>
      <c r="D47" s="19" t="str">
        <f>'2024-23 Lot 2 BPU'!C47</f>
        <v>Carbone-cuivre, 25x32x40mm</v>
      </c>
      <c r="E47" s="19" t="str">
        <f>'2024-23 Lot 2 BPU'!D47</f>
        <v>Jeu</v>
      </c>
      <c r="F47" s="39">
        <v>64</v>
      </c>
      <c r="G47" s="22">
        <f>F47*'2024-23 Lot 2 BPU'!E47</f>
        <v>0</v>
      </c>
      <c r="H47" s="23">
        <f>'2024-23 Lot 2 BPU'!F47</f>
        <v>0</v>
      </c>
      <c r="I47" s="6">
        <f t="shared" si="1"/>
        <v>0</v>
      </c>
    </row>
    <row r="48" spans="1:9" x14ac:dyDescent="0.2">
      <c r="A48" s="68"/>
      <c r="B48" s="93" t="str">
        <f>'2024-23 Lot 2 BPU'!B48</f>
        <v>Fusible</v>
      </c>
      <c r="C48" s="93"/>
      <c r="D48" s="19" t="str">
        <f>'2024-23 Lot 2 BPU'!C48</f>
        <v>10A, 500V, type aM</v>
      </c>
      <c r="E48" s="19" t="str">
        <f>'2024-23 Lot 2 BPU'!D48</f>
        <v>Pièce</v>
      </c>
      <c r="F48" s="39">
        <v>128</v>
      </c>
      <c r="G48" s="22">
        <f>F48*'2024-23 Lot 2 BPU'!E48</f>
        <v>0</v>
      </c>
      <c r="H48" s="23">
        <f>'2024-23 Lot 2 BPU'!F48</f>
        <v>0</v>
      </c>
      <c r="I48" s="6">
        <f t="shared" si="1"/>
        <v>0</v>
      </c>
    </row>
    <row r="49" spans="1:9" x14ac:dyDescent="0.2">
      <c r="A49" s="68" t="s">
        <v>52</v>
      </c>
      <c r="B49" s="93" t="str">
        <f>'2024-23 Lot 2 BPU'!B49</f>
        <v>Coulisseau de contrepoids</v>
      </c>
      <c r="C49" s="93"/>
      <c r="D49" s="19" t="str">
        <f>'2024-23 Lot 2 BPU'!C49</f>
        <v>Fonte, largeur 16mm</v>
      </c>
      <c r="E49" s="19" t="str">
        <f>'2024-23 Lot 2 BPU'!D49</f>
        <v>Pièce</v>
      </c>
      <c r="F49" s="39">
        <v>128</v>
      </c>
      <c r="G49" s="22">
        <f>F49*'2024-23 Lot 2 BPU'!E49</f>
        <v>0</v>
      </c>
      <c r="H49" s="23">
        <f>'2024-23 Lot 2 BPU'!F49</f>
        <v>0</v>
      </c>
      <c r="I49" s="6">
        <f t="shared" si="1"/>
        <v>0</v>
      </c>
    </row>
    <row r="50" spans="1:9" x14ac:dyDescent="0.2">
      <c r="A50" s="68"/>
      <c r="B50" s="93" t="str">
        <f>'2024-23 Lot 2 BPU'!B50</f>
        <v>Éclairage (ampoule)</v>
      </c>
      <c r="C50" s="93"/>
      <c r="D50" s="19" t="str">
        <f>'2024-23 Lot 2 BPU'!C50</f>
        <v>LED 5W, 400lm, E27</v>
      </c>
      <c r="E50" s="19" t="str">
        <f>'2024-23 Lot 2 BPU'!D50</f>
        <v>Pièce</v>
      </c>
      <c r="F50" s="39">
        <v>96</v>
      </c>
      <c r="G50" s="22">
        <f>F50*'2024-23 Lot 2 BPU'!E50</f>
        <v>0</v>
      </c>
      <c r="H50" s="23">
        <f>'2024-23 Lot 2 BPU'!F50</f>
        <v>0</v>
      </c>
      <c r="I50" s="6">
        <f t="shared" si="1"/>
        <v>0</v>
      </c>
    </row>
    <row r="51" spans="1:9" x14ac:dyDescent="0.2">
      <c r="A51" s="68"/>
      <c r="B51" s="93" t="str">
        <f>'2024-23 Lot 2 BPU'!B51</f>
        <v>Guide</v>
      </c>
      <c r="C51" s="93"/>
      <c r="D51" s="19" t="str">
        <f>'2024-23 Lot 2 BPU'!C51</f>
        <v>Acier T90/B, 89x62x16mm</v>
      </c>
      <c r="E51" s="19" t="str">
        <f>'2024-23 Lot 2 BPU'!D51</f>
        <v>Mètre</v>
      </c>
      <c r="F51" s="39">
        <v>640</v>
      </c>
      <c r="G51" s="22">
        <f>F51*'2024-23 Lot 2 BPU'!E51</f>
        <v>0</v>
      </c>
      <c r="H51" s="23">
        <f>'2024-23 Lot 2 BPU'!F51</f>
        <v>0</v>
      </c>
      <c r="I51" s="6">
        <f t="shared" si="1"/>
        <v>0</v>
      </c>
    </row>
    <row r="52" spans="1:9" x14ac:dyDescent="0.2">
      <c r="A52" s="68" t="s">
        <v>56</v>
      </c>
      <c r="B52" s="93" t="str">
        <f>'2024-23 Lot 2 BPU'!B52</f>
        <v>Ampoule de cabine</v>
      </c>
      <c r="C52" s="93"/>
      <c r="D52" s="19" t="str">
        <f>'2024-23 Lot 2 BPU'!C52</f>
        <v>LED 7W, 600lm, GU10</v>
      </c>
      <c r="E52" s="19" t="str">
        <f>'2024-23 Lot 2 BPU'!D52</f>
        <v>Pièce</v>
      </c>
      <c r="F52" s="39">
        <v>96</v>
      </c>
      <c r="G52" s="22">
        <f>F52*'2024-23 Lot 2 BPU'!E52</f>
        <v>0</v>
      </c>
      <c r="H52" s="23">
        <f>'2024-23 Lot 2 BPU'!F52</f>
        <v>0</v>
      </c>
      <c r="I52" s="6">
        <f t="shared" si="1"/>
        <v>0</v>
      </c>
    </row>
    <row r="53" spans="1:9" x14ac:dyDescent="0.2">
      <c r="A53" s="68"/>
      <c r="B53" s="93" t="str">
        <f>'2024-23 Lot 2 BPU'!B53</f>
        <v>Ampoule de machinerie</v>
      </c>
      <c r="C53" s="93"/>
      <c r="D53" s="19" t="str">
        <f>'2024-23 Lot 2 BPU'!C53</f>
        <v>LED 10W, 800lm, E27</v>
      </c>
      <c r="E53" s="19" t="str">
        <f>'2024-23 Lot 2 BPU'!D53</f>
        <v>Pièce</v>
      </c>
      <c r="F53" s="39">
        <v>32</v>
      </c>
      <c r="G53" s="22">
        <f>F53*'2024-23 Lot 2 BPU'!E53</f>
        <v>0</v>
      </c>
      <c r="H53" s="23">
        <f>'2024-23 Lot 2 BPU'!F53</f>
        <v>0</v>
      </c>
      <c r="I53" s="6">
        <f t="shared" si="1"/>
        <v>0</v>
      </c>
    </row>
    <row r="54" spans="1:9" x14ac:dyDescent="0.2">
      <c r="A54" s="68"/>
      <c r="B54" s="93" t="str">
        <f>'2024-23 Lot 2 BPU'!B54</f>
        <v>Éclairage de secours (batterie, pile)</v>
      </c>
      <c r="C54" s="93"/>
      <c r="D54" s="19" t="str">
        <f>'2024-23 Lot 2 BPU'!C54</f>
        <v>NiMH, 3.6V, 1600mAh</v>
      </c>
      <c r="E54" s="19" t="str">
        <f>'2024-23 Lot 2 BPU'!D54</f>
        <v>Pièce</v>
      </c>
      <c r="F54" s="39">
        <v>32</v>
      </c>
      <c r="G54" s="22">
        <f>F54*'2024-23 Lot 2 BPU'!E54</f>
        <v>0</v>
      </c>
      <c r="H54" s="23">
        <f>'2024-23 Lot 2 BPU'!F54</f>
        <v>0</v>
      </c>
      <c r="I54" s="6">
        <f t="shared" si="1"/>
        <v>0</v>
      </c>
    </row>
    <row r="55" spans="1:9" x14ac:dyDescent="0.2">
      <c r="A55" s="68" t="s">
        <v>60</v>
      </c>
      <c r="B55" s="93" t="str">
        <f>'2024-23 Lot 2 BPU'!B55</f>
        <v>Dispositif de sécurité</v>
      </c>
      <c r="C55" s="93"/>
      <c r="D55" s="19" t="str">
        <f>'2024-23 Lot 2 BPU'!C55</f>
        <v>Conforme EN 81-20, 24V DC</v>
      </c>
      <c r="E55" s="19" t="str">
        <f>'2024-23 Lot 2 BPU'!D55</f>
        <v>Pièce</v>
      </c>
      <c r="F55" s="39">
        <v>32</v>
      </c>
      <c r="G55" s="22">
        <f>F55*'2024-23 Lot 2 BPU'!E55</f>
        <v>0</v>
      </c>
      <c r="H55" s="23">
        <f>'2024-23 Lot 2 BPU'!F55</f>
        <v>0</v>
      </c>
      <c r="I55" s="6">
        <f t="shared" si="1"/>
        <v>0</v>
      </c>
    </row>
    <row r="56" spans="1:9" x14ac:dyDescent="0.2">
      <c r="A56" s="68"/>
      <c r="B56" s="93" t="str">
        <f>'2024-23 Lot 2 BPU'!B56</f>
        <v>Fusible</v>
      </c>
      <c r="C56" s="93"/>
      <c r="D56" s="19" t="str">
        <f>'2024-23 Lot 2 BPU'!C56</f>
        <v>16A, 415V, type gG</v>
      </c>
      <c r="E56" s="19" t="str">
        <f>'2024-23 Lot 2 BPU'!D56</f>
        <v>Pièce</v>
      </c>
      <c r="F56" s="39">
        <v>128</v>
      </c>
      <c r="G56" s="22">
        <f>F56*'2024-23 Lot 2 BPU'!E56</f>
        <v>0</v>
      </c>
      <c r="H56" s="23">
        <f>'2024-23 Lot 2 BPU'!F56</f>
        <v>0</v>
      </c>
      <c r="I56" s="6">
        <f t="shared" si="1"/>
        <v>0</v>
      </c>
    </row>
    <row r="57" spans="1:9" x14ac:dyDescent="0.2">
      <c r="A57" s="68"/>
      <c r="B57" s="93" t="str">
        <f>'2024-23 Lot 2 BPU'!B57</f>
        <v>Limiteur de temps de fonctionnement du moteur</v>
      </c>
      <c r="C57" s="93"/>
      <c r="D57" s="19" t="str">
        <f>'2024-23 Lot 2 BPU'!C57</f>
        <v>Temporisation 20-180s, 230V</v>
      </c>
      <c r="E57" s="19" t="str">
        <f>'2024-23 Lot 2 BPU'!D57</f>
        <v>Pièce</v>
      </c>
      <c r="F57" s="39">
        <v>32</v>
      </c>
      <c r="G57" s="22">
        <f>F57*'2024-23 Lot 2 BPU'!E57</f>
        <v>0</v>
      </c>
      <c r="H57" s="23">
        <f>'2024-23 Lot 2 BPU'!F57</f>
        <v>0</v>
      </c>
      <c r="I57" s="6">
        <f t="shared" si="1"/>
        <v>0</v>
      </c>
    </row>
    <row r="58" spans="1:9" x14ac:dyDescent="0.2">
      <c r="A58" s="68" t="s">
        <v>63</v>
      </c>
      <c r="B58" s="93" t="str">
        <f>'2024-23 Lot 2 BPU'!B58</f>
        <v>Mécanisme de déverrouillage de secours</v>
      </c>
      <c r="C58" s="93"/>
      <c r="D58" s="19" t="str">
        <f>'2024-23 Lot 2 BPU'!C58</f>
        <v>Clé triangulaire, 8mm</v>
      </c>
      <c r="E58" s="19" t="str">
        <f>'2024-23 Lot 2 BPU'!D58</f>
        <v>Pièce</v>
      </c>
      <c r="F58" s="39">
        <v>32</v>
      </c>
      <c r="G58" s="22">
        <f>F58*'2024-23 Lot 2 BPU'!E58</f>
        <v>0</v>
      </c>
      <c r="H58" s="23">
        <f>'2024-23 Lot 2 BPU'!F58</f>
        <v>0</v>
      </c>
      <c r="I58" s="6">
        <f t="shared" si="1"/>
        <v>0</v>
      </c>
    </row>
    <row r="59" spans="1:9" x14ac:dyDescent="0.2">
      <c r="A59" s="68"/>
      <c r="B59" s="93" t="str">
        <f>'2024-23 Lot 2 BPU'!B59</f>
        <v>Câble, chaîne ou courroie</v>
      </c>
      <c r="C59" s="93"/>
      <c r="D59" s="19" t="str">
        <f>'2024-23 Lot 2 BPU'!C59</f>
        <v>Acier Ø8mm, charge 2000kg</v>
      </c>
      <c r="E59" s="19" t="str">
        <f>'2024-23 Lot 2 BPU'!D59</f>
        <v>Mètre</v>
      </c>
      <c r="F59" s="39">
        <v>320</v>
      </c>
      <c r="G59" s="22">
        <f>F59*'2024-23 Lot 2 BPU'!E59</f>
        <v>0</v>
      </c>
      <c r="H59" s="23">
        <f>'2024-23 Lot 2 BPU'!F59</f>
        <v>0</v>
      </c>
      <c r="I59" s="6">
        <f t="shared" si="1"/>
        <v>0</v>
      </c>
    </row>
    <row r="60" spans="1:9" x14ac:dyDescent="0.2">
      <c r="A60" s="68"/>
      <c r="B60" s="93" t="str">
        <f>'2024-23 Lot 2 BPU'!B60</f>
        <v>Dispositif de réouverture de porte</v>
      </c>
      <c r="C60" s="93"/>
      <c r="D60" s="19" t="str">
        <f>'2024-23 Lot 2 BPU'!C60</f>
        <v>Barrière infrarouge, 36 faisceaux</v>
      </c>
      <c r="E60" s="19" t="str">
        <f>'2024-23 Lot 2 BPU'!D60</f>
        <v>Pièce</v>
      </c>
      <c r="F60" s="39">
        <v>32</v>
      </c>
      <c r="G60" s="22">
        <f>F60*'2024-23 Lot 2 BPU'!E60</f>
        <v>0</v>
      </c>
      <c r="H60" s="23">
        <f>'2024-23 Lot 2 BPU'!F60</f>
        <v>0</v>
      </c>
      <c r="I60" s="6">
        <f t="shared" si="1"/>
        <v>0</v>
      </c>
    </row>
    <row r="61" spans="1:9" x14ac:dyDescent="0.2">
      <c r="A61" s="70" t="s">
        <v>121</v>
      </c>
      <c r="B61" s="93" t="str">
        <f>'2024-23 Lot 2 BPU'!B61</f>
        <v>Module GSM</v>
      </c>
      <c r="C61" s="93"/>
      <c r="D61" s="19" t="str">
        <f>'2024-23 Lot 2 BPU'!C61</f>
        <v>Quadribande, GPRS classe 10</v>
      </c>
      <c r="E61" s="19" t="str">
        <f>'2024-23 Lot 2 BPU'!D61</f>
        <v>Pièce</v>
      </c>
      <c r="F61" s="39">
        <v>32</v>
      </c>
      <c r="G61" s="22">
        <f>F61*'2024-23 Lot 2 BPU'!E61</f>
        <v>0</v>
      </c>
      <c r="H61" s="23">
        <f>'2024-23 Lot 2 BPU'!F61</f>
        <v>0</v>
      </c>
      <c r="I61" s="6">
        <f t="shared" si="1"/>
        <v>0</v>
      </c>
    </row>
    <row r="62" spans="1:9" x14ac:dyDescent="0.2">
      <c r="A62" s="70"/>
      <c r="B62" s="93" t="str">
        <f>'2024-23 Lot 2 BPU'!B62</f>
        <v>Antenne GSM</v>
      </c>
      <c r="C62" s="93"/>
      <c r="D62" s="19" t="str">
        <f>'2024-23 Lot 2 BPU'!C62</f>
        <v>Gain 3dBi, câble 3m</v>
      </c>
      <c r="E62" s="19" t="str">
        <f>'2024-23 Lot 2 BPU'!D62</f>
        <v>Pièce</v>
      </c>
      <c r="F62" s="39">
        <v>32</v>
      </c>
      <c r="G62" s="22">
        <f>F62*'2024-23 Lot 2 BPU'!E62</f>
        <v>0</v>
      </c>
      <c r="H62" s="23">
        <f>'2024-23 Lot 2 BPU'!F62</f>
        <v>0</v>
      </c>
      <c r="I62" s="6">
        <f t="shared" si="1"/>
        <v>0</v>
      </c>
    </row>
    <row r="63" spans="1:9" x14ac:dyDescent="0.2">
      <c r="A63" s="70"/>
      <c r="B63" s="93" t="str">
        <f>'2024-23 Lot 2 BPU'!B63</f>
        <v>Batterie de secours</v>
      </c>
      <c r="C63" s="93"/>
      <c r="D63" s="19" t="str">
        <f>'2024-23 Lot 2 BPU'!C63</f>
        <v>Li-ion 3.7V, 2000mAh</v>
      </c>
      <c r="E63" s="19" t="str">
        <f>'2024-23 Lot 2 BPU'!D63</f>
        <v>Pièce</v>
      </c>
      <c r="F63" s="39">
        <v>32</v>
      </c>
      <c r="G63" s="22">
        <f>F63*'2024-23 Lot 2 BPU'!E63</f>
        <v>0</v>
      </c>
      <c r="H63" s="23">
        <f>'2024-23 Lot 2 BPU'!F63</f>
        <v>0</v>
      </c>
      <c r="I63" s="6">
        <f t="shared" si="1"/>
        <v>0</v>
      </c>
    </row>
    <row r="64" spans="1:9" x14ac:dyDescent="0.2">
      <c r="A64" s="70"/>
      <c r="B64" s="93" t="str">
        <f>'2024-23 Lot 2 BPU'!B64</f>
        <v>Carte SIM</v>
      </c>
      <c r="C64" s="93"/>
      <c r="D64" s="19" t="str">
        <f>'2024-23 Lot 2 BPU'!C64</f>
        <v>M2M, data 50Mo/mois</v>
      </c>
      <c r="E64" s="19" t="str">
        <f>'2024-23 Lot 2 BPU'!D64</f>
        <v>Pièce</v>
      </c>
      <c r="F64" s="39">
        <v>32</v>
      </c>
      <c r="G64" s="22">
        <f>F64*'2024-23 Lot 2 BPU'!E64</f>
        <v>0</v>
      </c>
      <c r="H64" s="23">
        <f>'2024-23 Lot 2 BPU'!F64</f>
        <v>0</v>
      </c>
      <c r="I64" s="6">
        <f t="shared" si="1"/>
        <v>0</v>
      </c>
    </row>
    <row r="65" spans="1:9" x14ac:dyDescent="0.2">
      <c r="A65" s="70"/>
      <c r="B65" s="93" t="str">
        <f>'2024-23 Lot 2 BPU'!B65</f>
        <v>Câblage de connexion</v>
      </c>
      <c r="C65" s="93"/>
      <c r="D65" s="19" t="str">
        <f>'2024-23 Lot 2 BPU'!C65</f>
        <v>Longueur 5m, connecteurs RJ45</v>
      </c>
      <c r="E65" s="19" t="str">
        <f>'2024-23 Lot 2 BPU'!D65</f>
        <v>Pièce</v>
      </c>
      <c r="F65" s="39">
        <v>32</v>
      </c>
      <c r="G65" s="22">
        <f>F65*'2024-23 Lot 2 BPU'!E65</f>
        <v>0</v>
      </c>
      <c r="H65" s="23">
        <f>'2024-23 Lot 2 BPU'!F65</f>
        <v>0</v>
      </c>
      <c r="I65" s="6">
        <f t="shared" si="1"/>
        <v>0</v>
      </c>
    </row>
    <row r="66" spans="1:9" x14ac:dyDescent="0.2">
      <c r="A66" s="70"/>
      <c r="B66" s="93" t="str">
        <f>'2024-23 Lot 2 BPU'!B66</f>
        <v>Microphone</v>
      </c>
      <c r="C66" s="93"/>
      <c r="D66" s="19" t="str">
        <f>'2024-23 Lot 2 BPU'!C66</f>
        <v>Omnidirectionnel, -38dB</v>
      </c>
      <c r="E66" s="19" t="str">
        <f>'2024-23 Lot 2 BPU'!D66</f>
        <v>Pièce</v>
      </c>
      <c r="F66" s="39">
        <v>32</v>
      </c>
      <c r="G66" s="22">
        <f>F66*'2024-23 Lot 2 BPU'!E66</f>
        <v>0</v>
      </c>
      <c r="H66" s="23">
        <f>'2024-23 Lot 2 BPU'!F66</f>
        <v>0</v>
      </c>
      <c r="I66" s="6">
        <f t="shared" si="1"/>
        <v>0</v>
      </c>
    </row>
    <row r="67" spans="1:9" ht="13.5" thickBot="1" x14ac:dyDescent="0.25">
      <c r="A67" s="72"/>
      <c r="B67" s="98" t="str">
        <f>'2024-23 Lot 2 BPU'!B67</f>
        <v>Haut-parleur</v>
      </c>
      <c r="C67" s="98"/>
      <c r="D67" s="18" t="str">
        <f>'2024-23 Lot 2 BPU'!C67</f>
        <v>2W, 8 Ohm, 70mm</v>
      </c>
      <c r="E67" s="18" t="str">
        <f>'2024-23 Lot 2 BPU'!D67</f>
        <v>Pièce</v>
      </c>
      <c r="F67" s="40">
        <v>32</v>
      </c>
      <c r="G67" s="24">
        <f>F67*'2024-23 Lot 2 BPU'!E67</f>
        <v>0</v>
      </c>
      <c r="H67" s="25">
        <f>'2024-23 Lot 2 BPU'!F67</f>
        <v>0</v>
      </c>
      <c r="I67" s="7">
        <f t="shared" si="1"/>
        <v>0</v>
      </c>
    </row>
    <row r="70" spans="1:9" ht="39.75" customHeight="1" x14ac:dyDescent="0.2">
      <c r="A70" s="94" t="s">
        <v>117</v>
      </c>
      <c r="B70" s="95"/>
      <c r="C70" s="95"/>
      <c r="D70" s="95"/>
      <c r="E70" s="95"/>
      <c r="F70" s="95"/>
      <c r="G70" s="95"/>
      <c r="H70" s="96">
        <f>SUM(G31:G67)+SUM(G14:G27)</f>
        <v>0</v>
      </c>
      <c r="I70" s="97"/>
    </row>
  </sheetData>
  <sheetProtection algorithmName="SHA-512" hashValue="5U0kmSBHHXAmnsx4VXXmPxGZTsP5WNxpWlczZWO8OsDvjpEWJiz2rpWk1rjLFwa84ydw7AAWxrVCE3pVK62/sw==" saltValue="drDs4f50KOxjoCZo4Ulmgg==" spinCount="100000" sheet="1" formatCells="0" formatRows="0"/>
  <mergeCells count="78">
    <mergeCell ref="A55:A57"/>
    <mergeCell ref="A70:G70"/>
    <mergeCell ref="H70:I70"/>
    <mergeCell ref="B66:C66"/>
    <mergeCell ref="B67:C67"/>
    <mergeCell ref="A58:A60"/>
    <mergeCell ref="B58:C58"/>
    <mergeCell ref="B59:C59"/>
    <mergeCell ref="B60:C60"/>
    <mergeCell ref="A61:A67"/>
    <mergeCell ref="B61:C61"/>
    <mergeCell ref="B62:C62"/>
    <mergeCell ref="B63:C63"/>
    <mergeCell ref="B64:C64"/>
    <mergeCell ref="B65:C65"/>
    <mergeCell ref="B51:C51"/>
    <mergeCell ref="B55:C55"/>
    <mergeCell ref="B56:C56"/>
    <mergeCell ref="B57:C57"/>
    <mergeCell ref="B45:C45"/>
    <mergeCell ref="B46:C46"/>
    <mergeCell ref="B54:C54"/>
    <mergeCell ref="A52:A54"/>
    <mergeCell ref="B52:C52"/>
    <mergeCell ref="B53:C53"/>
    <mergeCell ref="A39:A46"/>
    <mergeCell ref="B39:C39"/>
    <mergeCell ref="B40:C40"/>
    <mergeCell ref="B41:C41"/>
    <mergeCell ref="B42:C42"/>
    <mergeCell ref="B43:C43"/>
    <mergeCell ref="B44:C44"/>
    <mergeCell ref="A47:A48"/>
    <mergeCell ref="B47:C47"/>
    <mergeCell ref="B48:C48"/>
    <mergeCell ref="A49:A51"/>
    <mergeCell ref="B49:C49"/>
    <mergeCell ref="B50:C50"/>
    <mergeCell ref="B30:C30"/>
    <mergeCell ref="A31:A38"/>
    <mergeCell ref="B31:C31"/>
    <mergeCell ref="B32:C32"/>
    <mergeCell ref="B33:C33"/>
    <mergeCell ref="B34:C34"/>
    <mergeCell ref="B35:C35"/>
    <mergeCell ref="B36:C36"/>
    <mergeCell ref="B37:C37"/>
    <mergeCell ref="B38:C38"/>
    <mergeCell ref="A6:I6"/>
    <mergeCell ref="A7:I7"/>
    <mergeCell ref="A8:I8"/>
    <mergeCell ref="A10:I10"/>
    <mergeCell ref="A29:I29"/>
    <mergeCell ref="B13:D13"/>
    <mergeCell ref="A14:A18"/>
    <mergeCell ref="B14:B16"/>
    <mergeCell ref="C14:D14"/>
    <mergeCell ref="C15:D15"/>
    <mergeCell ref="C16:D16"/>
    <mergeCell ref="B17:B18"/>
    <mergeCell ref="C17:D17"/>
    <mergeCell ref="C18:D18"/>
    <mergeCell ref="A19:A21"/>
    <mergeCell ref="A12:I12"/>
    <mergeCell ref="A25:A27"/>
    <mergeCell ref="B25:B27"/>
    <mergeCell ref="C25:D25"/>
    <mergeCell ref="C26:D26"/>
    <mergeCell ref="C27:D27"/>
    <mergeCell ref="B19:B21"/>
    <mergeCell ref="C19:D19"/>
    <mergeCell ref="C20:D20"/>
    <mergeCell ref="C21:D21"/>
    <mergeCell ref="A22:A24"/>
    <mergeCell ref="B22:B24"/>
    <mergeCell ref="C22:D22"/>
    <mergeCell ref="C23:D23"/>
    <mergeCell ref="C24:D24"/>
  </mergeCells>
  <conditionalFormatting sqref="I2 G32:G57 H32:H67">
    <cfRule type="containsBlanks" dxfId="8" priority="14">
      <formula>LEN(TRIM(G2))=0</formula>
    </cfRule>
  </conditionalFormatting>
  <conditionalFormatting sqref="I3">
    <cfRule type="containsBlanks" dxfId="7" priority="13">
      <formula>LEN(TRIM(I3))=0</formula>
    </cfRule>
  </conditionalFormatting>
  <conditionalFormatting sqref="G31:H31">
    <cfRule type="containsBlanks" dxfId="6" priority="12">
      <formula>LEN(TRIM(G31))=0</formula>
    </cfRule>
  </conditionalFormatting>
  <conditionalFormatting sqref="G58 G63:G66">
    <cfRule type="containsBlanks" dxfId="5" priority="6">
      <formula>LEN(TRIM(G58))=0</formula>
    </cfRule>
  </conditionalFormatting>
  <conditionalFormatting sqref="G59:G62">
    <cfRule type="containsBlanks" dxfId="4" priority="5">
      <formula>LEN(TRIM(G59))=0</formula>
    </cfRule>
  </conditionalFormatting>
  <conditionalFormatting sqref="G67">
    <cfRule type="containsBlanks" dxfId="3" priority="4">
      <formula>LEN(TRIM(G67))=0</formula>
    </cfRule>
  </conditionalFormatting>
  <printOptions horizontalCentered="1"/>
  <pageMargins left="0.19685039370078741" right="0.19685039370078741" top="1" bottom="1" header="0.39370078740157483" footer="0.39370078740157483"/>
  <pageSetup paperSize="9" scale="52" fitToHeight="0" orientation="portrait" r:id="rId1"/>
  <headerFooter differentFirst="1">
    <oddFooter>&amp;C&amp;P/&amp;N
&amp;R
&amp;G</oddFooter>
    <firstHeader>&amp;L&amp;G&amp;C&amp;KE14D16BPU
Marché n°2023-26 Lot 2 Site Descartes&amp;R&amp;G</firstHeader>
    <firstFooter>&amp;L&amp;G&amp;C&amp;P/&amp;N
&amp;R&amp;G</first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2" id="{AF34CB69-44CB-4071-AABF-0D889D40BA73}">
            <xm:f>LEN(TRIM('\\ensldfs\services\DGS\Marches_Publics\Marchés Publics\DIRECTIONS ET SERVICES\ACCUEIL SECU\ASCENSEURS\2024-23 Maintenance des ascenseurs\1. CONSULTATION\1. DOC de travail\2. DCE\DEFINITIF\[2024-23 Lot 1 BPU-DQE v3.xlsx]2024-23 Lot 1 BPU'!#REF!))=0</xm:f>
            <x14:dxf>
              <fill>
                <patternFill>
                  <bgColor theme="9" tint="0.59996337778862885"/>
                </patternFill>
              </fill>
            </x14:dxf>
          </x14:cfRule>
          <xm:sqref>F14:F26</xm:sqref>
        </x14:conditionalFormatting>
        <x14:conditionalFormatting xmlns:xm="http://schemas.microsoft.com/office/excel/2006/main">
          <x14:cfRule type="containsBlanks" priority="1" id="{0AD08B6F-AD22-44B3-9DE5-D5EFA1D3E5CE}">
            <xm:f>LEN(TRIM('\\ensldfs\services\DGS\Marches_Publics\Marchés Publics\DIRECTIONS ET SERVICES\ACCUEIL SECU\ASCENSEURS\2024-23 Maintenance des ascenseurs\1. CONSULTATION\1. DOC de travail\2. DCE\DEFINITIF\[2024-23 Lot 1 BPU-DQE v3.xlsx]2024-23 Lot 1 BPU'!#REF!))=0</xm:f>
            <x14:dxf>
              <fill>
                <patternFill>
                  <bgColor theme="9" tint="0.59996337778862885"/>
                </patternFill>
              </fill>
            </x14:dxf>
          </x14:cfRule>
          <xm:sqref>F27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2024-23 Lot 2 BPU</vt:lpstr>
      <vt:lpstr>2024-23 Lot 2 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Giordano Marie-christine</dc:creator>
  <cp:lastModifiedBy>Rieu Salomé</cp:lastModifiedBy>
  <cp:lastPrinted>2024-12-12T14:10:54Z</cp:lastPrinted>
  <dcterms:created xsi:type="dcterms:W3CDTF">2011-05-24T09:56:52Z</dcterms:created>
  <dcterms:modified xsi:type="dcterms:W3CDTF">2024-12-13T13:21:13Z</dcterms:modified>
</cp:coreProperties>
</file>