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binethorus\Travail\HORUS\LIMOGES (87)\MOULIN RABAUD\Pièces écrites\PRO-DCE\"/>
    </mc:Choice>
  </mc:AlternateContent>
  <xr:revisionPtr revIDLastSave="0" documentId="13_ncr:1_{EC317F16-4EED-4C69-8FE2-62AA5C218C6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133" i="2"/>
  <c r="F132" i="2"/>
  <c r="F134" i="2" s="1"/>
  <c r="AA1" i="3" s="1"/>
  <c r="F128" i="2"/>
  <c r="F126" i="2"/>
  <c r="F124" i="2"/>
  <c r="F123" i="2"/>
  <c r="F122" i="2"/>
  <c r="F120" i="2"/>
  <c r="F119" i="2"/>
  <c r="F118" i="2"/>
  <c r="J103" i="2"/>
  <c r="F129" i="2" s="1"/>
  <c r="J97" i="2"/>
  <c r="J91" i="2"/>
  <c r="J88" i="2"/>
  <c r="F127" i="2" s="1"/>
  <c r="J82" i="2"/>
  <c r="J79" i="2"/>
  <c r="J76" i="2"/>
  <c r="J70" i="2"/>
  <c r="F125" i="2" s="1"/>
  <c r="J64" i="2"/>
  <c r="J58" i="2"/>
  <c r="J52" i="2"/>
  <c r="J46" i="2"/>
  <c r="F121" i="2" s="1"/>
  <c r="J40" i="2"/>
  <c r="J34" i="2"/>
  <c r="J28" i="2"/>
  <c r="J22" i="2"/>
  <c r="J19" i="2"/>
  <c r="J16" i="2"/>
  <c r="J13" i="2"/>
  <c r="F116" i="2" s="1"/>
  <c r="J10" i="2"/>
  <c r="F117" i="2" s="1"/>
  <c r="G84" i="1"/>
  <c r="G82" i="1"/>
  <c r="G80" i="1"/>
  <c r="G78" i="1"/>
  <c r="E70" i="1"/>
  <c r="E63" i="1"/>
  <c r="E60" i="1"/>
  <c r="E20" i="1"/>
  <c r="E11" i="1"/>
  <c r="AA3" i="3" l="1"/>
  <c r="AA37" i="3"/>
  <c r="AA33" i="3"/>
  <c r="AA4" i="3"/>
  <c r="F110" i="2"/>
  <c r="F111" i="2"/>
  <c r="AA15" i="3" l="1"/>
  <c r="AA9" i="3" s="1"/>
  <c r="AA32" i="3"/>
  <c r="AA16" i="3"/>
  <c r="F112" i="2"/>
  <c r="AA5" i="3"/>
  <c r="AA27" i="3"/>
  <c r="AA13" i="3"/>
  <c r="AA12" i="3"/>
  <c r="AA7" i="3" s="1"/>
  <c r="AA42" i="3"/>
  <c r="AA43" i="3" l="1"/>
  <c r="AA86" i="3"/>
  <c r="AA81" i="3" s="1"/>
  <c r="AA74" i="3" s="1"/>
  <c r="AA66" i="3" s="1"/>
  <c r="AA58" i="3" s="1"/>
  <c r="AA48" i="3" s="1"/>
  <c r="AA47" i="3"/>
  <c r="AA18" i="3"/>
  <c r="AA93" i="3"/>
  <c r="AA89" i="3"/>
  <c r="AA85" i="3" s="1"/>
  <c r="AA80" i="3" s="1"/>
  <c r="AA72" i="3" s="1"/>
  <c r="AA64" i="3" s="1"/>
  <c r="AA56" i="3" s="1"/>
  <c r="AA44" i="3" s="1"/>
  <c r="AA75" i="3"/>
  <c r="AA67" i="3" s="1"/>
  <c r="AA59" i="3" s="1"/>
  <c r="AA49" i="3" s="1"/>
  <c r="AA31" i="3" s="1"/>
  <c r="AA94" i="3"/>
  <c r="AA82" i="3"/>
  <c r="AA90" i="3"/>
  <c r="AA30" i="3"/>
  <c r="AA14" i="3"/>
  <c r="AA73" i="3" s="1"/>
  <c r="AA6" i="3"/>
  <c r="AA17" i="3"/>
  <c r="AA24" i="3"/>
  <c r="AA23" i="3"/>
  <c r="AA46" i="3"/>
  <c r="AA29" i="3"/>
  <c r="AA28" i="3"/>
  <c r="AA50" i="3" l="1"/>
  <c r="AA34" i="3"/>
  <c r="AA65" i="3"/>
  <c r="AA57" i="3" s="1"/>
  <c r="AA45" i="3" s="1"/>
  <c r="AA26" i="3" s="1"/>
  <c r="AA10" i="3"/>
  <c r="AA38" i="3"/>
  <c r="AA11" i="3"/>
  <c r="AA21" i="3"/>
  <c r="AA41" i="3"/>
  <c r="AA25" i="3"/>
  <c r="AA19" i="3"/>
  <c r="AA20" i="3" s="1"/>
  <c r="AA96" i="3" l="1"/>
  <c r="AA92" i="3" s="1"/>
  <c r="AA22" i="3"/>
  <c r="AA71" i="3" s="1"/>
  <c r="AA63" i="3" s="1"/>
  <c r="AA55" i="3" s="1"/>
  <c r="AA40" i="3" s="1"/>
  <c r="AA51" i="3"/>
  <c r="AA61" i="3"/>
  <c r="AA53" i="3"/>
  <c r="AA36" i="3" s="1"/>
  <c r="AA95" i="3"/>
  <c r="AA69" i="3"/>
  <c r="AA91" i="3"/>
  <c r="AA35" i="3" s="1"/>
  <c r="AA77" i="3"/>
  <c r="AA88" i="3" l="1"/>
  <c r="AA84" i="3" s="1"/>
  <c r="AA78" i="3" s="1"/>
  <c r="AA70" i="3" s="1"/>
  <c r="AA62" i="3" s="1"/>
  <c r="AA54" i="3" s="1"/>
  <c r="AA39" i="3"/>
  <c r="AA98" i="3" s="1"/>
  <c r="AA2" i="3" s="1"/>
  <c r="C137" i="2" s="1"/>
  <c r="AA87" i="3"/>
  <c r="AA83" i="3" s="1"/>
  <c r="AA76" i="3" s="1"/>
  <c r="AA68" i="3" s="1"/>
  <c r="AA60" i="3" s="1"/>
  <c r="AA52" i="3" s="1"/>
  <c r="AA79" i="3"/>
</calcChain>
</file>

<file path=xl/sharedStrings.xml><?xml version="1.0" encoding="utf-8"?>
<sst xmlns="http://schemas.openxmlformats.org/spreadsheetml/2006/main" count="325" uniqueCount="219">
  <si>
    <t>Dossier</t>
  </si>
  <si>
    <t>Date</t>
  </si>
  <si>
    <t>Phase</t>
  </si>
  <si>
    <t>Indice</t>
  </si>
  <si>
    <t>BE STRUCTURE : 
    SIGMA Ingénierie
    6, rue Chanoine Antoine Broquin
    19100 BRIVE LA GAILLARDE
    Tél : 05-55-88-37-28
    Mél : accueil@sigma-ing.com</t>
  </si>
  <si>
    <t>BUREAU D'ETUDES : 
    Cabinet HORUS
    6 Ter, Avenue du Président Roosevelt
    19100 BRIVE LA GAILLARDE
    Tél : 05 19 07 35 17
    Mél : contact@cabinet-horus.fr</t>
  </si>
  <si>
    <t>ARCHITECTE : 
    LOUBET-MAURY ARCHITECTES ASSOCIES
    25 Boulevard Carnot
    78250 HARDRICOURT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</si>
  <si>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</si>
  <si>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</si>
  <si>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</si>
  <si>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</si>
  <si>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</si>
  <si>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</si>
  <si>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</si>
  <si>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</si>
  <si>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</si>
  <si>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</si>
  <si>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</si>
  <si>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</si>
  <si>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</si>
  <si>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</si>
  <si>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</si>
  <si>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</si>
  <si>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</si>
  <si>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</si>
  <si>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</si>
  <si>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</si>
  <si>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</si>
  <si>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</si>
  <si>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</si>
  <si>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</si>
  <si>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</si>
  <si>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</si>
  <si>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</si>
  <si>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</si>
  <si>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</si>
  <si>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</si>
  <si>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n°8</t>
  </si>
  <si>
    <t>MENUISERIES INTERIEURES</t>
  </si>
  <si>
    <t>3.&amp;</t>
  </si>
  <si>
    <t>8.2</t>
  </si>
  <si>
    <t>MENUISERIES BOIS INTERIEURES</t>
  </si>
  <si>
    <t>8.2.1</t>
  </si>
  <si>
    <t>Bloc portes</t>
  </si>
  <si>
    <t>4.T</t>
  </si>
  <si>
    <t>8.2.1.1</t>
  </si>
  <si>
    <t>(PI.S-01) Bloc portes simple 0.93x2.04ht</t>
  </si>
  <si>
    <t>Unité</t>
  </si>
  <si>
    <t>9.L</t>
  </si>
  <si>
    <t>Localisation : R+1 : Sanitaires, Ménage
R+2 : Sanitaires, Repro / Stockage, Bureau 03</t>
  </si>
  <si>
    <t>9.&amp;</t>
  </si>
  <si>
    <t>8.2.1.2</t>
  </si>
  <si>
    <t>(PI.S-03) Bloc portes simple 0.78x2.04ht (placard technique)</t>
  </si>
  <si>
    <t>Localisation : R+2 : Placard entre WC Dames et WC Hommes</t>
  </si>
  <si>
    <t>8.2.1.3</t>
  </si>
  <si>
    <t xml:space="preserve">(PI.S-04) Bloc portes simple 0.70x2.04ht </t>
  </si>
  <si>
    <t>Localisation : R+2 : Kitchenette / repas</t>
  </si>
  <si>
    <t>8.2.1.4</t>
  </si>
  <si>
    <t xml:space="preserve">(PI.S-05) Bloc portes simple 0.97x2.04ht  </t>
  </si>
  <si>
    <t xml:space="preserve">Localisation : R+1 </t>
  </si>
  <si>
    <t>8.2.1.5</t>
  </si>
  <si>
    <t>(PI.T-01) Bloc porte tiercé 1.40x2.04ht</t>
  </si>
  <si>
    <t xml:space="preserve">Localisation : a l'intérieur des cloisons de distribution
</t>
  </si>
  <si>
    <t>4.&amp;</t>
  </si>
  <si>
    <t>8.2.2</t>
  </si>
  <si>
    <t>Bloc portes acoustiques</t>
  </si>
  <si>
    <t>8.2.2.1</t>
  </si>
  <si>
    <t>(PI.S-01) Bloc portes acoustiques 0.83x2.04ht</t>
  </si>
  <si>
    <t xml:space="preserve">Localisation : Bureau 1, Bureau 2, Bureau 2 personnes
</t>
  </si>
  <si>
    <t>8.2.3</t>
  </si>
  <si>
    <t>ETAGERES</t>
  </si>
  <si>
    <t>8.2.3.1</t>
  </si>
  <si>
    <t>Étagères</t>
  </si>
  <si>
    <t>ml</t>
  </si>
  <si>
    <t xml:space="preserve">Localisation : R+2 : Repro / stockage
</t>
  </si>
  <si>
    <t>8.2.4</t>
  </si>
  <si>
    <t>Plinthes</t>
  </si>
  <si>
    <t>8.2.4.1</t>
  </si>
  <si>
    <t>Plinthes hauteur : 100 mm</t>
  </si>
  <si>
    <t xml:space="preserve">Localisation : périphérie des pièces en sol souple
</t>
  </si>
  <si>
    <t>8.2.5</t>
  </si>
  <si>
    <t>Butoirs de sol</t>
  </si>
  <si>
    <t>8.2.5.1</t>
  </si>
  <si>
    <t xml:space="preserve">Localisation : en butée de protection des portes
</t>
  </si>
  <si>
    <t>8.2.6</t>
  </si>
  <si>
    <t>Kitchenette</t>
  </si>
  <si>
    <t>8.2.6.1</t>
  </si>
  <si>
    <t xml:space="preserve">Localisation : pièce kitchenette / repas
</t>
  </si>
  <si>
    <t>8.2.7</t>
  </si>
  <si>
    <t>Plan de travail HAUT</t>
  </si>
  <si>
    <t>8.2.7.1</t>
  </si>
  <si>
    <t>8.2.8</t>
  </si>
  <si>
    <t>Plan de travail BAS</t>
  </si>
  <si>
    <t>8.2.8.1</t>
  </si>
  <si>
    <t xml:space="preserve">Localisation : circulation à côté de la salle de formation 02
</t>
  </si>
  <si>
    <t>8.2.9</t>
  </si>
  <si>
    <t>Organigramme</t>
  </si>
  <si>
    <t>8.2.9.1</t>
  </si>
  <si>
    <t>ens</t>
  </si>
  <si>
    <t xml:space="preserve">Localisation : portes intérieures et extérieures
</t>
  </si>
  <si>
    <t>8.2.10</t>
  </si>
  <si>
    <t>Cloisons Stratifiés</t>
  </si>
  <si>
    <t>8.2.10.1</t>
  </si>
  <si>
    <t>(CS-01) Cloisons Stratifiés</t>
  </si>
  <si>
    <t>m2</t>
  </si>
  <si>
    <t xml:space="preserve">Localisation : Sanitaires du niveau R+1 </t>
  </si>
  <si>
    <t>8.2.10.2</t>
  </si>
  <si>
    <t>(CS-01) Cloisons de séparation urinoirs  40 cm de largeur</t>
  </si>
  <si>
    <t>8.2.10.3</t>
  </si>
  <si>
    <t>(CS-01) Portes des Cloisons Stratifiés</t>
  </si>
  <si>
    <t xml:space="preserve">Localisation : Sanitaires du niveau R+1 
</t>
  </si>
  <si>
    <t>8.2.11</t>
  </si>
  <si>
    <t>Signalétique</t>
  </si>
  <si>
    <t>8.2.11.1</t>
  </si>
  <si>
    <t>Signalétique portes des bureaux</t>
  </si>
  <si>
    <t xml:space="preserve">Localisation : portes de communication intérieures </t>
  </si>
  <si>
    <t>8.2.11.2</t>
  </si>
  <si>
    <t>Signalétique des niveaux</t>
  </si>
  <si>
    <t xml:space="preserve">Localisation : Paliers (x2) 
2 portes des paliers (x2) 
</t>
  </si>
  <si>
    <t>8.2.12</t>
  </si>
  <si>
    <t>Nichoirs oiseaux</t>
  </si>
  <si>
    <t>8.2.12.1</t>
  </si>
  <si>
    <t>Nichoirs</t>
  </si>
  <si>
    <t xml:space="preserve">Localisation : Façades du bâtiment
</t>
  </si>
  <si>
    <t>8.2.13</t>
  </si>
  <si>
    <t>Cloisons mobiles</t>
  </si>
  <si>
    <t>8.2.13.1</t>
  </si>
  <si>
    <t xml:space="preserve">(CP-01) Cloison mobile 3.65m </t>
  </si>
  <si>
    <t xml:space="preserve">Localisation : R+1 : Salle de formation 01
</t>
  </si>
  <si>
    <t>Total H.T. :</t>
  </si>
  <si>
    <t>Total T.V.A. (20%) :</t>
  </si>
  <si>
    <t>Total T.T.C. :</t>
  </si>
  <si>
    <t>RECAPITULATIF
Lot n°8 MENUISERIES INTERIEURES</t>
  </si>
  <si>
    <t>RECAPITULATIF DES CHAPITRES</t>
  </si>
  <si>
    <t>8.2 - MENUISERIES BOIS INTERIEURES</t>
  </si>
  <si>
    <t>- 8.2.1 - Bloc portes</t>
  </si>
  <si>
    <t>- 8.2.2 - Bloc portes acoustiques</t>
  </si>
  <si>
    <t>- 8.2.3 - ETAGERES</t>
  </si>
  <si>
    <t>- 8.2.4 - Plinthes</t>
  </si>
  <si>
    <t>- 8.2.5 - Butoirs de sol</t>
  </si>
  <si>
    <t>- 8.2.6 - Kitchenette</t>
  </si>
  <si>
    <t>- 8.2.7 - Plan de travail HAUT</t>
  </si>
  <si>
    <t>- 8.2.8 - Plan de travail BAS</t>
  </si>
  <si>
    <t>- 8.2.9 - Organigramme</t>
  </si>
  <si>
    <t>- 8.2.10 - Cloisons Stratifiés</t>
  </si>
  <si>
    <t>- 8.2.11 - Signalétique</t>
  </si>
  <si>
    <t>- 8.2.12 - Nichoirs oiseaux</t>
  </si>
  <si>
    <t>- 8.2.13 - Cloisons mobiles</t>
  </si>
  <si>
    <t>Total du lot MENUISERIES INTERIEURES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</si>
  <si>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</si>
  <si>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</si>
  <si>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</si>
  <si>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</si>
  <si>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</si>
  <si>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</si>
  <si>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</si>
  <si>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</si>
  <si>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</si>
  <si>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</si>
  <si>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</si>
  <si>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</si>
  <si>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</si>
  <si>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</si>
  <si>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</si>
  <si>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</si>
  <si>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</si>
  <si>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</si>
  <si>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</si>
  <si>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</si>
  <si>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</si>
  <si>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</si>
  <si>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</si>
  <si>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</si>
  <si>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</si>
  <si>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</si>
  <si>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</si>
  <si>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</si>
  <si>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</si>
  <si>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</si>
  <si>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</si>
  <si>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</si>
  <si>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</si>
  <si>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CFA MOULIN RABAUD 
BATIMENT B 
</t>
  </si>
  <si>
    <t>14/11/2024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</si>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</sst>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164" fontId="9" fillId="0" borderId="9" xfId="0" applyNumberFormat="1" applyFont="1" applyBorder="1" applyAlignment="1">
      <alignment horizontal="right" vertical="top" wrapText="1"/>
    </xf>
    <xf numFmtId="164" fontId="9" fillId="0" borderId="12" xfId="0" applyNumberFormat="1" applyFont="1" applyBorder="1" applyAlignment="1" applyProtection="1">
      <alignment horizontal="right" vertical="top" wrapText="1"/>
      <protection locked="0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4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horizontal="right" vertical="top" wrapText="1"/>
      <protection locked="0"/>
    </xf>
    <xf numFmtId="3" fontId="9" fillId="0" borderId="9" xfId="0" applyNumberFormat="1" applyFont="1" applyBorder="1" applyAlignment="1">
      <alignment horizontal="right" vertical="top" wrapText="1"/>
    </xf>
    <xf numFmtId="3" fontId="9" fillId="0" borderId="12" xfId="0" applyNumberFormat="1" applyFont="1" applyBorder="1" applyAlignment="1" applyProtection="1">
      <alignment horizontal="right" vertical="top" wrapText="1"/>
      <protection locked="0"/>
    </xf>
    <xf numFmtId="0" fontId="1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5" fontId="5" fillId="0" borderId="12" xfId="0" applyNumberFormat="1" applyFont="1" applyBorder="1" applyAlignment="1" applyProtection="1">
      <alignment horizontal="right" vertical="top" wrapText="1"/>
      <protection locked="0"/>
    </xf>
    <xf numFmtId="165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0" fillId="0" borderId="0" xfId="0"/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5" fontId="11" fillId="0" borderId="0" xfId="0" applyNumberFormat="1" applyFont="1" applyAlignment="1">
      <alignment horizontal="right" vertical="top" wrapText="1"/>
    </xf>
    <xf numFmtId="165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5" fontId="11" fillId="0" borderId="7" xfId="0" applyNumberFormat="1" applyFont="1" applyBorder="1" applyAlignment="1">
      <alignment horizontal="right" vertical="top" wrapText="1"/>
    </xf>
    <xf numFmtId="165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5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5" fontId="13" fillId="0" borderId="0" xfId="0" applyNumberFormat="1" applyFont="1" applyAlignment="1">
      <alignment horizontal="right" vertical="top" wrapText="1" indent="1"/>
    </xf>
    <xf numFmtId="165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5" fontId="11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11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167" fontId="5" fillId="0" borderId="12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33338</xdr:colOff>
      <xdr:row>79</xdr:row>
      <xdr:rowOff>33338</xdr:rowOff>
    </xdr:from>
    <xdr:to>
      <xdr:col>1</xdr:col>
      <xdr:colOff>636587</xdr:colOff>
      <xdr:row>81</xdr:row>
      <xdr:rowOff>75487</xdr:rowOff>
    </xdr:to>
    <xdr:pic>
      <xdr:nvPicPr>
        <xdr:cNvPr id="2" name="Picture 1" descr="{1ac3e208-1148-4965-a446-5bcc035eeb2c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63038"/>
          <a:ext cx="603250" cy="270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104775</xdr:rowOff>
    </xdr:from>
    <xdr:to>
      <xdr:col>1</xdr:col>
      <xdr:colOff>636587</xdr:colOff>
      <xdr:row>76</xdr:row>
      <xdr:rowOff>7828</xdr:rowOff>
    </xdr:to>
    <xdr:pic>
      <xdr:nvPicPr>
        <xdr:cNvPr id="3" name="Picture 2" descr="{157b1a62-a9cb-465b-ab01-09b799f27579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105775"/>
          <a:ext cx="603250" cy="58885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65</xdr:row>
      <xdr:rowOff>100013</xdr:rowOff>
    </xdr:from>
    <xdr:to>
      <xdr:col>1</xdr:col>
      <xdr:colOff>641350</xdr:colOff>
      <xdr:row>67</xdr:row>
      <xdr:rowOff>15993</xdr:rowOff>
    </xdr:to>
    <xdr:pic>
      <xdr:nvPicPr>
        <xdr:cNvPr id="4" name="Picture 3" descr="{8edfa204-f50d-4b7d-bf04-67570ccc7d4a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7529513"/>
          <a:ext cx="603250" cy="144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1"/>
      <c r="F2" s="51"/>
      <c r="G2" s="51"/>
      <c r="H2" s="51"/>
      <c r="I2" s="8"/>
    </row>
    <row r="3" spans="2:9" ht="9" customHeight="1" x14ac:dyDescent="0.25">
      <c r="B3" s="5"/>
      <c r="C3" s="6"/>
      <c r="D3" s="7"/>
      <c r="E3" s="51"/>
      <c r="F3" s="51"/>
      <c r="G3" s="51"/>
      <c r="H3" s="51"/>
      <c r="I3" s="8"/>
    </row>
    <row r="4" spans="2:9" ht="9" customHeight="1" x14ac:dyDescent="0.25">
      <c r="B4" s="5"/>
      <c r="C4" s="6"/>
      <c r="D4" s="7"/>
      <c r="E4" s="51"/>
      <c r="F4" s="51"/>
      <c r="G4" s="51"/>
      <c r="H4" s="51"/>
      <c r="I4" s="8"/>
    </row>
    <row r="5" spans="2:9" ht="9" customHeight="1" x14ac:dyDescent="0.25">
      <c r="B5" s="5"/>
      <c r="C5" s="6"/>
      <c r="D5" s="7"/>
      <c r="E5" s="51"/>
      <c r="F5" s="51"/>
      <c r="G5" s="51"/>
      <c r="H5" s="51"/>
      <c r="I5" s="8"/>
    </row>
    <row r="6" spans="2:9" ht="9" customHeight="1" x14ac:dyDescent="0.25">
      <c r="B6" s="5"/>
      <c r="C6" s="6"/>
      <c r="D6" s="7"/>
      <c r="E6" s="51"/>
      <c r="F6" s="51"/>
      <c r="G6" s="51"/>
      <c r="H6" s="51"/>
      <c r="I6" s="8"/>
    </row>
    <row r="7" spans="2:9" ht="9" customHeight="1" x14ac:dyDescent="0.25">
      <c r="B7" s="5"/>
      <c r="C7" s="6"/>
      <c r="D7" s="7"/>
      <c r="E7" s="51"/>
      <c r="F7" s="51"/>
      <c r="G7" s="51"/>
      <c r="H7" s="51"/>
      <c r="I7" s="8"/>
    </row>
    <row r="8" spans="2:9" ht="9" customHeight="1" x14ac:dyDescent="0.25">
      <c r="B8" s="5"/>
      <c r="C8" s="6"/>
      <c r="D8" s="7"/>
      <c r="E8" s="51"/>
      <c r="F8" s="51"/>
      <c r="G8" s="51"/>
      <c r="H8" s="51"/>
      <c r="I8" s="8"/>
    </row>
    <row r="9" spans="2:9" ht="9" customHeight="1" x14ac:dyDescent="0.25">
      <c r="B9" s="5"/>
      <c r="C9" s="6"/>
      <c r="D9" s="7"/>
      <c r="E9" s="51"/>
      <c r="F9" s="51"/>
      <c r="G9" s="51"/>
      <c r="H9" s="51"/>
      <c r="I9" s="8"/>
    </row>
    <row r="10" spans="2:9" ht="9" customHeight="1" x14ac:dyDescent="0.25">
      <c r="B10" s="5"/>
      <c r="C10" s="6"/>
      <c r="D10" s="7"/>
      <c r="E10" s="51"/>
      <c r="F10" s="51"/>
      <c r="G10" s="51"/>
      <c r="H10" s="51"/>
      <c r="I10" s="8"/>
    </row>
    <row r="11" spans="2:9" ht="9" customHeight="1" x14ac:dyDescent="0.25">
      <c r="B11" s="5"/>
      <c r="C11" s="6"/>
      <c r="D11" s="7"/>
      <c r="E11" s="52" t="str">
        <f>IF(Paramètres!C5&lt;&gt;"",Paramètres!C5,"")</f>
        <v xml:space="preserve">CFA MOULIN RABAUD 
BATIMENT B 
</v>
      </c>
      <c r="F11" s="52"/>
      <c r="G11" s="52"/>
      <c r="H11" s="52"/>
      <c r="I11" s="8"/>
    </row>
    <row r="12" spans="2:9" ht="9" customHeight="1" x14ac:dyDescent="0.25">
      <c r="B12" s="5"/>
      <c r="C12" s="6"/>
      <c r="D12" s="7"/>
      <c r="E12" s="52"/>
      <c r="F12" s="52"/>
      <c r="G12" s="52"/>
      <c r="H12" s="52"/>
      <c r="I12" s="8"/>
    </row>
    <row r="13" spans="2:9" ht="9" customHeight="1" x14ac:dyDescent="0.25">
      <c r="B13" s="5"/>
      <c r="C13" s="6"/>
      <c r="D13" s="7"/>
      <c r="E13" s="52"/>
      <c r="F13" s="52"/>
      <c r="G13" s="52"/>
      <c r="H13" s="52"/>
      <c r="I13" s="8"/>
    </row>
    <row r="14" spans="2:9" ht="9" customHeight="1" x14ac:dyDescent="0.25">
      <c r="B14" s="5"/>
      <c r="C14" s="6"/>
      <c r="D14" s="7"/>
      <c r="E14" s="52"/>
      <c r="F14" s="52"/>
      <c r="G14" s="52"/>
      <c r="H14" s="52"/>
      <c r="I14" s="8"/>
    </row>
    <row r="15" spans="2:9" ht="9" customHeight="1" x14ac:dyDescent="0.25">
      <c r="B15" s="5"/>
      <c r="C15" s="6"/>
      <c r="D15" s="7"/>
      <c r="E15" s="52"/>
      <c r="F15" s="52"/>
      <c r="G15" s="52"/>
      <c r="H15" s="52"/>
      <c r="I15" s="8"/>
    </row>
    <row r="16" spans="2:9" ht="9" customHeight="1" x14ac:dyDescent="0.25">
      <c r="B16" s="5"/>
      <c r="C16" s="6"/>
      <c r="D16" s="7"/>
      <c r="E16" s="52"/>
      <c r="F16" s="52"/>
      <c r="G16" s="52"/>
      <c r="H16" s="52"/>
      <c r="I16" s="8"/>
    </row>
    <row r="17" spans="2:9" ht="9" customHeight="1" x14ac:dyDescent="0.25">
      <c r="B17" s="5"/>
      <c r="C17" s="6"/>
      <c r="D17" s="7"/>
      <c r="E17" s="52"/>
      <c r="F17" s="52"/>
      <c r="G17" s="52"/>
      <c r="H17" s="52"/>
      <c r="I17" s="8"/>
    </row>
    <row r="18" spans="2:9" ht="9" customHeight="1" x14ac:dyDescent="0.25">
      <c r="B18" s="5"/>
      <c r="C18" s="6"/>
      <c r="D18" s="7"/>
      <c r="E18" s="52"/>
      <c r="F18" s="52"/>
      <c r="G18" s="52"/>
      <c r="H18" s="52"/>
      <c r="I18" s="8"/>
    </row>
    <row r="19" spans="2:9" ht="9" customHeight="1" x14ac:dyDescent="0.25">
      <c r="B19" s="5"/>
      <c r="C19" s="6"/>
      <c r="D19" s="7"/>
      <c r="E19" s="52"/>
      <c r="F19" s="52"/>
      <c r="G19" s="52"/>
      <c r="H19" s="52"/>
      <c r="I19" s="8"/>
    </row>
    <row r="20" spans="2:9" ht="9" customHeight="1" x14ac:dyDescent="0.25">
      <c r="B20" s="5"/>
      <c r="C20" s="6"/>
      <c r="D20" s="7"/>
      <c r="E20" s="52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2"/>
      <c r="G20" s="52"/>
      <c r="H20" s="52"/>
      <c r="I20" s="8"/>
    </row>
    <row r="21" spans="2:9" ht="9" customHeight="1" x14ac:dyDescent="0.25">
      <c r="B21" s="5"/>
      <c r="C21" s="6"/>
      <c r="D21" s="7"/>
      <c r="E21" s="52"/>
      <c r="F21" s="52"/>
      <c r="G21" s="52"/>
      <c r="H21" s="52"/>
      <c r="I21" s="8"/>
    </row>
    <row r="22" spans="2:9" ht="9" customHeight="1" x14ac:dyDescent="0.25">
      <c r="B22" s="5"/>
      <c r="C22" s="6"/>
      <c r="D22" s="7"/>
      <c r="E22" s="52"/>
      <c r="F22" s="52"/>
      <c r="G22" s="52"/>
      <c r="H22" s="52"/>
      <c r="I22" s="8"/>
    </row>
    <row r="23" spans="2:9" ht="9" customHeight="1" x14ac:dyDescent="0.25">
      <c r="B23" s="5"/>
      <c r="C23" s="6"/>
      <c r="D23" s="7"/>
      <c r="E23" s="52"/>
      <c r="F23" s="52"/>
      <c r="G23" s="52"/>
      <c r="H23" s="52"/>
      <c r="I23" s="8"/>
    </row>
    <row r="24" spans="2:9" ht="9" customHeight="1" x14ac:dyDescent="0.25">
      <c r="B24" s="5"/>
      <c r="C24" s="6"/>
      <c r="D24" s="7"/>
      <c r="E24" s="52"/>
      <c r="F24" s="52"/>
      <c r="G24" s="52"/>
      <c r="H24" s="52"/>
      <c r="I24" s="8"/>
    </row>
    <row r="25" spans="2:9" ht="9" customHeight="1" x14ac:dyDescent="0.25">
      <c r="B25" s="5"/>
      <c r="C25" s="6"/>
      <c r="D25" s="7"/>
      <c r="E25" s="52"/>
      <c r="F25" s="52"/>
      <c r="G25" s="52"/>
      <c r="H25" s="52"/>
      <c r="I25" s="8"/>
    </row>
    <row r="26" spans="2:9" ht="9" customHeight="1" x14ac:dyDescent="0.25">
      <c r="B26" s="5"/>
      <c r="C26" s="6"/>
      <c r="D26" s="7"/>
      <c r="E26" s="52"/>
      <c r="F26" s="52"/>
      <c r="G26" s="52"/>
      <c r="H26" s="52"/>
      <c r="I26" s="8"/>
    </row>
    <row r="27" spans="2:9" ht="9" customHeight="1" x14ac:dyDescent="0.25">
      <c r="B27" s="5"/>
      <c r="C27" s="6"/>
      <c r="D27" s="7"/>
      <c r="E27" s="52"/>
      <c r="F27" s="52"/>
      <c r="G27" s="52"/>
      <c r="H27" s="52"/>
      <c r="I27" s="8"/>
    </row>
    <row r="28" spans="2:9" ht="9" customHeight="1" x14ac:dyDescent="0.25">
      <c r="B28" s="5"/>
      <c r="C28" s="6"/>
      <c r="D28" s="7"/>
      <c r="E28" s="51"/>
      <c r="F28" s="51"/>
      <c r="G28" s="51"/>
      <c r="H28" s="51"/>
      <c r="I28" s="8"/>
    </row>
    <row r="29" spans="2:9" ht="9" customHeight="1" x14ac:dyDescent="0.25">
      <c r="B29" s="5"/>
      <c r="C29" s="6"/>
      <c r="D29" s="7"/>
      <c r="E29" s="51"/>
      <c r="F29" s="51"/>
      <c r="G29" s="51"/>
      <c r="H29" s="51"/>
      <c r="I29" s="8"/>
    </row>
    <row r="30" spans="2:9" ht="9" customHeight="1" x14ac:dyDescent="0.25">
      <c r="B30" s="5"/>
      <c r="C30" s="6"/>
      <c r="D30" s="7"/>
      <c r="E30" s="51"/>
      <c r="F30" s="51"/>
      <c r="G30" s="51"/>
      <c r="H30" s="51"/>
      <c r="I30" s="8"/>
    </row>
    <row r="31" spans="2:9" ht="9" customHeight="1" x14ac:dyDescent="0.25">
      <c r="B31" s="5"/>
      <c r="C31" s="6"/>
      <c r="D31" s="7"/>
      <c r="E31" s="51"/>
      <c r="F31" s="51"/>
      <c r="G31" s="51"/>
      <c r="H31" s="51"/>
      <c r="I31" s="8"/>
    </row>
    <row r="32" spans="2:9" ht="9" customHeight="1" x14ac:dyDescent="0.25">
      <c r="B32" s="5"/>
      <c r="C32" s="6"/>
      <c r="D32" s="7"/>
      <c r="E32" s="51"/>
      <c r="F32" s="51"/>
      <c r="G32" s="51"/>
      <c r="H32" s="51"/>
      <c r="I32" s="8"/>
    </row>
    <row r="33" spans="2:9" ht="9" customHeight="1" x14ac:dyDescent="0.25">
      <c r="B33" s="5"/>
      <c r="C33" s="6"/>
      <c r="D33" s="7"/>
      <c r="E33" s="51"/>
      <c r="F33" s="51"/>
      <c r="G33" s="51"/>
      <c r="H33" s="51"/>
      <c r="I33" s="8"/>
    </row>
    <row r="34" spans="2:9" ht="9" customHeight="1" x14ac:dyDescent="0.25">
      <c r="B34" s="5"/>
      <c r="C34" s="6"/>
      <c r="D34" s="7"/>
      <c r="E34" s="51"/>
      <c r="F34" s="51"/>
      <c r="G34" s="51"/>
      <c r="H34" s="51"/>
      <c r="I34" s="8"/>
    </row>
    <row r="35" spans="2:9" ht="9" customHeight="1" x14ac:dyDescent="0.25">
      <c r="B35" s="5"/>
      <c r="C35" s="6"/>
      <c r="D35" s="7"/>
      <c r="E35" s="51"/>
      <c r="F35" s="51"/>
      <c r="G35" s="51"/>
      <c r="H35" s="51"/>
      <c r="I35" s="8"/>
    </row>
    <row r="36" spans="2:9" ht="9" customHeight="1" x14ac:dyDescent="0.25">
      <c r="B36" s="5"/>
      <c r="C36" s="6"/>
      <c r="D36" s="7"/>
      <c r="E36" s="51"/>
      <c r="F36" s="51"/>
      <c r="G36" s="51"/>
      <c r="H36" s="51"/>
      <c r="I36" s="8"/>
    </row>
    <row r="37" spans="2:9" ht="9" customHeight="1" x14ac:dyDescent="0.25">
      <c r="B37" s="5"/>
      <c r="C37" s="6"/>
      <c r="D37" s="7"/>
      <c r="E37" s="51"/>
      <c r="F37" s="51"/>
      <c r="G37" s="51"/>
      <c r="H37" s="51"/>
      <c r="I37" s="8"/>
    </row>
    <row r="38" spans="2:9" ht="9" customHeight="1" x14ac:dyDescent="0.25">
      <c r="B38" s="5"/>
      <c r="C38" s="6"/>
      <c r="D38" s="7"/>
      <c r="E38" s="51"/>
      <c r="F38" s="51"/>
      <c r="G38" s="51"/>
      <c r="H38" s="51"/>
      <c r="I38" s="8"/>
    </row>
    <row r="39" spans="2:9" ht="9" customHeight="1" x14ac:dyDescent="0.25">
      <c r="B39" s="5"/>
      <c r="C39" s="6"/>
      <c r="D39" s="7"/>
      <c r="E39" s="51"/>
      <c r="F39" s="51"/>
      <c r="G39" s="51"/>
      <c r="H39" s="51"/>
      <c r="I39" s="8"/>
    </row>
    <row r="40" spans="2:9" ht="9" customHeight="1" x14ac:dyDescent="0.25">
      <c r="B40" s="5"/>
      <c r="C40" s="6"/>
      <c r="D40" s="7"/>
      <c r="E40" s="51"/>
      <c r="F40" s="51"/>
      <c r="G40" s="51"/>
      <c r="H40" s="51"/>
      <c r="I40" s="8"/>
    </row>
    <row r="41" spans="2:9" ht="9" customHeight="1" x14ac:dyDescent="0.25">
      <c r="B41" s="5"/>
      <c r="C41" s="6"/>
      <c r="D41" s="7"/>
      <c r="E41" s="51"/>
      <c r="F41" s="51"/>
      <c r="G41" s="51"/>
      <c r="H41" s="51"/>
      <c r="I41" s="8"/>
    </row>
    <row r="42" spans="2:9" ht="9" customHeight="1" x14ac:dyDescent="0.25">
      <c r="B42" s="5"/>
      <c r="C42" s="6"/>
      <c r="D42" s="7"/>
      <c r="E42" s="51"/>
      <c r="F42" s="51"/>
      <c r="G42" s="51"/>
      <c r="H42" s="51"/>
      <c r="I42" s="8"/>
    </row>
    <row r="43" spans="2:9" ht="9" customHeight="1" x14ac:dyDescent="0.25">
      <c r="B43" s="5"/>
      <c r="C43" s="6"/>
      <c r="D43" s="7"/>
      <c r="E43" s="51"/>
      <c r="F43" s="51"/>
      <c r="G43" s="51"/>
      <c r="H43" s="51"/>
      <c r="I43" s="8"/>
    </row>
    <row r="44" spans="2:9" ht="9" customHeight="1" x14ac:dyDescent="0.25">
      <c r="B44" s="5"/>
      <c r="C44" s="6"/>
      <c r="D44" s="7"/>
      <c r="E44" s="51"/>
      <c r="F44" s="51"/>
      <c r="G44" s="51"/>
      <c r="H44" s="51"/>
      <c r="I44" s="8"/>
    </row>
    <row r="45" spans="2:9" ht="9" customHeight="1" x14ac:dyDescent="0.25">
      <c r="B45" s="5"/>
      <c r="C45" s="6"/>
      <c r="D45" s="7"/>
      <c r="E45" s="51"/>
      <c r="F45" s="51"/>
      <c r="G45" s="51"/>
      <c r="H45" s="51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1"/>
      <c r="F47" s="51"/>
      <c r="G47" s="51"/>
      <c r="H47" s="51"/>
      <c r="I47" s="8"/>
    </row>
    <row r="48" spans="2:9" ht="9" customHeight="1" x14ac:dyDescent="0.25">
      <c r="B48" s="5"/>
      <c r="C48" s="6"/>
      <c r="D48" s="7"/>
      <c r="E48" s="51"/>
      <c r="F48" s="51"/>
      <c r="G48" s="51"/>
      <c r="H48" s="51"/>
      <c r="I48" s="8"/>
    </row>
    <row r="49" spans="2:9" ht="9" customHeight="1" x14ac:dyDescent="0.25">
      <c r="B49" s="5"/>
      <c r="C49" s="6"/>
      <c r="D49" s="7"/>
      <c r="E49" s="51"/>
      <c r="F49" s="51"/>
      <c r="G49" s="51"/>
      <c r="H49" s="51"/>
      <c r="I49" s="8"/>
    </row>
    <row r="50" spans="2:9" ht="9" customHeight="1" x14ac:dyDescent="0.25">
      <c r="B50" s="5"/>
      <c r="C50" s="6"/>
      <c r="D50" s="7"/>
      <c r="E50" s="51"/>
      <c r="F50" s="51"/>
      <c r="G50" s="51"/>
      <c r="H50" s="51"/>
      <c r="I50" s="8"/>
    </row>
    <row r="51" spans="2:9" ht="9" customHeight="1" x14ac:dyDescent="0.25">
      <c r="B51" s="5"/>
      <c r="C51" s="6"/>
      <c r="D51" s="7"/>
      <c r="E51" s="51"/>
      <c r="F51" s="51"/>
      <c r="G51" s="51"/>
      <c r="H51" s="51"/>
      <c r="I51" s="8"/>
    </row>
    <row r="52" spans="2:9" ht="9" customHeight="1" x14ac:dyDescent="0.25">
      <c r="B52" s="5"/>
      <c r="C52" s="6"/>
      <c r="D52" s="7"/>
      <c r="E52" s="51"/>
      <c r="F52" s="51"/>
      <c r="G52" s="51"/>
      <c r="H52" s="51"/>
      <c r="I52" s="8"/>
    </row>
    <row r="53" spans="2:9" ht="9" customHeight="1" x14ac:dyDescent="0.25">
      <c r="B53" s="5"/>
      <c r="C53" s="6"/>
      <c r="D53" s="7"/>
      <c r="E53" s="51"/>
      <c r="F53" s="51"/>
      <c r="G53" s="51"/>
      <c r="H53" s="51"/>
      <c r="I53" s="8"/>
    </row>
    <row r="54" spans="2:9" ht="9" customHeight="1" x14ac:dyDescent="0.25">
      <c r="B54" s="5"/>
      <c r="C54" s="6"/>
      <c r="D54" s="7"/>
      <c r="E54" s="51"/>
      <c r="F54" s="51"/>
      <c r="G54" s="51"/>
      <c r="H54" s="51"/>
      <c r="I54" s="8"/>
    </row>
    <row r="55" spans="2:9" ht="9" customHeight="1" x14ac:dyDescent="0.25">
      <c r="B55" s="5"/>
      <c r="C55" s="6"/>
      <c r="D55" s="7"/>
      <c r="E55" s="51"/>
      <c r="F55" s="51"/>
      <c r="G55" s="51"/>
      <c r="H55" s="51"/>
      <c r="I55" s="8"/>
    </row>
    <row r="56" spans="2:9" ht="9" customHeight="1" x14ac:dyDescent="0.25">
      <c r="B56" s="5"/>
      <c r="C56" s="6"/>
      <c r="D56" s="7"/>
      <c r="E56" s="51"/>
      <c r="F56" s="51"/>
      <c r="G56" s="51"/>
      <c r="H56" s="51"/>
      <c r="I56" s="8"/>
    </row>
    <row r="57" spans="2:9" ht="9" customHeight="1" x14ac:dyDescent="0.25">
      <c r="B57" s="5"/>
      <c r="C57" s="6"/>
      <c r="D57" s="7"/>
      <c r="E57" s="51"/>
      <c r="F57" s="51"/>
      <c r="G57" s="51"/>
      <c r="H57" s="51"/>
      <c r="I57" s="8"/>
    </row>
    <row r="58" spans="2:9" ht="9" customHeight="1" x14ac:dyDescent="0.25">
      <c r="B58" s="5"/>
      <c r="C58" s="6"/>
      <c r="D58" s="7"/>
      <c r="E58" s="51"/>
      <c r="F58" s="51"/>
      <c r="G58" s="51"/>
      <c r="H58" s="51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3" t="str">
        <f>IF(Paramètres!C9&lt;&gt;"",Paramètres!C9,"")</f>
        <v>Lot n°8</v>
      </c>
      <c r="F60" s="53"/>
      <c r="G60" s="53"/>
      <c r="H60" s="53"/>
      <c r="I60" s="8"/>
    </row>
    <row r="61" spans="2:9" ht="9" customHeight="1" x14ac:dyDescent="0.25">
      <c r="B61" s="5"/>
      <c r="C61" s="6"/>
      <c r="D61" s="7"/>
      <c r="E61" s="53"/>
      <c r="F61" s="53"/>
      <c r="G61" s="53"/>
      <c r="H61" s="53"/>
      <c r="I61" s="8"/>
    </row>
    <row r="62" spans="2:9" ht="9" customHeight="1" x14ac:dyDescent="0.25">
      <c r="B62" s="5"/>
      <c r="C62" s="6"/>
      <c r="D62" s="7"/>
      <c r="E62" s="53"/>
      <c r="F62" s="53"/>
      <c r="G62" s="53"/>
      <c r="H62" s="53"/>
      <c r="I62" s="8"/>
    </row>
    <row r="63" spans="2:9" ht="9" customHeight="1" x14ac:dyDescent="0.25">
      <c r="B63" s="5"/>
      <c r="C63" s="6"/>
      <c r="D63" s="7"/>
      <c r="E63" s="53" t="str">
        <f>IF(Paramètres!C11&lt;&gt;"",Paramètres!C11,"")</f>
        <v>MENUISERIES INTERIEURES</v>
      </c>
      <c r="F63" s="53"/>
      <c r="G63" s="53"/>
      <c r="H63" s="53"/>
      <c r="I63" s="8"/>
    </row>
    <row r="64" spans="2:9" ht="9" customHeight="1" x14ac:dyDescent="0.25">
      <c r="B64" s="65"/>
      <c r="C64" s="63" t="s">
        <v>6</v>
      </c>
      <c r="D64" s="7"/>
      <c r="E64" s="53"/>
      <c r="F64" s="53"/>
      <c r="G64" s="53"/>
      <c r="H64" s="53"/>
      <c r="I64" s="8"/>
    </row>
    <row r="65" spans="2:9" ht="9" customHeight="1" x14ac:dyDescent="0.25">
      <c r="B65" s="65"/>
      <c r="C65" s="64"/>
      <c r="D65" s="7"/>
      <c r="E65" s="53"/>
      <c r="F65" s="53"/>
      <c r="G65" s="53"/>
      <c r="H65" s="53"/>
      <c r="I65" s="8"/>
    </row>
    <row r="66" spans="2:9" ht="9" customHeight="1" x14ac:dyDescent="0.25">
      <c r="B66" s="65"/>
      <c r="C66" s="64"/>
      <c r="D66" s="7"/>
      <c r="E66" s="53"/>
      <c r="F66" s="53"/>
      <c r="G66" s="53"/>
      <c r="H66" s="53"/>
      <c r="I66" s="8"/>
    </row>
    <row r="67" spans="2:9" ht="9" customHeight="1" x14ac:dyDescent="0.25">
      <c r="B67" s="65"/>
      <c r="C67" s="64"/>
      <c r="D67" s="7"/>
      <c r="E67" s="53"/>
      <c r="F67" s="53"/>
      <c r="G67" s="53"/>
      <c r="H67" s="53"/>
      <c r="I67" s="8"/>
    </row>
    <row r="68" spans="2:9" ht="9" customHeight="1" x14ac:dyDescent="0.25">
      <c r="B68" s="65"/>
      <c r="C68" s="64"/>
      <c r="D68" s="7"/>
      <c r="E68" s="53"/>
      <c r="F68" s="53"/>
      <c r="G68" s="53"/>
      <c r="H68" s="53"/>
      <c r="I68" s="8"/>
    </row>
    <row r="69" spans="2:9" ht="9" customHeight="1" x14ac:dyDescent="0.25">
      <c r="B69" s="65"/>
      <c r="C69" s="64"/>
      <c r="D69" s="7"/>
      <c r="E69" s="53"/>
      <c r="F69" s="53"/>
      <c r="G69" s="53"/>
      <c r="H69" s="53"/>
      <c r="I69" s="8"/>
    </row>
    <row r="70" spans="2:9" ht="9" customHeight="1" x14ac:dyDescent="0.25">
      <c r="B70" s="65"/>
      <c r="C70" s="64"/>
      <c r="D70" s="7"/>
      <c r="E70" s="54" t="str">
        <f>IF(Paramètres!C3&lt;&gt;"",Paramètres!C3,"")</f>
        <v>DPGF</v>
      </c>
      <c r="F70" s="55"/>
      <c r="G70" s="55"/>
      <c r="H70" s="56"/>
      <c r="I70" s="8"/>
    </row>
    <row r="71" spans="2:9" ht="9" customHeight="1" x14ac:dyDescent="0.25">
      <c r="B71" s="65"/>
      <c r="C71" s="63" t="s">
        <v>5</v>
      </c>
      <c r="D71" s="7"/>
      <c r="E71" s="57"/>
      <c r="F71" s="52"/>
      <c r="G71" s="52"/>
      <c r="H71" s="58"/>
      <c r="I71" s="8"/>
    </row>
    <row r="72" spans="2:9" ht="9" customHeight="1" x14ac:dyDescent="0.25">
      <c r="B72" s="65"/>
      <c r="C72" s="64"/>
      <c r="D72" s="7"/>
      <c r="E72" s="57"/>
      <c r="F72" s="52"/>
      <c r="G72" s="52"/>
      <c r="H72" s="58"/>
      <c r="I72" s="8"/>
    </row>
    <row r="73" spans="2:9" ht="9" customHeight="1" x14ac:dyDescent="0.25">
      <c r="B73" s="65"/>
      <c r="C73" s="64"/>
      <c r="D73" s="7"/>
      <c r="E73" s="57"/>
      <c r="F73" s="52"/>
      <c r="G73" s="52"/>
      <c r="H73" s="58"/>
      <c r="I73" s="8"/>
    </row>
    <row r="74" spans="2:9" ht="9" customHeight="1" x14ac:dyDescent="0.25">
      <c r="B74" s="65"/>
      <c r="C74" s="64"/>
      <c r="D74" s="7"/>
      <c r="E74" s="57"/>
      <c r="F74" s="52"/>
      <c r="G74" s="52"/>
      <c r="H74" s="58"/>
      <c r="I74" s="8"/>
    </row>
    <row r="75" spans="2:9" ht="9" customHeight="1" x14ac:dyDescent="0.25">
      <c r="B75" s="65"/>
      <c r="C75" s="64"/>
      <c r="D75" s="7"/>
      <c r="E75" s="57"/>
      <c r="F75" s="52"/>
      <c r="G75" s="52"/>
      <c r="H75" s="58"/>
      <c r="I75" s="8"/>
    </row>
    <row r="76" spans="2:9" ht="9" customHeight="1" x14ac:dyDescent="0.25">
      <c r="B76" s="65"/>
      <c r="C76" s="64"/>
      <c r="D76" s="7"/>
      <c r="E76" s="59"/>
      <c r="F76" s="60"/>
      <c r="G76" s="60"/>
      <c r="H76" s="61"/>
      <c r="I76" s="8"/>
    </row>
    <row r="77" spans="2:9" ht="9" customHeight="1" x14ac:dyDescent="0.25">
      <c r="B77" s="65"/>
      <c r="C77" s="64"/>
      <c r="D77" s="7"/>
      <c r="E77" s="7"/>
      <c r="F77" s="7"/>
      <c r="G77" s="7"/>
      <c r="H77" s="7"/>
      <c r="I77" s="8"/>
    </row>
    <row r="78" spans="2:9" ht="9" customHeight="1" x14ac:dyDescent="0.25">
      <c r="B78" s="65"/>
      <c r="C78" s="63" t="s">
        <v>4</v>
      </c>
      <c r="D78" s="7"/>
      <c r="E78" s="7"/>
      <c r="F78" s="62" t="s">
        <v>0</v>
      </c>
      <c r="G78" s="62" t="str">
        <f>IF(Paramètres!C7&lt;&gt;"",Paramètres!C7,"")</f>
        <v/>
      </c>
      <c r="H78" s="7"/>
      <c r="I78" s="8"/>
    </row>
    <row r="79" spans="2:9" ht="9" customHeight="1" x14ac:dyDescent="0.25">
      <c r="B79" s="65"/>
      <c r="C79" s="64"/>
      <c r="D79" s="7"/>
      <c r="E79" s="7"/>
      <c r="F79" s="62"/>
      <c r="G79" s="62"/>
      <c r="H79" s="7"/>
      <c r="I79" s="8"/>
    </row>
    <row r="80" spans="2:9" ht="9" customHeight="1" x14ac:dyDescent="0.25">
      <c r="B80" s="65"/>
      <c r="C80" s="64"/>
      <c r="D80" s="7"/>
      <c r="E80" s="7"/>
      <c r="F80" s="62" t="s">
        <v>1</v>
      </c>
      <c r="G80" s="62" t="str">
        <f>IF(Paramètres!C13&lt;&gt;"",Paramètres!C13,"")</f>
        <v>14/11/2024</v>
      </c>
      <c r="H80" s="7"/>
      <c r="I80" s="8"/>
    </row>
    <row r="81" spans="2:9" ht="9" customHeight="1" x14ac:dyDescent="0.25">
      <c r="B81" s="65"/>
      <c r="C81" s="64"/>
      <c r="D81" s="7"/>
      <c r="E81" s="7"/>
      <c r="F81" s="62"/>
      <c r="G81" s="62"/>
      <c r="H81" s="7"/>
      <c r="I81" s="8"/>
    </row>
    <row r="82" spans="2:9" ht="9" customHeight="1" x14ac:dyDescent="0.25">
      <c r="B82" s="65"/>
      <c r="C82" s="64"/>
      <c r="D82" s="7"/>
      <c r="E82" s="7"/>
      <c r="F82" s="62" t="s">
        <v>2</v>
      </c>
      <c r="G82" s="62" t="str">
        <f>IF(Paramètres!C15&lt;&gt;"",Paramètres!C15,"")</f>
        <v>DCE</v>
      </c>
      <c r="H82" s="7"/>
      <c r="I82" s="8"/>
    </row>
    <row r="83" spans="2:9" ht="9" customHeight="1" x14ac:dyDescent="0.25">
      <c r="B83" s="65"/>
      <c r="C83" s="64"/>
      <c r="D83" s="7"/>
      <c r="E83" s="7"/>
      <c r="F83" s="62"/>
      <c r="G83" s="62"/>
      <c r="H83" s="7"/>
      <c r="I83" s="8"/>
    </row>
    <row r="84" spans="2:9" ht="9" customHeight="1" x14ac:dyDescent="0.25">
      <c r="B84" s="65"/>
      <c r="C84" s="64"/>
      <c r="D84" s="7"/>
      <c r="E84" s="7"/>
      <c r="F84" s="62" t="s">
        <v>3</v>
      </c>
      <c r="G84" s="62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62"/>
      <c r="G85" s="62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3">
    <mergeCell ref="C78:C84"/>
    <mergeCell ref="B78:B84"/>
    <mergeCell ref="C71:C77"/>
    <mergeCell ref="B71:B77"/>
    <mergeCell ref="C64:C70"/>
    <mergeCell ref="B64:B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42"/>
  <sheetViews>
    <sheetView showGridLines="0" tabSelected="1" workbookViewId="0">
      <pane ySplit="3" topLeftCell="A4" activePane="bottomLeft" state="frozen"/>
      <selection pane="bottomLeft" activeCell="H10" sqref="H10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2.5" x14ac:dyDescent="0.25">
      <c r="A3" s="7" t="s">
        <v>23</v>
      </c>
      <c r="B3" s="13" t="s">
        <v>24</v>
      </c>
      <c r="C3" s="66" t="s">
        <v>25</v>
      </c>
      <c r="D3" s="66"/>
      <c r="E3" s="66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25">
      <c r="A4" s="7">
        <v>2</v>
      </c>
      <c r="B4" s="14" t="s">
        <v>37</v>
      </c>
      <c r="C4" s="67" t="s">
        <v>38</v>
      </c>
      <c r="D4" s="67"/>
      <c r="E4" s="67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39</v>
      </c>
    </row>
    <row r="7" spans="1:17" ht="18.600000000000001" customHeight="1" x14ac:dyDescent="0.25">
      <c r="A7" s="7">
        <v>3</v>
      </c>
      <c r="B7" s="16" t="s">
        <v>40</v>
      </c>
      <c r="C7" s="68" t="s">
        <v>41</v>
      </c>
      <c r="D7" s="68"/>
      <c r="E7" s="68"/>
      <c r="F7" s="17"/>
      <c r="G7" s="17"/>
      <c r="H7" s="17"/>
      <c r="I7" s="17"/>
      <c r="J7" s="18"/>
      <c r="K7" s="7"/>
    </row>
    <row r="8" spans="1:17" ht="18" customHeight="1" x14ac:dyDescent="0.25">
      <c r="A8" s="7">
        <v>4</v>
      </c>
      <c r="B8" s="16" t="s">
        <v>42</v>
      </c>
      <c r="C8" s="69" t="s">
        <v>43</v>
      </c>
      <c r="D8" s="69"/>
      <c r="E8" s="69"/>
      <c r="F8" s="19"/>
      <c r="G8" s="19"/>
      <c r="H8" s="19"/>
      <c r="I8" s="19"/>
      <c r="J8" s="20"/>
      <c r="K8" s="7"/>
    </row>
    <row r="9" spans="1:17" hidden="1" x14ac:dyDescent="0.25">
      <c r="A9" s="7" t="s">
        <v>44</v>
      </c>
    </row>
    <row r="10" spans="1:17" x14ac:dyDescent="0.25">
      <c r="A10" s="7">
        <v>9</v>
      </c>
      <c r="B10" s="21" t="s">
        <v>45</v>
      </c>
      <c r="C10" s="70" t="s">
        <v>46</v>
      </c>
      <c r="D10" s="71"/>
      <c r="E10" s="71"/>
      <c r="F10" s="23" t="s">
        <v>47</v>
      </c>
      <c r="G10" s="24">
        <v>6</v>
      </c>
      <c r="H10" s="25"/>
      <c r="I10" s="26"/>
      <c r="J10" s="27">
        <f>IF(AND(G10= "",H10= ""), 0, ROUND(ROUND(I10, 2) * ROUND(IF(H10="",G10,H10),  3), 2))</f>
        <v>0</v>
      </c>
      <c r="K10" s="7"/>
      <c r="M10" s="28">
        <v>0.2</v>
      </c>
      <c r="Q10" s="7">
        <v>1415</v>
      </c>
    </row>
    <row r="11" spans="1:17" ht="24.75" customHeight="1" x14ac:dyDescent="0.25">
      <c r="A11" s="7" t="s">
        <v>48</v>
      </c>
      <c r="B11" s="29"/>
      <c r="C11" s="72" t="s">
        <v>49</v>
      </c>
      <c r="D11" s="72"/>
      <c r="E11" s="72"/>
      <c r="F11" s="72"/>
      <c r="G11" s="72"/>
      <c r="H11" s="72"/>
      <c r="I11" s="72"/>
      <c r="J11" s="29"/>
    </row>
    <row r="12" spans="1:17" hidden="1" x14ac:dyDescent="0.25">
      <c r="A12" s="7" t="s">
        <v>50</v>
      </c>
    </row>
    <row r="13" spans="1:17" ht="27.2" customHeight="1" x14ac:dyDescent="0.25">
      <c r="A13" s="7">
        <v>9</v>
      </c>
      <c r="B13" s="21" t="s">
        <v>51</v>
      </c>
      <c r="C13" s="70" t="s">
        <v>52</v>
      </c>
      <c r="D13" s="71"/>
      <c r="E13" s="71"/>
      <c r="F13" s="23" t="s">
        <v>47</v>
      </c>
      <c r="G13" s="24">
        <v>1</v>
      </c>
      <c r="H13" s="25"/>
      <c r="I13" s="26"/>
      <c r="J13" s="27">
        <f>IF(AND(G13= "",H13= ""), 0, ROUND(ROUND(I13, 2) * ROUND(IF(H13="",G13,H13),  3), 2))</f>
        <v>0</v>
      </c>
      <c r="K13" s="7"/>
      <c r="M13" s="28">
        <v>0.2</v>
      </c>
      <c r="Q13" s="7">
        <v>1415</v>
      </c>
    </row>
    <row r="14" spans="1:17" x14ac:dyDescent="0.25">
      <c r="A14" s="7" t="s">
        <v>48</v>
      </c>
      <c r="B14" s="29"/>
      <c r="C14" s="72" t="s">
        <v>53</v>
      </c>
      <c r="D14" s="72"/>
      <c r="E14" s="72"/>
      <c r="F14" s="72"/>
      <c r="G14" s="72"/>
      <c r="H14" s="72"/>
      <c r="I14" s="72"/>
      <c r="J14" s="29"/>
    </row>
    <row r="15" spans="1:17" hidden="1" x14ac:dyDescent="0.25">
      <c r="A15" s="7" t="s">
        <v>50</v>
      </c>
    </row>
    <row r="16" spans="1:17" x14ac:dyDescent="0.25">
      <c r="A16" s="7">
        <v>9</v>
      </c>
      <c r="B16" s="21" t="s">
        <v>54</v>
      </c>
      <c r="C16" s="70" t="s">
        <v>55</v>
      </c>
      <c r="D16" s="71"/>
      <c r="E16" s="71"/>
      <c r="F16" s="23" t="s">
        <v>47</v>
      </c>
      <c r="G16" s="24">
        <v>1</v>
      </c>
      <c r="H16" s="25"/>
      <c r="I16" s="26"/>
      <c r="J16" s="27">
        <f>IF(AND(G16= "",H16= ""), 0, ROUND(ROUND(I16, 2) * ROUND(IF(H16="",G16,H16),  3), 2))</f>
        <v>0</v>
      </c>
      <c r="K16" s="7"/>
      <c r="M16" s="28">
        <v>0.2</v>
      </c>
      <c r="Q16" s="7">
        <v>1415</v>
      </c>
    </row>
    <row r="17" spans="1:17" x14ac:dyDescent="0.25">
      <c r="A17" s="7" t="s">
        <v>48</v>
      </c>
      <c r="B17" s="29"/>
      <c r="C17" s="72" t="s">
        <v>56</v>
      </c>
      <c r="D17" s="72"/>
      <c r="E17" s="72"/>
      <c r="F17" s="72"/>
      <c r="G17" s="72"/>
      <c r="H17" s="72"/>
      <c r="I17" s="72"/>
      <c r="J17" s="29"/>
    </row>
    <row r="18" spans="1:17" hidden="1" x14ac:dyDescent="0.25">
      <c r="A18" s="7" t="s">
        <v>50</v>
      </c>
    </row>
    <row r="19" spans="1:17" x14ac:dyDescent="0.25">
      <c r="A19" s="7">
        <v>9</v>
      </c>
      <c r="B19" s="21" t="s">
        <v>57</v>
      </c>
      <c r="C19" s="70" t="s">
        <v>58</v>
      </c>
      <c r="D19" s="71"/>
      <c r="E19" s="71"/>
      <c r="F19" s="23" t="s">
        <v>47</v>
      </c>
      <c r="G19" s="24">
        <v>1</v>
      </c>
      <c r="H19" s="25"/>
      <c r="I19" s="26"/>
      <c r="J19" s="27">
        <f>IF(AND(G19= "",H19= ""), 0, ROUND(ROUND(I19, 2) * ROUND(IF(H19="",G19,H19),  3), 2))</f>
        <v>0</v>
      </c>
      <c r="K19" s="7"/>
      <c r="M19" s="28">
        <v>0.2</v>
      </c>
      <c r="Q19" s="7">
        <v>1415</v>
      </c>
    </row>
    <row r="20" spans="1:17" x14ac:dyDescent="0.25">
      <c r="A20" s="7" t="s">
        <v>48</v>
      </c>
      <c r="B20" s="29"/>
      <c r="C20" s="72" t="s">
        <v>59</v>
      </c>
      <c r="D20" s="72"/>
      <c r="E20" s="72"/>
      <c r="F20" s="72"/>
      <c r="G20" s="72"/>
      <c r="H20" s="72"/>
      <c r="I20" s="72"/>
      <c r="J20" s="29"/>
    </row>
    <row r="21" spans="1:17" hidden="1" x14ac:dyDescent="0.25">
      <c r="A21" s="7" t="s">
        <v>50</v>
      </c>
    </row>
    <row r="22" spans="1:17" x14ac:dyDescent="0.25">
      <c r="A22" s="7">
        <v>9</v>
      </c>
      <c r="B22" s="21" t="s">
        <v>60</v>
      </c>
      <c r="C22" s="70" t="s">
        <v>61</v>
      </c>
      <c r="D22" s="71"/>
      <c r="E22" s="71"/>
      <c r="F22" s="23" t="s">
        <v>47</v>
      </c>
      <c r="G22" s="24">
        <v>2</v>
      </c>
      <c r="H22" s="25"/>
      <c r="I22" s="26"/>
      <c r="J22" s="27">
        <f>IF(AND(G22= "",H22= ""), 0, ROUND(ROUND(I22, 2) * ROUND(IF(H22="",G22,H22),  3), 2))</f>
        <v>0</v>
      </c>
      <c r="K22" s="7"/>
      <c r="M22" s="28">
        <v>0.2</v>
      </c>
      <c r="Q22" s="7">
        <v>1415</v>
      </c>
    </row>
    <row r="23" spans="1:17" ht="20.85" customHeight="1" x14ac:dyDescent="0.25">
      <c r="A23" s="7" t="s">
        <v>48</v>
      </c>
      <c r="B23" s="29"/>
      <c r="C23" s="72" t="s">
        <v>62</v>
      </c>
      <c r="D23" s="72"/>
      <c r="E23" s="72"/>
      <c r="F23" s="72"/>
      <c r="G23" s="72"/>
      <c r="H23" s="72"/>
      <c r="I23" s="72"/>
      <c r="J23" s="29"/>
    </row>
    <row r="24" spans="1:17" hidden="1" x14ac:dyDescent="0.25">
      <c r="A24" s="7" t="s">
        <v>50</v>
      </c>
    </row>
    <row r="25" spans="1:17" hidden="1" x14ac:dyDescent="0.25">
      <c r="A25" s="7" t="s">
        <v>63</v>
      </c>
    </row>
    <row r="26" spans="1:17" ht="18" customHeight="1" x14ac:dyDescent="0.25">
      <c r="A26" s="7">
        <v>4</v>
      </c>
      <c r="B26" s="16" t="s">
        <v>64</v>
      </c>
      <c r="C26" s="69" t="s">
        <v>65</v>
      </c>
      <c r="D26" s="69"/>
      <c r="E26" s="69"/>
      <c r="F26" s="19"/>
      <c r="G26" s="19"/>
      <c r="H26" s="19"/>
      <c r="I26" s="19"/>
      <c r="J26" s="20"/>
      <c r="K26" s="7"/>
    </row>
    <row r="27" spans="1:17" hidden="1" x14ac:dyDescent="0.25">
      <c r="A27" s="7" t="s">
        <v>44</v>
      </c>
    </row>
    <row r="28" spans="1:17" x14ac:dyDescent="0.25">
      <c r="A28" s="7">
        <v>9</v>
      </c>
      <c r="B28" s="21" t="s">
        <v>66</v>
      </c>
      <c r="C28" s="70" t="s">
        <v>67</v>
      </c>
      <c r="D28" s="71"/>
      <c r="E28" s="71"/>
      <c r="F28" s="23" t="s">
        <v>47</v>
      </c>
      <c r="G28" s="24">
        <v>3</v>
      </c>
      <c r="H28" s="25"/>
      <c r="I28" s="26"/>
      <c r="J28" s="27">
        <f>IF(AND(G28= "",H28= ""), 0, ROUND(ROUND(I28, 2) * ROUND(IF(H28="",G28,H28),  3), 2))</f>
        <v>0</v>
      </c>
      <c r="K28" s="7"/>
      <c r="M28" s="28">
        <v>0.2</v>
      </c>
      <c r="Q28" s="7">
        <v>1415</v>
      </c>
    </row>
    <row r="29" spans="1:17" ht="22.7" customHeight="1" x14ac:dyDescent="0.25">
      <c r="A29" s="7" t="s">
        <v>48</v>
      </c>
      <c r="B29" s="29"/>
      <c r="C29" s="72" t="s">
        <v>68</v>
      </c>
      <c r="D29" s="72"/>
      <c r="E29" s="72"/>
      <c r="F29" s="72"/>
      <c r="G29" s="72"/>
      <c r="H29" s="72"/>
      <c r="I29" s="72"/>
      <c r="J29" s="29"/>
    </row>
    <row r="30" spans="1:17" hidden="1" x14ac:dyDescent="0.25">
      <c r="A30" s="7" t="s">
        <v>50</v>
      </c>
    </row>
    <row r="31" spans="1:17" hidden="1" x14ac:dyDescent="0.25">
      <c r="A31" s="7" t="s">
        <v>63</v>
      </c>
    </row>
    <row r="32" spans="1:17" x14ac:dyDescent="0.25">
      <c r="A32" s="7">
        <v>4</v>
      </c>
      <c r="B32" s="16" t="s">
        <v>69</v>
      </c>
      <c r="C32" s="69" t="s">
        <v>70</v>
      </c>
      <c r="D32" s="69"/>
      <c r="E32" s="69"/>
      <c r="F32" s="19"/>
      <c r="G32" s="19"/>
      <c r="H32" s="19"/>
      <c r="I32" s="19"/>
      <c r="J32" s="20"/>
      <c r="K32" s="7"/>
    </row>
    <row r="33" spans="1:17" hidden="1" x14ac:dyDescent="0.25">
      <c r="A33" s="7" t="s">
        <v>44</v>
      </c>
    </row>
    <row r="34" spans="1:17" x14ac:dyDescent="0.25">
      <c r="A34" s="7">
        <v>9</v>
      </c>
      <c r="B34" s="21" t="s">
        <v>71</v>
      </c>
      <c r="C34" s="70" t="s">
        <v>72</v>
      </c>
      <c r="D34" s="71"/>
      <c r="E34" s="71"/>
      <c r="F34" s="23" t="s">
        <v>73</v>
      </c>
      <c r="G34" s="30">
        <v>6.84</v>
      </c>
      <c r="H34" s="31"/>
      <c r="I34" s="26"/>
      <c r="J34" s="27">
        <f>IF(AND(G34= "",H34= ""), 0, ROUND(ROUND(I34, 2) * ROUND(IF(H34="",G34,H34),  2), 2))</f>
        <v>0</v>
      </c>
      <c r="K34" s="7"/>
      <c r="M34" s="28">
        <v>0.2</v>
      </c>
      <c r="Q34" s="7">
        <v>1415</v>
      </c>
    </row>
    <row r="35" spans="1:17" ht="22.7" customHeight="1" x14ac:dyDescent="0.25">
      <c r="A35" s="7" t="s">
        <v>48</v>
      </c>
      <c r="B35" s="29"/>
      <c r="C35" s="72" t="s">
        <v>74</v>
      </c>
      <c r="D35" s="72"/>
      <c r="E35" s="72"/>
      <c r="F35" s="72"/>
      <c r="G35" s="72"/>
      <c r="H35" s="72"/>
      <c r="I35" s="72"/>
      <c r="J35" s="29"/>
    </row>
    <row r="36" spans="1:17" hidden="1" x14ac:dyDescent="0.25">
      <c r="A36" s="7" t="s">
        <v>50</v>
      </c>
    </row>
    <row r="37" spans="1:17" hidden="1" x14ac:dyDescent="0.25">
      <c r="A37" s="7" t="s">
        <v>63</v>
      </c>
    </row>
    <row r="38" spans="1:17" x14ac:dyDescent="0.25">
      <c r="A38" s="7">
        <v>4</v>
      </c>
      <c r="B38" s="16" t="s">
        <v>75</v>
      </c>
      <c r="C38" s="69" t="s">
        <v>76</v>
      </c>
      <c r="D38" s="69"/>
      <c r="E38" s="69"/>
      <c r="F38" s="19"/>
      <c r="G38" s="19"/>
      <c r="H38" s="19"/>
      <c r="I38" s="19"/>
      <c r="J38" s="20"/>
      <c r="K38" s="7"/>
    </row>
    <row r="39" spans="1:17" hidden="1" x14ac:dyDescent="0.25">
      <c r="A39" s="7" t="s">
        <v>44</v>
      </c>
    </row>
    <row r="40" spans="1:17" x14ac:dyDescent="0.25">
      <c r="A40" s="7">
        <v>9</v>
      </c>
      <c r="B40" s="21" t="s">
        <v>77</v>
      </c>
      <c r="C40" s="70" t="s">
        <v>78</v>
      </c>
      <c r="D40" s="71"/>
      <c r="E40" s="71"/>
      <c r="F40" s="23" t="s">
        <v>73</v>
      </c>
      <c r="G40" s="30">
        <v>360</v>
      </c>
      <c r="H40" s="31"/>
      <c r="I40" s="26"/>
      <c r="J40" s="27">
        <f>IF(AND(G40= "",H40= ""), 0, ROUND(ROUND(I40, 2) * ROUND(IF(H40="",G40,H40),  2), 2))</f>
        <v>0</v>
      </c>
      <c r="K40" s="7"/>
      <c r="M40" s="28">
        <v>0.2</v>
      </c>
      <c r="Q40" s="7">
        <v>1415</v>
      </c>
    </row>
    <row r="41" spans="1:17" ht="22.7" customHeight="1" x14ac:dyDescent="0.25">
      <c r="A41" s="7" t="s">
        <v>48</v>
      </c>
      <c r="B41" s="29"/>
      <c r="C41" s="72" t="s">
        <v>79</v>
      </c>
      <c r="D41" s="72"/>
      <c r="E41" s="72"/>
      <c r="F41" s="72"/>
      <c r="G41" s="72"/>
      <c r="H41" s="72"/>
      <c r="I41" s="72"/>
      <c r="J41" s="29"/>
    </row>
    <row r="42" spans="1:17" hidden="1" x14ac:dyDescent="0.25">
      <c r="A42" s="7" t="s">
        <v>50</v>
      </c>
    </row>
    <row r="43" spans="1:17" hidden="1" x14ac:dyDescent="0.25">
      <c r="A43" s="7" t="s">
        <v>63</v>
      </c>
    </row>
    <row r="44" spans="1:17" x14ac:dyDescent="0.25">
      <c r="A44" s="7">
        <v>4</v>
      </c>
      <c r="B44" s="16" t="s">
        <v>80</v>
      </c>
      <c r="C44" s="69" t="s">
        <v>81</v>
      </c>
      <c r="D44" s="69"/>
      <c r="E44" s="69"/>
      <c r="F44" s="19"/>
      <c r="G44" s="19"/>
      <c r="H44" s="19"/>
      <c r="I44" s="19"/>
      <c r="J44" s="20"/>
      <c r="K44" s="7"/>
    </row>
    <row r="45" spans="1:17" hidden="1" x14ac:dyDescent="0.25">
      <c r="A45" s="7" t="s">
        <v>44</v>
      </c>
    </row>
    <row r="46" spans="1:17" x14ac:dyDescent="0.25">
      <c r="A46" s="7">
        <v>9</v>
      </c>
      <c r="B46" s="21" t="s">
        <v>82</v>
      </c>
      <c r="C46" s="70" t="s">
        <v>81</v>
      </c>
      <c r="D46" s="71"/>
      <c r="E46" s="71"/>
      <c r="F46" s="23" t="s">
        <v>12</v>
      </c>
      <c r="G46" s="32">
        <v>25</v>
      </c>
      <c r="H46" s="33"/>
      <c r="I46" s="26"/>
      <c r="J46" s="27">
        <f>IF(AND(G46= "",H46= ""), 0, ROUND(ROUND(I46, 2) * ROUND(IF(H46="",G46,H46),  0), 2))</f>
        <v>0</v>
      </c>
      <c r="K46" s="7"/>
      <c r="M46" s="28">
        <v>0.2</v>
      </c>
      <c r="Q46" s="7">
        <v>1415</v>
      </c>
    </row>
    <row r="47" spans="1:17" ht="22.7" customHeight="1" x14ac:dyDescent="0.25">
      <c r="A47" s="7" t="s">
        <v>48</v>
      </c>
      <c r="B47" s="29"/>
      <c r="C47" s="72" t="s">
        <v>83</v>
      </c>
      <c r="D47" s="72"/>
      <c r="E47" s="72"/>
      <c r="F47" s="72"/>
      <c r="G47" s="72"/>
      <c r="H47" s="72"/>
      <c r="I47" s="72"/>
      <c r="J47" s="29"/>
    </row>
    <row r="48" spans="1:17" hidden="1" x14ac:dyDescent="0.25">
      <c r="A48" s="7" t="s">
        <v>50</v>
      </c>
    </row>
    <row r="49" spans="1:17" hidden="1" x14ac:dyDescent="0.25">
      <c r="A49" s="7" t="s">
        <v>63</v>
      </c>
    </row>
    <row r="50" spans="1:17" x14ac:dyDescent="0.25">
      <c r="A50" s="7">
        <v>4</v>
      </c>
      <c r="B50" s="16" t="s">
        <v>84</v>
      </c>
      <c r="C50" s="69" t="s">
        <v>85</v>
      </c>
      <c r="D50" s="69"/>
      <c r="E50" s="69"/>
      <c r="F50" s="19"/>
      <c r="G50" s="19"/>
      <c r="H50" s="19"/>
      <c r="I50" s="19"/>
      <c r="J50" s="20"/>
      <c r="K50" s="7"/>
    </row>
    <row r="51" spans="1:17" hidden="1" x14ac:dyDescent="0.25">
      <c r="A51" s="7" t="s">
        <v>44</v>
      </c>
    </row>
    <row r="52" spans="1:17" x14ac:dyDescent="0.25">
      <c r="A52" s="7">
        <v>9</v>
      </c>
      <c r="B52" s="21" t="s">
        <v>86</v>
      </c>
      <c r="C52" s="70" t="s">
        <v>85</v>
      </c>
      <c r="D52" s="71"/>
      <c r="E52" s="71"/>
      <c r="F52" s="23" t="s">
        <v>73</v>
      </c>
      <c r="G52" s="30">
        <v>1.55</v>
      </c>
      <c r="H52" s="31"/>
      <c r="I52" s="26"/>
      <c r="J52" s="27">
        <f>IF(AND(G52= "",H52= ""), 0, ROUND(ROUND(I52, 2) * ROUND(IF(H52="",G52,H52),  2), 2))</f>
        <v>0</v>
      </c>
      <c r="K52" s="7"/>
      <c r="M52" s="28">
        <v>0.2</v>
      </c>
      <c r="Q52" s="7">
        <v>1415</v>
      </c>
    </row>
    <row r="53" spans="1:17" ht="22.7" customHeight="1" x14ac:dyDescent="0.25">
      <c r="A53" s="7" t="s">
        <v>48</v>
      </c>
      <c r="B53" s="29"/>
      <c r="C53" s="72" t="s">
        <v>87</v>
      </c>
      <c r="D53" s="72"/>
      <c r="E53" s="72"/>
      <c r="F53" s="72"/>
      <c r="G53" s="72"/>
      <c r="H53" s="72"/>
      <c r="I53" s="72"/>
      <c r="J53" s="29"/>
    </row>
    <row r="54" spans="1:17" hidden="1" x14ac:dyDescent="0.25">
      <c r="A54" s="7" t="s">
        <v>50</v>
      </c>
    </row>
    <row r="55" spans="1:17" hidden="1" x14ac:dyDescent="0.25">
      <c r="A55" s="7" t="s">
        <v>63</v>
      </c>
    </row>
    <row r="56" spans="1:17" x14ac:dyDescent="0.25">
      <c r="A56" s="7">
        <v>4</v>
      </c>
      <c r="B56" s="16" t="s">
        <v>88</v>
      </c>
      <c r="C56" s="69" t="s">
        <v>89</v>
      </c>
      <c r="D56" s="69"/>
      <c r="E56" s="69"/>
      <c r="F56" s="19"/>
      <c r="G56" s="19"/>
      <c r="H56" s="19"/>
      <c r="I56" s="19"/>
      <c r="J56" s="20"/>
      <c r="K56" s="7"/>
    </row>
    <row r="57" spans="1:17" hidden="1" x14ac:dyDescent="0.25">
      <c r="A57" s="7" t="s">
        <v>44</v>
      </c>
    </row>
    <row r="58" spans="1:17" x14ac:dyDescent="0.25">
      <c r="A58" s="7">
        <v>9</v>
      </c>
      <c r="B58" s="21" t="s">
        <v>90</v>
      </c>
      <c r="C58" s="70" t="s">
        <v>89</v>
      </c>
      <c r="D58" s="71"/>
      <c r="E58" s="71"/>
      <c r="F58" s="23" t="s">
        <v>73</v>
      </c>
      <c r="G58" s="30">
        <v>4.6500000000000004</v>
      </c>
      <c r="H58" s="31"/>
      <c r="I58" s="26"/>
      <c r="J58" s="27">
        <f>IF(AND(G58= "",H58= ""), 0, ROUND(ROUND(I58, 2) * ROUND(IF(H58="",G58,H58),  2), 2))</f>
        <v>0</v>
      </c>
      <c r="K58" s="7"/>
      <c r="M58" s="28">
        <v>0.2</v>
      </c>
      <c r="Q58" s="7">
        <v>1415</v>
      </c>
    </row>
    <row r="59" spans="1:17" ht="22.7" customHeight="1" x14ac:dyDescent="0.25">
      <c r="A59" s="7" t="s">
        <v>48</v>
      </c>
      <c r="B59" s="29"/>
      <c r="C59" s="72" t="s">
        <v>87</v>
      </c>
      <c r="D59" s="72"/>
      <c r="E59" s="72"/>
      <c r="F59" s="72"/>
      <c r="G59" s="72"/>
      <c r="H59" s="72"/>
      <c r="I59" s="72"/>
      <c r="J59" s="29"/>
    </row>
    <row r="60" spans="1:17" hidden="1" x14ac:dyDescent="0.25">
      <c r="A60" s="7" t="s">
        <v>50</v>
      </c>
    </row>
    <row r="61" spans="1:17" hidden="1" x14ac:dyDescent="0.25">
      <c r="A61" s="7" t="s">
        <v>63</v>
      </c>
    </row>
    <row r="62" spans="1:17" x14ac:dyDescent="0.25">
      <c r="A62" s="7">
        <v>4</v>
      </c>
      <c r="B62" s="16" t="s">
        <v>91</v>
      </c>
      <c r="C62" s="69" t="s">
        <v>92</v>
      </c>
      <c r="D62" s="69"/>
      <c r="E62" s="69"/>
      <c r="F62" s="19"/>
      <c r="G62" s="19"/>
      <c r="H62" s="19"/>
      <c r="I62" s="19"/>
      <c r="J62" s="20"/>
      <c r="K62" s="7"/>
    </row>
    <row r="63" spans="1:17" hidden="1" x14ac:dyDescent="0.25">
      <c r="A63" s="7" t="s">
        <v>44</v>
      </c>
    </row>
    <row r="64" spans="1:17" x14ac:dyDescent="0.25">
      <c r="A64" s="7">
        <v>9</v>
      </c>
      <c r="B64" s="21" t="s">
        <v>93</v>
      </c>
      <c r="C64" s="70" t="s">
        <v>92</v>
      </c>
      <c r="D64" s="71"/>
      <c r="E64" s="71"/>
      <c r="F64" s="23" t="s">
        <v>73</v>
      </c>
      <c r="G64" s="30">
        <v>1.9</v>
      </c>
      <c r="H64" s="31"/>
      <c r="I64" s="26"/>
      <c r="J64" s="27">
        <f>IF(AND(G64= "",H64= ""), 0, ROUND(ROUND(I64, 2) * ROUND(IF(H64="",G64,H64),  2), 2))</f>
        <v>0</v>
      </c>
      <c r="K64" s="7"/>
      <c r="M64" s="28">
        <v>0.2</v>
      </c>
      <c r="Q64" s="7">
        <v>1415</v>
      </c>
    </row>
    <row r="65" spans="1:17" ht="20.85" customHeight="1" x14ac:dyDescent="0.25">
      <c r="A65" s="7" t="s">
        <v>48</v>
      </c>
      <c r="B65" s="29"/>
      <c r="C65" s="72" t="s">
        <v>94</v>
      </c>
      <c r="D65" s="72"/>
      <c r="E65" s="72"/>
      <c r="F65" s="72"/>
      <c r="G65" s="72"/>
      <c r="H65" s="72"/>
      <c r="I65" s="72"/>
      <c r="J65" s="29"/>
    </row>
    <row r="66" spans="1:17" hidden="1" x14ac:dyDescent="0.25">
      <c r="A66" s="7" t="s">
        <v>50</v>
      </c>
    </row>
    <row r="67" spans="1:17" hidden="1" x14ac:dyDescent="0.25">
      <c r="A67" s="7" t="s">
        <v>63</v>
      </c>
    </row>
    <row r="68" spans="1:17" ht="18" customHeight="1" x14ac:dyDescent="0.25">
      <c r="A68" s="7">
        <v>4</v>
      </c>
      <c r="B68" s="16" t="s">
        <v>95</v>
      </c>
      <c r="C68" s="69" t="s">
        <v>96</v>
      </c>
      <c r="D68" s="69"/>
      <c r="E68" s="69"/>
      <c r="F68" s="19"/>
      <c r="G68" s="19"/>
      <c r="H68" s="19"/>
      <c r="I68" s="19"/>
      <c r="J68" s="20"/>
      <c r="K68" s="7"/>
    </row>
    <row r="69" spans="1:17" hidden="1" x14ac:dyDescent="0.25">
      <c r="A69" s="7" t="s">
        <v>44</v>
      </c>
    </row>
    <row r="70" spans="1:17" x14ac:dyDescent="0.25">
      <c r="A70" s="7">
        <v>9</v>
      </c>
      <c r="B70" s="21" t="s">
        <v>97</v>
      </c>
      <c r="C70" s="70" t="s">
        <v>96</v>
      </c>
      <c r="D70" s="71"/>
      <c r="E70" s="71"/>
      <c r="F70" s="23" t="s">
        <v>98</v>
      </c>
      <c r="G70" s="32">
        <v>1</v>
      </c>
      <c r="H70" s="33"/>
      <c r="I70" s="26"/>
      <c r="J70" s="27">
        <f>IF(AND(G70= "",H70= ""), 0, ROUND(ROUND(I70, 2) * ROUND(IF(H70="",G70,H70),  0), 2))</f>
        <v>0</v>
      </c>
      <c r="K70" s="7"/>
      <c r="M70" s="28">
        <v>0.2</v>
      </c>
      <c r="Q70" s="7">
        <v>1415</v>
      </c>
    </row>
    <row r="71" spans="1:17" ht="22.7" customHeight="1" x14ac:dyDescent="0.25">
      <c r="A71" s="7" t="s">
        <v>48</v>
      </c>
      <c r="B71" s="29"/>
      <c r="C71" s="72" t="s">
        <v>99</v>
      </c>
      <c r="D71" s="72"/>
      <c r="E71" s="72"/>
      <c r="F71" s="72"/>
      <c r="G71" s="72"/>
      <c r="H71" s="72"/>
      <c r="I71" s="72"/>
      <c r="J71" s="29"/>
    </row>
    <row r="72" spans="1:17" hidden="1" x14ac:dyDescent="0.25">
      <c r="A72" s="7" t="s">
        <v>50</v>
      </c>
    </row>
    <row r="73" spans="1:17" hidden="1" x14ac:dyDescent="0.25">
      <c r="A73" s="7" t="s">
        <v>63</v>
      </c>
    </row>
    <row r="74" spans="1:17" x14ac:dyDescent="0.25">
      <c r="A74" s="7">
        <v>4</v>
      </c>
      <c r="B74" s="16" t="s">
        <v>100</v>
      </c>
      <c r="C74" s="69" t="s">
        <v>101</v>
      </c>
      <c r="D74" s="69"/>
      <c r="E74" s="69"/>
      <c r="F74" s="19"/>
      <c r="G74" s="19"/>
      <c r="H74" s="19"/>
      <c r="I74" s="19"/>
      <c r="J74" s="20"/>
      <c r="K74" s="7"/>
    </row>
    <row r="75" spans="1:17" hidden="1" x14ac:dyDescent="0.25">
      <c r="A75" s="7" t="s">
        <v>44</v>
      </c>
    </row>
    <row r="76" spans="1:17" x14ac:dyDescent="0.25">
      <c r="A76" s="7">
        <v>9</v>
      </c>
      <c r="B76" s="21" t="s">
        <v>102</v>
      </c>
      <c r="C76" s="70" t="s">
        <v>103</v>
      </c>
      <c r="D76" s="71"/>
      <c r="E76" s="71"/>
      <c r="F76" s="23" t="s">
        <v>104</v>
      </c>
      <c r="G76" s="30">
        <v>15</v>
      </c>
      <c r="H76" s="31"/>
      <c r="I76" s="26"/>
      <c r="J76" s="27">
        <f>IF(AND(G76= "",H76= ""), 0, ROUND(ROUND(I76, 2) * ROUND(IF(H76="",G76,H76),  2), 2))</f>
        <v>0</v>
      </c>
      <c r="K76" s="7"/>
      <c r="M76" s="28">
        <v>0.2</v>
      </c>
      <c r="Q76" s="7">
        <v>1415</v>
      </c>
    </row>
    <row r="77" spans="1:17" x14ac:dyDescent="0.25">
      <c r="A77" s="7" t="s">
        <v>48</v>
      </c>
      <c r="B77" s="29"/>
      <c r="C77" s="72" t="s">
        <v>105</v>
      </c>
      <c r="D77" s="72"/>
      <c r="E77" s="72"/>
      <c r="F77" s="72"/>
      <c r="G77" s="72"/>
      <c r="H77" s="72"/>
      <c r="I77" s="72"/>
      <c r="J77" s="29"/>
    </row>
    <row r="78" spans="1:17" hidden="1" x14ac:dyDescent="0.25">
      <c r="A78" s="7" t="s">
        <v>50</v>
      </c>
    </row>
    <row r="79" spans="1:17" ht="27.2" customHeight="1" x14ac:dyDescent="0.25">
      <c r="A79" s="7">
        <v>9</v>
      </c>
      <c r="B79" s="21" t="s">
        <v>106</v>
      </c>
      <c r="C79" s="70" t="s">
        <v>107</v>
      </c>
      <c r="D79" s="71"/>
      <c r="E79" s="71"/>
      <c r="F79" s="23" t="s">
        <v>12</v>
      </c>
      <c r="G79" s="32">
        <v>2</v>
      </c>
      <c r="H79" s="33"/>
      <c r="I79" s="26"/>
      <c r="J79" s="27">
        <f>IF(AND(G79= "",H79= ""), 0, ROUND(ROUND(I79, 2) * ROUND(IF(H79="",G79,H79),  0), 2))</f>
        <v>0</v>
      </c>
      <c r="K79" s="7"/>
      <c r="M79" s="28">
        <v>0.2</v>
      </c>
      <c r="Q79" s="7">
        <v>1415</v>
      </c>
    </row>
    <row r="80" spans="1:17" x14ac:dyDescent="0.25">
      <c r="A80" s="7" t="s">
        <v>48</v>
      </c>
      <c r="B80" s="29"/>
      <c r="C80" s="72" t="s">
        <v>105</v>
      </c>
      <c r="D80" s="72"/>
      <c r="E80" s="72"/>
      <c r="F80" s="72"/>
      <c r="G80" s="72"/>
      <c r="H80" s="72"/>
      <c r="I80" s="72"/>
      <c r="J80" s="29"/>
    </row>
    <row r="81" spans="1:17" hidden="1" x14ac:dyDescent="0.25">
      <c r="A81" s="7" t="s">
        <v>50</v>
      </c>
    </row>
    <row r="82" spans="1:17" x14ac:dyDescent="0.25">
      <c r="A82" s="7">
        <v>9</v>
      </c>
      <c r="B82" s="21" t="s">
        <v>108</v>
      </c>
      <c r="C82" s="70" t="s">
        <v>109</v>
      </c>
      <c r="D82" s="71"/>
      <c r="E82" s="71"/>
      <c r="F82" s="23" t="s">
        <v>12</v>
      </c>
      <c r="G82" s="32">
        <v>6</v>
      </c>
      <c r="H82" s="33"/>
      <c r="I82" s="26"/>
      <c r="J82" s="27">
        <f>IF(AND(G82= "",H82= ""), 0, ROUND(ROUND(I82, 2) * ROUND(IF(H82="",G82,H82),  0), 2))</f>
        <v>0</v>
      </c>
      <c r="K82" s="7"/>
      <c r="M82" s="28">
        <v>0.2</v>
      </c>
      <c r="Q82" s="7">
        <v>1415</v>
      </c>
    </row>
    <row r="83" spans="1:17" ht="20.85" customHeight="1" x14ac:dyDescent="0.25">
      <c r="A83" s="7" t="s">
        <v>48</v>
      </c>
      <c r="B83" s="29"/>
      <c r="C83" s="72" t="s">
        <v>110</v>
      </c>
      <c r="D83" s="72"/>
      <c r="E83" s="72"/>
      <c r="F83" s="72"/>
      <c r="G83" s="72"/>
      <c r="H83" s="72"/>
      <c r="I83" s="72"/>
      <c r="J83" s="29"/>
    </row>
    <row r="84" spans="1:17" hidden="1" x14ac:dyDescent="0.25">
      <c r="A84" s="7" t="s">
        <v>50</v>
      </c>
    </row>
    <row r="85" spans="1:17" hidden="1" x14ac:dyDescent="0.25">
      <c r="A85" s="7" t="s">
        <v>63</v>
      </c>
    </row>
    <row r="86" spans="1:17" ht="18" customHeight="1" x14ac:dyDescent="0.25">
      <c r="A86" s="7">
        <v>4</v>
      </c>
      <c r="B86" s="16" t="s">
        <v>111</v>
      </c>
      <c r="C86" s="69" t="s">
        <v>112</v>
      </c>
      <c r="D86" s="69"/>
      <c r="E86" s="69"/>
      <c r="F86" s="19"/>
      <c r="G86" s="19"/>
      <c r="H86" s="19"/>
      <c r="I86" s="19"/>
      <c r="J86" s="20"/>
      <c r="K86" s="7"/>
    </row>
    <row r="87" spans="1:17" hidden="1" x14ac:dyDescent="0.25">
      <c r="A87" s="7" t="s">
        <v>44</v>
      </c>
    </row>
    <row r="88" spans="1:17" x14ac:dyDescent="0.25">
      <c r="A88" s="7">
        <v>9</v>
      </c>
      <c r="B88" s="21" t="s">
        <v>113</v>
      </c>
      <c r="C88" s="70" t="s">
        <v>114</v>
      </c>
      <c r="D88" s="71"/>
      <c r="E88" s="71"/>
      <c r="F88" s="23" t="s">
        <v>12</v>
      </c>
      <c r="G88" s="32">
        <v>14</v>
      </c>
      <c r="H88" s="33"/>
      <c r="I88" s="26"/>
      <c r="J88" s="27">
        <f>IF(AND(G88= "",H88= ""), 0, ROUND(ROUND(I88, 2) * ROUND(IF(H88="",G88,H88),  0), 2))</f>
        <v>0</v>
      </c>
      <c r="K88" s="7"/>
      <c r="M88" s="28">
        <v>0.2</v>
      </c>
      <c r="Q88" s="7">
        <v>1415</v>
      </c>
    </row>
    <row r="89" spans="1:17" x14ac:dyDescent="0.25">
      <c r="A89" s="7" t="s">
        <v>48</v>
      </c>
      <c r="B89" s="29"/>
      <c r="C89" s="72" t="s">
        <v>115</v>
      </c>
      <c r="D89" s="72"/>
      <c r="E89" s="72"/>
      <c r="F89" s="72"/>
      <c r="G89" s="72"/>
      <c r="H89" s="72"/>
      <c r="I89" s="72"/>
      <c r="J89" s="29"/>
    </row>
    <row r="90" spans="1:17" hidden="1" x14ac:dyDescent="0.25">
      <c r="A90" s="7" t="s">
        <v>50</v>
      </c>
    </row>
    <row r="91" spans="1:17" x14ac:dyDescent="0.25">
      <c r="A91" s="7">
        <v>9</v>
      </c>
      <c r="B91" s="21" t="s">
        <v>116</v>
      </c>
      <c r="C91" s="70" t="s">
        <v>117</v>
      </c>
      <c r="D91" s="71"/>
      <c r="E91" s="71"/>
      <c r="F91" s="23" t="s">
        <v>12</v>
      </c>
      <c r="G91" s="32">
        <v>6</v>
      </c>
      <c r="H91" s="33"/>
      <c r="I91" s="26"/>
      <c r="J91" s="27">
        <f>IF(AND(G91= "",H91= ""), 0, ROUND(ROUND(I91, 2) * ROUND(IF(H91="",G91,H91),  0), 2))</f>
        <v>0</v>
      </c>
      <c r="K91" s="7"/>
      <c r="M91" s="28">
        <v>0.2</v>
      </c>
      <c r="Q91" s="7">
        <v>1415</v>
      </c>
    </row>
    <row r="92" spans="1:17" ht="33.950000000000003" customHeight="1" x14ac:dyDescent="0.25">
      <c r="A92" s="7" t="s">
        <v>48</v>
      </c>
      <c r="B92" s="29"/>
      <c r="C92" s="72" t="s">
        <v>118</v>
      </c>
      <c r="D92" s="72"/>
      <c r="E92" s="72"/>
      <c r="F92" s="72"/>
      <c r="G92" s="72"/>
      <c r="H92" s="72"/>
      <c r="I92" s="72"/>
      <c r="J92" s="29"/>
    </row>
    <row r="93" spans="1:17" hidden="1" x14ac:dyDescent="0.25">
      <c r="A93" s="7" t="s">
        <v>50</v>
      </c>
    </row>
    <row r="94" spans="1:17" hidden="1" x14ac:dyDescent="0.25">
      <c r="A94" s="7" t="s">
        <v>63</v>
      </c>
    </row>
    <row r="95" spans="1:17" x14ac:dyDescent="0.25">
      <c r="A95" s="7">
        <v>4</v>
      </c>
      <c r="B95" s="16" t="s">
        <v>119</v>
      </c>
      <c r="C95" s="69" t="s">
        <v>120</v>
      </c>
      <c r="D95" s="69"/>
      <c r="E95" s="69"/>
      <c r="F95" s="19"/>
      <c r="G95" s="19"/>
      <c r="H95" s="19"/>
      <c r="I95" s="19"/>
      <c r="J95" s="20"/>
      <c r="K95" s="7"/>
    </row>
    <row r="96" spans="1:17" hidden="1" x14ac:dyDescent="0.25">
      <c r="A96" s="7" t="s">
        <v>44</v>
      </c>
    </row>
    <row r="97" spans="1:17" x14ac:dyDescent="0.25">
      <c r="A97" s="7">
        <v>9</v>
      </c>
      <c r="B97" s="21" t="s">
        <v>121</v>
      </c>
      <c r="C97" s="70" t="s">
        <v>122</v>
      </c>
      <c r="D97" s="71"/>
      <c r="E97" s="71"/>
      <c r="F97" s="23" t="s">
        <v>12</v>
      </c>
      <c r="G97" s="32">
        <v>5</v>
      </c>
      <c r="H97" s="33"/>
      <c r="I97" s="26"/>
      <c r="J97" s="27">
        <f>IF(AND(G97= "",H97= ""), 0, ROUND(ROUND(I97, 2) * ROUND(IF(H97="",G97,H97),  0), 2))</f>
        <v>0</v>
      </c>
      <c r="K97" s="7"/>
      <c r="M97" s="28">
        <v>0.2</v>
      </c>
      <c r="Q97" s="7">
        <v>1415</v>
      </c>
    </row>
    <row r="98" spans="1:17" ht="22.7" customHeight="1" x14ac:dyDescent="0.25">
      <c r="A98" s="7" t="s">
        <v>48</v>
      </c>
      <c r="B98" s="29"/>
      <c r="C98" s="72" t="s">
        <v>123</v>
      </c>
      <c r="D98" s="72"/>
      <c r="E98" s="72"/>
      <c r="F98" s="72"/>
      <c r="G98" s="72"/>
      <c r="H98" s="72"/>
      <c r="I98" s="72"/>
      <c r="J98" s="29"/>
    </row>
    <row r="99" spans="1:17" hidden="1" x14ac:dyDescent="0.25">
      <c r="A99" s="7" t="s">
        <v>50</v>
      </c>
    </row>
    <row r="100" spans="1:17" hidden="1" x14ac:dyDescent="0.25">
      <c r="A100" s="7" t="s">
        <v>63</v>
      </c>
    </row>
    <row r="101" spans="1:17" x14ac:dyDescent="0.25">
      <c r="A101" s="7">
        <v>4</v>
      </c>
      <c r="B101" s="16" t="s">
        <v>124</v>
      </c>
      <c r="C101" s="69" t="s">
        <v>125</v>
      </c>
      <c r="D101" s="69"/>
      <c r="E101" s="69"/>
      <c r="F101" s="19"/>
      <c r="G101" s="19"/>
      <c r="H101" s="19"/>
      <c r="I101" s="19"/>
      <c r="J101" s="20"/>
      <c r="K101" s="7"/>
    </row>
    <row r="102" spans="1:17" hidden="1" x14ac:dyDescent="0.25">
      <c r="A102" s="7" t="s">
        <v>44</v>
      </c>
    </row>
    <row r="103" spans="1:17" x14ac:dyDescent="0.25">
      <c r="A103" s="7">
        <v>9</v>
      </c>
      <c r="B103" s="21" t="s">
        <v>126</v>
      </c>
      <c r="C103" s="70" t="s">
        <v>127</v>
      </c>
      <c r="D103" s="71"/>
      <c r="E103" s="71"/>
      <c r="F103" s="23" t="s">
        <v>12</v>
      </c>
      <c r="G103" s="32">
        <v>2</v>
      </c>
      <c r="H103" s="33"/>
      <c r="I103" s="26"/>
      <c r="J103" s="27">
        <f>IF(AND(G103= "",H103= ""), 0, ROUND(ROUND(I103, 2) * ROUND(IF(H103="",G103,H103),  0), 2))</f>
        <v>0</v>
      </c>
      <c r="K103" s="7"/>
      <c r="M103" s="28">
        <v>0.2</v>
      </c>
      <c r="Q103" s="7">
        <v>1415</v>
      </c>
    </row>
    <row r="104" spans="1:17" ht="20.85" customHeight="1" x14ac:dyDescent="0.25">
      <c r="A104" s="7" t="s">
        <v>48</v>
      </c>
      <c r="B104" s="29"/>
      <c r="C104" s="72" t="s">
        <v>128</v>
      </c>
      <c r="D104" s="72"/>
      <c r="E104" s="72"/>
      <c r="F104" s="72"/>
      <c r="G104" s="72"/>
      <c r="H104" s="72"/>
      <c r="I104" s="72"/>
      <c r="J104" s="29"/>
    </row>
    <row r="105" spans="1:17" hidden="1" x14ac:dyDescent="0.25">
      <c r="A105" s="7" t="s">
        <v>50</v>
      </c>
    </row>
    <row r="106" spans="1:17" hidden="1" x14ac:dyDescent="0.25">
      <c r="A106" s="7" t="s">
        <v>63</v>
      </c>
    </row>
    <row r="107" spans="1:17" x14ac:dyDescent="0.25">
      <c r="A107" s="7" t="s">
        <v>39</v>
      </c>
      <c r="B107" s="22"/>
      <c r="C107" s="73"/>
      <c r="D107" s="73"/>
      <c r="E107" s="73"/>
      <c r="J107" s="22"/>
    </row>
    <row r="108" spans="1:17" x14ac:dyDescent="0.25">
      <c r="B108" s="22"/>
      <c r="C108" s="76" t="s">
        <v>41</v>
      </c>
      <c r="D108" s="77"/>
      <c r="E108" s="77"/>
      <c r="F108" s="74"/>
      <c r="G108" s="74"/>
      <c r="H108" s="74"/>
      <c r="I108" s="74"/>
      <c r="J108" s="75"/>
    </row>
    <row r="109" spans="1:17" x14ac:dyDescent="0.25">
      <c r="B109" s="22"/>
      <c r="C109" s="79"/>
      <c r="D109" s="51"/>
      <c r="E109" s="51"/>
      <c r="F109" s="51"/>
      <c r="G109" s="51"/>
      <c r="H109" s="51"/>
      <c r="I109" s="51"/>
      <c r="J109" s="78"/>
    </row>
    <row r="110" spans="1:17" x14ac:dyDescent="0.25">
      <c r="B110" s="22"/>
      <c r="C110" s="82" t="s">
        <v>129</v>
      </c>
      <c r="D110" s="83"/>
      <c r="E110" s="83"/>
      <c r="F110" s="80">
        <f>SUMIF(K8:K107, IF(K7="","",K7), J8:J107)</f>
        <v>0</v>
      </c>
      <c r="G110" s="80"/>
      <c r="H110" s="80"/>
      <c r="I110" s="80"/>
      <c r="J110" s="81"/>
    </row>
    <row r="111" spans="1:17" ht="16.899999999999999" customHeight="1" x14ac:dyDescent="0.25">
      <c r="B111" s="22"/>
      <c r="C111" s="82" t="s">
        <v>130</v>
      </c>
      <c r="D111" s="83"/>
      <c r="E111" s="83"/>
      <c r="F111" s="80">
        <f>ROUND(SUMIF(K8:K107, IF(K7="","",K7), J8:J107) * 0.2, 2)</f>
        <v>0</v>
      </c>
      <c r="G111" s="80"/>
      <c r="H111" s="80"/>
      <c r="I111" s="80"/>
      <c r="J111" s="81"/>
    </row>
    <row r="112" spans="1:17" x14ac:dyDescent="0.25">
      <c r="B112" s="22"/>
      <c r="C112" s="86" t="s">
        <v>131</v>
      </c>
      <c r="D112" s="87"/>
      <c r="E112" s="87"/>
      <c r="F112" s="84">
        <f>SUM(F110:F111)</f>
        <v>0</v>
      </c>
      <c r="G112" s="84"/>
      <c r="H112" s="84"/>
      <c r="I112" s="84"/>
      <c r="J112" s="85"/>
    </row>
    <row r="113" spans="2:10" ht="37.15" customHeight="1" x14ac:dyDescent="0.25">
      <c r="B113" s="3"/>
      <c r="C113" s="88" t="s">
        <v>132</v>
      </c>
      <c r="D113" s="88"/>
      <c r="E113" s="88"/>
      <c r="F113" s="88"/>
      <c r="G113" s="88"/>
      <c r="H113" s="88"/>
      <c r="I113" s="88"/>
      <c r="J113" s="88"/>
    </row>
    <row r="115" spans="2:10" ht="15.75" x14ac:dyDescent="0.25">
      <c r="C115" s="89" t="s">
        <v>133</v>
      </c>
      <c r="D115" s="89"/>
      <c r="E115" s="89"/>
      <c r="F115" s="89"/>
      <c r="G115" s="89"/>
      <c r="H115" s="89"/>
      <c r="I115" s="89"/>
      <c r="J115" s="89"/>
    </row>
    <row r="116" spans="2:10" ht="33.75" customHeight="1" x14ac:dyDescent="0.25">
      <c r="C116" s="91" t="s">
        <v>134</v>
      </c>
      <c r="D116" s="92"/>
      <c r="E116" s="92"/>
      <c r="F116" s="90">
        <f>SUMIF(K10:K103, "", J10:J103)</f>
        <v>0</v>
      </c>
      <c r="G116" s="90"/>
      <c r="H116" s="90"/>
      <c r="I116" s="90"/>
      <c r="J116" s="90"/>
    </row>
    <row r="117" spans="2:10" ht="16.350000000000001" customHeight="1" x14ac:dyDescent="0.25">
      <c r="C117" s="95" t="s">
        <v>135</v>
      </c>
      <c r="D117" s="96"/>
      <c r="E117" s="96"/>
      <c r="F117" s="93">
        <f>SUMIF(K10:K22, "", J10:J22)</f>
        <v>0</v>
      </c>
      <c r="G117" s="94"/>
      <c r="H117" s="94"/>
      <c r="I117" s="94"/>
      <c r="J117" s="94"/>
    </row>
    <row r="118" spans="2:10" ht="16.350000000000001" customHeight="1" x14ac:dyDescent="0.25">
      <c r="C118" s="95" t="s">
        <v>136</v>
      </c>
      <c r="D118" s="96"/>
      <c r="E118" s="96"/>
      <c r="F118" s="93">
        <f>SUMIF(K28:K28, "", J28:J28)</f>
        <v>0</v>
      </c>
      <c r="G118" s="94"/>
      <c r="H118" s="94"/>
      <c r="I118" s="94"/>
      <c r="J118" s="94"/>
    </row>
    <row r="119" spans="2:10" x14ac:dyDescent="0.25">
      <c r="C119" s="95" t="s">
        <v>137</v>
      </c>
      <c r="D119" s="96"/>
      <c r="E119" s="96"/>
      <c r="F119" s="93">
        <f>SUMIF(K34:K34, "", J34:J34)</f>
        <v>0</v>
      </c>
      <c r="G119" s="94"/>
      <c r="H119" s="94"/>
      <c r="I119" s="94"/>
      <c r="J119" s="94"/>
    </row>
    <row r="120" spans="2:10" x14ac:dyDescent="0.25">
      <c r="C120" s="95" t="s">
        <v>138</v>
      </c>
      <c r="D120" s="96"/>
      <c r="E120" s="96"/>
      <c r="F120" s="93">
        <f>SUMIF(K40:K40, "", J40:J40)</f>
        <v>0</v>
      </c>
      <c r="G120" s="94"/>
      <c r="H120" s="94"/>
      <c r="I120" s="94"/>
      <c r="J120" s="94"/>
    </row>
    <row r="121" spans="2:10" x14ac:dyDescent="0.25">
      <c r="C121" s="95" t="s">
        <v>139</v>
      </c>
      <c r="D121" s="96"/>
      <c r="E121" s="96"/>
      <c r="F121" s="93">
        <f>SUMIF(K46:K46, "", J46:J46)</f>
        <v>0</v>
      </c>
      <c r="G121" s="94"/>
      <c r="H121" s="94"/>
      <c r="I121" s="94"/>
      <c r="J121" s="94"/>
    </row>
    <row r="122" spans="2:10" x14ac:dyDescent="0.25">
      <c r="C122" s="95" t="s">
        <v>140</v>
      </c>
      <c r="D122" s="96"/>
      <c r="E122" s="96"/>
      <c r="F122" s="93">
        <f>SUMIF(K52:K52, "", J52:J52)</f>
        <v>0</v>
      </c>
      <c r="G122" s="94"/>
      <c r="H122" s="94"/>
      <c r="I122" s="94"/>
      <c r="J122" s="94"/>
    </row>
    <row r="123" spans="2:10" x14ac:dyDescent="0.25">
      <c r="C123" s="95" t="s">
        <v>141</v>
      </c>
      <c r="D123" s="96"/>
      <c r="E123" s="96"/>
      <c r="F123" s="93">
        <f>SUMIF(K58:K58, "", J58:J58)</f>
        <v>0</v>
      </c>
      <c r="G123" s="94"/>
      <c r="H123" s="94"/>
      <c r="I123" s="94"/>
      <c r="J123" s="94"/>
    </row>
    <row r="124" spans="2:10" x14ac:dyDescent="0.25">
      <c r="C124" s="95" t="s">
        <v>142</v>
      </c>
      <c r="D124" s="96"/>
      <c r="E124" s="96"/>
      <c r="F124" s="93">
        <f>SUMIF(K64:K64, "", J64:J64)</f>
        <v>0</v>
      </c>
      <c r="G124" s="94"/>
      <c r="H124" s="94"/>
      <c r="I124" s="94"/>
      <c r="J124" s="94"/>
    </row>
    <row r="125" spans="2:10" ht="16.350000000000001" customHeight="1" x14ac:dyDescent="0.25">
      <c r="C125" s="95" t="s">
        <v>143</v>
      </c>
      <c r="D125" s="96"/>
      <c r="E125" s="96"/>
      <c r="F125" s="93">
        <f>SUMIF(K70:K70, "", J70:J70)</f>
        <v>0</v>
      </c>
      <c r="G125" s="94"/>
      <c r="H125" s="94"/>
      <c r="I125" s="94"/>
      <c r="J125" s="94"/>
    </row>
    <row r="126" spans="2:10" x14ac:dyDescent="0.25">
      <c r="C126" s="95" t="s">
        <v>144</v>
      </c>
      <c r="D126" s="96"/>
      <c r="E126" s="96"/>
      <c r="F126" s="93">
        <f>SUMIF(K76:K82, "", J76:J82)</f>
        <v>0</v>
      </c>
      <c r="G126" s="94"/>
      <c r="H126" s="94"/>
      <c r="I126" s="94"/>
      <c r="J126" s="94"/>
    </row>
    <row r="127" spans="2:10" ht="16.350000000000001" customHeight="1" x14ac:dyDescent="0.25">
      <c r="C127" s="95" t="s">
        <v>145</v>
      </c>
      <c r="D127" s="96"/>
      <c r="E127" s="96"/>
      <c r="F127" s="93">
        <f>SUMIF(K88:K91, "", J88:J91)</f>
        <v>0</v>
      </c>
      <c r="G127" s="94"/>
      <c r="H127" s="94"/>
      <c r="I127" s="94"/>
      <c r="J127" s="94"/>
    </row>
    <row r="128" spans="2:10" x14ac:dyDescent="0.25">
      <c r="C128" s="95" t="s">
        <v>146</v>
      </c>
      <c r="D128" s="96"/>
      <c r="E128" s="96"/>
      <c r="F128" s="93">
        <f>SUMIF(K97:K97, "", J97:J97)</f>
        <v>0</v>
      </c>
      <c r="G128" s="94"/>
      <c r="H128" s="94"/>
      <c r="I128" s="94"/>
      <c r="J128" s="94"/>
    </row>
    <row r="129" spans="1:10" x14ac:dyDescent="0.25">
      <c r="C129" s="95" t="s">
        <v>147</v>
      </c>
      <c r="D129" s="96"/>
      <c r="E129" s="96"/>
      <c r="F129" s="93">
        <f>SUMIF(K103:K103, "", J103:J103)</f>
        <v>0</v>
      </c>
      <c r="G129" s="94"/>
      <c r="H129" s="94"/>
      <c r="I129" s="94"/>
      <c r="J129" s="94"/>
    </row>
    <row r="130" spans="1:10" x14ac:dyDescent="0.25">
      <c r="C130" s="97" t="s">
        <v>148</v>
      </c>
      <c r="D130" s="98"/>
      <c r="E130" s="98"/>
      <c r="F130" s="35"/>
      <c r="G130" s="35"/>
      <c r="H130" s="35"/>
      <c r="I130" s="35"/>
      <c r="J130" s="36"/>
    </row>
    <row r="131" spans="1:10" x14ac:dyDescent="0.25">
      <c r="C131" s="99"/>
      <c r="D131" s="100"/>
      <c r="E131" s="100"/>
      <c r="F131" s="100"/>
      <c r="G131" s="100"/>
      <c r="H131" s="100"/>
      <c r="I131" s="100"/>
      <c r="J131" s="101"/>
    </row>
    <row r="132" spans="1:10" x14ac:dyDescent="0.25">
      <c r="A132" s="37"/>
      <c r="C132" s="102" t="s">
        <v>129</v>
      </c>
      <c r="D132" s="51"/>
      <c r="E132" s="51"/>
      <c r="F132" s="103">
        <f>SUMIF(K5:K113, IF(K4="","",K4), J5:J113)</f>
        <v>0</v>
      </c>
      <c r="G132" s="104"/>
      <c r="H132" s="104"/>
      <c r="I132" s="104"/>
      <c r="J132" s="105"/>
    </row>
    <row r="133" spans="1:10" x14ac:dyDescent="0.25">
      <c r="A133" s="37"/>
      <c r="C133" s="102" t="s">
        <v>130</v>
      </c>
      <c r="D133" s="51"/>
      <c r="E133" s="51"/>
      <c r="F133" s="103">
        <f>ROUND(SUMIF(K5:K113, IF(K4="","",K4), J5:J113) * 0.2, 2)</f>
        <v>0</v>
      </c>
      <c r="G133" s="104"/>
      <c r="H133" s="104"/>
      <c r="I133" s="104"/>
      <c r="J133" s="105"/>
    </row>
    <row r="134" spans="1:10" x14ac:dyDescent="0.25">
      <c r="C134" s="106" t="s">
        <v>131</v>
      </c>
      <c r="D134" s="107"/>
      <c r="E134" s="107"/>
      <c r="F134" s="108">
        <f>SUM(F132:F133)</f>
        <v>0</v>
      </c>
      <c r="G134" s="109"/>
      <c r="H134" s="109"/>
      <c r="I134" s="109"/>
      <c r="J134" s="110"/>
    </row>
    <row r="135" spans="1:10" x14ac:dyDescent="0.25">
      <c r="C135" s="111"/>
      <c r="D135" s="73"/>
      <c r="E135" s="73"/>
      <c r="F135" s="73"/>
      <c r="G135" s="73"/>
      <c r="H135" s="73"/>
      <c r="I135" s="73"/>
      <c r="J135" s="73"/>
    </row>
    <row r="136" spans="1:10" x14ac:dyDescent="0.25">
      <c r="C136" s="112" t="s">
        <v>149</v>
      </c>
      <c r="D136" s="73"/>
      <c r="E136" s="73"/>
      <c r="F136" s="73"/>
      <c r="G136" s="73"/>
      <c r="H136" s="73"/>
      <c r="I136" s="73"/>
      <c r="J136" s="73"/>
    </row>
    <row r="137" spans="1:10" x14ac:dyDescent="0.25">
      <c r="C137" s="107" t="str">
        <f>IF(Paramètres!AA2&lt;&gt;"",Paramètres!AA2,"")</f>
        <v xml:space="preserve">Zéro euro </v>
      </c>
      <c r="D137" s="107"/>
      <c r="E137" s="107"/>
      <c r="F137" s="107"/>
      <c r="G137" s="107"/>
      <c r="H137" s="107"/>
      <c r="I137" s="107"/>
      <c r="J137" s="107"/>
    </row>
    <row r="138" spans="1:10" x14ac:dyDescent="0.25">
      <c r="C138" s="107"/>
      <c r="D138" s="107"/>
      <c r="E138" s="107"/>
      <c r="F138" s="107"/>
      <c r="G138" s="107"/>
      <c r="H138" s="107"/>
      <c r="I138" s="107"/>
      <c r="J138" s="107"/>
    </row>
    <row r="139" spans="1:10" ht="56.65" customHeight="1" x14ac:dyDescent="0.25">
      <c r="F139" s="113" t="s">
        <v>150</v>
      </c>
      <c r="G139" s="113"/>
      <c r="H139" s="113"/>
      <c r="I139" s="113"/>
      <c r="J139" s="113"/>
    </row>
    <row r="141" spans="1:10" ht="85.15" customHeight="1" x14ac:dyDescent="0.25">
      <c r="C141" s="114" t="s">
        <v>151</v>
      </c>
      <c r="D141" s="114"/>
      <c r="F141" s="114" t="s">
        <v>152</v>
      </c>
      <c r="G141" s="114"/>
      <c r="H141" s="114"/>
      <c r="I141" s="114"/>
      <c r="J141" s="114"/>
    </row>
    <row r="142" spans="1:10" x14ac:dyDescent="0.25">
      <c r="C142" s="115" t="s">
        <v>153</v>
      </c>
      <c r="D142" s="115"/>
      <c r="E142" s="115"/>
      <c r="F142" s="115"/>
      <c r="G142" s="115"/>
      <c r="H142" s="115"/>
      <c r="I142" s="115"/>
      <c r="J142" s="115"/>
    </row>
  </sheetData>
  <sheetProtection selectLockedCells="1"/>
  <mergeCells count="113">
    <mergeCell ref="C142:J142"/>
    <mergeCell ref="C134:E134"/>
    <mergeCell ref="F134:J134"/>
    <mergeCell ref="C135:J135"/>
    <mergeCell ref="C136:J136"/>
    <mergeCell ref="C137:J137"/>
    <mergeCell ref="C138:J138"/>
    <mergeCell ref="F139:J139"/>
    <mergeCell ref="C141:D141"/>
    <mergeCell ref="F141:J141"/>
    <mergeCell ref="F128:J128"/>
    <mergeCell ref="C128:E128"/>
    <mergeCell ref="F129:J129"/>
    <mergeCell ref="C129:E129"/>
    <mergeCell ref="C130:E130"/>
    <mergeCell ref="C131:J131"/>
    <mergeCell ref="C132:E132"/>
    <mergeCell ref="F132:J132"/>
    <mergeCell ref="C133:E133"/>
    <mergeCell ref="F133:J133"/>
    <mergeCell ref="F123:J123"/>
    <mergeCell ref="C123:E123"/>
    <mergeCell ref="F124:J124"/>
    <mergeCell ref="C124:E124"/>
    <mergeCell ref="F125:J125"/>
    <mergeCell ref="C125:E125"/>
    <mergeCell ref="F126:J126"/>
    <mergeCell ref="C126:E126"/>
    <mergeCell ref="F127:J127"/>
    <mergeCell ref="C127:E127"/>
    <mergeCell ref="F118:J118"/>
    <mergeCell ref="C118:E118"/>
    <mergeCell ref="F119:J119"/>
    <mergeCell ref="C119:E119"/>
    <mergeCell ref="F120:J120"/>
    <mergeCell ref="C120:E120"/>
    <mergeCell ref="F121:J121"/>
    <mergeCell ref="C121:E121"/>
    <mergeCell ref="F122:J122"/>
    <mergeCell ref="C122:E122"/>
    <mergeCell ref="F111:J111"/>
    <mergeCell ref="C111:E111"/>
    <mergeCell ref="F112:J112"/>
    <mergeCell ref="C112:E112"/>
    <mergeCell ref="C113:J113"/>
    <mergeCell ref="C115:J115"/>
    <mergeCell ref="F116:J116"/>
    <mergeCell ref="C116:E116"/>
    <mergeCell ref="F117:J117"/>
    <mergeCell ref="C117:E117"/>
    <mergeCell ref="C103:E103"/>
    <mergeCell ref="C104:I104"/>
    <mergeCell ref="C107:E107"/>
    <mergeCell ref="F108:J108"/>
    <mergeCell ref="C108:E108"/>
    <mergeCell ref="F109:J109"/>
    <mergeCell ref="C109:E109"/>
    <mergeCell ref="F110:J110"/>
    <mergeCell ref="C110:E110"/>
    <mergeCell ref="C86:E86"/>
    <mergeCell ref="C88:E88"/>
    <mergeCell ref="C89:I89"/>
    <mergeCell ref="C91:E91"/>
    <mergeCell ref="C92:I92"/>
    <mergeCell ref="C95:E95"/>
    <mergeCell ref="C97:E97"/>
    <mergeCell ref="C98:I98"/>
    <mergeCell ref="C101:E101"/>
    <mergeCell ref="C70:E70"/>
    <mergeCell ref="C71:I71"/>
    <mergeCell ref="C74:E74"/>
    <mergeCell ref="C76:E76"/>
    <mergeCell ref="C77:I77"/>
    <mergeCell ref="C79:E79"/>
    <mergeCell ref="C80:I80"/>
    <mergeCell ref="C82:E82"/>
    <mergeCell ref="C83:I83"/>
    <mergeCell ref="C52:E52"/>
    <mergeCell ref="C53:I53"/>
    <mergeCell ref="C56:E56"/>
    <mergeCell ref="C58:E58"/>
    <mergeCell ref="C59:I59"/>
    <mergeCell ref="C62:E62"/>
    <mergeCell ref="C64:E64"/>
    <mergeCell ref="C65:I65"/>
    <mergeCell ref="C68:E68"/>
    <mergeCell ref="C34:E34"/>
    <mergeCell ref="C35:I35"/>
    <mergeCell ref="C38:E38"/>
    <mergeCell ref="C40:E40"/>
    <mergeCell ref="C41:I41"/>
    <mergeCell ref="C44:E44"/>
    <mergeCell ref="C46:E46"/>
    <mergeCell ref="C47:I47"/>
    <mergeCell ref="C50:E50"/>
    <mergeCell ref="C17:I17"/>
    <mergeCell ref="C19:E19"/>
    <mergeCell ref="C20:I20"/>
    <mergeCell ref="C22:E22"/>
    <mergeCell ref="C23:I23"/>
    <mergeCell ref="C26:E26"/>
    <mergeCell ref="C28:E28"/>
    <mergeCell ref="C29:I29"/>
    <mergeCell ref="C32:E32"/>
    <mergeCell ref="C3:E3"/>
    <mergeCell ref="C4:E4"/>
    <mergeCell ref="C7:E7"/>
    <mergeCell ref="C8:E8"/>
    <mergeCell ref="C10:E10"/>
    <mergeCell ref="C11:I11"/>
    <mergeCell ref="C13:E13"/>
    <mergeCell ref="C14:I14"/>
    <mergeCell ref="C16:E16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CFA MOULIN RABAUD
              &amp;RDPGF - Lot n°8 MENUISERIES INTERIEURES 
DCE - Edition du 14/11/2024</oddHeader>
    <oddFooter>&amp;CEdition du 14/11/2024&amp;RPage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4" t="s">
        <v>154</v>
      </c>
      <c r="AA1" s="7">
        <f>IF(DPGF!F134&lt;&gt;"",DPGF!F134,"0")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9" t="s">
        <v>155</v>
      </c>
      <c r="B3" s="38" t="s">
        <v>156</v>
      </c>
      <c r="C3" s="116" t="s">
        <v>181</v>
      </c>
      <c r="D3" s="116"/>
      <c r="E3" s="116"/>
      <c r="F3" s="116"/>
      <c r="G3" s="116"/>
      <c r="H3" s="116"/>
      <c r="I3" s="116"/>
      <c r="J3" s="116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9" t="s">
        <v>157</v>
      </c>
      <c r="B5" s="38" t="s">
        <v>158</v>
      </c>
      <c r="C5" s="116" t="s">
        <v>182</v>
      </c>
      <c r="D5" s="116"/>
      <c r="E5" s="116"/>
      <c r="F5" s="116"/>
      <c r="G5" s="116"/>
      <c r="H5" s="116"/>
      <c r="I5" s="116"/>
      <c r="J5" s="116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9" t="s">
        <v>167</v>
      </c>
      <c r="B7" s="38" t="s">
        <v>168</v>
      </c>
      <c r="C7" s="40"/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9" t="s">
        <v>169</v>
      </c>
      <c r="B9" s="38" t="s">
        <v>170</v>
      </c>
      <c r="C9" s="40" t="s">
        <v>37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9" t="s">
        <v>159</v>
      </c>
      <c r="B11" s="38" t="s">
        <v>160</v>
      </c>
      <c r="C11" s="116" t="s">
        <v>38</v>
      </c>
      <c r="D11" s="116"/>
      <c r="E11" s="116"/>
      <c r="F11" s="116"/>
      <c r="G11" s="116"/>
      <c r="H11" s="116"/>
      <c r="I11" s="116"/>
      <c r="J11" s="116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9" t="s">
        <v>171</v>
      </c>
      <c r="B13" s="38" t="s">
        <v>172</v>
      </c>
      <c r="C13" s="40" t="s">
        <v>183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9" t="s">
        <v>173</v>
      </c>
      <c r="B15" s="38" t="s">
        <v>174</v>
      </c>
      <c r="C15" s="40" t="s">
        <v>184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9" t="s">
        <v>175</v>
      </c>
      <c r="B17" s="38" t="s">
        <v>176</v>
      </c>
      <c r="C17" s="40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1">
        <v>0.2</v>
      </c>
      <c r="E19" s="42" t="s">
        <v>177</v>
      </c>
      <c r="AA19" s="7">
        <f>INT((AA5-AA18*100)/10)</f>
        <v>0</v>
      </c>
    </row>
    <row r="20" spans="1:27" ht="12.75" customHeight="1" x14ac:dyDescent="0.25">
      <c r="C20" s="43">
        <v>5.5E-2</v>
      </c>
      <c r="E20" s="42" t="s">
        <v>178</v>
      </c>
      <c r="AA20" s="7">
        <f>AA5-AA18*100-AA19*10</f>
        <v>0</v>
      </c>
    </row>
    <row r="21" spans="1:27" ht="12.75" customHeight="1" x14ac:dyDescent="0.25">
      <c r="C21" s="43">
        <v>0</v>
      </c>
      <c r="E21" s="42" t="s">
        <v>179</v>
      </c>
      <c r="AA21" s="7">
        <f>INT(AA6/10)</f>
        <v>0</v>
      </c>
    </row>
    <row r="22" spans="1:27" ht="12.75" customHeight="1" x14ac:dyDescent="0.25">
      <c r="C22" s="44">
        <v>0</v>
      </c>
      <c r="E22" s="42" t="s">
        <v>180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9" t="s">
        <v>161</v>
      </c>
      <c r="B24" s="38" t="s">
        <v>162</v>
      </c>
      <c r="C24" s="116"/>
      <c r="D24" s="116"/>
      <c r="E24" s="116"/>
      <c r="F24" s="116"/>
      <c r="G24" s="116"/>
      <c r="H24" s="116"/>
      <c r="I24" s="116"/>
      <c r="J24" s="116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9" t="s">
        <v>163</v>
      </c>
      <c r="B26" s="38" t="s">
        <v>164</v>
      </c>
      <c r="C26" s="116"/>
      <c r="D26" s="116"/>
      <c r="E26" s="116"/>
      <c r="F26" s="116"/>
      <c r="G26" s="116"/>
      <c r="H26" s="116"/>
      <c r="I26" s="116"/>
      <c r="J26" s="116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9" t="s">
        <v>165</v>
      </c>
      <c r="B28" s="38" t="s">
        <v>166</v>
      </c>
      <c r="C28" s="116"/>
      <c r="D28" s="116"/>
      <c r="E28" s="116"/>
      <c r="F28" s="116"/>
      <c r="G28" s="116"/>
      <c r="H28" s="116"/>
      <c r="I28" s="116"/>
      <c r="J28" s="11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185</v>
      </c>
      <c r="B1" s="7" t="s">
        <v>186</v>
      </c>
    </row>
    <row r="2" spans="1:3" x14ac:dyDescent="0.25">
      <c r="A2" s="7" t="s">
        <v>187</v>
      </c>
      <c r="B2" s="7" t="s">
        <v>181</v>
      </c>
    </row>
    <row r="3" spans="1:3" x14ac:dyDescent="0.25">
      <c r="A3" s="7" t="s">
        <v>188</v>
      </c>
      <c r="B3" s="7">
        <v>1</v>
      </c>
    </row>
    <row r="4" spans="1:3" x14ac:dyDescent="0.25">
      <c r="A4" s="7" t="s">
        <v>189</v>
      </c>
      <c r="B4" s="7">
        <v>0</v>
      </c>
    </row>
    <row r="5" spans="1:3" x14ac:dyDescent="0.25">
      <c r="A5" s="7" t="s">
        <v>190</v>
      </c>
      <c r="B5" s="7">
        <v>0</v>
      </c>
    </row>
    <row r="6" spans="1:3" x14ac:dyDescent="0.25">
      <c r="A6" s="7" t="s">
        <v>191</v>
      </c>
      <c r="B6" s="7">
        <v>1</v>
      </c>
    </row>
    <row r="7" spans="1:3" x14ac:dyDescent="0.25">
      <c r="A7" s="7" t="s">
        <v>192</v>
      </c>
      <c r="B7" s="7">
        <v>1</v>
      </c>
    </row>
    <row r="8" spans="1:3" x14ac:dyDescent="0.25">
      <c r="A8" s="7" t="s">
        <v>193</v>
      </c>
      <c r="B8" s="7">
        <v>0</v>
      </c>
    </row>
    <row r="9" spans="1:3" x14ac:dyDescent="0.25">
      <c r="A9" s="7" t="s">
        <v>194</v>
      </c>
      <c r="B9" s="7">
        <v>0</v>
      </c>
    </row>
    <row r="10" spans="1:3" x14ac:dyDescent="0.25">
      <c r="A10" s="7" t="s">
        <v>195</v>
      </c>
      <c r="C10" s="7" t="s">
        <v>196</v>
      </c>
    </row>
    <row r="11" spans="1:3" x14ac:dyDescent="0.25">
      <c r="A11" s="7" t="s">
        <v>197</v>
      </c>
      <c r="B11" s="7">
        <v>0</v>
      </c>
    </row>
    <row r="12" spans="1:3" x14ac:dyDescent="0.25">
      <c r="A12" s="7" t="s">
        <v>198</v>
      </c>
      <c r="B12" s="7" t="s">
        <v>199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7" t="s">
        <v>200</v>
      </c>
      <c r="C2" s="117"/>
      <c r="D2" s="117"/>
      <c r="E2" s="117"/>
      <c r="F2" s="117"/>
      <c r="G2" s="117"/>
      <c r="H2" s="117"/>
      <c r="I2" s="117"/>
      <c r="J2" s="117"/>
    </row>
    <row r="4" spans="1:10" ht="12.75" customHeight="1" x14ac:dyDescent="0.25">
      <c r="A4" s="39" t="s">
        <v>155</v>
      </c>
      <c r="B4" s="38" t="s">
        <v>201</v>
      </c>
      <c r="C4" s="118"/>
      <c r="D4" s="118"/>
      <c r="E4" s="118"/>
      <c r="F4" s="118"/>
      <c r="G4" s="118"/>
      <c r="H4" s="118"/>
      <c r="I4" s="118"/>
      <c r="J4" s="118"/>
    </row>
    <row r="6" spans="1:10" ht="12.75" customHeight="1" x14ac:dyDescent="0.25">
      <c r="A6" s="39" t="s">
        <v>157</v>
      </c>
      <c r="B6" s="38" t="s">
        <v>202</v>
      </c>
      <c r="C6" s="118"/>
      <c r="D6" s="118"/>
      <c r="E6" s="118"/>
      <c r="F6" s="118"/>
      <c r="G6" s="118"/>
      <c r="H6" s="118"/>
      <c r="I6" s="118"/>
      <c r="J6" s="118"/>
    </row>
    <row r="8" spans="1:10" ht="12.75" customHeight="1" x14ac:dyDescent="0.25">
      <c r="A8" s="39" t="s">
        <v>167</v>
      </c>
      <c r="B8" s="38" t="s">
        <v>203</v>
      </c>
      <c r="C8" s="118"/>
      <c r="D8" s="118"/>
      <c r="E8" s="118"/>
      <c r="F8" s="118"/>
      <c r="G8" s="118"/>
      <c r="H8" s="118"/>
      <c r="I8" s="118"/>
      <c r="J8" s="118"/>
    </row>
    <row r="10" spans="1:10" ht="12.75" customHeight="1" x14ac:dyDescent="0.25">
      <c r="A10" s="39" t="s">
        <v>169</v>
      </c>
      <c r="B10" s="38" t="s">
        <v>204</v>
      </c>
      <c r="C10" s="119"/>
      <c r="D10" s="119"/>
      <c r="E10" s="119"/>
      <c r="F10" s="119"/>
      <c r="G10" s="119"/>
      <c r="H10" s="119"/>
      <c r="I10" s="119"/>
      <c r="J10" s="119"/>
    </row>
    <row r="12" spans="1:10" ht="12.75" customHeight="1" x14ac:dyDescent="0.25">
      <c r="A12" s="39" t="s">
        <v>159</v>
      </c>
      <c r="B12" s="38" t="s">
        <v>205</v>
      </c>
      <c r="C12" s="118"/>
      <c r="D12" s="118"/>
      <c r="E12" s="118"/>
      <c r="F12" s="118"/>
      <c r="G12" s="118"/>
      <c r="H12" s="118"/>
      <c r="I12" s="118"/>
      <c r="J12" s="118"/>
    </row>
    <row r="14" spans="1:10" ht="12.75" customHeight="1" x14ac:dyDescent="0.25">
      <c r="A14" s="39" t="s">
        <v>171</v>
      </c>
      <c r="B14" s="38" t="s">
        <v>206</v>
      </c>
      <c r="C14" s="118"/>
      <c r="D14" s="118"/>
      <c r="E14" s="118"/>
      <c r="F14" s="118"/>
      <c r="G14" s="118"/>
      <c r="H14" s="118"/>
      <c r="I14" s="118"/>
      <c r="J14" s="118"/>
    </row>
    <row r="16" spans="1:10" ht="12.75" customHeight="1" x14ac:dyDescent="0.25">
      <c r="A16" s="39" t="s">
        <v>173</v>
      </c>
      <c r="B16" s="38" t="s">
        <v>207</v>
      </c>
      <c r="C16" s="118"/>
      <c r="D16" s="118"/>
      <c r="E16" s="118"/>
      <c r="F16" s="118"/>
      <c r="G16" s="118"/>
      <c r="H16" s="118"/>
      <c r="I16" s="118"/>
      <c r="J16" s="118"/>
    </row>
    <row r="18" spans="1:10" ht="12.75" customHeight="1" x14ac:dyDescent="0.25">
      <c r="A18" s="39" t="s">
        <v>175</v>
      </c>
      <c r="B18" s="38" t="s">
        <v>208</v>
      </c>
      <c r="C18" s="120"/>
      <c r="D18" s="120"/>
      <c r="E18" s="120"/>
      <c r="F18" s="120"/>
      <c r="G18" s="120"/>
      <c r="H18" s="120"/>
      <c r="I18" s="120"/>
      <c r="J18" s="120"/>
    </row>
    <row r="20" spans="1:10" ht="12.75" customHeight="1" x14ac:dyDescent="0.25">
      <c r="A20" s="39" t="s">
        <v>209</v>
      </c>
      <c r="B20" s="38" t="s">
        <v>210</v>
      </c>
      <c r="C20" s="120"/>
      <c r="D20" s="120"/>
      <c r="E20" s="120"/>
      <c r="F20" s="120"/>
      <c r="G20" s="120"/>
      <c r="H20" s="120"/>
      <c r="I20" s="120"/>
      <c r="J20" s="120"/>
    </row>
    <row r="22" spans="1:10" ht="12.75" customHeight="1" x14ac:dyDescent="0.25">
      <c r="A22" s="39" t="s">
        <v>161</v>
      </c>
      <c r="B22" s="38" t="s">
        <v>211</v>
      </c>
      <c r="C22" s="120"/>
      <c r="D22" s="120"/>
      <c r="E22" s="120"/>
      <c r="F22" s="120"/>
      <c r="G22" s="120"/>
      <c r="H22" s="120"/>
      <c r="I22" s="120"/>
      <c r="J22" s="120"/>
    </row>
    <row r="24" spans="1:10" ht="12.75" customHeight="1" x14ac:dyDescent="0.25">
      <c r="A24" s="39" t="s">
        <v>163</v>
      </c>
      <c r="B24" s="38" t="s">
        <v>212</v>
      </c>
      <c r="C24" s="118"/>
      <c r="D24" s="118"/>
      <c r="E24" s="118"/>
      <c r="F24" s="118"/>
      <c r="G24" s="118"/>
      <c r="H24" s="118"/>
      <c r="I24" s="118"/>
      <c r="J24" s="118"/>
    </row>
    <row r="28" spans="1:10" ht="60" customHeight="1" x14ac:dyDescent="0.25">
      <c r="A28" s="39" t="s">
        <v>165</v>
      </c>
      <c r="B28" s="38" t="s">
        <v>213</v>
      </c>
      <c r="C28" s="118"/>
      <c r="D28" s="118"/>
      <c r="E28" s="118"/>
      <c r="F28" s="118"/>
      <c r="G28" s="118"/>
      <c r="H28" s="118"/>
      <c r="I28" s="118"/>
      <c r="J28" s="118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1" t="s">
        <v>214</v>
      </c>
      <c r="C2" s="121"/>
      <c r="D2" s="121"/>
      <c r="E2" s="121"/>
      <c r="F2" s="121"/>
    </row>
    <row r="4" spans="2:6" ht="12.75" customHeight="1" x14ac:dyDescent="0.25">
      <c r="B4" s="45" t="s">
        <v>215</v>
      </c>
      <c r="C4" s="45" t="s">
        <v>47</v>
      </c>
      <c r="D4" s="45" t="s">
        <v>216</v>
      </c>
      <c r="E4" s="45" t="s">
        <v>217</v>
      </c>
      <c r="F4" s="45" t="s">
        <v>218</v>
      </c>
    </row>
    <row r="6" spans="2:6" ht="12.75" customHeight="1" x14ac:dyDescent="0.25">
      <c r="B6" s="46"/>
      <c r="C6" s="47"/>
      <c r="D6" s="48"/>
      <c r="E6" s="49"/>
      <c r="F6" s="50" t="str">
        <f>IF(AND(E6= "",D6= ""), "", ROUND(ROUND(E6, 2) * ROUND(D6, 3), 2))</f>
        <v/>
      </c>
    </row>
    <row r="8" spans="2:6" ht="12.75" customHeight="1" x14ac:dyDescent="0.25">
      <c r="B8" s="46"/>
      <c r="C8" s="47"/>
      <c r="D8" s="48"/>
      <c r="E8" s="49"/>
      <c r="F8" s="50" t="str">
        <f>IF(AND(E8= "",D8= ""), "", ROUND(ROUND(E8, 2) * ROUND(D8, 3), 2))</f>
        <v/>
      </c>
    </row>
    <row r="10" spans="2:6" ht="12.75" customHeight="1" x14ac:dyDescent="0.25">
      <c r="B10" s="46"/>
      <c r="C10" s="47"/>
      <c r="D10" s="48"/>
      <c r="E10" s="49"/>
      <c r="F10" s="50" t="str">
        <f>IF(AND(E10= "",D10= ""), "", ROUND(ROUND(E10, 2) * ROUND(D10, 3), 2))</f>
        <v/>
      </c>
    </row>
    <row r="12" spans="2:6" ht="12.75" customHeight="1" x14ac:dyDescent="0.25">
      <c r="B12" s="46"/>
      <c r="C12" s="47"/>
      <c r="D12" s="48"/>
      <c r="E12" s="49"/>
      <c r="F12" s="50" t="str">
        <f>IF(AND(E12= "",D12= ""), "", ROUND(ROUND(E12, 2) * ROUND(D12, 3), 2))</f>
        <v/>
      </c>
    </row>
    <row r="14" spans="2:6" ht="12.75" customHeight="1" x14ac:dyDescent="0.25">
      <c r="B14" s="46"/>
      <c r="C14" s="47"/>
      <c r="D14" s="48"/>
      <c r="E14" s="49"/>
      <c r="F14" s="50" t="str">
        <f>IF(AND(E14= "",D14= ""), "", ROUND(ROUND(E14, 2) * ROUND(D14, 3), 2))</f>
        <v/>
      </c>
    </row>
    <row r="16" spans="2:6" ht="12.75" customHeight="1" x14ac:dyDescent="0.25">
      <c r="B16" s="46"/>
      <c r="C16" s="47"/>
      <c r="D16" s="48"/>
      <c r="E16" s="49"/>
      <c r="F16" s="50" t="str">
        <f>IF(AND(E16= "",D16= ""), "", ROUND(ROUND(E16, 2) * ROUND(D16, 3), 2))</f>
        <v/>
      </c>
    </row>
    <row r="18" spans="2:6" ht="12.75" customHeight="1" x14ac:dyDescent="0.25">
      <c r="B18" s="46"/>
      <c r="C18" s="47"/>
      <c r="D18" s="48"/>
      <c r="E18" s="49"/>
      <c r="F18" s="50" t="str">
        <f>IF(AND(E18= "",D18= ""), "", ROUND(ROUND(E18, 2) * ROUND(D18, 3), 2))</f>
        <v/>
      </c>
    </row>
    <row r="20" spans="2:6" ht="12.75" customHeight="1" x14ac:dyDescent="0.25">
      <c r="B20" s="46"/>
      <c r="C20" s="47"/>
      <c r="D20" s="48"/>
      <c r="E20" s="49"/>
      <c r="F20" s="50" t="str">
        <f>IF(AND(E20= "",D20= ""), "", ROUND(ROUND(E20, 2) * ROUND(D20, 3), 2))</f>
        <v/>
      </c>
    </row>
    <row r="22" spans="2:6" ht="12.75" customHeight="1" x14ac:dyDescent="0.25">
      <c r="B22" s="46"/>
      <c r="C22" s="47"/>
      <c r="D22" s="48"/>
      <c r="E22" s="49"/>
      <c r="F22" s="50" t="str">
        <f>IF(AND(E22= "",D22= ""), "", ROUND(ROUND(E22, 2) * ROUND(D22, 3), 2))</f>
        <v/>
      </c>
    </row>
    <row r="24" spans="2:6" ht="12.75" customHeight="1" x14ac:dyDescent="0.25">
      <c r="B24" s="46"/>
      <c r="C24" s="47"/>
      <c r="D24" s="48"/>
      <c r="E24" s="49"/>
      <c r="F24" s="50" t="str">
        <f>IF(AND(E24= "",D24= ""), "", ROUND(ROUND(E24, 2) * ROUND(D24, 3), 2))</f>
        <v/>
      </c>
    </row>
    <row r="26" spans="2:6" ht="12.75" customHeight="1" x14ac:dyDescent="0.25">
      <c r="B26" s="46"/>
      <c r="C26" s="47"/>
      <c r="D26" s="48"/>
      <c r="E26" s="49"/>
      <c r="F26" s="50" t="str">
        <f>IF(AND(E26= "",D26= ""), "", ROUND(ROUND(E26, 2) * ROUND(D26, 3), 2))</f>
        <v/>
      </c>
    </row>
    <row r="28" spans="2:6" ht="12.75" customHeight="1" x14ac:dyDescent="0.25">
      <c r="B28" s="46"/>
      <c r="C28" s="47"/>
      <c r="D28" s="48"/>
      <c r="E28" s="49"/>
      <c r="F28" s="50" t="str">
        <f>IF(AND(E28= "",D28= ""), "", ROUND(ROUND(E28, 2) * ROUND(D28, 3), 2))</f>
        <v/>
      </c>
    </row>
    <row r="30" spans="2:6" ht="12.75" customHeight="1" x14ac:dyDescent="0.25">
      <c r="B30" s="46"/>
      <c r="C30" s="47"/>
      <c r="D30" s="48"/>
      <c r="E30" s="49"/>
      <c r="F30" s="50" t="str">
        <f>IF(AND(E30= "",D30= ""), "", ROUND(ROUND(E30, 2) * ROUND(D30, 3), 2))</f>
        <v/>
      </c>
    </row>
    <row r="32" spans="2:6" ht="12.75" customHeight="1" x14ac:dyDescent="0.25">
      <c r="B32" s="46"/>
      <c r="C32" s="47"/>
      <c r="D32" s="48"/>
      <c r="E32" s="49"/>
      <c r="F32" s="50" t="str">
        <f>IF(AND(E32= "",D32= ""), "", ROUND(ROUND(E32, 2) * ROUND(D32, 3), 2))</f>
        <v/>
      </c>
    </row>
    <row r="34" spans="2:6" ht="12.75" customHeight="1" x14ac:dyDescent="0.25">
      <c r="B34" s="46"/>
      <c r="C34" s="47"/>
      <c r="D34" s="48"/>
      <c r="E34" s="49"/>
      <c r="F34" s="50" t="str">
        <f>IF(AND(E34= "",D34= ""), "", ROUND(ROUND(E34, 2) * ROUND(D34, 3), 2))</f>
        <v/>
      </c>
    </row>
    <row r="36" spans="2:6" ht="12.75" customHeight="1" x14ac:dyDescent="0.25">
      <c r="B36" s="46"/>
      <c r="C36" s="47"/>
      <c r="D36" s="48"/>
      <c r="E36" s="49"/>
      <c r="F36" s="50" t="str">
        <f>IF(AND(E36= "",D36= ""), "", ROUND(ROUND(E36, 2) * ROUND(D36, 3), 2))</f>
        <v/>
      </c>
    </row>
    <row r="38" spans="2:6" ht="12.75" customHeight="1" x14ac:dyDescent="0.25">
      <c r="B38" s="46"/>
      <c r="C38" s="47"/>
      <c r="D38" s="48"/>
      <c r="E38" s="49"/>
      <c r="F38" s="50" t="str">
        <f>IF(AND(E38= "",D38= ""), "", ROUND(ROUND(E38, 2) * ROUND(D38, 3), 2))</f>
        <v/>
      </c>
    </row>
    <row r="40" spans="2:6" ht="12.75" customHeight="1" x14ac:dyDescent="0.25">
      <c r="B40" s="46"/>
      <c r="C40" s="47"/>
      <c r="D40" s="48"/>
      <c r="E40" s="49"/>
      <c r="F40" s="50" t="str">
        <f>IF(AND(E40= "",D40= ""), "", ROUND(ROUND(E40, 2) * ROUND(D40, 3), 2))</f>
        <v/>
      </c>
    </row>
    <row r="42" spans="2:6" ht="12.75" customHeight="1" x14ac:dyDescent="0.25">
      <c r="B42" s="46"/>
      <c r="C42" s="47"/>
      <c r="D42" s="48"/>
      <c r="E42" s="49"/>
      <c r="F42" s="50" t="str">
        <f>IF(AND(E42= "",D42= ""), "", ROUND(ROUND(E42, 2) * ROUND(D42, 3), 2))</f>
        <v/>
      </c>
    </row>
    <row r="44" spans="2:6" ht="12.75" customHeight="1" x14ac:dyDescent="0.25">
      <c r="B44" s="46"/>
      <c r="C44" s="47"/>
      <c r="D44" s="48"/>
      <c r="E44" s="49"/>
      <c r="F44" s="50" t="str">
        <f>IF(AND(E44= "",D44= ""), "", ROUND(ROUND(E44, 2) * ROUND(D44, 3), 2))</f>
        <v/>
      </c>
    </row>
    <row r="46" spans="2:6" ht="12.75" customHeight="1" x14ac:dyDescent="0.25">
      <c r="B46" s="46"/>
      <c r="C46" s="47"/>
      <c r="D46" s="48"/>
      <c r="E46" s="49"/>
      <c r="F46" s="50" t="str">
        <f>IF(AND(E46= "",D46= ""), "", ROUND(ROUND(E46, 2) * ROUND(D46, 3), 2))</f>
        <v/>
      </c>
    </row>
    <row r="48" spans="2:6" ht="12.75" customHeight="1" x14ac:dyDescent="0.25">
      <c r="B48" s="46"/>
      <c r="C48" s="47"/>
      <c r="D48" s="48"/>
      <c r="E48" s="49"/>
      <c r="F48" s="50" t="str">
        <f>IF(AND(E48= "",D48= ""), "", ROUND(ROUND(E48, 2) * ROUND(D48, 3), 2))</f>
        <v/>
      </c>
    </row>
    <row r="50" spans="2:6" ht="12.75" customHeight="1" x14ac:dyDescent="0.25">
      <c r="B50" s="46"/>
      <c r="C50" s="47"/>
      <c r="D50" s="48"/>
      <c r="E50" s="49"/>
      <c r="F50" s="50" t="str">
        <f>IF(AND(E50= "",D50= ""), "", ROUND(ROUND(E50, 2) * ROUND(D50, 3), 2))</f>
        <v/>
      </c>
    </row>
    <row r="52" spans="2:6" ht="12.75" customHeight="1" x14ac:dyDescent="0.25">
      <c r="B52" s="46"/>
      <c r="C52" s="47"/>
      <c r="D52" s="48"/>
      <c r="E52" s="49"/>
      <c r="F52" s="50" t="str">
        <f>IF(AND(E52= "",D52= ""), "", ROUND(ROUND(E52, 2) * ROUND(D52, 3), 2))</f>
        <v/>
      </c>
    </row>
    <row r="54" spans="2:6" ht="12.75" customHeight="1" x14ac:dyDescent="0.25">
      <c r="B54" s="46"/>
      <c r="C54" s="47"/>
      <c r="D54" s="48"/>
      <c r="E54" s="49"/>
      <c r="F54" s="50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Proprietaire</cp:lastModifiedBy>
  <dcterms:created xsi:type="dcterms:W3CDTF">2024-11-14T14:30:09Z</dcterms:created>
  <dcterms:modified xsi:type="dcterms:W3CDTF">2024-11-14T14:32:54Z</dcterms:modified>
</cp:coreProperties>
</file>