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defaultThemeVersion="124226"/>
  <mc:AlternateContent xmlns:mc="http://schemas.openxmlformats.org/markup-compatibility/2006">
    <mc:Choice Requires="x15">
      <x15ac:absPath xmlns:x15ac="http://schemas.microsoft.com/office/spreadsheetml/2010/11/ac" url="L:\1-EnCours\F336-BMS-ONF-CCTP_ChaudiereBois_BatimentEcole\3-DCE\1-Lot Phoenix\"/>
    </mc:Choice>
  </mc:AlternateContent>
  <xr:revisionPtr revIDLastSave="0" documentId="13_ncr:1_{03AECE20-D9A9-436E-AC08-89694D9F5023}" xr6:coauthVersionLast="47" xr6:coauthVersionMax="47" xr10:uidLastSave="{00000000-0000-0000-0000-000000000000}"/>
  <bookViews>
    <workbookView xWindow="28680" yWindow="-120" windowWidth="29040" windowHeight="15840" tabRatio="796" xr2:uid="{00000000-000D-0000-FFFF-FFFF00000000}"/>
  </bookViews>
  <sheets>
    <sheet name="Chauffage-Plomberie" sheetId="1" r:id="rId1"/>
  </sheets>
  <definedNames>
    <definedName name="_xlnm.Print_Area" localSheetId="0">'Chauffage-Plomberie'!$A$1:$G$128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2" i="1" l="1"/>
  <c r="A33" i="1"/>
  <c r="A34" i="1"/>
  <c r="A35" i="1"/>
  <c r="A36" i="1"/>
  <c r="G32" i="1"/>
  <c r="A92" i="1" l="1"/>
  <c r="A93" i="1"/>
  <c r="A94" i="1"/>
  <c r="A95" i="1"/>
  <c r="G92" i="1"/>
  <c r="A90" i="1"/>
  <c r="A91" i="1"/>
  <c r="G90" i="1"/>
  <c r="F100" i="1" l="1"/>
  <c r="A87" i="1"/>
  <c r="A88" i="1"/>
  <c r="A89" i="1"/>
  <c r="A86" i="1"/>
  <c r="G86" i="1"/>
  <c r="G11" i="1"/>
  <c r="A69" i="1"/>
  <c r="A70" i="1"/>
  <c r="A71" i="1"/>
  <c r="A72" i="1"/>
  <c r="A73" i="1"/>
  <c r="A68" i="1"/>
  <c r="A54" i="1"/>
  <c r="A55" i="1"/>
  <c r="A56" i="1"/>
  <c r="A57" i="1"/>
  <c r="A58" i="1"/>
  <c r="A59" i="1"/>
  <c r="A64" i="1"/>
  <c r="A63" i="1"/>
  <c r="B65" i="1"/>
  <c r="G64" i="1"/>
  <c r="G63" i="1"/>
  <c r="G59" i="1"/>
  <c r="G58" i="1"/>
  <c r="G70" i="1"/>
  <c r="G69" i="1"/>
  <c r="A76" i="1"/>
  <c r="B77" i="1"/>
  <c r="G76" i="1"/>
  <c r="G77" i="1" s="1"/>
  <c r="B74" i="1"/>
  <c r="G73" i="1"/>
  <c r="G72" i="1"/>
  <c r="G71" i="1"/>
  <c r="G68" i="1"/>
  <c r="A53" i="1"/>
  <c r="B60" i="1"/>
  <c r="G57" i="1"/>
  <c r="G56" i="1"/>
  <c r="G55" i="1"/>
  <c r="G54" i="1"/>
  <c r="G53" i="1"/>
  <c r="G47" i="1"/>
  <c r="A47" i="1"/>
  <c r="G46" i="1"/>
  <c r="A46" i="1"/>
  <c r="A80" i="1"/>
  <c r="A81" i="1"/>
  <c r="A82" i="1"/>
  <c r="A83" i="1"/>
  <c r="A79" i="1"/>
  <c r="B84" i="1"/>
  <c r="G83" i="1"/>
  <c r="G82" i="1"/>
  <c r="G81" i="1"/>
  <c r="G80" i="1"/>
  <c r="G79" i="1"/>
  <c r="A41" i="1"/>
  <c r="A42" i="1"/>
  <c r="A40" i="1"/>
  <c r="B43" i="1"/>
  <c r="G42" i="1"/>
  <c r="G41" i="1"/>
  <c r="G40" i="1"/>
  <c r="A30" i="1"/>
  <c r="A31" i="1"/>
  <c r="G65" i="1" l="1"/>
  <c r="G74" i="1"/>
  <c r="G60" i="1"/>
  <c r="G84" i="1"/>
  <c r="G43" i="1"/>
  <c r="G30" i="1" l="1"/>
  <c r="G20" i="1"/>
  <c r="A20" i="1"/>
  <c r="A11" i="1" l="1"/>
  <c r="G108" i="1" l="1"/>
  <c r="A108" i="1"/>
  <c r="A49" i="1"/>
  <c r="G49" i="1"/>
  <c r="G34" i="1"/>
  <c r="G18" i="1"/>
  <c r="A18" i="1"/>
  <c r="A48" i="1"/>
  <c r="A29" i="1"/>
  <c r="A25" i="1"/>
  <c r="A24" i="1"/>
  <c r="A19" i="1"/>
  <c r="A17" i="1"/>
  <c r="A107" i="1"/>
  <c r="G107" i="1"/>
  <c r="G48" i="1"/>
  <c r="G50" i="1" s="1"/>
  <c r="G36" i="1" l="1"/>
  <c r="B26" i="1"/>
  <c r="G25" i="1"/>
  <c r="G24" i="1"/>
  <c r="B21" i="1"/>
  <c r="G19" i="1"/>
  <c r="G17" i="1"/>
  <c r="G93" i="1"/>
  <c r="G91" i="1"/>
  <c r="G89" i="1"/>
  <c r="G88" i="1"/>
  <c r="G21" i="1" l="1"/>
  <c r="G26" i="1"/>
  <c r="B50" i="1"/>
  <c r="G35" i="1"/>
  <c r="G33" i="1"/>
  <c r="G31" i="1"/>
  <c r="G29" i="1"/>
  <c r="G37" i="1" l="1"/>
  <c r="G87" i="1"/>
  <c r="G13" i="1"/>
  <c r="G12" i="1"/>
  <c r="G95" i="1"/>
  <c r="G96" i="1" l="1"/>
  <c r="G14" i="1"/>
  <c r="F102" i="1"/>
  <c r="F98" i="1"/>
  <c r="B96" i="1"/>
  <c r="B37" i="1"/>
  <c r="B14" i="1"/>
  <c r="A13" i="1"/>
  <c r="A12" i="1"/>
  <c r="G98" i="1" l="1"/>
  <c r="G100" i="1" s="1"/>
  <c r="G102" i="1" l="1"/>
</calcChain>
</file>

<file path=xl/sharedStrings.xml><?xml version="1.0" encoding="utf-8"?>
<sst xmlns="http://schemas.openxmlformats.org/spreadsheetml/2006/main" count="217" uniqueCount="118">
  <si>
    <t>Poste</t>
  </si>
  <si>
    <t>Nature  des fournitures / travaux</t>
  </si>
  <si>
    <t>Unité</t>
  </si>
  <si>
    <t>Quantités</t>
  </si>
  <si>
    <t xml:space="preserve">Prix en € </t>
  </si>
  <si>
    <t>Prix en €</t>
  </si>
  <si>
    <t>n°</t>
  </si>
  <si>
    <t>Désignations des ouvrages</t>
  </si>
  <si>
    <t>Non-modifiable</t>
  </si>
  <si>
    <t>Unit. HT</t>
  </si>
  <si>
    <t>Total HT</t>
  </si>
  <si>
    <t>Préparation des travaux</t>
  </si>
  <si>
    <t>a</t>
  </si>
  <si>
    <t>Production d'un dossier d'execution</t>
  </si>
  <si>
    <t>b</t>
  </si>
  <si>
    <t>Ens.</t>
  </si>
  <si>
    <t>Réception</t>
  </si>
  <si>
    <t>Production du Dossier d'Ouvrages Executés</t>
  </si>
  <si>
    <t>Signature de l'Entrepreneur</t>
  </si>
  <si>
    <t>Porter la mention manuscrite "lu et approuvé"</t>
  </si>
  <si>
    <t>(date, signature, cachet entreprise)</t>
  </si>
  <si>
    <t>DQE</t>
  </si>
  <si>
    <r>
      <t xml:space="preserve">Entreprise
</t>
    </r>
    <r>
      <rPr>
        <i/>
        <sz val="8"/>
        <color rgb="FFFF0000"/>
        <rFont val="Arial"/>
        <family val="2"/>
      </rPr>
      <t>Toute différence avec le DQE devra être justifié dans le mémoire tech.</t>
    </r>
  </si>
  <si>
    <t>ml</t>
  </si>
  <si>
    <t>c</t>
  </si>
  <si>
    <t>d</t>
  </si>
  <si>
    <t>e</t>
  </si>
  <si>
    <t>f</t>
  </si>
  <si>
    <t>g</t>
  </si>
  <si>
    <t>Contrôle réalisé par le fabricant de la chaudière, avec production d’un PV de mise en oeuvre conforme</t>
  </si>
  <si>
    <t>Travaux d'adaptation de l'existant</t>
  </si>
  <si>
    <t>G7</t>
  </si>
  <si>
    <t>Entretien annuel</t>
  </si>
  <si>
    <t>Année</t>
  </si>
  <si>
    <t>Prestations supplémentaires éventuelles</t>
  </si>
  <si>
    <t xml:space="preserve">Rénovation thermique du site ONF d’École 
Maison forestière de l’Arclusaz </t>
  </si>
  <si>
    <t>Lot 03 - Chauffage / Plomberie</t>
  </si>
  <si>
    <t>Le présent CDPGF est intrégralement associé au CCTP du DCE.
L'ensemble du descriptif du présent CDPGF s'entend fourniture et pose sans ambiguité</t>
  </si>
  <si>
    <t>Visite de lancement et relevés techniques sur site</t>
  </si>
  <si>
    <t>Fourniture des justificatifs normalement demandés par le Bureau de Contrôle et CSPS</t>
  </si>
  <si>
    <t>Dépose du matériel existant</t>
  </si>
  <si>
    <t>Justificatif de dépose du fioul vidangé dans un centré dédié</t>
  </si>
  <si>
    <t>Vidange de la cuve fioul, neutralisation de la cuve fioul et attestation de neutralisation</t>
  </si>
  <si>
    <r>
      <rPr>
        <u/>
        <sz val="9"/>
        <rFont val="Arial"/>
        <family val="2"/>
      </rPr>
      <t>Dépose du conduit de cheminée</t>
    </r>
    <r>
      <rPr>
        <sz val="9"/>
        <rFont val="Arial"/>
        <family val="2"/>
      </rPr>
      <t xml:space="preserve">
Dépose, évacuation et transport dans un centre de traitement adapté</t>
    </r>
  </si>
  <si>
    <t>Fourniture, pose et raccordements électrique et hydraulique d'un chauffe électrique
- 30 l
- Classe énergétique A
- Anode magnésium</t>
  </si>
  <si>
    <t>Chaudière bois et stockage de granulés</t>
  </si>
  <si>
    <r>
      <rPr>
        <u/>
        <sz val="9"/>
        <rFont val="Arial"/>
        <family val="2"/>
      </rPr>
      <t xml:space="preserve">Ballon tampon
</t>
    </r>
    <r>
      <rPr>
        <sz val="9"/>
        <rFont val="Arial"/>
        <family val="2"/>
      </rPr>
      <t>Fourniture, pose et raccordement d'un ballon tampon
•	Volume tampon de 200 litres
•	Sans échangeur
•	4 piquages
•	Indépendant du de la production d’ECS
•	Doigt de gant pour sonde de température
•	Calorifugé (Constante de refroidissement ≤ 0.25)
•	Robinet de vidange au bas du volume tampon</t>
    </r>
  </si>
  <si>
    <t xml:space="preserve">Ens. </t>
  </si>
  <si>
    <r>
      <rPr>
        <u/>
        <sz val="9"/>
        <rFont val="Arial"/>
        <family val="2"/>
      </rPr>
      <t xml:space="preserve">Régulation de la chaudière
</t>
    </r>
    <r>
      <rPr>
        <sz val="9"/>
        <rFont val="Arial"/>
        <family val="2"/>
      </rPr>
      <t xml:space="preserve">Fourniture et pose des éléments permettant la régulation de la chaudière 
- 1 boitier de régulation (peut être intégré à la chaudière)
- 1 sonde de température extérieure
- Câblage courant faible </t>
    </r>
  </si>
  <si>
    <r>
      <rPr>
        <u/>
        <sz val="9"/>
        <rFont val="Arial"/>
        <family val="2"/>
      </rPr>
      <t>Fourniture et pose d'un extincteur</t>
    </r>
    <r>
      <rPr>
        <sz val="9"/>
        <rFont val="Arial"/>
        <family val="2"/>
      </rPr>
      <t xml:space="preserve">
extincteur portatif pour feux de classe 34 B 1 ou B 2 au moins </t>
    </r>
  </si>
  <si>
    <t>Production d'ECS</t>
  </si>
  <si>
    <r>
      <rPr>
        <u/>
        <sz val="9"/>
        <rFont val="Arial"/>
        <family val="2"/>
      </rPr>
      <t>Préparateur ECS</t>
    </r>
    <r>
      <rPr>
        <sz val="9"/>
        <rFont val="Arial"/>
        <family val="2"/>
      </rPr>
      <t xml:space="preserve">
Fourniture et pose d'un préparateur ECS et des accessoires associés
•	Volume de 200 l
•	Simple échangeur intégré
•	Isolation mousse PU 50 mm minimum
•	Accessoires associés :
           o	Sonde de température
           o	Résistance électrique 3 kW monophasé
           o	Anode à courant imposé</t>
    </r>
  </si>
  <si>
    <r>
      <rPr>
        <u/>
        <sz val="9"/>
        <rFont val="Arial"/>
        <family val="2"/>
      </rPr>
      <t>Compteur d'arrivée d'eau froide</t>
    </r>
    <r>
      <rPr>
        <sz val="9"/>
        <rFont val="Arial"/>
        <family val="2"/>
      </rPr>
      <t xml:space="preserve">
Founriture et pose d'un compteur sur l'arrivée d'eau froide du préparateur ECS</t>
    </r>
  </si>
  <si>
    <r>
      <rPr>
        <u/>
        <sz val="9"/>
        <rFont val="Arial"/>
        <family val="2"/>
      </rPr>
      <t xml:space="preserve">Raccordement du préparateur d'ECS à l'eau de ville
</t>
    </r>
    <r>
      <rPr>
        <sz val="9"/>
        <rFont val="Arial"/>
        <family val="2"/>
      </rPr>
      <t xml:space="preserve">inclus fourniture et pose de
•	1 filtre à tamis à robinet de rinçage
•	1 disconnecteur de type BA
•	2 vannes d’isolement
</t>
    </r>
  </si>
  <si>
    <t>Tableau et raccordement électrique</t>
  </si>
  <si>
    <r>
      <rPr>
        <u/>
        <sz val="9"/>
        <rFont val="Arial"/>
        <family val="2"/>
      </rPr>
      <t xml:space="preserve">Création de départ de chauffage </t>
    </r>
    <r>
      <rPr>
        <sz val="9"/>
        <rFont val="Arial"/>
        <family val="2"/>
      </rPr>
      <t xml:space="preserve">
1 départ pour les bureaux zone est
1 départ pour les bureaux zone ouest</t>
    </r>
  </si>
  <si>
    <r>
      <rPr>
        <u/>
        <sz val="9"/>
        <rFont val="Arial"/>
        <family val="2"/>
      </rPr>
      <t xml:space="preserve">Percements de mur et ragréage
</t>
    </r>
    <r>
      <rPr>
        <sz val="9"/>
        <rFont val="Arial"/>
        <family val="2"/>
      </rPr>
      <t>Béton, 20 cm environ</t>
    </r>
  </si>
  <si>
    <r>
      <rPr>
        <u/>
        <sz val="9"/>
        <rFont val="Arial"/>
        <family val="2"/>
      </rPr>
      <t>Canalisation</t>
    </r>
    <r>
      <rPr>
        <sz val="9"/>
        <rFont val="Arial"/>
        <family val="2"/>
      </rPr>
      <t xml:space="preserve">
Acier 35/32</t>
    </r>
  </si>
  <si>
    <t>Départs de chauffage</t>
  </si>
  <si>
    <t>Panoplie hydraulique</t>
  </si>
  <si>
    <t>Distribution de chauffage bureau zone ouest</t>
  </si>
  <si>
    <t>Régulation locale de chauffage</t>
  </si>
  <si>
    <t xml:space="preserve">Dépose et évacuation du matériel électrique obsolète </t>
  </si>
  <si>
    <t>Fourniture et pose d’un tableau divisionnaire en local technique pour les équipements du local technique, comprenant
•	des répartiteurs de phases, neutre et terre conformes à la NF C15-100,
•	un parafoudre de Type 2
•	des dispositifs différentiels à courant résiduel (DDR) calibrés conformes à la NF C15-100.
•	pour chaque départ électrique, 1 disjoncteur divisionnaire calibré conforme à la NF C15-100.
•	2 prises électriques de service.</t>
  </si>
  <si>
    <t>Câblage courant fort et courant faible</t>
  </si>
  <si>
    <t xml:space="preserve">Tube IRL de diamètre adapté aux câbles </t>
  </si>
  <si>
    <t>ml.</t>
  </si>
  <si>
    <t>Test d’étanchéité et rapport</t>
  </si>
  <si>
    <t>Réglage et équilibrage + rapport</t>
  </si>
  <si>
    <r>
      <rPr>
        <u/>
        <sz val="9"/>
        <rFont val="Arial"/>
        <family val="2"/>
      </rPr>
      <t>Nettoyage et purge du circuit de chauffage</t>
    </r>
    <r>
      <rPr>
        <sz val="9"/>
        <rFont val="Arial"/>
        <family val="2"/>
      </rPr>
      <t xml:space="preserve"> 
•	injection d'un inhibiteur de corrosion et d’un anti-tartre dans les circuits de chauffage pour en assurer une propreté durable,
•	purge des circuits de chauffage et sanitaire,
•	purge des émetteurs dans les pièces.</t>
    </r>
  </si>
  <si>
    <t>Etiquetage (cf. CCTP section 2, paragraphe 10.4)</t>
  </si>
  <si>
    <t>Plans de réseau et schéma hydraulique, en format A3 plastifié, affiché en local technique</t>
  </si>
  <si>
    <r>
      <rPr>
        <u/>
        <sz val="9"/>
        <rFont val="Arial"/>
        <family val="2"/>
      </rPr>
      <t>Canalisation eau chaude</t>
    </r>
    <r>
      <rPr>
        <sz val="9"/>
        <rFont val="Arial"/>
        <family val="2"/>
      </rPr>
      <t xml:space="preserve">
acier, 22 / 19</t>
    </r>
  </si>
  <si>
    <r>
      <rPr>
        <u/>
        <sz val="9"/>
        <rFont val="Arial"/>
        <family val="2"/>
      </rPr>
      <t xml:space="preserve">Fourniture et pose radiateur à eau chaude
</t>
    </r>
    <r>
      <rPr>
        <sz val="9"/>
        <rFont val="Arial"/>
        <family val="2"/>
      </rPr>
      <t>Acier, blanc
750 W
avec vanne de réglage, robinet d'isolement, purgeur.</t>
    </r>
  </si>
  <si>
    <r>
      <rPr>
        <u/>
        <sz val="9"/>
        <rFont val="Arial"/>
        <family val="2"/>
      </rPr>
      <t xml:space="preserve">Fourniture et pose radiateur à eau chaude
</t>
    </r>
    <r>
      <rPr>
        <sz val="9"/>
        <rFont val="Arial"/>
        <family val="2"/>
      </rPr>
      <t>Acier, blanc
1 000 W
avec vanne de réglage, robinet d'isolement, purgeur.</t>
    </r>
  </si>
  <si>
    <r>
      <rPr>
        <u/>
        <sz val="9"/>
        <rFont val="Arial"/>
        <family val="2"/>
      </rPr>
      <t xml:space="preserve">Fourniture et pose radiateur à eau chaude
</t>
    </r>
    <r>
      <rPr>
        <sz val="9"/>
        <rFont val="Arial"/>
        <family val="2"/>
      </rPr>
      <t>Acier, blanc
1 500 W
avec vanne de réglage, robinet d'isolement, purgeur.</t>
    </r>
  </si>
  <si>
    <r>
      <rPr>
        <u/>
        <sz val="9"/>
        <rFont val="Arial"/>
        <family val="2"/>
      </rPr>
      <t xml:space="preserve">Saignée en dalle et ragréage
</t>
    </r>
    <r>
      <rPr>
        <sz val="9"/>
        <rFont val="Arial"/>
        <family val="2"/>
      </rPr>
      <t>Passage des cancalisations en fourreau</t>
    </r>
  </si>
  <si>
    <r>
      <rPr>
        <u/>
        <sz val="9"/>
        <rFont val="Arial"/>
        <family val="2"/>
      </rPr>
      <t xml:space="preserve">Percements de plancher et ragréage
</t>
    </r>
    <r>
      <rPr>
        <sz val="9"/>
        <rFont val="Arial"/>
        <family val="2"/>
      </rPr>
      <t>Passage des cancalisations en fourreau</t>
    </r>
  </si>
  <si>
    <r>
      <rPr>
        <u/>
        <sz val="9"/>
        <rFont val="Arial"/>
        <family val="2"/>
      </rPr>
      <t>Vase d'expansion</t>
    </r>
    <r>
      <rPr>
        <sz val="9"/>
        <rFont val="Arial"/>
        <family val="2"/>
      </rPr>
      <t xml:space="preserve">, soupape de sécurité et vanne d'isolement
Fourniture et pose
</t>
    </r>
    <r>
      <rPr>
        <sz val="9"/>
        <color rgb="FFFF0000"/>
        <rFont val="Arial"/>
        <family val="2"/>
      </rPr>
      <t>Volume du vase d'expansion : …</t>
    </r>
  </si>
  <si>
    <r>
      <rPr>
        <u/>
        <sz val="9"/>
        <rFont val="Arial"/>
        <family val="2"/>
      </rPr>
      <t>Collecteur pour 3 départs de chauffage</t>
    </r>
    <r>
      <rPr>
        <sz val="9"/>
        <rFont val="Arial"/>
        <family val="2"/>
      </rPr>
      <t xml:space="preserve">
Fourniture et pose</t>
    </r>
  </si>
  <si>
    <r>
      <t xml:space="preserve">Groupe de mélange pour départ de chauffage
</t>
    </r>
    <r>
      <rPr>
        <sz val="9"/>
        <rFont val="Arial"/>
        <family val="2"/>
      </rPr>
      <t>• 1 Circulateur
• 1 vanne de mélange 3 voies
• 1 servomoteur
• 2 vannes d'isolement
• 1 clapet anti-retour
• 1 thermomètre à lecture directe
• 1 manomètre</t>
    </r>
    <r>
      <rPr>
        <u/>
        <sz val="9"/>
        <rFont val="Arial"/>
        <family val="2"/>
      </rPr>
      <t xml:space="preserve">
</t>
    </r>
    <r>
      <rPr>
        <sz val="9"/>
        <rFont val="Arial"/>
        <family val="2"/>
      </rPr>
      <t>Fourniture et pose du matériel précité et également de toutes sujétions au bon fonctionnement du circuit et prescrit par les fabricants des machines, à prévoir dès la remise de l'offre.</t>
    </r>
  </si>
  <si>
    <r>
      <t xml:space="preserve">Groupe pompe pour départ ECS
</t>
    </r>
    <r>
      <rPr>
        <sz val="9"/>
        <rFont val="Arial"/>
        <family val="2"/>
      </rPr>
      <t>• 1 Circulateur
• 2 vannes d'isolement
• 1 clapet anti-retour
• 1 manomètre
Fourniture et pose du matériel précité et également de toutes sujétions au bon fonctionnement du circuit et prescrit par les fabricants des machines, à prévoir dès la remise de l'offre.</t>
    </r>
  </si>
  <si>
    <r>
      <t xml:space="preserve">Compteur/enregistreur d’énergie thermique
</t>
    </r>
    <r>
      <rPr>
        <sz val="9"/>
        <rFont val="Arial"/>
        <family val="2"/>
      </rPr>
      <t>•	2 sondes de température à doigts de gants pour la mesure de la température du fluide « aller » et « retour »,
•	1 débitmètre,
•	1 calculateur et afficheur de l’énergie thermique en puissance (kW) et en énergie cumulée (kWh).
•	Enregistrement des données au pas de temps de 10 minutes
•	Mémoire d’enregistrement : au moins 5 ans.
•	Possibilité de récupérer les données via port USB ou RJ45, et exploitable par tableau de type Excel ou équivalent.</t>
    </r>
  </si>
  <si>
    <r>
      <rPr>
        <u/>
        <sz val="9"/>
        <rFont val="Arial"/>
        <family val="2"/>
      </rPr>
      <t>Calorifugeage des points singuliers en chaufferie</t>
    </r>
    <r>
      <rPr>
        <sz val="9"/>
        <rFont val="Arial"/>
        <family val="2"/>
      </rPr>
      <t xml:space="preserve">
Les points singuliers, à savoir les circulateurs, les vannes, les compteurs, etc. seront calorifugés par la mise en place de coquilles ou matelas isolants adaptés. Cela comprend à minima les points suivants :
• 3 groupes de mélange
• 1 groupe pompe
• 1 circulateur
• 1 groupe de raccordement pour le préparateur ECS
• 3 purgeurs d’air
• 1 collecteur 3 départs de chauffage
Fourniture et pose</t>
    </r>
  </si>
  <si>
    <r>
      <rPr>
        <u/>
        <sz val="9"/>
        <rFont val="Arial"/>
        <family val="2"/>
      </rPr>
      <t>Calorifugeage en espace non chauffé (local technique et sous-sol)</t>
    </r>
    <r>
      <rPr>
        <sz val="9"/>
        <rFont val="Arial"/>
        <family val="2"/>
      </rPr>
      <t xml:space="preserve">
Calorifugeage des tuyauteries - classe 4 minimum
Fourniture et pose</t>
    </r>
  </si>
  <si>
    <t>Calorifugeage des réseaux</t>
  </si>
  <si>
    <r>
      <rPr>
        <u/>
        <sz val="9"/>
        <rFont val="Arial"/>
        <family val="2"/>
      </rPr>
      <t>Fourniture et pose de robinets thermostatiques</t>
    </r>
    <r>
      <rPr>
        <sz val="9"/>
        <rFont val="Arial"/>
        <family val="2"/>
      </rPr>
      <t xml:space="preserve">
sur l'ensembles des radiateurs du bâtiment
Corps et tête de robinets thermostatiques</t>
    </r>
  </si>
  <si>
    <t>G10</t>
  </si>
  <si>
    <t>G00</t>
  </si>
  <si>
    <t>G01</t>
  </si>
  <si>
    <t>G02</t>
  </si>
  <si>
    <t>G03</t>
  </si>
  <si>
    <t>G04</t>
  </si>
  <si>
    <t>G05</t>
  </si>
  <si>
    <t>G06</t>
  </si>
  <si>
    <t>G07</t>
  </si>
  <si>
    <t>G08</t>
  </si>
  <si>
    <t>G09</t>
  </si>
  <si>
    <t>G11</t>
  </si>
  <si>
    <t>h</t>
  </si>
  <si>
    <t>Formation des utilisateurs à l’utilisation de la chaudière</t>
  </si>
  <si>
    <r>
      <rPr>
        <u/>
        <sz val="9"/>
        <rFont val="Arial"/>
        <family val="2"/>
      </rPr>
      <t>Dépose des chaudières, ballon ECS et panoplie hydraulique</t>
    </r>
    <r>
      <rPr>
        <sz val="9"/>
        <rFont val="Arial"/>
        <family val="2"/>
      </rPr>
      <t xml:space="preserve">
Vidange du circuit de chauffage
Isolation temporaire des circuits de chauffage et des circuits d’EFS et ECS
Condamnation du tuyau d'alimentation en fioul
Dépose et évacuation  :
•	de la chaudière fioul 
•	de la chaudière bois-bûches
•	du ballon d’eau chaude desservant le logement
•	de toute la panoplie hydraulique
Tansport des éléments déposés dans un centre de traitement adapté
Attention : présence de plomb sur le corps d'une des chaudières</t>
    </r>
  </si>
  <si>
    <r>
      <rPr>
        <u/>
        <sz val="9"/>
        <rFont val="Arial"/>
        <family val="2"/>
      </rPr>
      <t xml:space="preserve">Adaptation du départ de chauffage </t>
    </r>
    <r>
      <rPr>
        <sz val="9"/>
        <rFont val="Arial"/>
        <family val="2"/>
      </rPr>
      <t xml:space="preserve">
Séparation des départs entre le logement et les bureaux zone est pour créer un départ de chauffage indépendant pour le logement.</t>
    </r>
  </si>
  <si>
    <t xml:space="preserve">Raccordement des équipements pour le chauffage et l'ECS au TD </t>
  </si>
  <si>
    <r>
      <rPr>
        <u/>
        <sz val="9"/>
        <rFont val="Arial"/>
        <family val="2"/>
      </rPr>
      <t>Fumisterie</t>
    </r>
    <r>
      <rPr>
        <sz val="9"/>
        <rFont val="Arial"/>
        <family val="2"/>
      </rPr>
      <t xml:space="preserve">
Fourniture et pose d'un conduit concentrique d'évacuation des fumées et amenée d'air neuf de combustion et de tous les éléments nécessaires pour raccordement à la chaudière et sortie en de toiture
Conduit agrée CSTB</t>
    </r>
  </si>
  <si>
    <r>
      <rPr>
        <u/>
        <sz val="9"/>
        <rFont val="Arial"/>
        <family val="2"/>
      </rPr>
      <t xml:space="preserve">Panoplie hydraulique côté chaudière
</t>
    </r>
    <r>
      <rPr>
        <sz val="9"/>
        <rFont val="Arial"/>
        <family val="2"/>
      </rPr>
      <t>• 1 circulateur à vitesse variable (peut être monté de série sur la chaudière)
• 1 dispositif de désembouage automatique et ses accessoires, munie d'une vanne d'isolement
• 1 vase d’injection et ses accessoires, munie d'une vanne d'isolement
Fourniture et pose du matériel précité et également de toutes sujétions au bon fonctionnement du circuit et prescrit par les fabricants des machines, à prévoir dès la remise de l'offre.</t>
    </r>
  </si>
  <si>
    <r>
      <t xml:space="preserve">Evacuation des eaux usées du système de chauffage 
</t>
    </r>
    <r>
      <rPr>
        <sz val="9"/>
        <rFont val="Arial"/>
        <family val="2"/>
      </rPr>
      <t>évacuation des eaux-usées des différents éléments de l'installation de chauffage, pompe de relevage le cas échéant</t>
    </r>
  </si>
  <si>
    <r>
      <rPr>
        <u/>
        <sz val="9"/>
        <rFont val="Arial"/>
        <family val="2"/>
      </rPr>
      <t>Viabilisation du sol pour la chaudière</t>
    </r>
    <r>
      <rPr>
        <sz val="9"/>
        <rFont val="Arial"/>
        <family val="2"/>
      </rPr>
      <t xml:space="preserve">
Préparation du sol
Création d'un socle en béton</t>
    </r>
  </si>
  <si>
    <r>
      <rPr>
        <u/>
        <sz val="9"/>
        <rFont val="Arial"/>
        <family val="2"/>
      </rPr>
      <t>Viabilisation du sol pour le silo</t>
    </r>
    <r>
      <rPr>
        <sz val="9"/>
        <rFont val="Arial"/>
        <family val="2"/>
      </rPr>
      <t xml:space="preserve">
Préparation du sol
Création de potelets ou d'un socle en béton</t>
    </r>
  </si>
  <si>
    <t>i</t>
  </si>
  <si>
    <t>Attestation de Vérification de conformité d'installation par le fabricant du compteur d'énergie thermique</t>
  </si>
  <si>
    <t>Fourniture d'un cahier de chaufferie</t>
  </si>
  <si>
    <t>j</t>
  </si>
  <si>
    <r>
      <rPr>
        <u/>
        <sz val="9"/>
        <rFont val="Arial"/>
        <family val="2"/>
      </rPr>
      <t>Chaudière bois</t>
    </r>
    <r>
      <rPr>
        <sz val="9"/>
        <rFont val="Arial"/>
        <family val="2"/>
      </rPr>
      <t xml:space="preserve">
Fourniture et pose d’une chaudière bois à granulés, 
Puissance thermique de 18 kW au moins
</t>
    </r>
    <r>
      <rPr>
        <b/>
        <sz val="9"/>
        <color rgb="FFFF0000"/>
        <rFont val="Arial"/>
        <family val="2"/>
      </rPr>
      <t>Puissance nominale de la chaudière : …</t>
    </r>
  </si>
  <si>
    <r>
      <t>Cadre de Décomposition du Prix Global Forfaitaire (CDPGF)</t>
    </r>
    <r>
      <rPr>
        <b/>
        <sz val="12"/>
        <rFont val="Arial"/>
        <family val="2"/>
      </rPr>
      <t xml:space="preserve">
Référence Phoenix :</t>
    </r>
    <r>
      <rPr>
        <b/>
        <sz val="16"/>
        <rFont val="Arial"/>
        <family val="2"/>
      </rPr>
      <t xml:space="preserve"> F336-R058-24-LG </t>
    </r>
  </si>
  <si>
    <r>
      <rPr>
        <u/>
        <sz val="9"/>
        <rFont val="Arial"/>
        <family val="2"/>
      </rPr>
      <t>Silo de stockage de granulés</t>
    </r>
    <r>
      <rPr>
        <sz val="9"/>
        <rFont val="Arial"/>
        <family val="2"/>
      </rPr>
      <t xml:space="preserve">
Fourniture et pose d’un système de stockage des granulés de bois 
- silo en textile
- capacité de 4 tonnes au moins
- faible hauteur pour s'adapter à la hauteur sous plafond 
</t>
    </r>
    <r>
      <rPr>
        <b/>
        <sz val="9"/>
        <color rgb="FFFF0000"/>
        <rFont val="Arial"/>
        <family val="2"/>
      </rPr>
      <t>Capacité du silo : …</t>
    </r>
  </si>
  <si>
    <r>
      <rPr>
        <u/>
        <sz val="9"/>
        <rFont val="Arial"/>
        <family val="2"/>
      </rPr>
      <t>Système de transfert de granulés</t>
    </r>
    <r>
      <rPr>
        <sz val="9"/>
        <rFont val="Arial"/>
        <family val="2"/>
      </rPr>
      <t xml:space="preserve">
Fourniture et pose d’un système de transfert de granulés
Tous percements et ragréages</t>
    </r>
  </si>
  <si>
    <r>
      <rPr>
        <u/>
        <sz val="9"/>
        <rFont val="Arial"/>
        <family val="2"/>
      </rPr>
      <t>Buse et conduit de rempissage du silo</t>
    </r>
    <r>
      <rPr>
        <sz val="9"/>
        <rFont val="Arial"/>
        <family val="2"/>
      </rPr>
      <t xml:space="preserve">
Fourniture et pose d'une buse de connexion pour la livraison des granulés
Fourniture et pose du conduit entre la buse et le silo de stockage
Adaptation de la grille obstruant la courette anglaise
Tous percements et ragréages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</si>
</sst>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0.00&quot;F&quot;;\-#,##0.00&quot;F&quot;"/>
    <numFmt numFmtId="165" formatCode="_-* #\ ##0.00_ \€_-;\-* #\ ##0.00_ \€_-;_-* &quot;-&quot;??_ \€_-;_-@_-"/>
    <numFmt numFmtId="166" formatCode="#,##0.00\ &quot;€&quot;"/>
    <numFmt numFmtId="167" formatCode="#,##0&quot;F&quot;;\-#,##0&quot;F&quot;"/>
  </numFmts>
  <fonts count="22">
    <font>
      <sz val="11"/>
      <color theme="1"/>
      <name val="Calibri"/>
      <family val="2"/>
      <scheme val="minor"/>
    </font>
    <font>
      <b/>
      <sz val="12"/>
      <name val="Arial"/>
      <family val="2"/>
    </font>
    <font>
      <sz val="10"/>
      <name val="Arial"/>
      <family val="2"/>
    </font>
    <font>
      <b/>
      <sz val="16"/>
      <name val="Arial"/>
      <family val="2"/>
    </font>
    <font>
      <b/>
      <sz val="14"/>
      <name val="Arial"/>
      <family val="2"/>
    </font>
    <font>
      <sz val="12"/>
      <name val="Arial"/>
      <family val="2"/>
    </font>
    <font>
      <b/>
      <sz val="10"/>
      <name val="Arial"/>
      <family val="2"/>
    </font>
    <font>
      <b/>
      <sz val="11"/>
      <name val="Arial"/>
      <family val="2"/>
    </font>
    <font>
      <b/>
      <sz val="9"/>
      <name val="Arial"/>
      <family val="2"/>
    </font>
    <font>
      <sz val="9"/>
      <name val="Arial"/>
      <family val="2"/>
    </font>
    <font>
      <sz val="13"/>
      <name val="Arial"/>
      <family val="2"/>
    </font>
    <font>
      <b/>
      <sz val="10"/>
      <name val="Geneva"/>
    </font>
    <font>
      <sz val="10"/>
      <name val="Geneva"/>
    </font>
    <font>
      <sz val="10"/>
      <name val="Arial"/>
      <family val="2"/>
    </font>
    <font>
      <i/>
      <sz val="8"/>
      <color rgb="FFFF0000"/>
      <name val="Arial"/>
      <family val="2"/>
    </font>
    <font>
      <u/>
      <sz val="9"/>
      <name val="Arial"/>
      <family val="2"/>
    </font>
    <font>
      <b/>
      <sz val="16"/>
      <color rgb="FFC00000"/>
      <name val="Arial"/>
      <family val="2"/>
    </font>
    <font>
      <b/>
      <sz val="12"/>
      <color theme="3" tint="0.39997558519241921"/>
      <name val="Arial"/>
      <family val="2"/>
    </font>
    <font>
      <sz val="10"/>
      <name val="MS Sans Serif"/>
    </font>
    <font>
      <sz val="10"/>
      <name val="MS Sans Serif"/>
      <family val="2"/>
    </font>
    <font>
      <sz val="9"/>
      <color rgb="FFFF0000"/>
      <name val="Arial"/>
      <family val="2"/>
    </font>
    <font>
      <b/>
      <sz val="9"/>
      <color rgb="FFFF0000"/>
      <name val="Arial"/>
      <family val="2"/>
    </font>
  </fonts>
  <fills count="6">
    <fill>
      <patternFill patternType="none"/>
    </fill>
    <fill>
      <patternFill patternType="gray125"/>
    </fill>
    <fill>
      <patternFill patternType="lightUp"/>
    </fill>
    <fill>
      <patternFill patternType="solid">
        <fgColor indexed="9"/>
        <bgColor indexed="64"/>
      </patternFill>
    </fill>
    <fill>
      <patternFill patternType="solid">
        <fgColor indexed="23"/>
        <bgColor indexed="64"/>
      </patternFill>
    </fill>
    <fill>
      <patternFill patternType="solid">
        <fgColor theme="5" tint="0.79998168889431442"/>
        <bgColor indexed="64"/>
      </patternFill>
    </fill>
  </fills>
  <borders count="4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dotted">
        <color indexed="64"/>
      </bottom>
      <diagonal/>
    </border>
    <border>
      <left/>
      <right/>
      <top/>
      <bottom style="dotted">
        <color indexed="64"/>
      </bottom>
      <diagonal/>
    </border>
    <border>
      <left style="thin">
        <color indexed="64"/>
      </left>
      <right style="thin">
        <color indexed="64"/>
      </right>
      <top/>
      <bottom style="dotted">
        <color indexed="64"/>
      </bottom>
      <diagonal/>
    </border>
    <border>
      <left style="thin">
        <color indexed="64"/>
      </left>
      <right style="medium">
        <color indexed="64"/>
      </right>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5">
    <xf numFmtId="0" fontId="0" fillId="0" borderId="0"/>
    <xf numFmtId="0" fontId="13" fillId="0" borderId="0"/>
    <xf numFmtId="0" fontId="2" fillId="0" borderId="0"/>
    <xf numFmtId="0" fontId="18" fillId="0" borderId="0"/>
    <xf numFmtId="44" fontId="19" fillId="0" borderId="0" applyFont="0" applyFill="0" applyBorder="0" applyAlignment="0" applyProtection="0"/>
  </cellStyleXfs>
  <cellXfs count="122">
    <xf numFmtId="0" fontId="0" fillId="0" borderId="0" xfId="0"/>
    <xf numFmtId="0" fontId="2" fillId="0" borderId="0" xfId="0" applyFont="1"/>
    <xf numFmtId="0" fontId="6" fillId="3" borderId="9" xfId="0" applyFont="1" applyFill="1" applyBorder="1" applyAlignment="1" applyProtection="1">
      <alignment horizontal="center" vertical="center"/>
      <protection locked="0"/>
    </xf>
    <xf numFmtId="0" fontId="7" fillId="3" borderId="10" xfId="0" applyFont="1" applyFill="1" applyBorder="1" applyAlignment="1" applyProtection="1">
      <alignment horizontal="center" vertical="center"/>
      <protection locked="0"/>
    </xf>
    <xf numFmtId="164" fontId="1" fillId="3" borderId="11" xfId="0" applyNumberFormat="1" applyFont="1" applyFill="1" applyBorder="1" applyAlignment="1" applyProtection="1">
      <alignment horizontal="center" vertical="center"/>
      <protection locked="0"/>
    </xf>
    <xf numFmtId="164" fontId="1" fillId="3" borderId="12" xfId="0" applyNumberFormat="1" applyFont="1" applyFill="1" applyBorder="1" applyAlignment="1" applyProtection="1">
      <alignment horizontal="center" vertical="center"/>
      <protection locked="0"/>
    </xf>
    <xf numFmtId="0" fontId="2" fillId="3" borderId="0" xfId="0" applyFont="1" applyFill="1"/>
    <xf numFmtId="0" fontId="1" fillId="3" borderId="13" xfId="0" applyFont="1" applyFill="1" applyBorder="1" applyAlignment="1">
      <alignment horizontal="center" vertical="center"/>
    </xf>
    <xf numFmtId="0" fontId="7" fillId="3" borderId="14" xfId="0" applyFont="1" applyFill="1" applyBorder="1" applyAlignment="1" applyProtection="1">
      <alignment horizontal="center" vertical="center" wrapText="1"/>
      <protection locked="0"/>
    </xf>
    <xf numFmtId="164" fontId="8" fillId="3" borderId="15" xfId="0" applyNumberFormat="1" applyFont="1" applyFill="1" applyBorder="1" applyAlignment="1">
      <alignment horizontal="center" vertical="center" wrapText="1"/>
    </xf>
    <xf numFmtId="164" fontId="1" fillId="3" borderId="15" xfId="0" applyNumberFormat="1" applyFont="1" applyFill="1" applyBorder="1" applyAlignment="1">
      <alignment horizontal="center" vertical="center"/>
    </xf>
    <xf numFmtId="165" fontId="1" fillId="3" borderId="16" xfId="0" applyNumberFormat="1" applyFont="1" applyFill="1" applyBorder="1" applyAlignment="1">
      <alignment horizontal="center" vertical="center"/>
    </xf>
    <xf numFmtId="0" fontId="7" fillId="0" borderId="9" xfId="0" applyFont="1" applyBorder="1" applyAlignment="1">
      <alignment horizontal="center" vertical="center"/>
    </xf>
    <xf numFmtId="0" fontId="7" fillId="0" borderId="11" xfId="0" applyFont="1" applyBorder="1" applyAlignment="1">
      <alignment vertical="center" wrapText="1"/>
    </xf>
    <xf numFmtId="0" fontId="9" fillId="0" borderId="20" xfId="0" applyFont="1" applyBorder="1" applyAlignment="1">
      <alignment horizontal="center" vertical="center"/>
    </xf>
    <xf numFmtId="0" fontId="9" fillId="0" borderId="21" xfId="0" applyFont="1" applyBorder="1" applyAlignment="1">
      <alignment horizontal="left" vertical="center" wrapText="1"/>
    </xf>
    <xf numFmtId="0" fontId="2" fillId="0" borderId="22" xfId="0" applyFont="1" applyBorder="1" applyAlignment="1">
      <alignment horizontal="center" vertical="center"/>
    </xf>
    <xf numFmtId="0" fontId="2" fillId="0" borderId="22" xfId="0" applyFont="1" applyBorder="1" applyAlignment="1" applyProtection="1">
      <alignment horizontal="center" vertical="center"/>
      <protection locked="0"/>
    </xf>
    <xf numFmtId="166" fontId="2" fillId="0" borderId="22" xfId="0" applyNumberFormat="1" applyFont="1" applyBorder="1" applyAlignment="1" applyProtection="1">
      <alignment horizontal="center" vertical="center"/>
      <protection locked="0"/>
    </xf>
    <xf numFmtId="166" fontId="2" fillId="0" borderId="23" xfId="0" applyNumberFormat="1" applyFont="1" applyBorder="1" applyAlignment="1" applyProtection="1">
      <alignment horizontal="center" vertical="center"/>
      <protection locked="0"/>
    </xf>
    <xf numFmtId="0" fontId="9" fillId="0" borderId="6" xfId="0" applyFont="1" applyBorder="1" applyAlignment="1">
      <alignment horizontal="center" vertical="center"/>
    </xf>
    <xf numFmtId="0" fontId="7" fillId="0" borderId="24" xfId="0" applyFont="1" applyBorder="1" applyAlignment="1">
      <alignment horizontal="right" vertical="center" wrapText="1"/>
    </xf>
    <xf numFmtId="0" fontId="7" fillId="4" borderId="24" xfId="0" applyFont="1" applyFill="1" applyBorder="1" applyAlignment="1">
      <alignment horizontal="right" vertical="center" wrapText="1"/>
    </xf>
    <xf numFmtId="0" fontId="7" fillId="4" borderId="25" xfId="0" applyFont="1" applyFill="1" applyBorder="1" applyAlignment="1">
      <alignment horizontal="right" vertical="center" wrapText="1"/>
    </xf>
    <xf numFmtId="166" fontId="7" fillId="4" borderId="25" xfId="0" applyNumberFormat="1" applyFont="1" applyFill="1" applyBorder="1" applyAlignment="1">
      <alignment horizontal="right" vertical="center" wrapText="1"/>
    </xf>
    <xf numFmtId="166" fontId="7" fillId="0" borderId="25" xfId="0" applyNumberFormat="1" applyFont="1" applyBorder="1" applyAlignment="1">
      <alignment horizontal="center" vertical="center"/>
    </xf>
    <xf numFmtId="0" fontId="7" fillId="0" borderId="34" xfId="0" applyFont="1" applyBorder="1" applyAlignment="1">
      <alignment horizontal="right" vertical="center" wrapText="1"/>
    </xf>
    <xf numFmtId="0" fontId="7" fillId="4" borderId="34" xfId="0" applyFont="1" applyFill="1" applyBorder="1" applyAlignment="1">
      <alignment horizontal="right" vertical="center" wrapText="1"/>
    </xf>
    <xf numFmtId="0" fontId="7" fillId="4" borderId="35" xfId="0" applyFont="1" applyFill="1" applyBorder="1" applyAlignment="1">
      <alignment horizontal="right" vertical="center" wrapText="1"/>
    </xf>
    <xf numFmtId="166" fontId="7" fillId="4" borderId="35" xfId="0" applyNumberFormat="1" applyFont="1" applyFill="1" applyBorder="1" applyAlignment="1">
      <alignment horizontal="right" vertical="center" wrapText="1"/>
    </xf>
    <xf numFmtId="166" fontId="7" fillId="0" borderId="8" xfId="0" applyNumberFormat="1" applyFont="1" applyBorder="1" applyAlignment="1">
      <alignment horizontal="center" vertical="center"/>
    </xf>
    <xf numFmtId="0" fontId="7" fillId="0" borderId="17" xfId="0" applyFont="1" applyBorder="1" applyAlignment="1">
      <alignment vertical="center" wrapText="1"/>
    </xf>
    <xf numFmtId="0" fontId="9" fillId="0" borderId="36" xfId="0" applyFont="1" applyBorder="1" applyAlignment="1">
      <alignment horizontal="center" vertical="center"/>
    </xf>
    <xf numFmtId="0" fontId="9" fillId="0" borderId="37" xfId="0" applyFont="1" applyBorder="1" applyAlignment="1">
      <alignment horizontal="left" vertical="center" wrapText="1"/>
    </xf>
    <xf numFmtId="0" fontId="2" fillId="0" borderId="38" xfId="0" applyFont="1" applyBorder="1" applyAlignment="1">
      <alignment horizontal="center" vertical="center"/>
    </xf>
    <xf numFmtId="0" fontId="2" fillId="0" borderId="38" xfId="0" applyFont="1" applyBorder="1" applyAlignment="1" applyProtection="1">
      <alignment horizontal="center" vertical="center"/>
      <protection locked="0"/>
    </xf>
    <xf numFmtId="0" fontId="7" fillId="0" borderId="39" xfId="0" applyFont="1" applyBorder="1" applyAlignment="1">
      <alignment horizontal="right" vertical="center" wrapText="1"/>
    </xf>
    <xf numFmtId="0" fontId="7" fillId="4" borderId="39" xfId="0" applyFont="1" applyFill="1" applyBorder="1" applyAlignment="1">
      <alignment horizontal="right" vertical="center" wrapText="1"/>
    </xf>
    <xf numFmtId="0" fontId="7" fillId="4" borderId="40" xfId="0" applyFont="1" applyFill="1" applyBorder="1" applyAlignment="1">
      <alignment horizontal="right" vertical="center" wrapText="1"/>
    </xf>
    <xf numFmtId="166" fontId="7" fillId="4" borderId="40" xfId="0" applyNumberFormat="1" applyFont="1" applyFill="1" applyBorder="1" applyAlignment="1">
      <alignment horizontal="right" vertical="center" wrapText="1"/>
    </xf>
    <xf numFmtId="166" fontId="7" fillId="0" borderId="41" xfId="0" applyNumberFormat="1" applyFont="1" applyBorder="1" applyAlignment="1">
      <alignment horizontal="center" vertical="center"/>
    </xf>
    <xf numFmtId="0" fontId="2" fillId="0" borderId="0" xfId="0" applyFont="1" applyAlignment="1">
      <alignment vertical="top"/>
    </xf>
    <xf numFmtId="0" fontId="7" fillId="0" borderId="0" xfId="0" applyFont="1" applyAlignment="1">
      <alignment horizontal="right" vertical="center"/>
    </xf>
    <xf numFmtId="0" fontId="7" fillId="0" borderId="0" xfId="0" applyFont="1" applyAlignment="1">
      <alignment horizontal="center" vertical="center"/>
    </xf>
    <xf numFmtId="167" fontId="5" fillId="0" borderId="0" xfId="0" applyNumberFormat="1" applyFont="1" applyAlignment="1">
      <alignment horizontal="center" vertical="center"/>
    </xf>
    <xf numFmtId="0" fontId="0" fillId="0" borderId="0" xfId="0" applyAlignment="1">
      <alignment vertical="center"/>
    </xf>
    <xf numFmtId="0" fontId="2" fillId="0" borderId="0" xfId="0" applyFont="1" applyAlignment="1">
      <alignment vertical="center"/>
    </xf>
    <xf numFmtId="0" fontId="2" fillId="0" borderId="1" xfId="0" applyFont="1" applyBorder="1" applyAlignment="1">
      <alignment vertical="top"/>
    </xf>
    <xf numFmtId="0" fontId="10" fillId="0" borderId="2" xfId="0" applyFont="1" applyBorder="1" applyAlignment="1">
      <alignment vertical="center"/>
    </xf>
    <xf numFmtId="0" fontId="2" fillId="0" borderId="2" xfId="0" applyFont="1" applyBorder="1"/>
    <xf numFmtId="0" fontId="4" fillId="0" borderId="2" xfId="0" applyFont="1" applyBorder="1" applyAlignment="1">
      <alignment horizontal="right" vertical="center"/>
    </xf>
    <xf numFmtId="166" fontId="4" fillId="0" borderId="3" xfId="0" applyNumberFormat="1" applyFont="1" applyBorder="1" applyAlignment="1">
      <alignment vertical="center"/>
    </xf>
    <xf numFmtId="0" fontId="10" fillId="0" borderId="0" xfId="0" applyFont="1" applyAlignment="1">
      <alignment vertical="center"/>
    </xf>
    <xf numFmtId="0" fontId="4" fillId="0" borderId="0" xfId="0" applyFont="1" applyAlignment="1">
      <alignment horizontal="right" vertical="center"/>
    </xf>
    <xf numFmtId="166" fontId="4" fillId="0" borderId="0" xfId="0" applyNumberFormat="1" applyFont="1" applyAlignment="1">
      <alignment vertical="center"/>
    </xf>
    <xf numFmtId="0" fontId="11" fillId="0" borderId="0" xfId="0" applyFont="1" applyAlignment="1">
      <alignment vertical="center"/>
    </xf>
    <xf numFmtId="166" fontId="6" fillId="0" borderId="0" xfId="0" applyNumberFormat="1" applyFont="1" applyAlignment="1">
      <alignment vertical="center"/>
    </xf>
    <xf numFmtId="0" fontId="12" fillId="0" borderId="0" xfId="0" applyFont="1" applyAlignment="1">
      <alignment vertical="center"/>
    </xf>
    <xf numFmtId="164" fontId="8" fillId="3" borderId="15" xfId="2" applyNumberFormat="1" applyFont="1" applyFill="1" applyBorder="1" applyAlignment="1">
      <alignment horizontal="center" vertical="center" wrapText="1"/>
    </xf>
    <xf numFmtId="0" fontId="9" fillId="0" borderId="21" xfId="2" applyFont="1" applyBorder="1" applyAlignment="1">
      <alignment horizontal="left" vertical="center" wrapText="1"/>
    </xf>
    <xf numFmtId="0" fontId="9" fillId="0" borderId="20" xfId="2" applyFont="1" applyBorder="1" applyAlignment="1">
      <alignment horizontal="center" vertical="center"/>
    </xf>
    <xf numFmtId="0" fontId="2" fillId="0" borderId="22" xfId="2" applyBorder="1" applyAlignment="1">
      <alignment horizontal="center" vertical="center"/>
    </xf>
    <xf numFmtId="0" fontId="2" fillId="0" borderId="22" xfId="2" applyBorder="1" applyAlignment="1" applyProtection="1">
      <alignment horizontal="center" vertical="center"/>
      <protection locked="0"/>
    </xf>
    <xf numFmtId="166" fontId="2" fillId="0" borderId="22" xfId="2" applyNumberFormat="1" applyBorder="1" applyAlignment="1" applyProtection="1">
      <alignment horizontal="center" vertical="center"/>
      <protection locked="0"/>
    </xf>
    <xf numFmtId="166" fontId="2" fillId="0" borderId="23" xfId="2" applyNumberFormat="1" applyBorder="1" applyAlignment="1" applyProtection="1">
      <alignment horizontal="center" vertical="center"/>
      <protection locked="0"/>
    </xf>
    <xf numFmtId="0" fontId="2" fillId="0" borderId="0" xfId="2"/>
    <xf numFmtId="0" fontId="7" fillId="5" borderId="9" xfId="0" applyFont="1" applyFill="1" applyBorder="1" applyAlignment="1">
      <alignment horizontal="center" vertical="center"/>
    </xf>
    <xf numFmtId="0" fontId="7" fillId="5" borderId="17" xfId="0" applyFont="1" applyFill="1" applyBorder="1" applyAlignment="1">
      <alignment vertical="center" wrapText="1"/>
    </xf>
    <xf numFmtId="0" fontId="9" fillId="5" borderId="20" xfId="2" applyFont="1" applyFill="1" applyBorder="1" applyAlignment="1">
      <alignment horizontal="center" vertical="center"/>
    </xf>
    <xf numFmtId="0" fontId="9" fillId="5" borderId="21" xfId="2" applyFont="1" applyFill="1" applyBorder="1" applyAlignment="1">
      <alignment horizontal="left" vertical="center" wrapText="1"/>
    </xf>
    <xf numFmtId="0" fontId="2" fillId="5" borderId="22" xfId="2" applyFill="1" applyBorder="1" applyAlignment="1">
      <alignment horizontal="center" vertical="center"/>
    </xf>
    <xf numFmtId="0" fontId="2" fillId="5" borderId="22" xfId="2" applyFill="1" applyBorder="1" applyAlignment="1" applyProtection="1">
      <alignment horizontal="center" vertical="center"/>
      <protection locked="0"/>
    </xf>
    <xf numFmtId="166" fontId="2" fillId="5" borderId="22" xfId="2" applyNumberFormat="1" applyFill="1" applyBorder="1" applyAlignment="1" applyProtection="1">
      <alignment horizontal="center" vertical="center"/>
      <protection locked="0"/>
    </xf>
    <xf numFmtId="166" fontId="2" fillId="5" borderId="23" xfId="2" applyNumberFormat="1" applyFill="1" applyBorder="1" applyAlignment="1" applyProtection="1">
      <alignment horizontal="center" vertical="center"/>
      <protection locked="0"/>
    </xf>
    <xf numFmtId="0" fontId="9" fillId="0" borderId="0" xfId="2" applyFont="1" applyAlignment="1">
      <alignment horizontal="center" vertical="center"/>
    </xf>
    <xf numFmtId="0" fontId="9" fillId="0" borderId="0" xfId="2" applyFont="1" applyAlignment="1">
      <alignment horizontal="left" vertical="center" wrapText="1"/>
    </xf>
    <xf numFmtId="0" fontId="2" fillId="0" borderId="0" xfId="2" applyAlignment="1">
      <alignment horizontal="center" vertical="center"/>
    </xf>
    <xf numFmtId="0" fontId="2" fillId="0" borderId="0" xfId="2" applyAlignment="1" applyProtection="1">
      <alignment horizontal="center" vertical="center"/>
      <protection locked="0"/>
    </xf>
    <xf numFmtId="166" fontId="2" fillId="0" borderId="0" xfId="2" applyNumberFormat="1" applyAlignment="1" applyProtection="1">
      <alignment horizontal="center" vertical="center"/>
      <protection locked="0"/>
    </xf>
    <xf numFmtId="0" fontId="9" fillId="5" borderId="42" xfId="2" applyFont="1" applyFill="1" applyBorder="1" applyAlignment="1">
      <alignment horizontal="center" vertical="center"/>
    </xf>
    <xf numFmtId="0" fontId="9" fillId="5" borderId="7" xfId="2" applyFont="1" applyFill="1" applyBorder="1" applyAlignment="1">
      <alignment horizontal="left" vertical="center" wrapText="1"/>
    </xf>
    <xf numFmtId="0" fontId="2" fillId="5" borderId="43" xfId="2" applyFill="1" applyBorder="1" applyAlignment="1">
      <alignment horizontal="center" vertical="center"/>
    </xf>
    <xf numFmtId="0" fontId="2" fillId="5" borderId="43" xfId="2" applyFill="1" applyBorder="1" applyAlignment="1" applyProtection="1">
      <alignment horizontal="center" vertical="center"/>
      <protection locked="0"/>
    </xf>
    <xf numFmtId="166" fontId="2" fillId="5" borderId="43" xfId="2" applyNumberFormat="1" applyFill="1" applyBorder="1" applyAlignment="1" applyProtection="1">
      <alignment horizontal="center" vertical="center"/>
      <protection locked="0"/>
    </xf>
    <xf numFmtId="166" fontId="2" fillId="5" borderId="44" xfId="2" applyNumberFormat="1" applyFill="1" applyBorder="1" applyAlignment="1" applyProtection="1">
      <alignment horizontal="center" vertical="center"/>
      <protection locked="0"/>
    </xf>
    <xf numFmtId="0" fontId="9" fillId="0" borderId="20" xfId="2" applyFont="1" applyBorder="1" applyAlignment="1">
      <alignment horizontal="left" vertical="center"/>
    </xf>
    <xf numFmtId="0" fontId="15" fillId="0" borderId="21" xfId="2" applyFont="1" applyBorder="1" applyAlignment="1">
      <alignment horizontal="left" vertical="center" wrapText="1"/>
    </xf>
    <xf numFmtId="0" fontId="2" fillId="5" borderId="17" xfId="0" applyFont="1" applyFill="1" applyBorder="1" applyAlignment="1">
      <alignment horizontal="center" vertical="center"/>
    </xf>
    <xf numFmtId="0" fontId="2" fillId="5" borderId="18" xfId="0" applyFont="1" applyFill="1" applyBorder="1" applyAlignment="1">
      <alignment horizontal="center" vertical="center"/>
    </xf>
    <xf numFmtId="0" fontId="2" fillId="5" borderId="19" xfId="0" applyFont="1" applyFill="1" applyBorder="1" applyAlignment="1">
      <alignment horizontal="center" vertical="center"/>
    </xf>
    <xf numFmtId="164" fontId="1" fillId="3" borderId="17" xfId="0" applyNumberFormat="1" applyFont="1" applyFill="1" applyBorder="1" applyAlignment="1" applyProtection="1">
      <alignment horizontal="center" vertical="center"/>
      <protection locked="0"/>
    </xf>
    <xf numFmtId="164" fontId="1" fillId="3" borderId="10" xfId="0" applyNumberFormat="1" applyFont="1" applyFill="1" applyBorder="1" applyAlignment="1" applyProtection="1">
      <alignment horizontal="center" vertical="center"/>
      <protection locked="0"/>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2" fillId="0" borderId="19" xfId="0" applyFont="1" applyBorder="1" applyAlignment="1">
      <alignment horizontal="center" vertical="center"/>
    </xf>
    <xf numFmtId="0" fontId="7" fillId="0" borderId="17" xfId="0" applyFont="1" applyBorder="1" applyAlignment="1">
      <alignment horizontal="center" vertical="center"/>
    </xf>
    <xf numFmtId="0" fontId="7" fillId="0" borderId="18" xfId="0" applyFont="1" applyBorder="1" applyAlignment="1">
      <alignment horizontal="center" vertical="center"/>
    </xf>
    <xf numFmtId="0" fontId="7" fillId="0" borderId="19" xfId="0" applyFont="1" applyBorder="1" applyAlignment="1">
      <alignment horizontal="center" vertical="center"/>
    </xf>
    <xf numFmtId="0" fontId="7" fillId="0" borderId="26" xfId="0" applyFont="1" applyBorder="1" applyAlignment="1">
      <alignment horizontal="center" vertical="center"/>
    </xf>
    <xf numFmtId="0" fontId="7" fillId="0" borderId="29" xfId="0" applyFont="1" applyBorder="1" applyAlignment="1">
      <alignment horizontal="center" vertical="center"/>
    </xf>
    <xf numFmtId="0" fontId="7" fillId="0" borderId="27" xfId="0" applyFont="1" applyBorder="1" applyAlignment="1">
      <alignment horizontal="left" vertical="center" wrapText="1"/>
    </xf>
    <xf numFmtId="0" fontId="7" fillId="0" borderId="30" xfId="0" applyFont="1" applyBorder="1" applyAlignment="1">
      <alignment horizontal="left" vertical="center" wrapText="1"/>
    </xf>
    <xf numFmtId="0" fontId="7" fillId="0" borderId="28" xfId="0" applyFont="1" applyBorder="1" applyAlignment="1">
      <alignment horizontal="center" vertical="center"/>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7" fillId="0" borderId="31" xfId="0" applyFont="1" applyBorder="1" applyAlignment="1">
      <alignment horizontal="center" vertical="center"/>
    </xf>
    <xf numFmtId="0" fontId="7" fillId="0" borderId="32" xfId="0" applyFont="1" applyBorder="1" applyAlignment="1">
      <alignment horizontal="center" vertical="center"/>
    </xf>
    <xf numFmtId="0" fontId="7" fillId="0" borderId="33" xfId="0" applyFont="1" applyBorder="1" applyAlignment="1">
      <alignment horizontal="center" vertical="center"/>
    </xf>
    <xf numFmtId="0" fontId="5" fillId="2" borderId="4"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16" fillId="0" borderId="1" xfId="0" applyFont="1" applyBorder="1" applyAlignment="1">
      <alignment horizontal="center" vertical="center" wrapText="1"/>
    </xf>
    <xf numFmtId="0" fontId="16" fillId="0" borderId="2" xfId="0" applyFont="1" applyBorder="1" applyAlignment="1">
      <alignment horizontal="center" vertical="center"/>
    </xf>
    <xf numFmtId="0" fontId="16" fillId="0" borderId="3" xfId="0" applyFont="1" applyBorder="1" applyAlignment="1">
      <alignment horizontal="center" vertical="center"/>
    </xf>
    <xf numFmtId="0" fontId="3" fillId="0" borderId="1" xfId="0" applyFont="1" applyBorder="1"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8" xfId="0" applyFont="1" applyBorder="1" applyAlignment="1">
      <alignment horizontal="center" vertical="center" wrapText="1"/>
    </xf>
    <xf numFmtId="0" fontId="1" fillId="0" borderId="1" xfId="0" applyFont="1" applyBorder="1" applyAlignment="1">
      <alignment horizontal="center" vertical="center" wrapText="1"/>
    </xf>
  </cellXfs>
  <cellStyles count="5">
    <cellStyle name="Monétaire 2" xfId="4" xr:uid="{E7A46A5B-C757-4CA4-BEF7-78A02D6B25E6}"/>
    <cellStyle name="Normal" xfId="0" builtinId="0"/>
    <cellStyle name="Normal 2" xfId="1" xr:uid="{00000000-0005-0000-0000-000001000000}"/>
    <cellStyle name="Normal 2 2" xfId="2" xr:uid="{00000000-0005-0000-0000-000002000000}"/>
    <cellStyle name="Normal 2 3" xfId="3" xr:uid="{578DE442-1FD1-47D8-9929-C445AC98C34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133350</xdr:colOff>
      <xdr:row>172</xdr:row>
      <xdr:rowOff>3175</xdr:rowOff>
    </xdr:from>
    <xdr:to>
      <xdr:col>5</xdr:col>
      <xdr:colOff>969727</xdr:colOff>
      <xdr:row>172</xdr:row>
      <xdr:rowOff>3175</xdr:rowOff>
    </xdr:to>
    <xdr:sp macro="" textlink="">
      <xdr:nvSpPr>
        <xdr:cNvPr id="2" name="Text Box 3">
          <a:extLst>
            <a:ext uri="{FF2B5EF4-FFF2-40B4-BE49-F238E27FC236}">
              <a16:creationId xmlns:a16="http://schemas.microsoft.com/office/drawing/2014/main" id="{00000000-0008-0000-0000-000002000000}"/>
            </a:ext>
          </a:extLst>
        </xdr:cNvPr>
        <xdr:cNvSpPr txBox="1">
          <a:spLocks noChangeArrowheads="1"/>
        </xdr:cNvSpPr>
      </xdr:nvSpPr>
      <xdr:spPr bwMode="auto">
        <a:xfrm>
          <a:off x="5610225" y="25625425"/>
          <a:ext cx="2341327"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fr-FR" sz="800" b="0" i="1" strike="noStrike">
              <a:solidFill>
                <a:srgbClr val="000000"/>
              </a:solidFill>
              <a:latin typeface="Arial"/>
              <a:cs typeface="Arial"/>
            </a:rPr>
            <a:t>si absence de chiffrage de cet ensemble, préciser "inclus dans postes G2.1.1 et G2.2.1"</a:t>
          </a:r>
        </a:p>
      </xdr:txBody>
    </xdr:sp>
    <xdr:clientData/>
  </xdr:twoCellAnchor>
  <xdr:twoCellAnchor>
    <xdr:from>
      <xdr:col>2</xdr:col>
      <xdr:colOff>133350</xdr:colOff>
      <xdr:row>172</xdr:row>
      <xdr:rowOff>3175</xdr:rowOff>
    </xdr:from>
    <xdr:to>
      <xdr:col>5</xdr:col>
      <xdr:colOff>969727</xdr:colOff>
      <xdr:row>172</xdr:row>
      <xdr:rowOff>3175</xdr:rowOff>
    </xdr:to>
    <xdr:sp macro="" textlink="">
      <xdr:nvSpPr>
        <xdr:cNvPr id="3" name="Text Box 4">
          <a:extLst>
            <a:ext uri="{FF2B5EF4-FFF2-40B4-BE49-F238E27FC236}">
              <a16:creationId xmlns:a16="http://schemas.microsoft.com/office/drawing/2014/main" id="{00000000-0008-0000-0000-000003000000}"/>
            </a:ext>
          </a:extLst>
        </xdr:cNvPr>
        <xdr:cNvSpPr txBox="1">
          <a:spLocks noChangeArrowheads="1"/>
        </xdr:cNvSpPr>
      </xdr:nvSpPr>
      <xdr:spPr bwMode="auto">
        <a:xfrm>
          <a:off x="5610225" y="25625425"/>
          <a:ext cx="2341327"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fr-FR" sz="800" b="0" i="1" strike="noStrike">
              <a:solidFill>
                <a:srgbClr val="000000"/>
              </a:solidFill>
              <a:latin typeface="Arial"/>
              <a:cs typeface="Arial"/>
            </a:rPr>
            <a:t>si absence de chiffrage de cet ensemble, préciser "inclus dans postes G2.1.1 et G2.2.1"</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I114"/>
  <sheetViews>
    <sheetView showGridLines="0" tabSelected="1" view="pageBreakPreview" zoomScaleSheetLayoutView="100" workbookViewId="0">
      <selection activeCell="B32" sqref="B32"/>
    </sheetView>
  </sheetViews>
  <sheetFormatPr baseColWidth="10" defaultRowHeight="12.75"/>
  <cols>
    <col min="1" max="1" width="6.7109375" style="1" customWidth="1"/>
    <col min="2" max="2" width="75.42578125" style="1" customWidth="1"/>
    <col min="3" max="3" width="9.85546875" style="1" customWidth="1"/>
    <col min="4" max="4" width="12.7109375" style="1" customWidth="1"/>
    <col min="5" max="5" width="28" style="1" customWidth="1"/>
    <col min="6" max="6" width="21.7109375" style="1" customWidth="1"/>
    <col min="7" max="7" width="33.140625" style="1" customWidth="1"/>
    <col min="8" max="257" width="11.42578125" style="1"/>
    <col min="258" max="258" width="6.7109375" style="1" customWidth="1"/>
    <col min="259" max="259" width="75.42578125" style="1" customWidth="1"/>
    <col min="260" max="260" width="9.85546875" style="1" customWidth="1"/>
    <col min="261" max="261" width="12.7109375" style="1" customWidth="1"/>
    <col min="262" max="262" width="21.7109375" style="1" customWidth="1"/>
    <col min="263" max="263" width="33.140625" style="1" customWidth="1"/>
    <col min="264" max="513" width="11.42578125" style="1"/>
    <col min="514" max="514" width="6.7109375" style="1" customWidth="1"/>
    <col min="515" max="515" width="75.42578125" style="1" customWidth="1"/>
    <col min="516" max="516" width="9.85546875" style="1" customWidth="1"/>
    <col min="517" max="517" width="12.7109375" style="1" customWidth="1"/>
    <col min="518" max="518" width="21.7109375" style="1" customWidth="1"/>
    <col min="519" max="519" width="33.140625" style="1" customWidth="1"/>
    <col min="520" max="769" width="11.42578125" style="1"/>
    <col min="770" max="770" width="6.7109375" style="1" customWidth="1"/>
    <col min="771" max="771" width="75.42578125" style="1" customWidth="1"/>
    <col min="772" max="772" width="9.85546875" style="1" customWidth="1"/>
    <col min="773" max="773" width="12.7109375" style="1" customWidth="1"/>
    <col min="774" max="774" width="21.7109375" style="1" customWidth="1"/>
    <col min="775" max="775" width="33.140625" style="1" customWidth="1"/>
    <col min="776" max="1025" width="11.42578125" style="1"/>
    <col min="1026" max="1026" width="6.7109375" style="1" customWidth="1"/>
    <col min="1027" max="1027" width="75.42578125" style="1" customWidth="1"/>
    <col min="1028" max="1028" width="9.85546875" style="1" customWidth="1"/>
    <col min="1029" max="1029" width="12.7109375" style="1" customWidth="1"/>
    <col min="1030" max="1030" width="21.7109375" style="1" customWidth="1"/>
    <col min="1031" max="1031" width="33.140625" style="1" customWidth="1"/>
    <col min="1032" max="1281" width="11.42578125" style="1"/>
    <col min="1282" max="1282" width="6.7109375" style="1" customWidth="1"/>
    <col min="1283" max="1283" width="75.42578125" style="1" customWidth="1"/>
    <col min="1284" max="1284" width="9.85546875" style="1" customWidth="1"/>
    <col min="1285" max="1285" width="12.7109375" style="1" customWidth="1"/>
    <col min="1286" max="1286" width="21.7109375" style="1" customWidth="1"/>
    <col min="1287" max="1287" width="33.140625" style="1" customWidth="1"/>
    <col min="1288" max="1537" width="11.42578125" style="1"/>
    <col min="1538" max="1538" width="6.7109375" style="1" customWidth="1"/>
    <col min="1539" max="1539" width="75.42578125" style="1" customWidth="1"/>
    <col min="1540" max="1540" width="9.85546875" style="1" customWidth="1"/>
    <col min="1541" max="1541" width="12.7109375" style="1" customWidth="1"/>
    <col min="1542" max="1542" width="21.7109375" style="1" customWidth="1"/>
    <col min="1543" max="1543" width="33.140625" style="1" customWidth="1"/>
    <col min="1544" max="1793" width="11.42578125" style="1"/>
    <col min="1794" max="1794" width="6.7109375" style="1" customWidth="1"/>
    <col min="1795" max="1795" width="75.42578125" style="1" customWidth="1"/>
    <col min="1796" max="1796" width="9.85546875" style="1" customWidth="1"/>
    <col min="1797" max="1797" width="12.7109375" style="1" customWidth="1"/>
    <col min="1798" max="1798" width="21.7109375" style="1" customWidth="1"/>
    <col min="1799" max="1799" width="33.140625" style="1" customWidth="1"/>
    <col min="1800" max="2049" width="11.42578125" style="1"/>
    <col min="2050" max="2050" width="6.7109375" style="1" customWidth="1"/>
    <col min="2051" max="2051" width="75.42578125" style="1" customWidth="1"/>
    <col min="2052" max="2052" width="9.85546875" style="1" customWidth="1"/>
    <col min="2053" max="2053" width="12.7109375" style="1" customWidth="1"/>
    <col min="2054" max="2054" width="21.7109375" style="1" customWidth="1"/>
    <col min="2055" max="2055" width="33.140625" style="1" customWidth="1"/>
    <col min="2056" max="2305" width="11.42578125" style="1"/>
    <col min="2306" max="2306" width="6.7109375" style="1" customWidth="1"/>
    <col min="2307" max="2307" width="75.42578125" style="1" customWidth="1"/>
    <col min="2308" max="2308" width="9.85546875" style="1" customWidth="1"/>
    <col min="2309" max="2309" width="12.7109375" style="1" customWidth="1"/>
    <col min="2310" max="2310" width="21.7109375" style="1" customWidth="1"/>
    <col min="2311" max="2311" width="33.140625" style="1" customWidth="1"/>
    <col min="2312" max="2561" width="11.42578125" style="1"/>
    <col min="2562" max="2562" width="6.7109375" style="1" customWidth="1"/>
    <col min="2563" max="2563" width="75.42578125" style="1" customWidth="1"/>
    <col min="2564" max="2564" width="9.85546875" style="1" customWidth="1"/>
    <col min="2565" max="2565" width="12.7109375" style="1" customWidth="1"/>
    <col min="2566" max="2566" width="21.7109375" style="1" customWidth="1"/>
    <col min="2567" max="2567" width="33.140625" style="1" customWidth="1"/>
    <col min="2568" max="2817" width="11.42578125" style="1"/>
    <col min="2818" max="2818" width="6.7109375" style="1" customWidth="1"/>
    <col min="2819" max="2819" width="75.42578125" style="1" customWidth="1"/>
    <col min="2820" max="2820" width="9.85546875" style="1" customWidth="1"/>
    <col min="2821" max="2821" width="12.7109375" style="1" customWidth="1"/>
    <col min="2822" max="2822" width="21.7109375" style="1" customWidth="1"/>
    <col min="2823" max="2823" width="33.140625" style="1" customWidth="1"/>
    <col min="2824" max="3073" width="11.42578125" style="1"/>
    <col min="3074" max="3074" width="6.7109375" style="1" customWidth="1"/>
    <col min="3075" max="3075" width="75.42578125" style="1" customWidth="1"/>
    <col min="3076" max="3076" width="9.85546875" style="1" customWidth="1"/>
    <col min="3077" max="3077" width="12.7109375" style="1" customWidth="1"/>
    <col min="3078" max="3078" width="21.7109375" style="1" customWidth="1"/>
    <col min="3079" max="3079" width="33.140625" style="1" customWidth="1"/>
    <col min="3080" max="3329" width="11.42578125" style="1"/>
    <col min="3330" max="3330" width="6.7109375" style="1" customWidth="1"/>
    <col min="3331" max="3331" width="75.42578125" style="1" customWidth="1"/>
    <col min="3332" max="3332" width="9.85546875" style="1" customWidth="1"/>
    <col min="3333" max="3333" width="12.7109375" style="1" customWidth="1"/>
    <col min="3334" max="3334" width="21.7109375" style="1" customWidth="1"/>
    <col min="3335" max="3335" width="33.140625" style="1" customWidth="1"/>
    <col min="3336" max="3585" width="11.42578125" style="1"/>
    <col min="3586" max="3586" width="6.7109375" style="1" customWidth="1"/>
    <col min="3587" max="3587" width="75.42578125" style="1" customWidth="1"/>
    <col min="3588" max="3588" width="9.85546875" style="1" customWidth="1"/>
    <col min="3589" max="3589" width="12.7109375" style="1" customWidth="1"/>
    <col min="3590" max="3590" width="21.7109375" style="1" customWidth="1"/>
    <col min="3591" max="3591" width="33.140625" style="1" customWidth="1"/>
    <col min="3592" max="3841" width="11.42578125" style="1"/>
    <col min="3842" max="3842" width="6.7109375" style="1" customWidth="1"/>
    <col min="3843" max="3843" width="75.42578125" style="1" customWidth="1"/>
    <col min="3844" max="3844" width="9.85546875" style="1" customWidth="1"/>
    <col min="3845" max="3845" width="12.7109375" style="1" customWidth="1"/>
    <col min="3846" max="3846" width="21.7109375" style="1" customWidth="1"/>
    <col min="3847" max="3847" width="33.140625" style="1" customWidth="1"/>
    <col min="3848" max="4097" width="11.42578125" style="1"/>
    <col min="4098" max="4098" width="6.7109375" style="1" customWidth="1"/>
    <col min="4099" max="4099" width="75.42578125" style="1" customWidth="1"/>
    <col min="4100" max="4100" width="9.85546875" style="1" customWidth="1"/>
    <col min="4101" max="4101" width="12.7109375" style="1" customWidth="1"/>
    <col min="4102" max="4102" width="21.7109375" style="1" customWidth="1"/>
    <col min="4103" max="4103" width="33.140625" style="1" customWidth="1"/>
    <col min="4104" max="4353" width="11.42578125" style="1"/>
    <col min="4354" max="4354" width="6.7109375" style="1" customWidth="1"/>
    <col min="4355" max="4355" width="75.42578125" style="1" customWidth="1"/>
    <col min="4356" max="4356" width="9.85546875" style="1" customWidth="1"/>
    <col min="4357" max="4357" width="12.7109375" style="1" customWidth="1"/>
    <col min="4358" max="4358" width="21.7109375" style="1" customWidth="1"/>
    <col min="4359" max="4359" width="33.140625" style="1" customWidth="1"/>
    <col min="4360" max="4609" width="11.42578125" style="1"/>
    <col min="4610" max="4610" width="6.7109375" style="1" customWidth="1"/>
    <col min="4611" max="4611" width="75.42578125" style="1" customWidth="1"/>
    <col min="4612" max="4612" width="9.85546875" style="1" customWidth="1"/>
    <col min="4613" max="4613" width="12.7109375" style="1" customWidth="1"/>
    <col min="4614" max="4614" width="21.7109375" style="1" customWidth="1"/>
    <col min="4615" max="4615" width="33.140625" style="1" customWidth="1"/>
    <col min="4616" max="4865" width="11.42578125" style="1"/>
    <col min="4866" max="4866" width="6.7109375" style="1" customWidth="1"/>
    <col min="4867" max="4867" width="75.42578125" style="1" customWidth="1"/>
    <col min="4868" max="4868" width="9.85546875" style="1" customWidth="1"/>
    <col min="4869" max="4869" width="12.7109375" style="1" customWidth="1"/>
    <col min="4870" max="4870" width="21.7109375" style="1" customWidth="1"/>
    <col min="4871" max="4871" width="33.140625" style="1" customWidth="1"/>
    <col min="4872" max="5121" width="11.42578125" style="1"/>
    <col min="5122" max="5122" width="6.7109375" style="1" customWidth="1"/>
    <col min="5123" max="5123" width="75.42578125" style="1" customWidth="1"/>
    <col min="5124" max="5124" width="9.85546875" style="1" customWidth="1"/>
    <col min="5125" max="5125" width="12.7109375" style="1" customWidth="1"/>
    <col min="5126" max="5126" width="21.7109375" style="1" customWidth="1"/>
    <col min="5127" max="5127" width="33.140625" style="1" customWidth="1"/>
    <col min="5128" max="5377" width="11.42578125" style="1"/>
    <col min="5378" max="5378" width="6.7109375" style="1" customWidth="1"/>
    <col min="5379" max="5379" width="75.42578125" style="1" customWidth="1"/>
    <col min="5380" max="5380" width="9.85546875" style="1" customWidth="1"/>
    <col min="5381" max="5381" width="12.7109375" style="1" customWidth="1"/>
    <col min="5382" max="5382" width="21.7109375" style="1" customWidth="1"/>
    <col min="5383" max="5383" width="33.140625" style="1" customWidth="1"/>
    <col min="5384" max="5633" width="11.42578125" style="1"/>
    <col min="5634" max="5634" width="6.7109375" style="1" customWidth="1"/>
    <col min="5635" max="5635" width="75.42578125" style="1" customWidth="1"/>
    <col min="5636" max="5636" width="9.85546875" style="1" customWidth="1"/>
    <col min="5637" max="5637" width="12.7109375" style="1" customWidth="1"/>
    <col min="5638" max="5638" width="21.7109375" style="1" customWidth="1"/>
    <col min="5639" max="5639" width="33.140625" style="1" customWidth="1"/>
    <col min="5640" max="5889" width="11.42578125" style="1"/>
    <col min="5890" max="5890" width="6.7109375" style="1" customWidth="1"/>
    <col min="5891" max="5891" width="75.42578125" style="1" customWidth="1"/>
    <col min="5892" max="5892" width="9.85546875" style="1" customWidth="1"/>
    <col min="5893" max="5893" width="12.7109375" style="1" customWidth="1"/>
    <col min="5894" max="5894" width="21.7109375" style="1" customWidth="1"/>
    <col min="5895" max="5895" width="33.140625" style="1" customWidth="1"/>
    <col min="5896" max="6145" width="11.42578125" style="1"/>
    <col min="6146" max="6146" width="6.7109375" style="1" customWidth="1"/>
    <col min="6147" max="6147" width="75.42578125" style="1" customWidth="1"/>
    <col min="6148" max="6148" width="9.85546875" style="1" customWidth="1"/>
    <col min="6149" max="6149" width="12.7109375" style="1" customWidth="1"/>
    <col min="6150" max="6150" width="21.7109375" style="1" customWidth="1"/>
    <col min="6151" max="6151" width="33.140625" style="1" customWidth="1"/>
    <col min="6152" max="6401" width="11.42578125" style="1"/>
    <col min="6402" max="6402" width="6.7109375" style="1" customWidth="1"/>
    <col min="6403" max="6403" width="75.42578125" style="1" customWidth="1"/>
    <col min="6404" max="6404" width="9.85546875" style="1" customWidth="1"/>
    <col min="6405" max="6405" width="12.7109375" style="1" customWidth="1"/>
    <col min="6406" max="6406" width="21.7109375" style="1" customWidth="1"/>
    <col min="6407" max="6407" width="33.140625" style="1" customWidth="1"/>
    <col min="6408" max="6657" width="11.42578125" style="1"/>
    <col min="6658" max="6658" width="6.7109375" style="1" customWidth="1"/>
    <col min="6659" max="6659" width="75.42578125" style="1" customWidth="1"/>
    <col min="6660" max="6660" width="9.85546875" style="1" customWidth="1"/>
    <col min="6661" max="6661" width="12.7109375" style="1" customWidth="1"/>
    <col min="6662" max="6662" width="21.7109375" style="1" customWidth="1"/>
    <col min="6663" max="6663" width="33.140625" style="1" customWidth="1"/>
    <col min="6664" max="6913" width="11.42578125" style="1"/>
    <col min="6914" max="6914" width="6.7109375" style="1" customWidth="1"/>
    <col min="6915" max="6915" width="75.42578125" style="1" customWidth="1"/>
    <col min="6916" max="6916" width="9.85546875" style="1" customWidth="1"/>
    <col min="6917" max="6917" width="12.7109375" style="1" customWidth="1"/>
    <col min="6918" max="6918" width="21.7109375" style="1" customWidth="1"/>
    <col min="6919" max="6919" width="33.140625" style="1" customWidth="1"/>
    <col min="6920" max="7169" width="11.42578125" style="1"/>
    <col min="7170" max="7170" width="6.7109375" style="1" customWidth="1"/>
    <col min="7171" max="7171" width="75.42578125" style="1" customWidth="1"/>
    <col min="7172" max="7172" width="9.85546875" style="1" customWidth="1"/>
    <col min="7173" max="7173" width="12.7109375" style="1" customWidth="1"/>
    <col min="7174" max="7174" width="21.7109375" style="1" customWidth="1"/>
    <col min="7175" max="7175" width="33.140625" style="1" customWidth="1"/>
    <col min="7176" max="7425" width="11.42578125" style="1"/>
    <col min="7426" max="7426" width="6.7109375" style="1" customWidth="1"/>
    <col min="7427" max="7427" width="75.42578125" style="1" customWidth="1"/>
    <col min="7428" max="7428" width="9.85546875" style="1" customWidth="1"/>
    <col min="7429" max="7429" width="12.7109375" style="1" customWidth="1"/>
    <col min="7430" max="7430" width="21.7109375" style="1" customWidth="1"/>
    <col min="7431" max="7431" width="33.140625" style="1" customWidth="1"/>
    <col min="7432" max="7681" width="11.42578125" style="1"/>
    <col min="7682" max="7682" width="6.7109375" style="1" customWidth="1"/>
    <col min="7683" max="7683" width="75.42578125" style="1" customWidth="1"/>
    <col min="7684" max="7684" width="9.85546875" style="1" customWidth="1"/>
    <col min="7685" max="7685" width="12.7109375" style="1" customWidth="1"/>
    <col min="7686" max="7686" width="21.7109375" style="1" customWidth="1"/>
    <col min="7687" max="7687" width="33.140625" style="1" customWidth="1"/>
    <col min="7688" max="7937" width="11.42578125" style="1"/>
    <col min="7938" max="7938" width="6.7109375" style="1" customWidth="1"/>
    <col min="7939" max="7939" width="75.42578125" style="1" customWidth="1"/>
    <col min="7940" max="7940" width="9.85546875" style="1" customWidth="1"/>
    <col min="7941" max="7941" width="12.7109375" style="1" customWidth="1"/>
    <col min="7942" max="7942" width="21.7109375" style="1" customWidth="1"/>
    <col min="7943" max="7943" width="33.140625" style="1" customWidth="1"/>
    <col min="7944" max="8193" width="11.42578125" style="1"/>
    <col min="8194" max="8194" width="6.7109375" style="1" customWidth="1"/>
    <col min="8195" max="8195" width="75.42578125" style="1" customWidth="1"/>
    <col min="8196" max="8196" width="9.85546875" style="1" customWidth="1"/>
    <col min="8197" max="8197" width="12.7109375" style="1" customWidth="1"/>
    <col min="8198" max="8198" width="21.7109375" style="1" customWidth="1"/>
    <col min="8199" max="8199" width="33.140625" style="1" customWidth="1"/>
    <col min="8200" max="8449" width="11.42578125" style="1"/>
    <col min="8450" max="8450" width="6.7109375" style="1" customWidth="1"/>
    <col min="8451" max="8451" width="75.42578125" style="1" customWidth="1"/>
    <col min="8452" max="8452" width="9.85546875" style="1" customWidth="1"/>
    <col min="8453" max="8453" width="12.7109375" style="1" customWidth="1"/>
    <col min="8454" max="8454" width="21.7109375" style="1" customWidth="1"/>
    <col min="8455" max="8455" width="33.140625" style="1" customWidth="1"/>
    <col min="8456" max="8705" width="11.42578125" style="1"/>
    <col min="8706" max="8706" width="6.7109375" style="1" customWidth="1"/>
    <col min="8707" max="8707" width="75.42578125" style="1" customWidth="1"/>
    <col min="8708" max="8708" width="9.85546875" style="1" customWidth="1"/>
    <col min="8709" max="8709" width="12.7109375" style="1" customWidth="1"/>
    <col min="8710" max="8710" width="21.7109375" style="1" customWidth="1"/>
    <col min="8711" max="8711" width="33.140625" style="1" customWidth="1"/>
    <col min="8712" max="8961" width="11.42578125" style="1"/>
    <col min="8962" max="8962" width="6.7109375" style="1" customWidth="1"/>
    <col min="8963" max="8963" width="75.42578125" style="1" customWidth="1"/>
    <col min="8964" max="8964" width="9.85546875" style="1" customWidth="1"/>
    <col min="8965" max="8965" width="12.7109375" style="1" customWidth="1"/>
    <col min="8966" max="8966" width="21.7109375" style="1" customWidth="1"/>
    <col min="8967" max="8967" width="33.140625" style="1" customWidth="1"/>
    <col min="8968" max="9217" width="11.42578125" style="1"/>
    <col min="9218" max="9218" width="6.7109375" style="1" customWidth="1"/>
    <col min="9219" max="9219" width="75.42578125" style="1" customWidth="1"/>
    <col min="9220" max="9220" width="9.85546875" style="1" customWidth="1"/>
    <col min="9221" max="9221" width="12.7109375" style="1" customWidth="1"/>
    <col min="9222" max="9222" width="21.7109375" style="1" customWidth="1"/>
    <col min="9223" max="9223" width="33.140625" style="1" customWidth="1"/>
    <col min="9224" max="9473" width="11.42578125" style="1"/>
    <col min="9474" max="9474" width="6.7109375" style="1" customWidth="1"/>
    <col min="9475" max="9475" width="75.42578125" style="1" customWidth="1"/>
    <col min="9476" max="9476" width="9.85546875" style="1" customWidth="1"/>
    <col min="9477" max="9477" width="12.7109375" style="1" customWidth="1"/>
    <col min="9478" max="9478" width="21.7109375" style="1" customWidth="1"/>
    <col min="9479" max="9479" width="33.140625" style="1" customWidth="1"/>
    <col min="9480" max="9729" width="11.42578125" style="1"/>
    <col min="9730" max="9730" width="6.7109375" style="1" customWidth="1"/>
    <col min="9731" max="9731" width="75.42578125" style="1" customWidth="1"/>
    <col min="9732" max="9732" width="9.85546875" style="1" customWidth="1"/>
    <col min="9733" max="9733" width="12.7109375" style="1" customWidth="1"/>
    <col min="9734" max="9734" width="21.7109375" style="1" customWidth="1"/>
    <col min="9735" max="9735" width="33.140625" style="1" customWidth="1"/>
    <col min="9736" max="9985" width="11.42578125" style="1"/>
    <col min="9986" max="9986" width="6.7109375" style="1" customWidth="1"/>
    <col min="9987" max="9987" width="75.42578125" style="1" customWidth="1"/>
    <col min="9988" max="9988" width="9.85546875" style="1" customWidth="1"/>
    <col min="9989" max="9989" width="12.7109375" style="1" customWidth="1"/>
    <col min="9990" max="9990" width="21.7109375" style="1" customWidth="1"/>
    <col min="9991" max="9991" width="33.140625" style="1" customWidth="1"/>
    <col min="9992" max="10241" width="11.42578125" style="1"/>
    <col min="10242" max="10242" width="6.7109375" style="1" customWidth="1"/>
    <col min="10243" max="10243" width="75.42578125" style="1" customWidth="1"/>
    <col min="10244" max="10244" width="9.85546875" style="1" customWidth="1"/>
    <col min="10245" max="10245" width="12.7109375" style="1" customWidth="1"/>
    <col min="10246" max="10246" width="21.7109375" style="1" customWidth="1"/>
    <col min="10247" max="10247" width="33.140625" style="1" customWidth="1"/>
    <col min="10248" max="10497" width="11.42578125" style="1"/>
    <col min="10498" max="10498" width="6.7109375" style="1" customWidth="1"/>
    <col min="10499" max="10499" width="75.42578125" style="1" customWidth="1"/>
    <col min="10500" max="10500" width="9.85546875" style="1" customWidth="1"/>
    <col min="10501" max="10501" width="12.7109375" style="1" customWidth="1"/>
    <col min="10502" max="10502" width="21.7109375" style="1" customWidth="1"/>
    <col min="10503" max="10503" width="33.140625" style="1" customWidth="1"/>
    <col min="10504" max="10753" width="11.42578125" style="1"/>
    <col min="10754" max="10754" width="6.7109375" style="1" customWidth="1"/>
    <col min="10755" max="10755" width="75.42578125" style="1" customWidth="1"/>
    <col min="10756" max="10756" width="9.85546875" style="1" customWidth="1"/>
    <col min="10757" max="10757" width="12.7109375" style="1" customWidth="1"/>
    <col min="10758" max="10758" width="21.7109375" style="1" customWidth="1"/>
    <col min="10759" max="10759" width="33.140625" style="1" customWidth="1"/>
    <col min="10760" max="11009" width="11.42578125" style="1"/>
    <col min="11010" max="11010" width="6.7109375" style="1" customWidth="1"/>
    <col min="11011" max="11011" width="75.42578125" style="1" customWidth="1"/>
    <col min="11012" max="11012" width="9.85546875" style="1" customWidth="1"/>
    <col min="11013" max="11013" width="12.7109375" style="1" customWidth="1"/>
    <col min="11014" max="11014" width="21.7109375" style="1" customWidth="1"/>
    <col min="11015" max="11015" width="33.140625" style="1" customWidth="1"/>
    <col min="11016" max="11265" width="11.42578125" style="1"/>
    <col min="11266" max="11266" width="6.7109375" style="1" customWidth="1"/>
    <col min="11267" max="11267" width="75.42578125" style="1" customWidth="1"/>
    <col min="11268" max="11268" width="9.85546875" style="1" customWidth="1"/>
    <col min="11269" max="11269" width="12.7109375" style="1" customWidth="1"/>
    <col min="11270" max="11270" width="21.7109375" style="1" customWidth="1"/>
    <col min="11271" max="11271" width="33.140625" style="1" customWidth="1"/>
    <col min="11272" max="11521" width="11.42578125" style="1"/>
    <col min="11522" max="11522" width="6.7109375" style="1" customWidth="1"/>
    <col min="11523" max="11523" width="75.42578125" style="1" customWidth="1"/>
    <col min="11524" max="11524" width="9.85546875" style="1" customWidth="1"/>
    <col min="11525" max="11525" width="12.7109375" style="1" customWidth="1"/>
    <col min="11526" max="11526" width="21.7109375" style="1" customWidth="1"/>
    <col min="11527" max="11527" width="33.140625" style="1" customWidth="1"/>
    <col min="11528" max="11777" width="11.42578125" style="1"/>
    <col min="11778" max="11778" width="6.7109375" style="1" customWidth="1"/>
    <col min="11779" max="11779" width="75.42578125" style="1" customWidth="1"/>
    <col min="11780" max="11780" width="9.85546875" style="1" customWidth="1"/>
    <col min="11781" max="11781" width="12.7109375" style="1" customWidth="1"/>
    <col min="11782" max="11782" width="21.7109375" style="1" customWidth="1"/>
    <col min="11783" max="11783" width="33.140625" style="1" customWidth="1"/>
    <col min="11784" max="12033" width="11.42578125" style="1"/>
    <col min="12034" max="12034" width="6.7109375" style="1" customWidth="1"/>
    <col min="12035" max="12035" width="75.42578125" style="1" customWidth="1"/>
    <col min="12036" max="12036" width="9.85546875" style="1" customWidth="1"/>
    <col min="12037" max="12037" width="12.7109375" style="1" customWidth="1"/>
    <col min="12038" max="12038" width="21.7109375" style="1" customWidth="1"/>
    <col min="12039" max="12039" width="33.140625" style="1" customWidth="1"/>
    <col min="12040" max="12289" width="11.42578125" style="1"/>
    <col min="12290" max="12290" width="6.7109375" style="1" customWidth="1"/>
    <col min="12291" max="12291" width="75.42578125" style="1" customWidth="1"/>
    <col min="12292" max="12292" width="9.85546875" style="1" customWidth="1"/>
    <col min="12293" max="12293" width="12.7109375" style="1" customWidth="1"/>
    <col min="12294" max="12294" width="21.7109375" style="1" customWidth="1"/>
    <col min="12295" max="12295" width="33.140625" style="1" customWidth="1"/>
    <col min="12296" max="12545" width="11.42578125" style="1"/>
    <col min="12546" max="12546" width="6.7109375" style="1" customWidth="1"/>
    <col min="12547" max="12547" width="75.42578125" style="1" customWidth="1"/>
    <col min="12548" max="12548" width="9.85546875" style="1" customWidth="1"/>
    <col min="12549" max="12549" width="12.7109375" style="1" customWidth="1"/>
    <col min="12550" max="12550" width="21.7109375" style="1" customWidth="1"/>
    <col min="12551" max="12551" width="33.140625" style="1" customWidth="1"/>
    <col min="12552" max="12801" width="11.42578125" style="1"/>
    <col min="12802" max="12802" width="6.7109375" style="1" customWidth="1"/>
    <col min="12803" max="12803" width="75.42578125" style="1" customWidth="1"/>
    <col min="12804" max="12804" width="9.85546875" style="1" customWidth="1"/>
    <col min="12805" max="12805" width="12.7109375" style="1" customWidth="1"/>
    <col min="12806" max="12806" width="21.7109375" style="1" customWidth="1"/>
    <col min="12807" max="12807" width="33.140625" style="1" customWidth="1"/>
    <col min="12808" max="13057" width="11.42578125" style="1"/>
    <col min="13058" max="13058" width="6.7109375" style="1" customWidth="1"/>
    <col min="13059" max="13059" width="75.42578125" style="1" customWidth="1"/>
    <col min="13060" max="13060" width="9.85546875" style="1" customWidth="1"/>
    <col min="13061" max="13061" width="12.7109375" style="1" customWidth="1"/>
    <col min="13062" max="13062" width="21.7109375" style="1" customWidth="1"/>
    <col min="13063" max="13063" width="33.140625" style="1" customWidth="1"/>
    <col min="13064" max="13313" width="11.42578125" style="1"/>
    <col min="13314" max="13314" width="6.7109375" style="1" customWidth="1"/>
    <col min="13315" max="13315" width="75.42578125" style="1" customWidth="1"/>
    <col min="13316" max="13316" width="9.85546875" style="1" customWidth="1"/>
    <col min="13317" max="13317" width="12.7109375" style="1" customWidth="1"/>
    <col min="13318" max="13318" width="21.7109375" style="1" customWidth="1"/>
    <col min="13319" max="13319" width="33.140625" style="1" customWidth="1"/>
    <col min="13320" max="13569" width="11.42578125" style="1"/>
    <col min="13570" max="13570" width="6.7109375" style="1" customWidth="1"/>
    <col min="13571" max="13571" width="75.42578125" style="1" customWidth="1"/>
    <col min="13572" max="13572" width="9.85546875" style="1" customWidth="1"/>
    <col min="13573" max="13573" width="12.7109375" style="1" customWidth="1"/>
    <col min="13574" max="13574" width="21.7109375" style="1" customWidth="1"/>
    <col min="13575" max="13575" width="33.140625" style="1" customWidth="1"/>
    <col min="13576" max="13825" width="11.42578125" style="1"/>
    <col min="13826" max="13826" width="6.7109375" style="1" customWidth="1"/>
    <col min="13827" max="13827" width="75.42578125" style="1" customWidth="1"/>
    <col min="13828" max="13828" width="9.85546875" style="1" customWidth="1"/>
    <col min="13829" max="13829" width="12.7109375" style="1" customWidth="1"/>
    <col min="13830" max="13830" width="21.7109375" style="1" customWidth="1"/>
    <col min="13831" max="13831" width="33.140625" style="1" customWidth="1"/>
    <col min="13832" max="14081" width="11.42578125" style="1"/>
    <col min="14082" max="14082" width="6.7109375" style="1" customWidth="1"/>
    <col min="14083" max="14083" width="75.42578125" style="1" customWidth="1"/>
    <col min="14084" max="14084" width="9.85546875" style="1" customWidth="1"/>
    <col min="14085" max="14085" width="12.7109375" style="1" customWidth="1"/>
    <col min="14086" max="14086" width="21.7109375" style="1" customWidth="1"/>
    <col min="14087" max="14087" width="33.140625" style="1" customWidth="1"/>
    <col min="14088" max="14337" width="11.42578125" style="1"/>
    <col min="14338" max="14338" width="6.7109375" style="1" customWidth="1"/>
    <col min="14339" max="14339" width="75.42578125" style="1" customWidth="1"/>
    <col min="14340" max="14340" width="9.85546875" style="1" customWidth="1"/>
    <col min="14341" max="14341" width="12.7109375" style="1" customWidth="1"/>
    <col min="14342" max="14342" width="21.7109375" style="1" customWidth="1"/>
    <col min="14343" max="14343" width="33.140625" style="1" customWidth="1"/>
    <col min="14344" max="14593" width="11.42578125" style="1"/>
    <col min="14594" max="14594" width="6.7109375" style="1" customWidth="1"/>
    <col min="14595" max="14595" width="75.42578125" style="1" customWidth="1"/>
    <col min="14596" max="14596" width="9.85546875" style="1" customWidth="1"/>
    <col min="14597" max="14597" width="12.7109375" style="1" customWidth="1"/>
    <col min="14598" max="14598" width="21.7109375" style="1" customWidth="1"/>
    <col min="14599" max="14599" width="33.140625" style="1" customWidth="1"/>
    <col min="14600" max="14849" width="11.42578125" style="1"/>
    <col min="14850" max="14850" width="6.7109375" style="1" customWidth="1"/>
    <col min="14851" max="14851" width="75.42578125" style="1" customWidth="1"/>
    <col min="14852" max="14852" width="9.85546875" style="1" customWidth="1"/>
    <col min="14853" max="14853" width="12.7109375" style="1" customWidth="1"/>
    <col min="14854" max="14854" width="21.7109375" style="1" customWidth="1"/>
    <col min="14855" max="14855" width="33.140625" style="1" customWidth="1"/>
    <col min="14856" max="15105" width="11.42578125" style="1"/>
    <col min="15106" max="15106" width="6.7109375" style="1" customWidth="1"/>
    <col min="15107" max="15107" width="75.42578125" style="1" customWidth="1"/>
    <col min="15108" max="15108" width="9.85546875" style="1" customWidth="1"/>
    <col min="15109" max="15109" width="12.7109375" style="1" customWidth="1"/>
    <col min="15110" max="15110" width="21.7109375" style="1" customWidth="1"/>
    <col min="15111" max="15111" width="33.140625" style="1" customWidth="1"/>
    <col min="15112" max="15361" width="11.42578125" style="1"/>
    <col min="15362" max="15362" width="6.7109375" style="1" customWidth="1"/>
    <col min="15363" max="15363" width="75.42578125" style="1" customWidth="1"/>
    <col min="15364" max="15364" width="9.85546875" style="1" customWidth="1"/>
    <col min="15365" max="15365" width="12.7109375" style="1" customWidth="1"/>
    <col min="15366" max="15366" width="21.7109375" style="1" customWidth="1"/>
    <col min="15367" max="15367" width="33.140625" style="1" customWidth="1"/>
    <col min="15368" max="15617" width="11.42578125" style="1"/>
    <col min="15618" max="15618" width="6.7109375" style="1" customWidth="1"/>
    <col min="15619" max="15619" width="75.42578125" style="1" customWidth="1"/>
    <col min="15620" max="15620" width="9.85546875" style="1" customWidth="1"/>
    <col min="15621" max="15621" width="12.7109375" style="1" customWidth="1"/>
    <col min="15622" max="15622" width="21.7109375" style="1" customWidth="1"/>
    <col min="15623" max="15623" width="33.140625" style="1" customWidth="1"/>
    <col min="15624" max="15873" width="11.42578125" style="1"/>
    <col min="15874" max="15874" width="6.7109375" style="1" customWidth="1"/>
    <col min="15875" max="15875" width="75.42578125" style="1" customWidth="1"/>
    <col min="15876" max="15876" width="9.85546875" style="1" customWidth="1"/>
    <col min="15877" max="15877" width="12.7109375" style="1" customWidth="1"/>
    <col min="15878" max="15878" width="21.7109375" style="1" customWidth="1"/>
    <col min="15879" max="15879" width="33.140625" style="1" customWidth="1"/>
    <col min="15880" max="16129" width="11.42578125" style="1"/>
    <col min="16130" max="16130" width="6.7109375" style="1" customWidth="1"/>
    <col min="16131" max="16131" width="75.42578125" style="1" customWidth="1"/>
    <col min="16132" max="16132" width="9.85546875" style="1" customWidth="1"/>
    <col min="16133" max="16133" width="12.7109375" style="1" customWidth="1"/>
    <col min="16134" max="16134" width="21.7109375" style="1" customWidth="1"/>
    <col min="16135" max="16135" width="33.140625" style="1" customWidth="1"/>
    <col min="16136" max="16384" width="11.42578125" style="1"/>
  </cols>
  <sheetData>
    <row r="1" spans="1:87" ht="53.25" customHeight="1" thickBot="1">
      <c r="A1" s="110" t="s">
        <v>35</v>
      </c>
      <c r="B1" s="111"/>
      <c r="C1" s="111"/>
      <c r="D1" s="111"/>
      <c r="E1" s="111"/>
      <c r="F1" s="111"/>
      <c r="G1" s="112"/>
    </row>
    <row r="2" spans="1:87" ht="40.5" customHeight="1" thickBot="1">
      <c r="A2" s="113" t="s">
        <v>114</v>
      </c>
      <c r="B2" s="114"/>
      <c r="C2" s="114"/>
      <c r="D2" s="114"/>
      <c r="E2" s="114"/>
      <c r="F2" s="114"/>
      <c r="G2" s="115"/>
    </row>
    <row r="3" spans="1:87" ht="25.5" customHeight="1" thickBot="1">
      <c r="A3" s="113" t="s">
        <v>36</v>
      </c>
      <c r="B3" s="116"/>
      <c r="C3" s="116"/>
      <c r="D3" s="116"/>
      <c r="E3" s="116"/>
      <c r="F3" s="116"/>
      <c r="G3" s="117"/>
    </row>
    <row r="4" spans="1:87" ht="36.75" customHeight="1" thickBot="1">
      <c r="A4" s="118" t="s">
        <v>37</v>
      </c>
      <c r="B4" s="119"/>
      <c r="C4" s="119"/>
      <c r="D4" s="119"/>
      <c r="E4" s="119"/>
      <c r="F4" s="119"/>
      <c r="G4" s="120"/>
    </row>
    <row r="5" spans="1:87" ht="11.25" customHeight="1" thickBot="1">
      <c r="A5" s="121"/>
      <c r="B5" s="114"/>
      <c r="C5" s="114"/>
      <c r="D5" s="114"/>
      <c r="E5" s="114"/>
      <c r="F5" s="114"/>
      <c r="G5" s="115"/>
    </row>
    <row r="6" spans="1:87" ht="8.25" customHeight="1">
      <c r="A6" s="108"/>
      <c r="B6" s="108"/>
      <c r="C6" s="108"/>
      <c r="D6" s="108"/>
      <c r="E6" s="108"/>
      <c r="F6" s="108"/>
      <c r="G6" s="108"/>
    </row>
    <row r="7" spans="1:87" ht="10.5" customHeight="1" thickBot="1">
      <c r="A7" s="109"/>
      <c r="B7" s="109"/>
      <c r="C7" s="109"/>
      <c r="D7" s="109"/>
      <c r="E7" s="109"/>
      <c r="F7" s="109"/>
      <c r="G7" s="109"/>
    </row>
    <row r="8" spans="1:87" s="6" customFormat="1" ht="15.75">
      <c r="A8" s="2" t="s">
        <v>0</v>
      </c>
      <c r="B8" s="3" t="s">
        <v>1</v>
      </c>
      <c r="C8" s="4" t="s">
        <v>2</v>
      </c>
      <c r="D8" s="90" t="s">
        <v>3</v>
      </c>
      <c r="E8" s="91"/>
      <c r="F8" s="4" t="s">
        <v>4</v>
      </c>
      <c r="G8" s="5" t="s">
        <v>5</v>
      </c>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row>
    <row r="9" spans="1:87" s="6" customFormat="1" ht="35.450000000000003" customHeight="1" thickBot="1">
      <c r="A9" s="7" t="s">
        <v>6</v>
      </c>
      <c r="B9" s="8" t="s">
        <v>7</v>
      </c>
      <c r="C9" s="9" t="s">
        <v>8</v>
      </c>
      <c r="D9" s="9" t="s">
        <v>21</v>
      </c>
      <c r="E9" s="58" t="s">
        <v>22</v>
      </c>
      <c r="F9" s="10" t="s">
        <v>9</v>
      </c>
      <c r="G9" s="11" t="s">
        <v>10</v>
      </c>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row>
    <row r="10" spans="1:87" ht="22.5" customHeight="1">
      <c r="A10" s="12" t="s">
        <v>88</v>
      </c>
      <c r="B10" s="13" t="s">
        <v>11</v>
      </c>
      <c r="C10" s="95"/>
      <c r="D10" s="96"/>
      <c r="E10" s="96"/>
      <c r="F10" s="96"/>
      <c r="G10" s="97"/>
    </row>
    <row r="11" spans="1:87" ht="22.5" customHeight="1">
      <c r="A11" s="14" t="str">
        <f>$A$10&amp;"."&amp;H11</f>
        <v>G00.a</v>
      </c>
      <c r="B11" s="15" t="s">
        <v>38</v>
      </c>
      <c r="C11" s="16" t="s">
        <v>2</v>
      </c>
      <c r="D11" s="17">
        <v>1</v>
      </c>
      <c r="E11" s="17">
        <v>1</v>
      </c>
      <c r="F11" s="18"/>
      <c r="G11" s="19">
        <f>F11*E11</f>
        <v>0</v>
      </c>
      <c r="H11" s="1" t="s">
        <v>12</v>
      </c>
    </row>
    <row r="12" spans="1:87" ht="15" customHeight="1">
      <c r="A12" s="14" t="str">
        <f>$A$10&amp;"."&amp;H12</f>
        <v>G00.b</v>
      </c>
      <c r="B12" s="15" t="s">
        <v>13</v>
      </c>
      <c r="C12" s="16" t="s">
        <v>2</v>
      </c>
      <c r="D12" s="17">
        <v>1</v>
      </c>
      <c r="E12" s="17">
        <v>1</v>
      </c>
      <c r="F12" s="18"/>
      <c r="G12" s="19">
        <f>F12*E12</f>
        <v>0</v>
      </c>
      <c r="H12" s="1" t="s">
        <v>14</v>
      </c>
    </row>
    <row r="13" spans="1:87" ht="15" customHeight="1">
      <c r="A13" s="14" t="str">
        <f>$A$10&amp;"."&amp;H13</f>
        <v>G00.c</v>
      </c>
      <c r="B13" s="15" t="s">
        <v>39</v>
      </c>
      <c r="C13" s="16" t="s">
        <v>15</v>
      </c>
      <c r="D13" s="17">
        <v>1</v>
      </c>
      <c r="E13" s="17">
        <v>1</v>
      </c>
      <c r="F13" s="18"/>
      <c r="G13" s="19">
        <f>F13*E13</f>
        <v>0</v>
      </c>
      <c r="H13" s="1" t="s">
        <v>24</v>
      </c>
    </row>
    <row r="14" spans="1:87" ht="30" customHeight="1" thickBot="1">
      <c r="A14" s="20"/>
      <c r="B14" s="21" t="str">
        <f>"Sous-Total "&amp;A10&amp;" "&amp;B10</f>
        <v>Sous-Total G00 Préparation des travaux</v>
      </c>
      <c r="C14" s="22"/>
      <c r="D14" s="23"/>
      <c r="E14" s="23"/>
      <c r="F14" s="24"/>
      <c r="G14" s="25">
        <f>SUM(G11:G13)</f>
        <v>0</v>
      </c>
    </row>
    <row r="15" spans="1:87" ht="15" customHeight="1">
      <c r="A15" s="98" t="s">
        <v>89</v>
      </c>
      <c r="B15" s="100" t="s">
        <v>40</v>
      </c>
      <c r="C15" s="102"/>
      <c r="D15" s="103"/>
      <c r="E15" s="103"/>
      <c r="F15" s="103"/>
      <c r="G15" s="104"/>
    </row>
    <row r="16" spans="1:87">
      <c r="A16" s="99"/>
      <c r="B16" s="101"/>
      <c r="C16" s="105"/>
      <c r="D16" s="106"/>
      <c r="E16" s="106"/>
      <c r="F16" s="106"/>
      <c r="G16" s="107"/>
    </row>
    <row r="17" spans="1:8" s="65" customFormat="1" ht="30.75" customHeight="1">
      <c r="A17" s="60" t="str">
        <f>$A$15&amp;"."&amp;H17</f>
        <v>G01.a</v>
      </c>
      <c r="B17" s="59" t="s">
        <v>42</v>
      </c>
      <c r="C17" s="16" t="s">
        <v>15</v>
      </c>
      <c r="D17" s="62">
        <v>1</v>
      </c>
      <c r="E17" s="62">
        <v>1</v>
      </c>
      <c r="F17" s="63"/>
      <c r="G17" s="64">
        <f>F17*E17</f>
        <v>0</v>
      </c>
      <c r="H17" s="65" t="s">
        <v>12</v>
      </c>
    </row>
    <row r="18" spans="1:8" s="65" customFormat="1" ht="30.75" customHeight="1">
      <c r="A18" s="60" t="str">
        <f>$A$15&amp;"."&amp;H18</f>
        <v>G01.b</v>
      </c>
      <c r="B18" s="59" t="s">
        <v>41</v>
      </c>
      <c r="C18" s="61" t="s">
        <v>2</v>
      </c>
      <c r="D18" s="62">
        <v>1</v>
      </c>
      <c r="E18" s="62">
        <v>1</v>
      </c>
      <c r="F18" s="63"/>
      <c r="G18" s="64">
        <f>F18*E18</f>
        <v>0</v>
      </c>
      <c r="H18" s="65" t="s">
        <v>14</v>
      </c>
    </row>
    <row r="19" spans="1:8" s="65" customFormat="1" ht="151.5" customHeight="1">
      <c r="A19" s="60" t="str">
        <f>$A$15&amp;"."&amp;H19</f>
        <v>G01.c</v>
      </c>
      <c r="B19" s="59" t="s">
        <v>101</v>
      </c>
      <c r="C19" s="61" t="s">
        <v>2</v>
      </c>
      <c r="D19" s="62">
        <v>1</v>
      </c>
      <c r="E19" s="62">
        <v>1</v>
      </c>
      <c r="F19" s="63"/>
      <c r="G19" s="64">
        <f>F19*E19</f>
        <v>0</v>
      </c>
      <c r="H19" s="65" t="s">
        <v>24</v>
      </c>
    </row>
    <row r="20" spans="1:8" s="65" customFormat="1" ht="33" customHeight="1">
      <c r="A20" s="60" t="str">
        <f>$A$15&amp;"."&amp;H20</f>
        <v>G01.d</v>
      </c>
      <c r="B20" s="59" t="s">
        <v>43</v>
      </c>
      <c r="C20" s="61" t="s">
        <v>2</v>
      </c>
      <c r="D20" s="62">
        <v>1</v>
      </c>
      <c r="E20" s="62">
        <v>1</v>
      </c>
      <c r="F20" s="63"/>
      <c r="G20" s="64">
        <f>F20*E20</f>
        <v>0</v>
      </c>
      <c r="H20" s="65" t="s">
        <v>25</v>
      </c>
    </row>
    <row r="21" spans="1:8" ht="30" customHeight="1" thickBot="1">
      <c r="A21" s="20"/>
      <c r="B21" s="26" t="str">
        <f>"Sous-Total "&amp;A15&amp;" "&amp;B15</f>
        <v>Sous-Total G01 Dépose du matériel existant</v>
      </c>
      <c r="C21" s="27"/>
      <c r="D21" s="28"/>
      <c r="E21" s="28"/>
      <c r="F21" s="29"/>
      <c r="G21" s="30">
        <f>SUM(G17:G20)</f>
        <v>0</v>
      </c>
    </row>
    <row r="22" spans="1:8" ht="15" customHeight="1">
      <c r="A22" s="98" t="s">
        <v>90</v>
      </c>
      <c r="B22" s="100" t="s">
        <v>30</v>
      </c>
      <c r="C22" s="102"/>
      <c r="D22" s="103"/>
      <c r="E22" s="103"/>
      <c r="F22" s="103"/>
      <c r="G22" s="104"/>
    </row>
    <row r="23" spans="1:8">
      <c r="A23" s="99"/>
      <c r="B23" s="101"/>
      <c r="C23" s="105"/>
      <c r="D23" s="106"/>
      <c r="E23" s="106"/>
      <c r="F23" s="106"/>
      <c r="G23" s="107"/>
    </row>
    <row r="24" spans="1:8" s="65" customFormat="1" ht="48" customHeight="1">
      <c r="A24" s="60" t="str">
        <f>$A$22&amp;"."&amp;H24</f>
        <v>G02.a</v>
      </c>
      <c r="B24" s="59" t="s">
        <v>107</v>
      </c>
      <c r="C24" s="61" t="s">
        <v>2</v>
      </c>
      <c r="D24" s="62">
        <v>1</v>
      </c>
      <c r="E24" s="62">
        <v>1</v>
      </c>
      <c r="F24" s="63"/>
      <c r="G24" s="64">
        <f>F24*E24</f>
        <v>0</v>
      </c>
      <c r="H24" s="65" t="s">
        <v>12</v>
      </c>
    </row>
    <row r="25" spans="1:8" s="65" customFormat="1" ht="50.25" customHeight="1">
      <c r="A25" s="60" t="str">
        <f t="shared" ref="A25" si="0">$A$22&amp;"."&amp;H25</f>
        <v>G02.b</v>
      </c>
      <c r="B25" s="59" t="s">
        <v>108</v>
      </c>
      <c r="C25" s="61" t="s">
        <v>2</v>
      </c>
      <c r="D25" s="62">
        <v>1</v>
      </c>
      <c r="E25" s="62">
        <v>1</v>
      </c>
      <c r="F25" s="63"/>
      <c r="G25" s="64">
        <f>F25*E25</f>
        <v>0</v>
      </c>
      <c r="H25" s="65" t="s">
        <v>14</v>
      </c>
    </row>
    <row r="26" spans="1:8" ht="30" customHeight="1" thickBot="1">
      <c r="A26" s="20"/>
      <c r="B26" s="26" t="str">
        <f>"Sous-Total "&amp;A22&amp;" "&amp;B22</f>
        <v>Sous-Total G02 Travaux d'adaptation de l'existant</v>
      </c>
      <c r="C26" s="27"/>
      <c r="D26" s="28"/>
      <c r="E26" s="28"/>
      <c r="F26" s="29"/>
      <c r="G26" s="30">
        <f>SUM(G24:G25)</f>
        <v>0</v>
      </c>
    </row>
    <row r="27" spans="1:8" ht="15" customHeight="1">
      <c r="A27" s="98" t="s">
        <v>91</v>
      </c>
      <c r="B27" s="100" t="s">
        <v>45</v>
      </c>
      <c r="C27" s="102"/>
      <c r="D27" s="103"/>
      <c r="E27" s="103"/>
      <c r="F27" s="103"/>
      <c r="G27" s="104"/>
    </row>
    <row r="28" spans="1:8">
      <c r="A28" s="99"/>
      <c r="B28" s="101"/>
      <c r="C28" s="105"/>
      <c r="D28" s="106"/>
      <c r="E28" s="106"/>
      <c r="F28" s="106"/>
      <c r="G28" s="107"/>
    </row>
    <row r="29" spans="1:8" s="65" customFormat="1" ht="62.25" customHeight="1">
      <c r="A29" s="60" t="str">
        <f>$A$27&amp;"."&amp;H29</f>
        <v>G03.a</v>
      </c>
      <c r="B29" s="59" t="s">
        <v>113</v>
      </c>
      <c r="C29" s="61" t="s">
        <v>2</v>
      </c>
      <c r="D29" s="62">
        <v>1</v>
      </c>
      <c r="E29" s="62">
        <v>1</v>
      </c>
      <c r="F29" s="63"/>
      <c r="G29" s="64">
        <f>F29*E29</f>
        <v>0</v>
      </c>
      <c r="H29" s="65" t="s">
        <v>12</v>
      </c>
    </row>
    <row r="30" spans="1:8" s="65" customFormat="1" ht="111.75" customHeight="1">
      <c r="A30" s="60" t="str">
        <f t="shared" ref="A30:A36" si="1">$A$27&amp;"."&amp;H30</f>
        <v>G03.b</v>
      </c>
      <c r="B30" s="59" t="s">
        <v>46</v>
      </c>
      <c r="C30" s="61" t="s">
        <v>2</v>
      </c>
      <c r="D30" s="62">
        <v>1</v>
      </c>
      <c r="E30" s="62">
        <v>1</v>
      </c>
      <c r="F30" s="63"/>
      <c r="G30" s="64">
        <f>F30*E30</f>
        <v>0</v>
      </c>
      <c r="H30" s="65" t="s">
        <v>14</v>
      </c>
    </row>
    <row r="31" spans="1:8" s="65" customFormat="1" ht="77.25" customHeight="1">
      <c r="A31" s="60" t="str">
        <f t="shared" si="1"/>
        <v>G03.c</v>
      </c>
      <c r="B31" s="59" t="s">
        <v>115</v>
      </c>
      <c r="C31" s="61" t="s">
        <v>2</v>
      </c>
      <c r="D31" s="62">
        <v>1</v>
      </c>
      <c r="E31" s="62">
        <v>1</v>
      </c>
      <c r="F31" s="63"/>
      <c r="G31" s="64">
        <f>F31*E31</f>
        <v>0</v>
      </c>
      <c r="H31" s="65" t="s">
        <v>24</v>
      </c>
    </row>
    <row r="32" spans="1:8" s="65" customFormat="1" ht="51" customHeight="1">
      <c r="A32" s="60" t="str">
        <f t="shared" si="1"/>
        <v>G03.d</v>
      </c>
      <c r="B32" s="59" t="s">
        <v>116</v>
      </c>
      <c r="C32" s="61" t="s">
        <v>2</v>
      </c>
      <c r="D32" s="62">
        <v>1</v>
      </c>
      <c r="E32" s="62">
        <v>1</v>
      </c>
      <c r="F32" s="63"/>
      <c r="G32" s="64">
        <f>F32*E32</f>
        <v>0</v>
      </c>
      <c r="H32" s="65" t="s">
        <v>25</v>
      </c>
    </row>
    <row r="33" spans="1:8" s="65" customFormat="1" ht="71.25" customHeight="1">
      <c r="A33" s="60" t="str">
        <f t="shared" si="1"/>
        <v>G03.e</v>
      </c>
      <c r="B33" s="59" t="s">
        <v>117</v>
      </c>
      <c r="C33" s="61" t="s">
        <v>2</v>
      </c>
      <c r="D33" s="62">
        <v>1</v>
      </c>
      <c r="E33" s="62">
        <v>1</v>
      </c>
      <c r="F33" s="63"/>
      <c r="G33" s="64">
        <f t="shared" ref="G33:G35" si="2">F33*E33</f>
        <v>0</v>
      </c>
      <c r="H33" s="65" t="s">
        <v>26</v>
      </c>
    </row>
    <row r="34" spans="1:8" s="65" customFormat="1" ht="70.5" customHeight="1">
      <c r="A34" s="60" t="str">
        <f t="shared" si="1"/>
        <v>G03.f</v>
      </c>
      <c r="B34" s="59" t="s">
        <v>104</v>
      </c>
      <c r="C34" s="61" t="s">
        <v>47</v>
      </c>
      <c r="D34" s="62">
        <v>1</v>
      </c>
      <c r="E34" s="62">
        <v>1</v>
      </c>
      <c r="F34" s="63"/>
      <c r="G34" s="64">
        <f t="shared" ref="G34" si="3">F34*E34</f>
        <v>0</v>
      </c>
      <c r="H34" s="65" t="s">
        <v>27</v>
      </c>
    </row>
    <row r="35" spans="1:8" s="65" customFormat="1" ht="66.75" customHeight="1">
      <c r="A35" s="60" t="str">
        <f t="shared" si="1"/>
        <v>G03.g</v>
      </c>
      <c r="B35" s="59" t="s">
        <v>48</v>
      </c>
      <c r="C35" s="61" t="s">
        <v>15</v>
      </c>
      <c r="D35" s="62">
        <v>1</v>
      </c>
      <c r="E35" s="62">
        <v>1</v>
      </c>
      <c r="F35" s="63"/>
      <c r="G35" s="64">
        <f t="shared" si="2"/>
        <v>0</v>
      </c>
      <c r="H35" s="65" t="s">
        <v>28</v>
      </c>
    </row>
    <row r="36" spans="1:8" s="65" customFormat="1" ht="29.25" customHeight="1">
      <c r="A36" s="60" t="str">
        <f t="shared" si="1"/>
        <v>G03.h</v>
      </c>
      <c r="B36" s="59" t="s">
        <v>49</v>
      </c>
      <c r="C36" s="61" t="s">
        <v>2</v>
      </c>
      <c r="D36" s="62">
        <v>1</v>
      </c>
      <c r="E36" s="62">
        <v>1</v>
      </c>
      <c r="F36" s="63"/>
      <c r="G36" s="64">
        <f t="shared" ref="G36" si="4">F36*E36</f>
        <v>0</v>
      </c>
      <c r="H36" s="65" t="s">
        <v>99</v>
      </c>
    </row>
    <row r="37" spans="1:8" ht="30" customHeight="1" thickBot="1">
      <c r="A37" s="20"/>
      <c r="B37" s="26" t="str">
        <f>"Sous-Total "&amp;A27&amp;" "&amp;B27</f>
        <v>Sous-Total G03 Chaudière bois et stockage de granulés</v>
      </c>
      <c r="C37" s="27"/>
      <c r="D37" s="28"/>
      <c r="E37" s="28"/>
      <c r="F37" s="29"/>
      <c r="G37" s="30">
        <f>SUM(G29:G36)</f>
        <v>0</v>
      </c>
    </row>
    <row r="38" spans="1:8" ht="15" customHeight="1">
      <c r="A38" s="98" t="s">
        <v>92</v>
      </c>
      <c r="B38" s="100" t="s">
        <v>50</v>
      </c>
      <c r="C38" s="102"/>
      <c r="D38" s="103"/>
      <c r="E38" s="103"/>
      <c r="F38" s="103"/>
      <c r="G38" s="104"/>
    </row>
    <row r="39" spans="1:8">
      <c r="A39" s="99"/>
      <c r="B39" s="101"/>
      <c r="C39" s="105"/>
      <c r="D39" s="106"/>
      <c r="E39" s="106"/>
      <c r="F39" s="106"/>
      <c r="G39" s="107"/>
    </row>
    <row r="40" spans="1:8" ht="118.5" customHeight="1">
      <c r="A40" s="14" t="str">
        <f>$A$38&amp;"."&amp;H40</f>
        <v>G04.a</v>
      </c>
      <c r="B40" s="15" t="s">
        <v>51</v>
      </c>
      <c r="C40" s="16" t="s">
        <v>15</v>
      </c>
      <c r="D40" s="17">
        <v>1</v>
      </c>
      <c r="E40" s="17">
        <v>1</v>
      </c>
      <c r="F40" s="18"/>
      <c r="G40" s="19">
        <f>F40*E40</f>
        <v>0</v>
      </c>
      <c r="H40" s="1" t="s">
        <v>12</v>
      </c>
    </row>
    <row r="41" spans="1:8" s="65" customFormat="1" ht="29.25" customHeight="1">
      <c r="A41" s="14" t="str">
        <f t="shared" ref="A41:A42" si="5">$A$38&amp;"."&amp;H41</f>
        <v>G04.b</v>
      </c>
      <c r="B41" s="59" t="s">
        <v>52</v>
      </c>
      <c r="C41" s="61" t="s">
        <v>2</v>
      </c>
      <c r="D41" s="62">
        <v>1</v>
      </c>
      <c r="E41" s="62">
        <v>1</v>
      </c>
      <c r="F41" s="63"/>
      <c r="G41" s="64">
        <f t="shared" ref="G41:G42" si="6">F41*E41</f>
        <v>0</v>
      </c>
      <c r="H41" s="1" t="s">
        <v>14</v>
      </c>
    </row>
    <row r="42" spans="1:8" ht="76.5" customHeight="1">
      <c r="A42" s="14" t="str">
        <f t="shared" si="5"/>
        <v>G04.c</v>
      </c>
      <c r="B42" s="59" t="s">
        <v>53</v>
      </c>
      <c r="C42" s="16" t="s">
        <v>15</v>
      </c>
      <c r="D42" s="17">
        <v>1</v>
      </c>
      <c r="E42" s="17">
        <v>1</v>
      </c>
      <c r="F42" s="18"/>
      <c r="G42" s="19">
        <f t="shared" si="6"/>
        <v>0</v>
      </c>
      <c r="H42" s="1" t="s">
        <v>24</v>
      </c>
    </row>
    <row r="43" spans="1:8" ht="30" customHeight="1" thickBot="1">
      <c r="A43" s="20"/>
      <c r="B43" s="26" t="str">
        <f>"Sous-Total "&amp;A38&amp;" "&amp;B38</f>
        <v>Sous-Total G04 Production d'ECS</v>
      </c>
      <c r="C43" s="27"/>
      <c r="D43" s="28"/>
      <c r="E43" s="28"/>
      <c r="F43" s="29"/>
      <c r="G43" s="30">
        <f>SUM(G40:G42)</f>
        <v>0</v>
      </c>
    </row>
    <row r="44" spans="1:8" ht="15" customHeight="1">
      <c r="A44" s="98" t="s">
        <v>93</v>
      </c>
      <c r="B44" s="100" t="s">
        <v>58</v>
      </c>
      <c r="C44" s="102"/>
      <c r="D44" s="103"/>
      <c r="E44" s="103"/>
      <c r="F44" s="103"/>
      <c r="G44" s="104"/>
    </row>
    <row r="45" spans="1:8">
      <c r="A45" s="99"/>
      <c r="B45" s="101"/>
      <c r="C45" s="105"/>
      <c r="D45" s="106"/>
      <c r="E45" s="106"/>
      <c r="F45" s="106"/>
      <c r="G45" s="107"/>
    </row>
    <row r="46" spans="1:8" ht="44.25" customHeight="1">
      <c r="A46" s="14" t="str">
        <f t="shared" ref="A46" si="7">$A$44&amp;"."&amp;H46</f>
        <v>G05.a</v>
      </c>
      <c r="B46" s="15" t="s">
        <v>102</v>
      </c>
      <c r="C46" s="16" t="s">
        <v>15</v>
      </c>
      <c r="D46" s="17">
        <v>1</v>
      </c>
      <c r="E46" s="17">
        <v>1</v>
      </c>
      <c r="F46" s="18"/>
      <c r="G46" s="19">
        <f>F46*E46</f>
        <v>0</v>
      </c>
      <c r="H46" s="1" t="s">
        <v>12</v>
      </c>
    </row>
    <row r="47" spans="1:8" ht="44.25" customHeight="1">
      <c r="A47" s="14" t="str">
        <f t="shared" ref="A47" si="8">$A$44&amp;"."&amp;H47</f>
        <v>G05.b</v>
      </c>
      <c r="B47" s="15" t="s">
        <v>55</v>
      </c>
      <c r="C47" s="16" t="s">
        <v>15</v>
      </c>
      <c r="D47" s="17">
        <v>2</v>
      </c>
      <c r="E47" s="17">
        <v>2</v>
      </c>
      <c r="F47" s="18"/>
      <c r="G47" s="19">
        <f>F47*E47</f>
        <v>0</v>
      </c>
      <c r="H47" s="1" t="s">
        <v>14</v>
      </c>
    </row>
    <row r="48" spans="1:8" ht="37.5" customHeight="1">
      <c r="A48" s="14" t="str">
        <f t="shared" ref="A48:A49" si="9">$A$44&amp;"."&amp;H48</f>
        <v>G05.c</v>
      </c>
      <c r="B48" s="15" t="s">
        <v>56</v>
      </c>
      <c r="C48" s="16" t="s">
        <v>15</v>
      </c>
      <c r="D48" s="17">
        <v>1</v>
      </c>
      <c r="E48" s="17">
        <v>1</v>
      </c>
      <c r="F48" s="18"/>
      <c r="G48" s="19">
        <f>F48*E48</f>
        <v>0</v>
      </c>
      <c r="H48" s="1" t="s">
        <v>24</v>
      </c>
    </row>
    <row r="49" spans="1:8" s="65" customFormat="1" ht="29.25" customHeight="1">
      <c r="A49" s="14" t="str">
        <f t="shared" si="9"/>
        <v>G05.d</v>
      </c>
      <c r="B49" s="59" t="s">
        <v>57</v>
      </c>
      <c r="C49" s="61" t="s">
        <v>23</v>
      </c>
      <c r="D49" s="62">
        <v>15</v>
      </c>
      <c r="E49" s="62">
        <v>15</v>
      </c>
      <c r="F49" s="63"/>
      <c r="G49" s="64">
        <f t="shared" ref="G49" si="10">F49*E49</f>
        <v>0</v>
      </c>
      <c r="H49" s="1" t="s">
        <v>25</v>
      </c>
    </row>
    <row r="50" spans="1:8" ht="30" customHeight="1" thickBot="1">
      <c r="A50" s="20"/>
      <c r="B50" s="26" t="str">
        <f>"Sous-Total "&amp;A44&amp;" "&amp;B44</f>
        <v>Sous-Total G05 Départs de chauffage</v>
      </c>
      <c r="C50" s="27"/>
      <c r="D50" s="28"/>
      <c r="E50" s="28"/>
      <c r="F50" s="29"/>
      <c r="G50" s="30">
        <f>SUM(G46:G49)</f>
        <v>0</v>
      </c>
    </row>
    <row r="51" spans="1:8" ht="15" customHeight="1">
      <c r="A51" s="98" t="s">
        <v>94</v>
      </c>
      <c r="B51" s="100" t="s">
        <v>59</v>
      </c>
      <c r="C51" s="102"/>
      <c r="D51" s="103"/>
      <c r="E51" s="103"/>
      <c r="F51" s="103"/>
      <c r="G51" s="104"/>
    </row>
    <row r="52" spans="1:8">
      <c r="A52" s="99"/>
      <c r="B52" s="101"/>
      <c r="C52" s="105"/>
      <c r="D52" s="106"/>
      <c r="E52" s="106"/>
      <c r="F52" s="106"/>
      <c r="G52" s="107"/>
    </row>
    <row r="53" spans="1:8" ht="100.5" customHeight="1">
      <c r="A53" s="14" t="str">
        <f>$A$51&amp;"."&amp;H53</f>
        <v>G06.a</v>
      </c>
      <c r="B53" s="59" t="s">
        <v>105</v>
      </c>
      <c r="C53" s="61" t="s">
        <v>15</v>
      </c>
      <c r="D53" s="62">
        <v>1</v>
      </c>
      <c r="E53" s="62">
        <v>1</v>
      </c>
      <c r="F53" s="18"/>
      <c r="G53" s="19">
        <f>F53*E53</f>
        <v>0</v>
      </c>
      <c r="H53" s="1" t="s">
        <v>12</v>
      </c>
    </row>
    <row r="54" spans="1:8" ht="44.25" customHeight="1">
      <c r="A54" s="14" t="str">
        <f t="shared" ref="A54:A59" si="11">$A$51&amp;"."&amp;H54</f>
        <v>G06.b</v>
      </c>
      <c r="B54" s="59" t="s">
        <v>78</v>
      </c>
      <c r="C54" s="61" t="s">
        <v>15</v>
      </c>
      <c r="D54" s="62">
        <v>1</v>
      </c>
      <c r="E54" s="62">
        <v>1</v>
      </c>
      <c r="F54" s="18"/>
      <c r="G54" s="19">
        <f>F54*E54</f>
        <v>0</v>
      </c>
      <c r="H54" s="1" t="s">
        <v>14</v>
      </c>
    </row>
    <row r="55" spans="1:8" s="65" customFormat="1" ht="29.25" customHeight="1">
      <c r="A55" s="14" t="str">
        <f t="shared" si="11"/>
        <v>G06.c</v>
      </c>
      <c r="B55" s="59" t="s">
        <v>79</v>
      </c>
      <c r="C55" s="61" t="s">
        <v>2</v>
      </c>
      <c r="D55" s="62">
        <v>1</v>
      </c>
      <c r="E55" s="62">
        <v>1</v>
      </c>
      <c r="F55" s="63"/>
      <c r="G55" s="64">
        <f t="shared" ref="G55:G57" si="12">F55*E55</f>
        <v>0</v>
      </c>
      <c r="H55" s="1" t="s">
        <v>24</v>
      </c>
    </row>
    <row r="56" spans="1:8" ht="138" customHeight="1">
      <c r="A56" s="14" t="str">
        <f t="shared" si="11"/>
        <v>G06.d</v>
      </c>
      <c r="B56" s="86" t="s">
        <v>80</v>
      </c>
      <c r="C56" s="61" t="s">
        <v>15</v>
      </c>
      <c r="D56" s="62">
        <v>3</v>
      </c>
      <c r="E56" s="62">
        <v>3</v>
      </c>
      <c r="F56" s="18"/>
      <c r="G56" s="19">
        <f t="shared" si="12"/>
        <v>0</v>
      </c>
      <c r="H56" s="1" t="s">
        <v>25</v>
      </c>
    </row>
    <row r="57" spans="1:8" ht="96">
      <c r="A57" s="14" t="str">
        <f t="shared" si="11"/>
        <v>G06.e</v>
      </c>
      <c r="B57" s="86" t="s">
        <v>81</v>
      </c>
      <c r="C57" s="61" t="s">
        <v>15</v>
      </c>
      <c r="D57" s="62">
        <v>1</v>
      </c>
      <c r="E57" s="62">
        <v>1</v>
      </c>
      <c r="F57" s="18"/>
      <c r="G57" s="19">
        <f t="shared" si="12"/>
        <v>0</v>
      </c>
      <c r="H57" s="1" t="s">
        <v>26</v>
      </c>
    </row>
    <row r="58" spans="1:8" ht="43.5" customHeight="1">
      <c r="A58" s="14" t="str">
        <f t="shared" si="11"/>
        <v>G06.f</v>
      </c>
      <c r="B58" s="86" t="s">
        <v>106</v>
      </c>
      <c r="C58" s="61" t="s">
        <v>15</v>
      </c>
      <c r="D58" s="62">
        <v>1</v>
      </c>
      <c r="E58" s="62">
        <v>1</v>
      </c>
      <c r="F58" s="18"/>
      <c r="G58" s="19">
        <f t="shared" ref="G58" si="13">F58*E58</f>
        <v>0</v>
      </c>
      <c r="H58" s="1" t="s">
        <v>27</v>
      </c>
    </row>
    <row r="59" spans="1:8" ht="125.25" customHeight="1">
      <c r="A59" s="14" t="str">
        <f t="shared" si="11"/>
        <v>G06.g</v>
      </c>
      <c r="B59" s="86" t="s">
        <v>82</v>
      </c>
      <c r="C59" s="61" t="s">
        <v>15</v>
      </c>
      <c r="D59" s="62">
        <v>1</v>
      </c>
      <c r="E59" s="62">
        <v>1</v>
      </c>
      <c r="F59" s="18"/>
      <c r="G59" s="19">
        <f t="shared" ref="G59" si="14">F59*E59</f>
        <v>0</v>
      </c>
      <c r="H59" s="1" t="s">
        <v>28</v>
      </c>
    </row>
    <row r="60" spans="1:8" ht="30" customHeight="1" thickBot="1">
      <c r="A60" s="20"/>
      <c r="B60" s="26" t="str">
        <f>"Sous-Total "&amp;A51&amp;" "&amp;B51</f>
        <v>Sous-Total G06 Panoplie hydraulique</v>
      </c>
      <c r="C60" s="27"/>
      <c r="D60" s="28"/>
      <c r="E60" s="28"/>
      <c r="F60" s="29"/>
      <c r="G60" s="30">
        <f>SUM(G53:G59)</f>
        <v>0</v>
      </c>
    </row>
    <row r="61" spans="1:8" ht="15" customHeight="1">
      <c r="A61" s="98" t="s">
        <v>95</v>
      </c>
      <c r="B61" s="100" t="s">
        <v>85</v>
      </c>
      <c r="C61" s="102"/>
      <c r="D61" s="103"/>
      <c r="E61" s="103"/>
      <c r="F61" s="103"/>
      <c r="G61" s="104"/>
    </row>
    <row r="62" spans="1:8">
      <c r="A62" s="99"/>
      <c r="B62" s="101"/>
      <c r="C62" s="105"/>
      <c r="D62" s="106"/>
      <c r="E62" s="106"/>
      <c r="F62" s="106"/>
      <c r="G62" s="107"/>
    </row>
    <row r="63" spans="1:8" ht="56.25" customHeight="1">
      <c r="A63" s="14" t="str">
        <f>$A$61&amp;"."&amp;H63</f>
        <v>G07.a</v>
      </c>
      <c r="B63" s="15" t="s">
        <v>84</v>
      </c>
      <c r="C63" s="16" t="s">
        <v>66</v>
      </c>
      <c r="D63" s="17">
        <v>30</v>
      </c>
      <c r="E63" s="17">
        <v>30</v>
      </c>
      <c r="F63" s="18"/>
      <c r="G63" s="19">
        <f>F63*E63</f>
        <v>0</v>
      </c>
      <c r="H63" s="1" t="s">
        <v>12</v>
      </c>
    </row>
    <row r="64" spans="1:8" ht="158.25" customHeight="1">
      <c r="A64" s="14" t="str">
        <f t="shared" ref="A64" si="15">$A$61&amp;"."&amp;H64</f>
        <v>G07.b</v>
      </c>
      <c r="B64" s="15" t="s">
        <v>83</v>
      </c>
      <c r="C64" s="16" t="s">
        <v>15</v>
      </c>
      <c r="D64" s="17">
        <v>1</v>
      </c>
      <c r="E64" s="17">
        <v>1</v>
      </c>
      <c r="F64" s="18"/>
      <c r="G64" s="19">
        <f>F64*E64</f>
        <v>0</v>
      </c>
      <c r="H64" s="1" t="s">
        <v>14</v>
      </c>
    </row>
    <row r="65" spans="1:8" ht="30" customHeight="1" thickBot="1">
      <c r="A65" s="20"/>
      <c r="B65" s="26" t="str">
        <f>"Sous-Total "&amp;A61&amp;" "&amp;B61</f>
        <v>Sous-Total G07 Calorifugeage des réseaux</v>
      </c>
      <c r="C65" s="27"/>
      <c r="D65" s="28"/>
      <c r="E65" s="28"/>
      <c r="F65" s="29"/>
      <c r="G65" s="30">
        <f>SUM(G63:G64)</f>
        <v>0</v>
      </c>
    </row>
    <row r="66" spans="1:8" ht="15" customHeight="1">
      <c r="A66" s="98" t="s">
        <v>96</v>
      </c>
      <c r="B66" s="100" t="s">
        <v>60</v>
      </c>
      <c r="C66" s="102"/>
      <c r="D66" s="103"/>
      <c r="E66" s="103"/>
      <c r="F66" s="103"/>
      <c r="G66" s="104"/>
    </row>
    <row r="67" spans="1:8">
      <c r="A67" s="99"/>
      <c r="B67" s="101"/>
      <c r="C67" s="105"/>
      <c r="D67" s="106"/>
      <c r="E67" s="106"/>
      <c r="F67" s="106"/>
      <c r="G67" s="107"/>
    </row>
    <row r="68" spans="1:8" ht="56.25" customHeight="1">
      <c r="A68" s="14" t="str">
        <f>$A$66&amp;"."&amp;H68</f>
        <v>G08.a</v>
      </c>
      <c r="B68" s="15" t="s">
        <v>73</v>
      </c>
      <c r="C68" s="16" t="s">
        <v>2</v>
      </c>
      <c r="D68" s="17">
        <v>2</v>
      </c>
      <c r="E68" s="17">
        <v>2</v>
      </c>
      <c r="F68" s="18"/>
      <c r="G68" s="19">
        <f>F68*E68</f>
        <v>0</v>
      </c>
      <c r="H68" s="1" t="s">
        <v>12</v>
      </c>
    </row>
    <row r="69" spans="1:8" ht="52.5" customHeight="1">
      <c r="A69" s="14" t="str">
        <f t="shared" ref="A69:A73" si="16">$A$66&amp;"."&amp;H69</f>
        <v>G08.b</v>
      </c>
      <c r="B69" s="15" t="s">
        <v>74</v>
      </c>
      <c r="C69" s="16" t="s">
        <v>2</v>
      </c>
      <c r="D69" s="17">
        <v>1</v>
      </c>
      <c r="E69" s="17">
        <v>1</v>
      </c>
      <c r="F69" s="18"/>
      <c r="G69" s="19">
        <f>F69*E69</f>
        <v>0</v>
      </c>
      <c r="H69" s="1" t="s">
        <v>14</v>
      </c>
    </row>
    <row r="70" spans="1:8" ht="56.25" customHeight="1">
      <c r="A70" s="14" t="str">
        <f t="shared" si="16"/>
        <v>G08.c</v>
      </c>
      <c r="B70" s="15" t="s">
        <v>75</v>
      </c>
      <c r="C70" s="16" t="s">
        <v>2</v>
      </c>
      <c r="D70" s="17">
        <v>2</v>
      </c>
      <c r="E70" s="17">
        <v>2</v>
      </c>
      <c r="F70" s="18"/>
      <c r="G70" s="19">
        <f>F70*E70</f>
        <v>0</v>
      </c>
      <c r="H70" s="1" t="s">
        <v>24</v>
      </c>
    </row>
    <row r="71" spans="1:8" ht="33.75" customHeight="1">
      <c r="A71" s="14" t="str">
        <f t="shared" si="16"/>
        <v>G08.d</v>
      </c>
      <c r="B71" s="15" t="s">
        <v>72</v>
      </c>
      <c r="C71" s="16" t="s">
        <v>66</v>
      </c>
      <c r="D71" s="17">
        <v>20</v>
      </c>
      <c r="E71" s="17">
        <v>20</v>
      </c>
      <c r="F71" s="18"/>
      <c r="G71" s="19">
        <f>F71*E71</f>
        <v>0</v>
      </c>
      <c r="H71" s="1" t="s">
        <v>25</v>
      </c>
    </row>
    <row r="72" spans="1:8" ht="37.5" customHeight="1">
      <c r="A72" s="14" t="str">
        <f t="shared" si="16"/>
        <v>G08.e</v>
      </c>
      <c r="B72" s="15" t="s">
        <v>77</v>
      </c>
      <c r="C72" s="16" t="s">
        <v>2</v>
      </c>
      <c r="D72" s="17">
        <v>3</v>
      </c>
      <c r="E72" s="17">
        <v>3</v>
      </c>
      <c r="F72" s="18"/>
      <c r="G72" s="19">
        <f>F72*E72</f>
        <v>0</v>
      </c>
      <c r="H72" s="1" t="s">
        <v>26</v>
      </c>
    </row>
    <row r="73" spans="1:8" s="65" customFormat="1" ht="29.25" customHeight="1">
      <c r="A73" s="14" t="str">
        <f t="shared" si="16"/>
        <v>G08.f</v>
      </c>
      <c r="B73" s="15" t="s">
        <v>76</v>
      </c>
      <c r="C73" s="61" t="s">
        <v>23</v>
      </c>
      <c r="D73" s="62">
        <v>10</v>
      </c>
      <c r="E73" s="62">
        <v>10</v>
      </c>
      <c r="F73" s="63"/>
      <c r="G73" s="64">
        <f t="shared" ref="G73" si="17">F73*E73</f>
        <v>0</v>
      </c>
      <c r="H73" s="1" t="s">
        <v>27</v>
      </c>
    </row>
    <row r="74" spans="1:8" ht="30" customHeight="1" thickBot="1">
      <c r="A74" s="20"/>
      <c r="B74" s="26" t="str">
        <f>"Sous-Total "&amp;A66&amp;" "&amp;B66</f>
        <v>Sous-Total G08 Distribution de chauffage bureau zone ouest</v>
      </c>
      <c r="C74" s="27"/>
      <c r="D74" s="28"/>
      <c r="E74" s="28"/>
      <c r="F74" s="29"/>
      <c r="G74" s="30">
        <f>SUM(G68:G73)</f>
        <v>0</v>
      </c>
    </row>
    <row r="75" spans="1:8" ht="22.5" customHeight="1">
      <c r="A75" s="12" t="s">
        <v>97</v>
      </c>
      <c r="B75" s="31" t="s">
        <v>61</v>
      </c>
      <c r="C75" s="92"/>
      <c r="D75" s="93"/>
      <c r="E75" s="93"/>
      <c r="F75" s="93"/>
      <c r="G75" s="94"/>
    </row>
    <row r="76" spans="1:8" ht="48.75" customHeight="1">
      <c r="A76" s="32" t="str">
        <f>$A$75&amp;"."&amp;H76</f>
        <v>G09.a</v>
      </c>
      <c r="B76" s="33" t="s">
        <v>86</v>
      </c>
      <c r="C76" s="34" t="s">
        <v>2</v>
      </c>
      <c r="D76" s="35">
        <v>23</v>
      </c>
      <c r="E76" s="35">
        <v>23</v>
      </c>
      <c r="F76" s="18"/>
      <c r="G76" s="19">
        <f>F76*E76</f>
        <v>0</v>
      </c>
      <c r="H76" s="1" t="s">
        <v>12</v>
      </c>
    </row>
    <row r="77" spans="1:8" ht="22.5" customHeight="1" thickBot="1">
      <c r="A77" s="20"/>
      <c r="B77" s="36" t="str">
        <f>"Sous-Total "&amp;A75&amp;" "&amp;B75</f>
        <v>Sous-Total G09 Régulation locale de chauffage</v>
      </c>
      <c r="C77" s="37"/>
      <c r="D77" s="38"/>
      <c r="E77" s="38"/>
      <c r="F77" s="39"/>
      <c r="G77" s="40">
        <f>SUM(G76:G76)</f>
        <v>0</v>
      </c>
    </row>
    <row r="78" spans="1:8" ht="22.5" customHeight="1">
      <c r="A78" s="12" t="s">
        <v>87</v>
      </c>
      <c r="B78" s="31" t="s">
        <v>54</v>
      </c>
      <c r="C78" s="92"/>
      <c r="D78" s="93"/>
      <c r="E78" s="93"/>
      <c r="F78" s="93"/>
      <c r="G78" s="94"/>
    </row>
    <row r="79" spans="1:8" ht="15.75" customHeight="1">
      <c r="A79" s="32" t="str">
        <f>$A$78&amp;"."&amp;H79</f>
        <v>G10.a</v>
      </c>
      <c r="B79" s="33" t="s">
        <v>62</v>
      </c>
      <c r="C79" s="34" t="s">
        <v>15</v>
      </c>
      <c r="D79" s="35">
        <v>1</v>
      </c>
      <c r="E79" s="35">
        <v>1</v>
      </c>
      <c r="F79" s="18"/>
      <c r="G79" s="19">
        <f>F79*E79</f>
        <v>0</v>
      </c>
      <c r="H79" s="1" t="s">
        <v>12</v>
      </c>
    </row>
    <row r="80" spans="1:8" ht="90" customHeight="1">
      <c r="A80" s="32" t="str">
        <f>$A$78&amp;"."&amp;H80</f>
        <v>G10.b</v>
      </c>
      <c r="B80" s="33" t="s">
        <v>63</v>
      </c>
      <c r="C80" s="34" t="s">
        <v>15</v>
      </c>
      <c r="D80" s="35">
        <v>1</v>
      </c>
      <c r="E80" s="35">
        <v>1</v>
      </c>
      <c r="F80" s="18"/>
      <c r="G80" s="19">
        <f t="shared" ref="G80:G83" si="18">F80*E80</f>
        <v>0</v>
      </c>
      <c r="H80" s="1" t="s">
        <v>14</v>
      </c>
    </row>
    <row r="81" spans="1:8" ht="15.75" customHeight="1">
      <c r="A81" s="32" t="str">
        <f>$A$78&amp;"."&amp;H81</f>
        <v>G10.c</v>
      </c>
      <c r="B81" s="33" t="s">
        <v>103</v>
      </c>
      <c r="C81" s="34" t="s">
        <v>15</v>
      </c>
      <c r="D81" s="35">
        <v>1</v>
      </c>
      <c r="E81" s="35">
        <v>1</v>
      </c>
      <c r="F81" s="18"/>
      <c r="G81" s="19">
        <f t="shared" si="18"/>
        <v>0</v>
      </c>
      <c r="H81" s="1" t="s">
        <v>24</v>
      </c>
    </row>
    <row r="82" spans="1:8" ht="15.75" customHeight="1">
      <c r="A82" s="32" t="str">
        <f>$A$78&amp;"."&amp;H82</f>
        <v>G10.d</v>
      </c>
      <c r="B82" s="33" t="s">
        <v>64</v>
      </c>
      <c r="C82" s="34" t="s">
        <v>15</v>
      </c>
      <c r="D82" s="35">
        <v>1</v>
      </c>
      <c r="E82" s="35">
        <v>1</v>
      </c>
      <c r="F82" s="18"/>
      <c r="G82" s="19">
        <f t="shared" si="18"/>
        <v>0</v>
      </c>
      <c r="H82" s="1" t="s">
        <v>25</v>
      </c>
    </row>
    <row r="83" spans="1:8" ht="15.75" customHeight="1">
      <c r="A83" s="32" t="str">
        <f>$A$78&amp;"."&amp;H83</f>
        <v>G10.e</v>
      </c>
      <c r="B83" s="33" t="s">
        <v>65</v>
      </c>
      <c r="C83" s="34" t="s">
        <v>66</v>
      </c>
      <c r="D83" s="35">
        <v>20</v>
      </c>
      <c r="E83" s="35">
        <v>20</v>
      </c>
      <c r="F83" s="18"/>
      <c r="G83" s="19">
        <f t="shared" si="18"/>
        <v>0</v>
      </c>
      <c r="H83" s="1" t="s">
        <v>26</v>
      </c>
    </row>
    <row r="84" spans="1:8" ht="22.5" customHeight="1" thickBot="1">
      <c r="A84" s="20"/>
      <c r="B84" s="36" t="str">
        <f>"Sous-Total "&amp;A78&amp;" "&amp;B78</f>
        <v>Sous-Total G10 Tableau et raccordement électrique</v>
      </c>
      <c r="C84" s="37"/>
      <c r="D84" s="38"/>
      <c r="E84" s="38"/>
      <c r="F84" s="39"/>
      <c r="G84" s="40">
        <f>SUM(G79:G83)</f>
        <v>0</v>
      </c>
    </row>
    <row r="85" spans="1:8" ht="22.5" customHeight="1">
      <c r="A85" s="12" t="s">
        <v>98</v>
      </c>
      <c r="B85" s="31" t="s">
        <v>16</v>
      </c>
      <c r="C85" s="92"/>
      <c r="D85" s="93"/>
      <c r="E85" s="93"/>
      <c r="F85" s="93"/>
      <c r="G85" s="94"/>
    </row>
    <row r="86" spans="1:8" ht="22.5" customHeight="1">
      <c r="A86" s="32" t="str">
        <f>$A$85&amp;"."&amp;H86</f>
        <v>G11.a</v>
      </c>
      <c r="B86" s="33" t="s">
        <v>29</v>
      </c>
      <c r="C86" s="34" t="s">
        <v>15</v>
      </c>
      <c r="D86" s="35">
        <v>1</v>
      </c>
      <c r="E86" s="35">
        <v>1</v>
      </c>
      <c r="F86" s="18"/>
      <c r="G86" s="19">
        <f>F86*E86</f>
        <v>0</v>
      </c>
      <c r="H86" s="1" t="s">
        <v>12</v>
      </c>
    </row>
    <row r="87" spans="1:8" ht="63" customHeight="1">
      <c r="A87" s="32" t="str">
        <f t="shared" ref="A87:A95" si="19">$A$85&amp;"."&amp;H87</f>
        <v>G11.b</v>
      </c>
      <c r="B87" s="33" t="s">
        <v>69</v>
      </c>
      <c r="C87" s="34" t="s">
        <v>15</v>
      </c>
      <c r="D87" s="35">
        <v>1</v>
      </c>
      <c r="E87" s="35">
        <v>1</v>
      </c>
      <c r="F87" s="18"/>
      <c r="G87" s="19">
        <f>F87*E87</f>
        <v>0</v>
      </c>
      <c r="H87" s="1" t="s">
        <v>14</v>
      </c>
    </row>
    <row r="88" spans="1:8" ht="18.75" customHeight="1">
      <c r="A88" s="32" t="str">
        <f t="shared" si="19"/>
        <v>G11.c</v>
      </c>
      <c r="B88" s="33" t="s">
        <v>67</v>
      </c>
      <c r="C88" s="34" t="s">
        <v>15</v>
      </c>
      <c r="D88" s="35">
        <v>1</v>
      </c>
      <c r="E88" s="35">
        <v>1</v>
      </c>
      <c r="F88" s="18"/>
      <c r="G88" s="19">
        <f t="shared" ref="G88:G93" si="20">F88*E88</f>
        <v>0</v>
      </c>
      <c r="H88" s="1" t="s">
        <v>24</v>
      </c>
    </row>
    <row r="89" spans="1:8" ht="15.75" customHeight="1">
      <c r="A89" s="32" t="str">
        <f t="shared" si="19"/>
        <v>G11.d</v>
      </c>
      <c r="B89" s="33" t="s">
        <v>68</v>
      </c>
      <c r="C89" s="34" t="s">
        <v>15</v>
      </c>
      <c r="D89" s="35">
        <v>1</v>
      </c>
      <c r="E89" s="35">
        <v>1</v>
      </c>
      <c r="F89" s="18"/>
      <c r="G89" s="19">
        <f t="shared" si="20"/>
        <v>0</v>
      </c>
      <c r="H89" s="1" t="s">
        <v>25</v>
      </c>
    </row>
    <row r="90" spans="1:8" ht="27.75" customHeight="1">
      <c r="A90" s="32" t="str">
        <f t="shared" si="19"/>
        <v>G11.e</v>
      </c>
      <c r="B90" s="33" t="s">
        <v>110</v>
      </c>
      <c r="C90" s="34" t="s">
        <v>15</v>
      </c>
      <c r="D90" s="35">
        <v>1</v>
      </c>
      <c r="E90" s="35">
        <v>1</v>
      </c>
      <c r="F90" s="18"/>
      <c r="G90" s="19">
        <f t="shared" ref="G90" si="21">F90*E90</f>
        <v>0</v>
      </c>
      <c r="H90" s="1" t="s">
        <v>26</v>
      </c>
    </row>
    <row r="91" spans="1:8" ht="15.75" customHeight="1">
      <c r="A91" s="32" t="str">
        <f t="shared" si="19"/>
        <v>G11.f</v>
      </c>
      <c r="B91" s="33" t="s">
        <v>70</v>
      </c>
      <c r="C91" s="34" t="s">
        <v>15</v>
      </c>
      <c r="D91" s="35">
        <v>1</v>
      </c>
      <c r="E91" s="35">
        <v>1</v>
      </c>
      <c r="F91" s="18"/>
      <c r="G91" s="19">
        <f t="shared" si="20"/>
        <v>0</v>
      </c>
      <c r="H91" s="1" t="s">
        <v>27</v>
      </c>
    </row>
    <row r="92" spans="1:8" ht="15.75" customHeight="1">
      <c r="A92" s="32" t="str">
        <f t="shared" si="19"/>
        <v>G11.g</v>
      </c>
      <c r="B92" s="33" t="s">
        <v>111</v>
      </c>
      <c r="C92" s="34" t="s">
        <v>15</v>
      </c>
      <c r="D92" s="35">
        <v>1</v>
      </c>
      <c r="E92" s="35">
        <v>1</v>
      </c>
      <c r="F92" s="18"/>
      <c r="G92" s="19">
        <f t="shared" ref="G92" si="22">F92*E92</f>
        <v>0</v>
      </c>
      <c r="H92" s="1" t="s">
        <v>28</v>
      </c>
    </row>
    <row r="93" spans="1:8" ht="15.75" customHeight="1">
      <c r="A93" s="32" t="str">
        <f t="shared" si="19"/>
        <v>G11.h</v>
      </c>
      <c r="B93" s="33" t="s">
        <v>71</v>
      </c>
      <c r="C93" s="34" t="s">
        <v>15</v>
      </c>
      <c r="D93" s="35">
        <v>1</v>
      </c>
      <c r="E93" s="35">
        <v>1</v>
      </c>
      <c r="F93" s="18"/>
      <c r="G93" s="19">
        <f t="shared" si="20"/>
        <v>0</v>
      </c>
      <c r="H93" s="1" t="s">
        <v>99</v>
      </c>
    </row>
    <row r="94" spans="1:8" ht="15.75" customHeight="1">
      <c r="A94" s="32" t="str">
        <f t="shared" si="19"/>
        <v>G11.i</v>
      </c>
      <c r="B94" s="33" t="s">
        <v>100</v>
      </c>
      <c r="C94" s="34" t="s">
        <v>15</v>
      </c>
      <c r="D94" s="35">
        <v>1</v>
      </c>
      <c r="E94" s="17"/>
      <c r="F94" s="18"/>
      <c r="G94" s="19">
        <v>0</v>
      </c>
      <c r="H94" s="1" t="s">
        <v>109</v>
      </c>
    </row>
    <row r="95" spans="1:8" ht="15.75" customHeight="1">
      <c r="A95" s="32" t="str">
        <f t="shared" si="19"/>
        <v>G11.j</v>
      </c>
      <c r="B95" s="33" t="s">
        <v>17</v>
      </c>
      <c r="C95" s="34" t="s">
        <v>15</v>
      </c>
      <c r="D95" s="35">
        <v>1</v>
      </c>
      <c r="E95" s="35">
        <v>1</v>
      </c>
      <c r="F95" s="18"/>
      <c r="G95" s="19">
        <f>F95*E95</f>
        <v>0</v>
      </c>
      <c r="H95" s="1" t="s">
        <v>112</v>
      </c>
    </row>
    <row r="96" spans="1:8" ht="22.5" customHeight="1" thickBot="1">
      <c r="A96" s="20"/>
      <c r="B96" s="36" t="str">
        <f>"Sous-Total "&amp;A85&amp;" "&amp;B85</f>
        <v>Sous-Total G11 Réception</v>
      </c>
      <c r="C96" s="37"/>
      <c r="D96" s="38"/>
      <c r="E96" s="38"/>
      <c r="F96" s="39"/>
      <c r="G96" s="40">
        <f>SUM(G86:G95)</f>
        <v>0</v>
      </c>
    </row>
    <row r="97" spans="1:8" ht="28.5" customHeight="1" thickBot="1">
      <c r="A97" s="41"/>
      <c r="B97" s="42"/>
      <c r="C97" s="43"/>
      <c r="D97" s="44"/>
      <c r="E97" s="44"/>
    </row>
    <row r="98" spans="1:8" customFormat="1" ht="18.75" thickBot="1">
      <c r="A98" s="47"/>
      <c r="B98" s="48"/>
      <c r="C98" s="48"/>
      <c r="D98" s="49"/>
      <c r="E98" s="49"/>
      <c r="F98" s="50" t="str">
        <f>"TOTAL HT :"</f>
        <v>TOTAL HT :</v>
      </c>
      <c r="G98" s="51">
        <f>G96+G50+G37+G26+G21+G14+G84+G77+G74+G60+G65+G43</f>
        <v>0</v>
      </c>
    </row>
    <row r="99" spans="1:8" ht="17.25" customHeight="1" thickBot="1">
      <c r="A99"/>
      <c r="B99" s="45"/>
      <c r="C99" s="45"/>
      <c r="D99" s="45"/>
      <c r="E99" s="45"/>
      <c r="G99" s="46"/>
    </row>
    <row r="100" spans="1:8" ht="18.75" thickBot="1">
      <c r="A100" s="47"/>
      <c r="B100" s="48"/>
      <c r="C100" s="48"/>
      <c r="D100" s="49"/>
      <c r="E100" s="49"/>
      <c r="F100" s="50" t="str">
        <f>"TVA 5.5% :"</f>
        <v>TVA 5.5% :</v>
      </c>
      <c r="G100" s="51">
        <f>G98*H100/100</f>
        <v>0</v>
      </c>
      <c r="H100" s="1">
        <v>5.5</v>
      </c>
    </row>
    <row r="101" spans="1:8" ht="16.5" customHeight="1" thickBot="1">
      <c r="B101" s="46"/>
      <c r="C101" s="46"/>
      <c r="D101" s="46"/>
      <c r="E101" s="46"/>
      <c r="G101" s="46"/>
    </row>
    <row r="102" spans="1:8" ht="18.75" thickBot="1">
      <c r="A102" s="47"/>
      <c r="B102" s="48"/>
      <c r="C102" s="48"/>
      <c r="D102" s="49"/>
      <c r="E102" s="49"/>
      <c r="F102" s="50" t="str">
        <f>"TOTAL TTC :"</f>
        <v>TOTAL TTC :</v>
      </c>
      <c r="G102" s="51">
        <f>G98+G100</f>
        <v>0</v>
      </c>
    </row>
    <row r="103" spans="1:8" ht="9" customHeight="1">
      <c r="A103" s="41"/>
      <c r="B103" s="52"/>
      <c r="C103" s="52"/>
      <c r="F103" s="53"/>
      <c r="G103" s="54"/>
    </row>
    <row r="104" spans="1:8" ht="9" customHeight="1">
      <c r="A104" s="41"/>
      <c r="B104" s="52"/>
      <c r="C104" s="52"/>
      <c r="F104" s="53"/>
      <c r="G104" s="54"/>
    </row>
    <row r="105" spans="1:8" ht="9" customHeight="1" thickBot="1">
      <c r="A105" s="41"/>
      <c r="B105" s="52"/>
      <c r="C105" s="52"/>
      <c r="F105" s="53"/>
      <c r="G105" s="54"/>
    </row>
    <row r="106" spans="1:8" ht="22.5" customHeight="1">
      <c r="A106" s="66" t="s">
        <v>31</v>
      </c>
      <c r="B106" s="67" t="s">
        <v>34</v>
      </c>
      <c r="C106" s="87"/>
      <c r="D106" s="88"/>
      <c r="E106" s="88"/>
      <c r="F106" s="88"/>
      <c r="G106" s="89"/>
    </row>
    <row r="107" spans="1:8" s="65" customFormat="1" ht="53.25" customHeight="1">
      <c r="A107" s="68" t="str">
        <f>$A$106&amp;"."&amp;H107</f>
        <v>G7.a</v>
      </c>
      <c r="B107" s="69" t="s">
        <v>44</v>
      </c>
      <c r="C107" s="70" t="s">
        <v>2</v>
      </c>
      <c r="D107" s="71">
        <v>1</v>
      </c>
      <c r="E107" s="71"/>
      <c r="F107" s="72"/>
      <c r="G107" s="73">
        <f>F107*E107</f>
        <v>0</v>
      </c>
      <c r="H107" s="85" t="s">
        <v>12</v>
      </c>
    </row>
    <row r="108" spans="1:8" s="65" customFormat="1" ht="36.75" customHeight="1" thickBot="1">
      <c r="A108" s="79" t="str">
        <f>$A$106&amp;"."&amp;H108</f>
        <v>G7.b</v>
      </c>
      <c r="B108" s="80" t="s">
        <v>32</v>
      </c>
      <c r="C108" s="81" t="s">
        <v>33</v>
      </c>
      <c r="D108" s="82">
        <v>3</v>
      </c>
      <c r="E108" s="82"/>
      <c r="F108" s="83"/>
      <c r="G108" s="84">
        <f>F108*E108</f>
        <v>0</v>
      </c>
      <c r="H108" s="65" t="s">
        <v>14</v>
      </c>
    </row>
    <row r="109" spans="1:8" s="65" customFormat="1" ht="17.25" customHeight="1">
      <c r="A109" s="74"/>
      <c r="B109" s="75"/>
      <c r="C109" s="76"/>
      <c r="D109" s="77"/>
      <c r="E109" s="77"/>
      <c r="F109" s="78"/>
      <c r="G109" s="78"/>
    </row>
    <row r="110" spans="1:8" s="65" customFormat="1" ht="17.25" customHeight="1">
      <c r="A110" s="74"/>
      <c r="B110" s="75"/>
      <c r="C110" s="76"/>
      <c r="D110" s="77"/>
      <c r="E110" s="77"/>
      <c r="F110" s="78"/>
      <c r="G110" s="78"/>
    </row>
    <row r="111" spans="1:8" ht="12.75" customHeight="1">
      <c r="A111" s="41"/>
      <c r="B111" s="55" t="s">
        <v>18</v>
      </c>
      <c r="C111" s="52"/>
      <c r="D111" s="53"/>
      <c r="E111" s="53"/>
      <c r="F111" s="46"/>
    </row>
    <row r="112" spans="1:8" ht="18">
      <c r="B112" s="55" t="s">
        <v>19</v>
      </c>
      <c r="C112" s="46"/>
      <c r="D112" s="53"/>
      <c r="E112" s="53"/>
      <c r="F112" s="56"/>
    </row>
    <row r="113" spans="2:6">
      <c r="B113" s="57" t="s">
        <v>20</v>
      </c>
      <c r="C113" s="46"/>
      <c r="D113" s="46"/>
      <c r="E113" s="46"/>
      <c r="F113" s="46"/>
    </row>
    <row r="114" spans="2:6">
      <c r="B114" s="57"/>
      <c r="C114" s="46"/>
      <c r="D114" s="46"/>
      <c r="E114" s="46"/>
      <c r="F114" s="46"/>
    </row>
  </sheetData>
  <mergeCells count="36">
    <mergeCell ref="C78:G78"/>
    <mergeCell ref="A51:A52"/>
    <mergeCell ref="B51:B52"/>
    <mergeCell ref="C51:G52"/>
    <mergeCell ref="A66:A67"/>
    <mergeCell ref="B66:B67"/>
    <mergeCell ref="C66:G67"/>
    <mergeCell ref="C75:G75"/>
    <mergeCell ref="A61:A62"/>
    <mergeCell ref="B61:B62"/>
    <mergeCell ref="C61:G62"/>
    <mergeCell ref="C38:G39"/>
    <mergeCell ref="B22:B23"/>
    <mergeCell ref="C22:G23"/>
    <mergeCell ref="A6:G7"/>
    <mergeCell ref="A1:G1"/>
    <mergeCell ref="A2:G2"/>
    <mergeCell ref="A3:G3"/>
    <mergeCell ref="A4:G4"/>
    <mergeCell ref="A5:G5"/>
    <mergeCell ref="C106:G106"/>
    <mergeCell ref="D8:E8"/>
    <mergeCell ref="C85:G85"/>
    <mergeCell ref="C10:G10"/>
    <mergeCell ref="A44:A45"/>
    <mergeCell ref="B44:B45"/>
    <mergeCell ref="C44:G45"/>
    <mergeCell ref="A15:A16"/>
    <mergeCell ref="B15:B16"/>
    <mergeCell ref="C15:G16"/>
    <mergeCell ref="A22:A23"/>
    <mergeCell ref="A27:A28"/>
    <mergeCell ref="B27:B28"/>
    <mergeCell ref="C27:G28"/>
    <mergeCell ref="A38:A39"/>
    <mergeCell ref="B38:B39"/>
  </mergeCells>
  <pageMargins left="0.70866141732283472" right="0.70866141732283472" top="0.74803149606299213" bottom="0.74803149606299213" header="0.31496062992125984" footer="0.31496062992125984"/>
  <pageSetup paperSize="9" scale="46" fitToHeight="0" orientation="portrait" r:id="rId1"/>
  <headerFooter>
    <oddFooter>&amp;R&amp;P sur &amp;N</oddFooter>
  </headerFooter>
  <rowBreaks count="2" manualBreakCount="2">
    <brk id="37" max="6" man="1"/>
    <brk id="65"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Chauffage-Plomberie</vt:lpstr>
      <vt:lpstr>'Chauffage-Plomberie'!Zone_d_impression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Ave Phoenix</dc:creator>
  <cp:lastModifiedBy>Linda Guittet</cp:lastModifiedBy>
  <cp:lastPrinted>2024-11-14T09:55:12Z</cp:lastPrinted>
  <dcterms:created xsi:type="dcterms:W3CDTF">2018-07-15T15:57:15Z</dcterms:created>
  <dcterms:modified xsi:type="dcterms:W3CDTF">2024-11-15T09:40:17Z</dcterms:modified>
</cp:coreProperties>
</file>