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Juridique\Commande publique\2. Marchés en cours de passation\2024-435 à 440 - MAPA - Accueil Orangerie\2024-438 - Lot 4 SAS Tambours\02. DCE\"/>
    </mc:Choice>
  </mc:AlternateContent>
  <bookViews>
    <workbookView xWindow="0" yWindow="0" windowWidth="20730" windowHeight="11760" tabRatio="215"/>
  </bookViews>
  <sheets>
    <sheet name="DPGF-Lot1" sheetId="2" r:id="rId1"/>
  </sheets>
  <definedNames>
    <definedName name="_Toc177737252" localSheetId="0">'DPGF-Lot1'!#REF!</definedName>
    <definedName name="_Toc177737259" localSheetId="0">'DPGF-Lot1'!#REF!</definedName>
    <definedName name="_Toc177737265" localSheetId="0">'DPGF-Lot1'!#REF!</definedName>
    <definedName name="_Toc177737276" localSheetId="0">'DPGF-Lot1'!#REF!</definedName>
    <definedName name="Excel_BuiltIn_Print_Area_1_1">'DPGF-Lot1'!$A$10:$H$15</definedName>
    <definedName name="Excel_BuiltIn_Print_Area_2">'DPGF-Lot1'!$A$1:$H$15</definedName>
    <definedName name="Excel_BuiltIn_Print_Titles_1_1">'DPGF-Lot1'!#REF!</definedName>
    <definedName name="_xlnm.Print_Area" localSheetId="0">'DPGF-Lot1'!$A$1:$H$95</definedName>
  </definedNames>
  <calcPr calcId="162913"/>
</workbook>
</file>

<file path=xl/calcChain.xml><?xml version="1.0" encoding="utf-8"?>
<calcChain xmlns="http://schemas.openxmlformats.org/spreadsheetml/2006/main">
  <c r="H85" i="2" l="1"/>
  <c r="H78" i="2"/>
  <c r="H79" i="2"/>
  <c r="H80" i="2"/>
  <c r="H81" i="2"/>
  <c r="H77" i="2"/>
  <c r="H75" i="2"/>
  <c r="H61" i="2"/>
  <c r="H62" i="2"/>
  <c r="H63" i="2"/>
  <c r="H64" i="2"/>
  <c r="H65" i="2"/>
  <c r="H66" i="2"/>
  <c r="H67" i="2"/>
  <c r="H68" i="2"/>
  <c r="H69" i="2"/>
  <c r="H70" i="2"/>
  <c r="H71" i="2"/>
  <c r="H60" i="2"/>
  <c r="H57" i="2"/>
  <c r="H52" i="2"/>
  <c r="H51" i="2"/>
  <c r="H41" i="2"/>
  <c r="H42" i="2"/>
  <c r="H43" i="2"/>
  <c r="H44" i="2"/>
  <c r="H45" i="2"/>
  <c r="H46" i="2"/>
  <c r="H47" i="2"/>
  <c r="H40" i="2"/>
  <c r="H32" i="2"/>
  <c r="H33" i="2"/>
  <c r="H34" i="2"/>
  <c r="H35" i="2"/>
  <c r="H36" i="2"/>
  <c r="H31" i="2"/>
  <c r="H29" i="2"/>
  <c r="H21" i="2"/>
  <c r="H25" i="2"/>
  <c r="H23" i="2"/>
  <c r="H20" i="2"/>
  <c r="H22" i="2"/>
  <c r="H24" i="2"/>
  <c r="H18" i="2"/>
  <c r="H12" i="2"/>
  <c r="H13" i="2"/>
  <c r="H11" i="2"/>
  <c r="H82" i="2" l="1"/>
  <c r="H72" i="2"/>
  <c r="H86" i="2"/>
  <c r="H48" i="2"/>
  <c r="H37" i="2"/>
  <c r="H26" i="2"/>
  <c r="H14" i="2"/>
  <c r="H53" i="2"/>
  <c r="H88" i="2" l="1"/>
  <c r="H92" i="2" s="1"/>
  <c r="H93" i="2" s="1"/>
  <c r="H94" i="2" s="1"/>
  <c r="H96" i="2" l="1"/>
  <c r="H97" i="2" s="1"/>
  <c r="H98" i="2" s="1"/>
  <c r="H89" i="2"/>
  <c r="H90" i="2" s="1"/>
</calcChain>
</file>

<file path=xl/sharedStrings.xml><?xml version="1.0" encoding="utf-8"?>
<sst xmlns="http://schemas.openxmlformats.org/spreadsheetml/2006/main" count="284" uniqueCount="179">
  <si>
    <t>DESIGNATION / OBSERVATIONS</t>
  </si>
  <si>
    <t>Qté prévue au marché</t>
  </si>
  <si>
    <t>PU</t>
  </si>
  <si>
    <t>Prix total H.T. DPGF</t>
  </si>
  <si>
    <t>Éclairage du chantier</t>
  </si>
  <si>
    <t>ens</t>
  </si>
  <si>
    <t>PRESTATION</t>
  </si>
  <si>
    <t>TVA</t>
  </si>
  <si>
    <t>DOE</t>
  </si>
  <si>
    <t xml:space="preserve"> INSTALLATIONS DE CHANTIER</t>
  </si>
  <si>
    <t>3.1</t>
  </si>
  <si>
    <t>PHASE 2 (Musée ouvert)</t>
  </si>
  <si>
    <t>PHASE 4 (Musée ouvert)</t>
  </si>
  <si>
    <t>phase 4</t>
  </si>
  <si>
    <r>
      <rPr>
        <b/>
        <sz val="14"/>
        <rFont val="Calibri"/>
        <family val="2"/>
        <scheme val="minor"/>
      </rPr>
      <t>Établissement Public du Musée d’Orsay - Valéry Giscard d'Estaing</t>
    </r>
    <r>
      <rPr>
        <b/>
        <sz val="12"/>
        <rFont val="Calibri"/>
        <family val="2"/>
        <scheme val="minor"/>
      </rPr>
      <t xml:space="preserve">
Département de la Maîtrise d'ouvrage et du Bâtiment
Esplanade Valéry Giscard d'Estaing 75343 paris cedex 07</t>
    </r>
  </si>
  <si>
    <t>Décomposition du Prix Global et Forfaitaire (DPGF)</t>
  </si>
  <si>
    <t>ARTICLES CCTP</t>
  </si>
  <si>
    <t>Unité</t>
  </si>
  <si>
    <t>3.1.1</t>
  </si>
  <si>
    <t>3.2</t>
  </si>
  <si>
    <t>3.2.1</t>
  </si>
  <si>
    <t>3.2.2</t>
  </si>
  <si>
    <t>Nettoyage et évacuation des gravats</t>
  </si>
  <si>
    <t>PHASE</t>
  </si>
  <si>
    <t>3.3</t>
  </si>
  <si>
    <t>3.3.1</t>
  </si>
  <si>
    <t>3.4</t>
  </si>
  <si>
    <t>3.4.1</t>
  </si>
  <si>
    <t>phase 2</t>
  </si>
  <si>
    <t>Fourniture et installation de projecteurs pour l'éclairage du chantier. Un coffret de chantier est mis à disposition.
Toutes sujétions comprises.</t>
  </si>
  <si>
    <t>Evacuation de tous les gravats du chantier. Un nettoyage quotidien est obligatoire dans les circulations et dans la zone chantier.
Le nombre et le volume de gravats est à estimer par l'entrepreneur. Ces gravats sont à évacuer par l'entreprise titulaire du marché.
Toutes sujétions comprises.</t>
  </si>
  <si>
    <t>Le titulaire du marché peut se référer aux documents graphiques fournis par l'EPMO. L'ensemble des côtes doivent être revérifiées sur place.</t>
  </si>
  <si>
    <t>Co-activité à prévoir avec l'équipe CFO/CFA/CVC pour le déplacement des fluides. L’ensemble des travaux bruyants et les travaux n’assurant pas le maintien des circulation et issues de secours sont à réaliser en horaires décalés (avant 7h00 et après 18h30) ou de nuit. Tenir compte des rescriptions indiquées à l'article 2.4.10 du CCTP.</t>
  </si>
  <si>
    <t>3.2.3</t>
  </si>
  <si>
    <r>
      <t xml:space="preserve">La présente offre est considérée globale et forfaitaire. Il appartient de se rapporter à l'ensemble des documents constituant le DCE pour réaliser l'offre et tenir compte de toutes les spécificités </t>
    </r>
    <r>
      <rPr>
        <b/>
        <u/>
        <sz val="9"/>
        <color rgb="FFFF0000"/>
        <rFont val="Calibri"/>
        <family val="2"/>
        <scheme val="minor"/>
      </rPr>
      <t>y compris les prescriptions plomb indiquées aux articles 2.4.11 et 2.4.12 du CCTP.</t>
    </r>
  </si>
  <si>
    <t>3.5</t>
  </si>
  <si>
    <t>3.5.1</t>
  </si>
  <si>
    <t>m²</t>
  </si>
  <si>
    <t>3.1.2</t>
  </si>
  <si>
    <t>3.1.3</t>
  </si>
  <si>
    <t>3.2.4</t>
  </si>
  <si>
    <t>Fourniture et pose de la structure de support pour le rideau d'air chaud</t>
  </si>
  <si>
    <t>3.2.5</t>
  </si>
  <si>
    <t>SUSPENSION DES RIDEAUX D'AIR CHAUD</t>
  </si>
  <si>
    <t>3.3.2</t>
  </si>
  <si>
    <t>3.3.3</t>
  </si>
  <si>
    <t>3.3.4</t>
  </si>
  <si>
    <t>Fourniture et pose de l'ossature principale du sas de sortie</t>
  </si>
  <si>
    <t>Fourniture et pose des verres en toiture du sas</t>
  </si>
  <si>
    <t>Fourniture et pose de l'ossature secondaire destinée à recevoir le verre</t>
  </si>
  <si>
    <t>Fourniture et pose d'une imposte vitrée</t>
  </si>
  <si>
    <t>3.2.6</t>
  </si>
  <si>
    <t>Fourniture et pose de tôles d'habillage "sur mesure" entre le sas créé et la façade existante</t>
  </si>
  <si>
    <t>Fourniture et pose des portes tiercées toute hauteur</t>
  </si>
  <si>
    <t>Fourniture et pose de ferme portes</t>
  </si>
  <si>
    <t>unités</t>
  </si>
  <si>
    <t>Fourniture et pose de paumelles</t>
  </si>
  <si>
    <t xml:space="preserve">Fourniture et pose d'une structure dédiée à la suspension du rideau d'air chaud devant le sas de sortie </t>
  </si>
  <si>
    <t>SAS D'ENTREE</t>
  </si>
  <si>
    <t>Fourniture et pose de vitrophanie</t>
  </si>
  <si>
    <t>3.6</t>
  </si>
  <si>
    <t>3.6.1</t>
  </si>
  <si>
    <t>Fourniture et pose de portes tambour</t>
  </si>
  <si>
    <t>3.5.2</t>
  </si>
  <si>
    <t>Fourniture et pose de bâtons de maréchal</t>
  </si>
  <si>
    <t>Réservations dans le plafond pour intégration des appareils d'éclairage</t>
  </si>
  <si>
    <t>Adaptation du bandeau haut en aluminium cintré</t>
  </si>
  <si>
    <t>Fourniture et pose de la double porte vitrée principale</t>
  </si>
  <si>
    <t>Fourniture et pose de l'ossature principale du sas d'entrée</t>
  </si>
  <si>
    <t xml:space="preserve">Fourniture et pose des panneaux de verre </t>
  </si>
  <si>
    <t>Fourniture et pose des panneaux sandwichs de remplissage</t>
  </si>
  <si>
    <t>Fourniture et pose d'ouvrants avec pré cadre pour les "placards" du sas</t>
  </si>
  <si>
    <t>3.4.2</t>
  </si>
  <si>
    <t>3.4.3</t>
  </si>
  <si>
    <t>3.4.4</t>
  </si>
  <si>
    <t>3.4.6</t>
  </si>
  <si>
    <t>3.4.7</t>
  </si>
  <si>
    <t>Fourniture et pose de joints sur les portes</t>
  </si>
  <si>
    <t>Fourniture et pose de crémones pompier</t>
  </si>
  <si>
    <t>3.4.8</t>
  </si>
  <si>
    <t>Fourniture et pose d'une structure dédiée à la suspension du rideau d'air chaud du PAC (entrée personnel)</t>
  </si>
  <si>
    <t>3.6.2</t>
  </si>
  <si>
    <t>Fourniture et pose de butées de portes</t>
  </si>
  <si>
    <t>3.3.5</t>
  </si>
  <si>
    <t>3.3.6</t>
  </si>
  <si>
    <t>3.6.3</t>
  </si>
  <si>
    <t>3.6.4</t>
  </si>
  <si>
    <t>3.6.5</t>
  </si>
  <si>
    <t>3.6.6</t>
  </si>
  <si>
    <t>3.6.7</t>
  </si>
  <si>
    <t>3.6.8</t>
  </si>
  <si>
    <t>3.6.9</t>
  </si>
  <si>
    <t>3.7</t>
  </si>
  <si>
    <t>3.7.1</t>
  </si>
  <si>
    <t>3.7.2</t>
  </si>
  <si>
    <t>3.7.3</t>
  </si>
  <si>
    <t>3.7.4</t>
  </si>
  <si>
    <t>3.7.5</t>
  </si>
  <si>
    <t>3.8</t>
  </si>
  <si>
    <t>3.8.1</t>
  </si>
  <si>
    <t>Réalisation et transmission des DOE.
Se référer à l'article 2.9.3 du CCTP Lot 4 " Sas Portes Tambour"
Toutes sujétions comprises.</t>
  </si>
  <si>
    <t>3.3.7</t>
  </si>
  <si>
    <t>3.2.7</t>
  </si>
  <si>
    <t>VERRE, PORTES ET EQUIPEMENTS</t>
  </si>
  <si>
    <t>3.4.5</t>
  </si>
  <si>
    <t>3.7.6</t>
  </si>
  <si>
    <t>Etanchéité à prévoir entre le sas en verre et les  portes tambour</t>
  </si>
  <si>
    <t>Fourniture et pose d'une double porte vitrée secondaire</t>
  </si>
  <si>
    <t>3.6.10</t>
  </si>
  <si>
    <t>3.6.11</t>
  </si>
  <si>
    <t>Réservations à prévoir dans les portes en verre pour installation des équipements</t>
  </si>
  <si>
    <t>Fourniture et pose de joints en périphérie de la double porte vitrée secondaire</t>
  </si>
  <si>
    <t>Fourniture et pose de paumelles sur la double porte vitrée secondaire</t>
  </si>
  <si>
    <t>3.6.12</t>
  </si>
  <si>
    <t>3.6.13</t>
  </si>
  <si>
    <t>Fourniture et pose de ferme portes pour verre trempé en inox mat, à installer en partie haute de chaque ventail  des portes en verre décrites aux articles 3.4.3 et 3.4.4 du présent CCTP.
Toutes sujétions comprises. Se référer au dossier graphique.</t>
  </si>
  <si>
    <t>Fourniture et pose de portes tiercé de hauteur intermédiaire</t>
  </si>
  <si>
    <t>Fourniture et pose d'une structure dédiée à la suspension du rideau d'air chaud au-dessus de l'accès PMR</t>
  </si>
  <si>
    <t>PORTES TAMBOURS</t>
  </si>
  <si>
    <r>
      <t xml:space="preserve">Général
</t>
    </r>
    <r>
      <rPr>
        <sz val="10"/>
        <rFont val="Calibri"/>
        <family val="2"/>
        <scheme val="minor"/>
      </rPr>
      <t xml:space="preserve"> toutes phases</t>
    </r>
  </si>
  <si>
    <t xml:space="preserve">Fourniture et pose de tôles d'habillage en inox mat, entre la façade existante et le sas créé pour combler "un jour" entre l'ossature principale du sas créé et la serrurerie existante en façade.
Un ensemble de tôles pliées est donc à prévoir en surface et sous face de ces "jours", elles sont à adapter sur mesure et à intégrer le plus efficacement possible.
L'ensemble sera laqué selon le RAL choisi par le maître d'œuvre sur présentation d'échantillons.
Toutes sujétions comprises. Se référer au dossier graphique.
</t>
  </si>
  <si>
    <t>Fourniture et pose d'une ossature principale tubulaire en inox mat fixée mécaniquement aux poteaux de façade d'un côté et au nez de plancher béton du premier étage de l'autre côté. 6 poteaux tubulaires sont à prévoir, ils servent de support aux portes installées.
La fixation de l'ossature tubulaire principale se fait mécaniquement par un système de manchonnage :
- Sur le nez de plancher béton du R+1 : fourniture et pose de platines à manchonner en inox mat. Chaque platine est fixée directement sur le mur béton au moyen d'encrages adaptés : scellement chimique ou chevilles adaptées. 
- Aux poteaux de façade : fourniture et pose de platines à manchonner en inox mat. Chaque platine est fixée directement sur les poteaux de façade au moyen d'encrages adaptés : scellement chimique ou chevilles adaptées. 
- Au sol, au pied des 6 poteaux : fourniture et pose de platines à manchonner en inox mat. Chaque platine est fixée directement sur la dalle béton au moyen d'encrages adaptés : scellement chimique ou chevilles adaptées. Au droit des portes, à chaque extrémité du sas, une fixation complémentaire par scellement chimique est à prévoir sur les poteaux de façades.
Toutes les mesures techniques nécessaires pour garantir l'étanchéité parfaite des assemblages, ainsi que leur protection contre les agents agressifs (produits de nettoyage, etc.), doivent être mises en œuvre conformément aux prescriptions en vigueur.
L'ensemble des profils acier inox mat sont tubulaires et rectangulaires 100x60mm avec une épaisseur de 4mm, hors poteaux qui ont un profil rectangulaire plus épais de 100x70mm avec une épaisseur de 4mm.
Les tôles d'habillage à prévoir sont en inox mat.
A noter : l'intégration d'un chevêtre dans la structure permet l'insertion d'un rideau d'air chaud par le lot CVC.
Le positionnement de cette ossature principale doit impérativement se caler dans l'axe de la traverse horizontale existante en façade. De même pour les poteaux, ils sont dissimulés derrière les poteaux et serrureries existantes en façades.
Les prises de côtes sur place sont à prévoir par l'entreprise titulaire du marché.
Les dessins d'exécution accompagnés des notes de calcul sont à fournir au maître d'œuvre.
Toutes sujétions comprises. Se référer au dossier graphique.</t>
  </si>
  <si>
    <t>Fourniture et pose de tôles d'habillage en inox mat, entre la façade existante et le sas créé pour combler "un jour" entre l'ossature principale du sas créé et la serrurerie existante en façade.
Un ensemble de tôles pliées est donc à prévoir en surface et sous face de ces "jours", elles sont à adapter sur mesure et à intégrer le plus efficacement possible.
Toutes sujétions comprises. Se référer au dossier graphique.</t>
  </si>
  <si>
    <t>Fourniture et pose d'une "cage" métallique réalisée à partir de tubes inox mat de profil carré 40x40mm et d’épaisseur 4mm. La périphérie de la cage est habillée d'une tôle métallique inox mat.
Des platines de fixations sont à prévoir afin de que le LOT CVC puisse venir y fixer le rideau d'air chaud. Le rideau est fourni et posé par les équipes CVC internes au Musée, il s'agit d'un RAC de type " BIDDLE SR-M-150-EC" ou équivalent. L'interface avec l'équipe CVC interne est donc à prévoir.
Cet ensemble vient se fixer directement sur l'ossature principale du sas décrit à l'article 3.2.1 du présent CCTP.
Les dessins d'exécution accompagnés des notes de calcul sont à fournir au maître d'œuvre.
Toutes sujétions comprises. Se référer au dossier graphique.</t>
  </si>
  <si>
    <t>Fourniture et pose d'une ossature secondaire destinée à recevoir les panneaux de verre.
Le système d'assemblage est constitué de :
- Cornière métallique OMEGA périphérique en inox mat de largeur d'appuie minimum 35mm
- Joint néoprène posé en partie inferieure
- Joint tubulaire posé en périphérie et en léger retrait
- Joint silicone de finition périphérique
Un certificat SNJF doivent être transmis.
La cornière d'appuie est donc fixée directement sur l'ossature principale du sas.
Toutes sujétions comprises. Se référer au dossier graphique.</t>
  </si>
  <si>
    <t>Fourniture et pose de "bâtons de maréchal" en inox mat, à installer sur chaque ventail en verre, recto et verso des portes en verre décrites aux articles 3.4.3 et 3.4.4 du présent CCTP.
Toutes sujétions comprises. Se référer au dossier graphique.</t>
  </si>
  <si>
    <t>Fourniture et pose de paumelles inox réglables en applique. Elles sont à fixer sur chaque ventail en verre des portes en verre décrites aux articles 3.4.3 et 3.4.4 du présent CCTP.  
Toutes sujétions comprises. Se référer au dossier graphique.</t>
  </si>
  <si>
    <r>
      <t xml:space="preserve">Fourniture et pose d'une ossature principale tubulaire en acier laqué fixée mécaniquement aux poteaux de façade d'un côté et au nez de plancher béton du premier étage de l'autre côté. 6 poteaux tubulaires sont à prévoir, ils servent de support aux portes installées.
La fixation de l'ossature tubulaire principale se fait mécaniquement par un système de manchonnage :
- </t>
    </r>
    <r>
      <rPr>
        <u/>
        <sz val="10"/>
        <color rgb="FF000000"/>
        <rFont val="Calibri"/>
        <family val="2"/>
      </rPr>
      <t>Sur le nez de plancher béton du R+1</t>
    </r>
    <r>
      <rPr>
        <sz val="10"/>
        <color rgb="FF000000"/>
        <rFont val="Calibri"/>
        <family val="2"/>
      </rPr>
      <t xml:space="preserve"> : fourniture et pose de platines à manchonner. Chaque platine est fixée directement sur le mur béton au moyen d'encrages adaptés : scellement chimique ou chevilles adaptées. 
-</t>
    </r>
    <r>
      <rPr>
        <u/>
        <sz val="10"/>
        <color rgb="FF000000"/>
        <rFont val="Calibri"/>
        <family val="2"/>
      </rPr>
      <t xml:space="preserve"> Aux poteaux de façade</t>
    </r>
    <r>
      <rPr>
        <sz val="10"/>
        <color rgb="FF000000"/>
        <rFont val="Calibri"/>
        <family val="2"/>
      </rPr>
      <t xml:space="preserve"> : fourniture et pose de platines à manchonner. Chaque platine est fixée directement sur les poteaux de façade au moyen d'encrages adaptés : scellement chimique ou chevilles adaptées. 
- </t>
    </r>
    <r>
      <rPr>
        <u/>
        <sz val="10"/>
        <color rgb="FF000000"/>
        <rFont val="Calibri"/>
        <family val="2"/>
      </rPr>
      <t>Au sol, au pied des 6 poteaux</t>
    </r>
    <r>
      <rPr>
        <sz val="10"/>
        <color rgb="FF000000"/>
        <rFont val="Calibri"/>
        <family val="2"/>
      </rPr>
      <t xml:space="preserve"> : fourniture et pose de platines à manchonner. Chaque platine est fixée directement sur la dalle béton au moyen d'encrages adaptés : scellement chimique ou chevilles adaptées. Au droit des portes, à chaque extrémité du sas, une fixation complémentaire par scellement chimique est à prévoir sur les poteaux de façades.
Toutes les mesures techniques nécessaires pour garantir l'étanchéité parfaite des assemblages, ainsi que leur protection contre les agents agressifs (produits de nettoyage, etc.), doivent être mises en œuvre conformément aux prescriptions en vigueur.
L'ensemble des profils acier sont tubulaires et rectangulaires 100x60mm avec une épaisseur de 4mm, hors poteaux qui ont un profil rectangulaire plus épais de 100x70mm avec une épaisseur de 4mm.
Les tôles d'habillage à prévoir sont laquées.
A noter : l'intégration d'un chevêtre dans la structure permet l'insertion d'un rideau d'air chaud par le lot CVC.
Le positionnement de cette ossature principale doit impérativement se caler dans l'axe de la traverse horizontale existante en façade. De même pour les poteaux, ils sont dissimulés derrière les poteaux et serrureries existantes en façades.
Les prises de côtes sur place sont à prévoir par l'entreprise titulaire du marché.
L'ensemble est laqué selon le RAL choisi par le maître d'œuvre sur présentation d'échantillons.
Les dessins d'exécution accompagnés des notes de calcul sont à fournir au maître d'œuvre.
Toutes sujétions comprises. Se référer au dossier graphique.</t>
    </r>
  </si>
  <si>
    <t>Fourniture et pose d'une "cage" métallique en acier laqué réalisée à partir de tubes d'acier de profil carré 40x40mm et d’épaisseur 4mm.
La périphérie de la cage est habillée d'une tôle métallique laquée.
Des platines de fixations sont à prévoir afin de que le LOT CVC puisse venir y fixer le rideau d'air chaud. Le rideau est fourni et posé par les équipes CVC internes au Musée, il s'agit d'un RAC de type " BIDDLE SR-M-150-EC" ou équivalent. L'interface avec l'équipe CVC interne est donc à prévoir.
Cet ensemble vient se fixer directement sur l'ossature principale du sas décrit à l'article 3.3.1 du présent CCTP.
L'ensemble sera laqué selon le RAL choisi par le maître d'œuvre sur présentation d'échantillons.
Les dessins d'exécution accompagnés des notes de calcul sont à fournir au maître d'œuvre.
Toutes sujétions comprises. Se référer au dossier graphique.</t>
  </si>
  <si>
    <t>Fourniture et pose d'une ossature secondaire destinée à recevoir les panneaux de verre.
Le système d'assemblage est constitué de :
- Cornière métallique OMEGA laquée périphérique de largeur d'appuie minimum 35mm
- Joint néoprène posé en partie inferieure
- Joint tubulaire posé en périphérie et en léger retrait
- Joint silicone de finition périphérique
La cornière d'appuie est donc fixée directement sur l'ossature principale du sas.
L'ensemble sera laqué selon le RAL choisi par le maître d'œuvre sur présentation d'échantillons.
Toutes sujétions comprises. Se référer au dossier graphique.</t>
  </si>
  <si>
    <t>Fourniture et pose de ferme portes laqués pour verre trempé, à installer en partie haute de chaque ventail en verre des portes en verre décrites aux articles 3.4.3 et 3.4.4 du présent CCTP.
Les ferme portes sont laqués selon le RAL choisi par le maître d'œuvre sur présentation d'échantillons.
Toutes sujétions comprises. Se référer au dossier graphique.</t>
  </si>
  <si>
    <t>Fourniture et pose de "bâtons de maréchal" à installer sur chaque ventail en verre, recto et verso des portes en verre décrites aux articles 3.4.3 et 3.4.4 du présent CCTP.
Les bâtons de maréchal sont laqués selon le RAL choisi par le maître d'œuvre sur présentation d'échantillons.
Toutes sujétions comprises. Se référer au dossier graphique.</t>
  </si>
  <si>
    <t>Fourniture et pose de paumelles réglables en applique. Elles sont à fixer sur chaque ventail en verre des portes en verre décrites aux articles 3.4.3 et 3.4.4 du présent CCTP.  
Le RAL est à choisir par le maître d'œuvre sur présentation d'échantillons.
Toutes sujétions comprises. Se référer au dossier graphique.</t>
  </si>
  <si>
    <t>Fourniture et pose de panneaux de verre tri-feuilleté 15.15.6/8 pour une épaisseur totale de 39mm. 
Ce verre de sécurité est composé de trois vitrages trempés, également appelés verres sécurit. 
Il permettra de recevoir le poids des intervenants lors du nettoyage.
La toiture du sas est donc refermée par des panneaux de verre mais conserve une partie ouverte pour l'intégration d'un rideau d'air chaud par les équipes CVC interne au musée.
Toutes sujétions comprises. Se référer au dossier graphique.</t>
  </si>
  <si>
    <t>Fourniture et pose d'une imposte vitrée à l'extrémité Ouest du SAS.
La porte tiercée de l'extrémité Ouest n'est pas toute hauteur (+/- 2,33mètres). 
Une imposte vitrée est donc à prévoir. Elle est fixée directement sur l'ossature principale du sas comprenant lisse haute et basse avec capot serreur.
Prévoir un verre clair feuilleté de type "PVB STRATOBEL CLEARLITE 66,4" d'une épaisseur totale de 13,2mm de chez AGC" ou techniquement équivalent.
Toutes sujétions comprises. Se référer au dossier graphique.</t>
  </si>
  <si>
    <t>Fourniture et pose de portes tiercées à l'axe du sas (intérieur) et sur son entrée Est.
Les portes sont vitrées toute hauteur, avec deux ventaux dissymétriques.
Portes en verre trempé de 10mm d'épaisseur de type "ABCD INTERNATIONAL" ou techniquement équivalent.
L'ensemble doit garantir un passage libre de 140cm soit 2UP.
La hauteur est de +/- 310cm
Toutes sujétions comprises. Se référer au dossier graphique.</t>
  </si>
  <si>
    <t>Fourniture et pose de portes tiercées à l'extrémité Ouest du sas.
Les portes sont vitrées sur +/- 230cm avec imposte fixe en partie haute (se référer à l'article 3.4.2 du présent CCTP), avec deux ventaux dissymétriques.
Portes en verre trempé de 10mm d'épaisseur de type "ABCD INTERNATIONAL" ou techniquement équivalent.
L'ensemble doit garantir un passage libre de 140cm soit 2UP. La hauteur est de +/- 230cm
Toutes sujétions comprises. Se référer au dossier graphique.</t>
  </si>
  <si>
    <t>Fourniture et pose de butées de portes finition Inox à visser dans le sol.
Toutes sujétions comprises. Se référer au dossier graphique.</t>
  </si>
  <si>
    <t>Fourniture et pose d'une vitrophanie autocollante sur les portes du sas décrites aux articles 3.4.3 et 3.4.4 du présent CCTP.
Bandes horizontales d'une largeur de 5cm placées à 110cm et 160cm.
Toutes sujétions comprises. Se référer au dossier graphique.</t>
  </si>
  <si>
    <t>Fourniture et pose de crémone pompier inox manuelle avec condamnation par serrure européen. 
Ces crémones sont à fixer directement sur les ouvrants des portes en verre décrites aux articles 3.4.3 et 3.4.4 du présent CCTP.
Une gâche est à prévoir dans le sol.
La référence du modèle est à valider sur présentation d'échantillons au maître d'œuvre.
Toutes sujétions comprises. Se référer au dossier graphique.</t>
  </si>
  <si>
    <t>Fourniture et pose de joints brosse pour assurer une étanchéité à l'air, à fixer sur la structure périphérique des ouvrants de porte.
Toutes sujétions comprises. Se référer au dossier graphique.</t>
  </si>
  <si>
    <t>Fourniture et pose d'une structure métallique dédiée à la suspension du rideau d'air chaud devant le sas de sortie.
Des platines de fixation permettent l'installation du rideau par les équipes techniques en interne.
Un habillage périphérique en tôle d'inox brossé est à prévoir sur cette structure.
Le rideau d'air chaud est fourni et posé par les équipes internes au Musée, il s'agit d'un RAC de type "BIDDLE SR-S-150-AC" ou équivalent. L'interface avec l'équipe CVC interne au musée est donc à prévoir.
Toutes sujétions comprises. Se référer au dossier graphique.</t>
  </si>
  <si>
    <t>Fourniture et pose d'une structure métallique dédiée à la suspension du rideau d'air chaud au-dessus de l'accès PMR.
Des platines de fixation permettent l'installation du rideau par les équipes techniques CVC interne au musée.
Un habillage périphérique en tôle d'inox brossé est à prévoir sur cette structure.
Le rideau d'air chaud est fourni et posé par les équipes CVC internes au Musée, il s'agit d'un RAC de type " BIDDLE SR-S-150-AS" ou équivalent. L'interface avec l'équipe CVC interne au musée est donc à prévoir.
Toutes sujétions comprises. Se référer au dossier graphique.</t>
  </si>
  <si>
    <t>Fourniture et pose de l'ossature principale du sas d'entrée.
L'ossature est composée de montants en profilés métalliques, avec les sections suivantes :
•Poteaux intermédiaires : profilés tubulaires en acier de section 120 x 60 mm ;
•Poteaux d'angle (rives) : profilés tubulaires en acier de section 90 x 90 mm.
•Poteaux secondaires (uniquement jusqu’à la première traverse) : profilé tubulaire en acier de section 60 x 60 mm.
Les traverses situées à 3m du sol ont une section de 60 x 60 mm pour les trois murs orientés vers l'intérieur de l'accueil, et une section de 120 x 60 mm pour la traverse située côté extérieur. Ces traverses servent de support pour la fixation des portes ainsi que pour les panneaux de remplissage (verre ou panneaux opaques).
Les traverses situées à 5m sont de section 60 x 120 mm et les traverses de rives de section 90 x 90 mm.
Ancrages :
En partie basse :
Les pieds de poteaux seront ancrés à la dalle béton à l’aide de platines de fixation dimensionnées en fonction des contraintes statiques identifiées. La fixation est assurée par scellement chimique dans la dalle, avec les dimensions des boulons à définir après une étude spécifique. Toutes les mesures techniques nécessaires pour garantir l'étanchéité parfaite des assemblages, ainsi que leur protection contre les agents agressifs (produits de nettoyage, etc.), doivent être mises en œuvre conformément aux prescriptions en vigueur.
En partie haute :
Pour assurer la rigidité de la structure et résister aux efforts de contreventement, les têtes de poteaux sont ancrées dans le mur en béton armé situé en façade extérieure, derrière la cloison d’habillage. Cette fixation est réalisée au moyen d'une console tridimensionnelle (3D) supportant un manchon soudé latéralement au montant. Cette installation prendra en compte l'emprise de la porte historique coulissante afin de garantir son bon fonctionnement.
Toutes les dispositions nécessaires à l’évacuation des condensats potentiels sur la face intérieure de la cloison d’habillage doivent être prévues et mises en œuvre au-dessus de la porte historique MH existante. 
Assemblage :
Système d'assemblage type "AK - S 6010 chez STABALUX" ou techniquement équivalent : les canaux de vissage sont en aluminium et sont fixés sur l’ossature primaire qui est en acier par vissage.
Liaison montant - traverse :
La liaison montant-traverse est réalisée avec une liaison vissée.
Mode opératoire de pose :
1. Fixation du canal de vissage de type AK 6010 chez STABALUX ou techniquement équivalent en aluminium sur les montants et sur les traverses. Dans la zone des supports de vitrages le canal sera renforcé avec la visserie supplémentaire.
2. Montage du joint de montant avec grugeage dans la zone de traverse.
3. Montage du joint de traverse avec grugeage dans la zone de croisement avec le montant.
4. Pose et fixation des pièces d'étanchéité en utilisant la pâte d'étanchéité dans les extrémités du joint de traverse.
5. Étancher les joints de montant et traverse avec de la pâte d’étanchéité.
6. Vissage du support de vitrage.
7. Montage des éléments de remplissage
8. Montage du niveau d'étanchéité extérieur et des serreurs.
9. Clipser le capot en cas de visage caché.
Montage de l'ossature de la verrière :
En verrière (comme en façade), des joints de type STABALUX ou techniquement équivalent, sont utilisés avec des niveaux décalés d'écoulement d'eau qui évacuent l'humidité et la formation de condensat de manière fiable vers l'extérieur. Pour cela, les joints de 16,5 mm de hauteur sont sécables sur leur hauteur, pour réaliser facilement des chevauchements des joints dans les zones de croisement.
Le principe de pose correspond pour l'essentiel à la pose de vitrage vertical. Une exception est faite pour le montage de montants secondaires dont la disposition du joint de traverse est incliné. Il faut accorder une attention particulière à l’étanchéité et s'assurer du transport de l'humidité ou de la condensation vers l'extérieur. 
Nota : Pour l'utilisation de serreurs en aluminium sur verrières, en raison de l'absorption importante de chaleur, le facteur de dilatation doit être pris en compte pour les longueurs à utiliser. En conséquence, l'emploi de serreurs d’un seul tenant en verrières doit être particulièrement étudié. Dans ce cas, nous conseillons de réaliser des trous pour le vissage des serreurs, d'un diamètre de d = 9 mm.
Dans les zones exposées, comme les angles sortants vitrés, l’isolation thermique suffisante permettant d’éviter les ponts thermiques et la formation de condensat doit faire l’objet d’une attention particulière.
L'ensemble est laqué et le RAL défini par le maître d'œuvre sur présentation d'échantillons.
Les dessins d'exécution accompagnés des notes de calcul sont à fournir au maître d'oeuvre.
Toutes sujétions comprises. Se référer au dossier graphique.</t>
  </si>
  <si>
    <t>Fourniture et pose de panneaux de verre :
Double vitrage feuilleté et trempé 4/16/44.2 à faible émissivité, avec pose de parclose (épaisseur totale : 28,76mm). Composition (Extérieur - Intérieur) : Verre trempé 4mm / Intercalaire 16mm / Verre feuilleté faible émissif 44.2 avec gaz argon.Un vitrage Anti-effraction P5 est à prévoir.
Toutes sujétions comprises. Se référer au dossier graphique.</t>
  </si>
  <si>
    <t>Fourniture et pose de "panneaux sandwich" de remplissage constitués de deux feuilles en aluminium avec âme pleine de type ISODUR ou techniquement équivalent.
La tôle de finition est laquée et le RAL défini par le maître d'œuvre sur présentation d'échantillons.
Toutes sujétions comprises. Se référer au dossier graphique.</t>
  </si>
  <si>
    <t>Fourniture et intégration au sas de 4 ouvrants à la française, âme pleine avec pré-cadre.
Ces ouvrants assurent une barrière climatique avec l'intérieur du sas. Des joints et une isolation adaptés doivent être mis en place sur ces ouvrants pour assurer une étanchéité à l’air et à l’eau du SAS.
Chaque ouvrant est équipé d'une serrure à "carré pompier" batteuse clé Allen.
Le RAL est à définir par le maître d'œuvre sur présentation d'échantillons.
Toutes sujétions comprises. Se référer au dossier graphique.</t>
  </si>
  <si>
    <t>Fourniture et pose d'une double porte vitrée en aluminium de type "HUECK Lambda DS 075 de chez HUECK" ou techniquement similaire.
L'ensemble doit garantir un passage libre de 180cm soit 3UP.
La hauteur est de +/- 310cm
La double porte assurera une barrière thermique, une étanchéité à l'eau, une perméabilité à l'air, une résistance à la charge du vent, une résistance à l'effraction (P5).
Le RAL est à définir par le maître d'œuvre sur présentation d'échantillons.
Toutes sujétions comprises. Se référer au dossier graphique.</t>
  </si>
  <si>
    <t>Fourniture et pose d'une double porte vitrée, avec deux ventaux symétriques.
Portes en verre trempé de 10mm d'épaisseur de type "ABCD INTERNATIONAL" ou techniquement équivalent.
Un vitrage Anti-effraction P5 est à prévoir.
L'ensemble doit garantir un passage libre de 180cm soit 3UP.
La hauteur est de +/- 300cm
Toutes sujétions comprises. Se référer au dossier graphique.</t>
  </si>
  <si>
    <t>Fourniture et pose de paumelles réglables en applique sur la double porte en verre décrite à l'article 3.6.6 du présent CCTP. Elles sont à fixer sur chaque ventail en verre.  Le RAL est à choisir par le maître d'œuvre sur présentation d'échantillons.
Toutes sujétions comprises. Se référer au dossier graphique.</t>
  </si>
  <si>
    <t>Fourniture et pose de joints brosse en périphérie des ouvrants de la double porte en verre décrite à l'article 3.3.6 du présent CCTP pour assurer une étanchéité à l'air.
Toutes sujétions comprises. Se référer au dossier graphique.</t>
  </si>
  <si>
    <t>Fourniture et pose de "bâtons de maréchal" finition inox mat à installer sur chaque double porte décrite aux articles 3.6.5 et 3.6.6 du présent CCTP, recto et verso.
Nous précisons que la double porte décrite à l'article 3.6.6 du présent CCTP est en verre.
Toutes sujétions comprises. Se référer au dossier graphique.</t>
  </si>
  <si>
    <t>Fourniture et pose de crémone pompier manuelle avec condamnation par serrure européenne. 
Ces crémones sont à fixer sur chaque double porte décrite aux articles 3.6.5 et 3.6.6 du présent CCTP.
Une gâche est à prévoir dans le sol.
Nous précisons que la double porte décrite à l'article 3.6.6 du présent CCTP est en verre.
La référence du modèle est à valider sur présentation d'échantillons au maître d'œuvre.
Toutes sujétions comprises. Se référer au dossier graphique.</t>
  </si>
  <si>
    <t>Réservation à prévoir sur la double porte en verre décrite à l'article 3.6.6 du présent CCTP pour installation de verrous électromagnétiques (type DORMAKABA TV ou techniquement similaire).
Les verrous élecro-magnétiques seront fournis et posés par les équipes internes du musée.
Les références précises des équipements seront transmises à l'entreprise titulaire du marché dès notification.
Toutes sujétions comprises. Se référer au dossier graphique.</t>
  </si>
  <si>
    <t>Fourniture et pose d'une vitrophanie autocollante sur les portes et le vitrage du sas.
Bandes horizontales d'une largeur de 5cm placées à 110cm et 160cm.
Toutes sujétions comprises. Se référer au dossier graphique.</t>
  </si>
  <si>
    <t>Fourniture et pose de porte manuelle tournante vitrée de type "Tourniket" chez BoonEdam ou techniquement équivalent.
Diamètre intérieur : 2 200 mm
Diamètre extérieur : 2 277 mm
Hauteur de passage : 3 000 mm
Hauteur du bandeau circulaire : +/- 600 mm à adapter selon l'intégration du rideau.
Hauteur totale : 3 300 mm
La porte est composée de 3 vantaux rigides, non rabattables sur l'axe central. Encadrement en profilés aluminium et remplissage en verre feuilleté clair 44/6 mm classe P5A Anti-effraction.
Chaque vantail est équipé sur ses pourtours d'une protection anti-pince doigts, réalisée par des brosses en crin de cheval naturel, qui assure également une parfaite étanchéité et un déplacement silencieux des vantaux.
Le bandeau haut est constitué par un profile cintré finition inox mat, il renferme le mécanisme et le rideau d'air chaud. Le profile cintré permet de rigidifier l'ensemble de la structure avec 2 montants verticaux toute hauteur sur chaque moitié de la porte. 
Le plafond fixe est composé de tôles amovibles pour la maintenance, fixations invisibles, sans aucune vis apparente. Ce plafond est de la même finition que l'ensemble de la porte tournante.
La structure du tambour doit reprendre la charge du rideau d'air chaud installé sur le tambour avec le support de fixation adéquat.
Le rideau d'air chaud est fourni et posé par les équipes internes au Musée, il s'agit d'un RAC de type "porte rotative BIDDLE SR-M-150-EF" ou équivalent. L'interface avec l'équipe CVC est donc à prévoir.
La porte sera équipée d’un système de verrouillage intérieur (verrouillage nuit) empêchant la rotation des vantaux lorsque l’établissement sera fermé au public. 
La porte sera munie d’un sélecteur du sens de rotation des vantaux pour empêcher des flux de visiteurs en contre-sens
Les dessins d'exécution accompagnés des notes de calcul sont à fournir au maître d'œuvre.
Toutes sujétions comprises. Se référer au dossier graphique.</t>
  </si>
  <si>
    <t>Fourniture et pose de bâtons de maréchal verticaux, diamètre 30 mm, finition inox mat.
Toutes sujétions comprises. Se référer au dossier graphique.</t>
  </si>
  <si>
    <t>Fourniture et pose de bandes de signalisation sur les vantaux et les parois latérales permettant la visualisation des vitrages. Bandes horizontales d'une largeur de 5cm placées à 110cm et 160cm.
Toutes sujétions comprises. Se référer au dossier graphique.</t>
  </si>
  <si>
    <t xml:space="preserve">Réservations sur mesure à prévoir dans le plafond du tambour (article 3.7.1 du présent CCTP) pour intégration des appareils d'éclairage.
13 réservation rectangulaires sont à prévoir par porte tambour.
Le format de la réservation est rectangulaire de 46x28cm
L'interface avec l'équipe CFO est donc à prévoir.
Toutes sujétions comprises. Se référer au dossier graphique. </t>
  </si>
  <si>
    <t>Adaptation du bandeau haut cintré pour l'intégration des rideaux d'air chaud.
Ceux-ci sont installés sur les portes tambours, une réservation sur mesure est donc à prévoir dans l'habillage pour une intégration parfaite du rideau d'air chaud.
La référence du modèle de rideau d'air chaud (fourni et posé par les équipes CVC internes au Musée) est précisée à l'article 3.7.1 du présent CCTP.
Toutes sujétions comprises. Se référer au dossier graphique.</t>
  </si>
  <si>
    <t>Fourniture et pose d'un joint d'étanchéité entre l'ossature principale du sas en verre et l'intégration des deux portes tambour. Un certificat SNJF sera à transmettre.
Toutes sujétions comprises. Se référer au dossier graphique.</t>
  </si>
  <si>
    <t>Fourniture et pose d'une structure métallique dédiée à la suspension du rideau d'air chaud du PAC (entrée personnel).
Des platines de fixation permettent l'installation du rideau par les équipes techniques en interne.
Un habillage périphérique en tôle d'inox brossé est à prévoir sur cette structure.
Le rideau d'air chaud est fourni et posé par les équipes internes au Musée, il s'agit d'un RAC de type " BIDDLE SR-M-250-EC" ou équivalent. L'interface avec l'équipe CVC interne au musée est donc à prévoir.
Toutes sujétions comprises. Se référer au dossier graphique.</t>
  </si>
  <si>
    <r>
      <rPr>
        <sz val="18"/>
        <rFont val="Calibri"/>
        <family val="2"/>
        <scheme val="minor"/>
      </rPr>
      <t xml:space="preserve">REFONTE DE L'ACCUEIL DU MUSEE DE L'ORANGERIE
</t>
    </r>
    <r>
      <rPr>
        <b/>
        <sz val="18"/>
        <rFont val="Calibri"/>
        <family val="2"/>
        <scheme val="minor"/>
      </rPr>
      <t xml:space="preserve">
LOT 4 SAS - PORTES TAMBOUR
</t>
    </r>
    <r>
      <rPr>
        <sz val="18"/>
        <rFont val="Calibri"/>
        <family val="2"/>
        <scheme val="minor"/>
      </rPr>
      <t>N° 2024-438</t>
    </r>
  </si>
  <si>
    <t>Sous total 3.1 Installations de chantier</t>
  </si>
  <si>
    <t>Sous total 3.4 Sas de sortie - Phase2</t>
  </si>
  <si>
    <t>Sous total 3.5 Suspension des rideaux d'air chaud  - Phase2</t>
  </si>
  <si>
    <t>Sous total 3.6 Sas d'entrée  - Phase4</t>
  </si>
  <si>
    <t>Sous total 3.7 tambours  - Phase4</t>
  </si>
  <si>
    <t>Sous total 3.8 Suspension des rideaux d'air chaud - Phase 4</t>
  </si>
  <si>
    <t>TOTAL LOT 04 : offre de base €HT</t>
  </si>
  <si>
    <t xml:space="preserve">TOTAL LOT 04 : offre de base €TTC    </t>
  </si>
  <si>
    <t>VARIANTE 1 OSSATURE METALLIQUE ET EQUIPEMENTS EN INOX MAT</t>
  </si>
  <si>
    <t>Sous total 3.2 Variante 1 - Phase2</t>
  </si>
  <si>
    <t>Sous total 3.3 Variante 2 - Phase2</t>
  </si>
  <si>
    <t>VARIANTE 2 OSSATURE METALLIQUE ET EQUIPEMENTS EN ACIER LAQUE</t>
  </si>
  <si>
    <t xml:space="preserve">TOTAL LOT 04 : offre de base + variante 1 €TTC    </t>
  </si>
  <si>
    <t>TOTAL LOT 04 : offre de base + variante 1 €HT</t>
  </si>
  <si>
    <t>TOTAL LOT 04 : offre de base + variante 2 €HT</t>
  </si>
  <si>
    <t xml:space="preserve">TOTAL LOT 04 : offre de base + variante 2 €TTC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</si>
</sst>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1" x14ac:knownFonts="1">
    <font>
      <sz val="10"/>
      <name val="Arial"/>
      <family val="2"/>
    </font>
    <font>
      <b/>
      <sz val="10"/>
      <name val="Times New Roman"/>
      <family val="1"/>
      <charset val="1"/>
    </font>
    <font>
      <sz val="9"/>
      <name val="Times New Roman"/>
      <family val="1"/>
      <charset val="1"/>
    </font>
    <font>
      <sz val="10"/>
      <name val="Arial"/>
      <family val="2"/>
    </font>
    <font>
      <b/>
      <sz val="12"/>
      <name val="Calibri"/>
      <family val="2"/>
      <scheme val="minor"/>
    </font>
    <font>
      <sz val="12"/>
      <name val="Calibri"/>
      <family val="2"/>
      <scheme val="minor"/>
    </font>
    <font>
      <b/>
      <sz val="9"/>
      <name val="Calibri"/>
      <family val="2"/>
      <scheme val="minor"/>
    </font>
    <font>
      <sz val="10"/>
      <name val="Calibri"/>
      <family val="2"/>
      <scheme val="minor"/>
    </font>
    <font>
      <b/>
      <sz val="10"/>
      <name val="Calibri"/>
      <family val="2"/>
      <scheme val="minor"/>
    </font>
    <font>
      <b/>
      <sz val="14"/>
      <name val="Calibri"/>
      <family val="2"/>
      <scheme val="minor"/>
    </font>
    <font>
      <b/>
      <sz val="18"/>
      <name val="Calibri"/>
      <family val="2"/>
      <scheme val="minor"/>
    </font>
    <font>
      <sz val="18"/>
      <name val="Calibri"/>
      <family val="2"/>
      <scheme val="minor"/>
    </font>
    <font>
      <b/>
      <sz val="9"/>
      <color rgb="FFFF0000"/>
      <name val="Calibri"/>
      <family val="2"/>
      <scheme val="minor"/>
    </font>
    <font>
      <b/>
      <u/>
      <sz val="9"/>
      <color rgb="FFFF0000"/>
      <name val="Calibri"/>
      <family val="2"/>
      <scheme val="minor"/>
    </font>
    <font>
      <sz val="10"/>
      <color rgb="FF000000"/>
      <name val="Calibri"/>
      <family val="2"/>
    </font>
    <font>
      <sz val="10"/>
      <name val="Calibri"/>
      <family val="2"/>
    </font>
    <font>
      <u/>
      <sz val="10"/>
      <color rgb="FF000000"/>
      <name val="Calibri"/>
      <family val="2"/>
    </font>
    <font>
      <sz val="10"/>
      <color indexed="8"/>
      <name val="Calibri"/>
      <family val="2"/>
      <scheme val="minor"/>
    </font>
    <font>
      <b/>
      <sz val="10"/>
      <color indexed="8"/>
      <name val="Calibri"/>
      <family val="2"/>
      <scheme val="minor"/>
    </font>
    <font>
      <b/>
      <sz val="10"/>
      <color rgb="FFFF0000"/>
      <name val="Calibri"/>
      <family val="2"/>
      <scheme val="minor"/>
    </font>
    <font>
      <sz val="10"/>
      <name val="Times New Roman"/>
      <family val="1"/>
      <charset val="1"/>
    </font>
  </fonts>
  <fills count="14">
    <fill>
      <patternFill patternType="none"/>
    </fill>
    <fill>
      <patternFill patternType="gray125"/>
    </fill>
    <fill>
      <patternFill patternType="solid">
        <fgColor indexed="55"/>
        <bgColor indexed="22"/>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27"/>
      </patternFill>
    </fill>
    <fill>
      <patternFill patternType="solid">
        <fgColor theme="0" tint="-0.14999847407452621"/>
        <bgColor indexed="55"/>
      </patternFill>
    </fill>
    <fill>
      <patternFill patternType="solid">
        <fgColor theme="0" tint="-0.34998626667073579"/>
        <bgColor indexed="22"/>
      </patternFill>
    </fill>
    <fill>
      <patternFill patternType="solid">
        <fgColor theme="0" tint="-0.34998626667073579"/>
        <bgColor indexed="55"/>
      </patternFill>
    </fill>
    <fill>
      <patternFill patternType="solid">
        <fgColor theme="6" tint="0.39997558519241921"/>
        <bgColor indexed="22"/>
      </patternFill>
    </fill>
    <fill>
      <patternFill patternType="solid">
        <fgColor theme="3" tint="0.79998168889431442"/>
        <bgColor indexed="22"/>
      </patternFill>
    </fill>
    <fill>
      <patternFill patternType="solid">
        <fgColor theme="3" tint="0.79998168889431442"/>
        <bgColor indexed="55"/>
      </patternFill>
    </fill>
    <fill>
      <patternFill patternType="solid">
        <fgColor rgb="FFFFFF00"/>
        <bgColor indexed="64"/>
      </patternFill>
    </fill>
    <fill>
      <patternFill patternType="solid">
        <fgColor theme="0"/>
        <bgColor indexed="55"/>
      </patternFill>
    </fill>
  </fills>
  <borders count="50">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hair">
        <color indexed="8"/>
      </right>
      <top/>
      <bottom style="hair">
        <color indexed="8"/>
      </bottom>
      <diagonal/>
    </border>
    <border>
      <left/>
      <right/>
      <top/>
      <bottom style="hair">
        <color indexed="8"/>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8"/>
      </top>
      <bottom style="hair">
        <color indexed="64"/>
      </bottom>
      <diagonal/>
    </border>
    <border>
      <left style="hair">
        <color indexed="8"/>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right style="hair">
        <color indexed="8"/>
      </right>
      <top style="hair">
        <color indexed="8"/>
      </top>
      <bottom style="hair">
        <color indexed="64"/>
      </bottom>
      <diagonal/>
    </border>
    <border>
      <left/>
      <right/>
      <top style="hair">
        <color indexed="8"/>
      </top>
      <bottom/>
      <diagonal/>
    </border>
    <border>
      <left style="hair">
        <color indexed="64"/>
      </left>
      <right style="hair">
        <color indexed="8"/>
      </right>
      <top/>
      <bottom style="hair">
        <color indexed="64"/>
      </bottom>
      <diagonal/>
    </border>
    <border>
      <left style="hair">
        <color indexed="8"/>
      </left>
      <right style="hair">
        <color indexed="8"/>
      </right>
      <top style="hair">
        <color indexed="8"/>
      </top>
      <bottom style="hair">
        <color indexed="64"/>
      </bottom>
      <diagonal/>
    </border>
    <border>
      <left style="hair">
        <color indexed="64"/>
      </left>
      <right style="hair">
        <color indexed="64"/>
      </right>
      <top style="hair">
        <color indexed="64"/>
      </top>
      <bottom/>
      <diagonal/>
    </border>
    <border>
      <left style="medium">
        <color indexed="64"/>
      </left>
      <right/>
      <top style="medium">
        <color indexed="64"/>
      </top>
      <bottom style="hair">
        <color indexed="8"/>
      </bottom>
      <diagonal/>
    </border>
    <border>
      <left/>
      <right/>
      <top style="medium">
        <color indexed="64"/>
      </top>
      <bottom style="hair">
        <color indexed="8"/>
      </bottom>
      <diagonal/>
    </border>
    <border>
      <left/>
      <right style="medium">
        <color indexed="64"/>
      </right>
      <top style="medium">
        <color indexed="64"/>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hair">
        <color indexed="8"/>
      </left>
      <right style="medium">
        <color indexed="64"/>
      </right>
      <top style="thin">
        <color indexed="64"/>
      </top>
      <bottom style="hair">
        <color indexed="8"/>
      </bottom>
      <diagonal/>
    </border>
    <border>
      <left style="medium">
        <color indexed="64"/>
      </left>
      <right style="hair">
        <color indexed="8"/>
      </right>
      <top style="thin">
        <color indexed="64"/>
      </top>
      <bottom style="thin">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style="hair">
        <color indexed="8"/>
      </top>
      <bottom style="hair">
        <color indexed="8"/>
      </bottom>
      <diagonal/>
    </border>
    <border>
      <left style="medium">
        <color indexed="64"/>
      </left>
      <right/>
      <top style="hair">
        <color indexed="8"/>
      </top>
      <bottom style="hair">
        <color indexed="64"/>
      </bottom>
      <diagonal/>
    </border>
    <border>
      <left style="medium">
        <color indexed="64"/>
      </left>
      <right/>
      <top/>
      <bottom style="hair">
        <color indexed="8"/>
      </bottom>
      <diagonal/>
    </border>
    <border>
      <left style="medium">
        <color indexed="64"/>
      </left>
      <right/>
      <top/>
      <bottom style="medium">
        <color indexed="64"/>
      </bottom>
      <diagonal/>
    </border>
    <border>
      <left/>
      <right/>
      <top/>
      <bottom style="medium">
        <color indexed="64"/>
      </bottom>
      <diagonal/>
    </border>
    <border>
      <left/>
      <right style="hair">
        <color indexed="8"/>
      </right>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s>
  <cellStyleXfs count="3">
    <xf numFmtId="0" fontId="0" fillId="0" borderId="0"/>
    <xf numFmtId="0" fontId="3" fillId="0" borderId="0" applyNumberFormat="0" applyBorder="0" applyProtection="0">
      <alignment horizontal="center"/>
    </xf>
    <xf numFmtId="44" fontId="3" fillId="0" borderId="0" applyFont="0" applyFill="0" applyBorder="0" applyAlignment="0" applyProtection="0"/>
  </cellStyleXfs>
  <cellXfs count="176">
    <xf numFmtId="0" fontId="0" fillId="0" borderId="0" xfId="0"/>
    <xf numFmtId="0" fontId="2" fillId="0" borderId="0" xfId="0" applyFont="1" applyAlignment="1">
      <alignment horizontal="center" vertical="center" wrapText="1"/>
    </xf>
    <xf numFmtId="0" fontId="2" fillId="0" borderId="0" xfId="0" applyFont="1" applyAlignment="1">
      <alignment vertical="center" wrapText="1"/>
    </xf>
    <xf numFmtId="0" fontId="2" fillId="0" borderId="0" xfId="0" applyFont="1"/>
    <xf numFmtId="0" fontId="2" fillId="0" borderId="0" xfId="0" applyFont="1" applyFill="1" applyAlignment="1">
      <alignment vertical="center" wrapText="1"/>
    </xf>
    <xf numFmtId="0" fontId="2" fillId="0" borderId="0" xfId="0" applyFont="1" applyFill="1"/>
    <xf numFmtId="0" fontId="0" fillId="0" borderId="0" xfId="0" applyFill="1"/>
    <xf numFmtId="0" fontId="2" fillId="2" borderId="0" xfId="0" applyFont="1" applyFill="1" applyAlignment="1">
      <alignment vertical="center" wrapText="1"/>
    </xf>
    <xf numFmtId="0" fontId="2" fillId="2" borderId="0" xfId="0" applyFont="1" applyFill="1"/>
    <xf numFmtId="0" fontId="0" fillId="2" borderId="0" xfId="0" applyFill="1"/>
    <xf numFmtId="0" fontId="2" fillId="0" borderId="0" xfId="0" applyNumberFormat="1" applyFont="1" applyAlignment="1">
      <alignment horizontal="center" vertical="center" wrapText="1"/>
    </xf>
    <xf numFmtId="44" fontId="2" fillId="0" borderId="0" xfId="2" applyFont="1" applyAlignment="1">
      <alignment vertical="center" wrapText="1"/>
    </xf>
    <xf numFmtId="0" fontId="2" fillId="4" borderId="0" xfId="0" applyFont="1" applyFill="1" applyAlignment="1">
      <alignment vertical="center" wrapText="1"/>
    </xf>
    <xf numFmtId="0" fontId="2" fillId="4" borderId="0" xfId="0" applyFont="1" applyFill="1"/>
    <xf numFmtId="0" fontId="0" fillId="4" borderId="0" xfId="0" applyFill="1"/>
    <xf numFmtId="0" fontId="5" fillId="8" borderId="6" xfId="0" applyFont="1" applyFill="1" applyBorder="1" applyAlignment="1">
      <alignment vertical="center" wrapText="1"/>
    </xf>
    <xf numFmtId="0" fontId="5" fillId="8" borderId="6" xfId="0" applyFont="1" applyFill="1" applyBorder="1"/>
    <xf numFmtId="0" fontId="5" fillId="7" borderId="6" xfId="0" applyFont="1" applyFill="1" applyBorder="1" applyAlignment="1">
      <alignment vertical="center" wrapText="1"/>
    </xf>
    <xf numFmtId="44" fontId="8" fillId="9" borderId="1" xfId="2" applyFont="1" applyFill="1" applyBorder="1" applyAlignment="1">
      <alignment horizontal="right" vertical="center" wrapText="1" shrinkToFit="1"/>
    </xf>
    <xf numFmtId="49" fontId="1" fillId="0" borderId="0" xfId="0" applyNumberFormat="1" applyFont="1" applyAlignment="1">
      <alignment horizontal="center" vertical="center" wrapText="1"/>
    </xf>
    <xf numFmtId="0" fontId="2" fillId="0" borderId="0" xfId="0" applyFont="1" applyAlignment="1">
      <alignment horizontal="left" vertical="center" wrapText="1"/>
    </xf>
    <xf numFmtId="0" fontId="5" fillId="8" borderId="8" xfId="0" applyFont="1" applyFill="1" applyBorder="1" applyAlignment="1">
      <alignmen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Fill="1" applyBorder="1" applyAlignment="1">
      <alignment horizontal="right" vertical="center" wrapText="1"/>
    </xf>
    <xf numFmtId="49" fontId="8" fillId="0" borderId="7" xfId="0" applyNumberFormat="1" applyFont="1" applyFill="1" applyBorder="1" applyAlignment="1">
      <alignment horizontal="right" vertical="center" wrapText="1"/>
    </xf>
    <xf numFmtId="49" fontId="10" fillId="0" borderId="0" xfId="0" applyNumberFormat="1" applyFont="1" applyFill="1" applyBorder="1" applyAlignment="1">
      <alignment horizontal="center" vertical="center" wrapText="1" shrinkToFit="1"/>
    </xf>
    <xf numFmtId="49" fontId="10" fillId="0" borderId="0" xfId="0" applyNumberFormat="1" applyFont="1" applyFill="1" applyBorder="1" applyAlignment="1">
      <alignment horizontal="left" vertical="center" wrapText="1" shrinkToFit="1"/>
    </xf>
    <xf numFmtId="49" fontId="8" fillId="0" borderId="7"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0" fontId="5" fillId="7" borderId="0" xfId="0" applyFont="1" applyFill="1" applyBorder="1" applyAlignment="1">
      <alignment vertical="center" wrapText="1"/>
    </xf>
    <xf numFmtId="0" fontId="5" fillId="7" borderId="0" xfId="0" applyFont="1" applyFill="1" applyBorder="1"/>
    <xf numFmtId="0" fontId="2" fillId="0" borderId="0" xfId="0" applyFont="1" applyFill="1" applyBorder="1" applyAlignment="1">
      <alignment vertical="center" wrapText="1"/>
    </xf>
    <xf numFmtId="0" fontId="5" fillId="0" borderId="0" xfId="0" applyFont="1" applyFill="1" applyBorder="1" applyAlignment="1">
      <alignment vertical="center" wrapText="1"/>
    </xf>
    <xf numFmtId="0" fontId="2" fillId="3" borderId="0" xfId="0" applyFont="1" applyFill="1" applyBorder="1" applyAlignment="1">
      <alignment vertical="center" wrapText="1"/>
    </xf>
    <xf numFmtId="0" fontId="2" fillId="3" borderId="0" xfId="0" applyFont="1" applyFill="1" applyAlignment="1">
      <alignment vertical="center" wrapText="1"/>
    </xf>
    <xf numFmtId="0" fontId="2" fillId="3" borderId="0" xfId="0" applyFont="1" applyFill="1"/>
    <xf numFmtId="0" fontId="0" fillId="3" borderId="0" xfId="0" applyFill="1"/>
    <xf numFmtId="49" fontId="7" fillId="0" borderId="12" xfId="0" applyNumberFormat="1" applyFont="1" applyFill="1" applyBorder="1" applyAlignment="1">
      <alignment horizontal="left" vertical="center" wrapText="1"/>
    </xf>
    <xf numFmtId="0" fontId="14" fillId="0" borderId="12" xfId="0" applyFont="1" applyBorder="1" applyAlignment="1">
      <alignment horizontal="justify" vertical="center" wrapText="1"/>
    </xf>
    <xf numFmtId="0" fontId="15" fillId="0" borderId="12" xfId="0" applyFont="1" applyBorder="1" applyAlignment="1">
      <alignment horizontal="justify" vertical="center" wrapText="1"/>
    </xf>
    <xf numFmtId="49" fontId="7" fillId="0" borderId="21" xfId="0" applyNumberFormat="1" applyFont="1" applyFill="1" applyBorder="1" applyAlignment="1">
      <alignment horizontal="center" vertical="center" wrapText="1"/>
    </xf>
    <xf numFmtId="0" fontId="15" fillId="0" borderId="21" xfId="0" applyFont="1" applyBorder="1" applyAlignment="1">
      <alignment horizontal="justify" vertical="center" wrapText="1"/>
    </xf>
    <xf numFmtId="0" fontId="15" fillId="0" borderId="0" xfId="0" applyFont="1" applyBorder="1" applyAlignment="1">
      <alignment horizontal="justify" vertical="center" wrapText="1"/>
    </xf>
    <xf numFmtId="0" fontId="15" fillId="0" borderId="12" xfId="0" applyFont="1" applyBorder="1" applyAlignment="1">
      <alignment horizontal="left" vertical="center" wrapText="1"/>
    </xf>
    <xf numFmtId="0" fontId="15" fillId="0" borderId="21" xfId="0" applyFont="1" applyBorder="1" applyAlignment="1">
      <alignment horizontal="left" vertical="center" wrapText="1"/>
    </xf>
    <xf numFmtId="0" fontId="14" fillId="0" borderId="0" xfId="0" applyFont="1" applyBorder="1" applyAlignment="1">
      <alignment horizontal="justify" vertical="center" wrapText="1"/>
    </xf>
    <xf numFmtId="49" fontId="7" fillId="0" borderId="13"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14" fillId="0" borderId="13" xfId="0" applyFont="1" applyBorder="1" applyAlignment="1">
      <alignment horizontal="left" vertical="center" wrapText="1"/>
    </xf>
    <xf numFmtId="0" fontId="14" fillId="0" borderId="12" xfId="0" applyFont="1" applyBorder="1" applyAlignment="1">
      <alignment horizontal="left" vertical="center" wrapText="1"/>
    </xf>
    <xf numFmtId="0" fontId="4" fillId="0" borderId="18" xfId="1" applyNumberFormat="1" applyFont="1" applyFill="1" applyBorder="1" applyAlignment="1" applyProtection="1">
      <alignment vertical="center" wrapText="1" shrinkToFit="1"/>
    </xf>
    <xf numFmtId="49" fontId="10" fillId="0" borderId="27" xfId="0" applyNumberFormat="1" applyFont="1" applyFill="1" applyBorder="1" applyAlignment="1">
      <alignment horizontal="center" vertical="center" wrapText="1" shrinkToFit="1"/>
    </xf>
    <xf numFmtId="49" fontId="10" fillId="0" borderId="28" xfId="0" applyNumberFormat="1" applyFont="1" applyFill="1" applyBorder="1" applyAlignment="1">
      <alignment horizontal="center" vertical="center" wrapText="1" shrinkToFit="1"/>
    </xf>
    <xf numFmtId="49" fontId="7" fillId="0" borderId="25" xfId="0" applyNumberFormat="1" applyFont="1" applyFill="1" applyBorder="1" applyAlignment="1">
      <alignment horizontal="center" vertical="center" wrapText="1"/>
    </xf>
    <xf numFmtId="49" fontId="8" fillId="0" borderId="29" xfId="0" applyNumberFormat="1" applyFont="1" applyFill="1" applyBorder="1" applyAlignment="1">
      <alignment horizontal="right" vertical="center" wrapText="1"/>
    </xf>
    <xf numFmtId="49" fontId="7" fillId="0" borderId="39" xfId="0" applyNumberFormat="1" applyFont="1" applyFill="1" applyBorder="1" applyAlignment="1">
      <alignment horizontal="center" vertical="center" wrapText="1"/>
    </xf>
    <xf numFmtId="49" fontId="7" fillId="0" borderId="27" xfId="0" applyNumberFormat="1" applyFont="1" applyFill="1" applyBorder="1" applyAlignment="1">
      <alignment horizontal="center" vertical="center" wrapText="1"/>
    </xf>
    <xf numFmtId="49" fontId="7" fillId="0" borderId="41" xfId="0" applyNumberFormat="1" applyFont="1" applyFill="1" applyBorder="1" applyAlignment="1">
      <alignment horizontal="center" vertical="center" wrapText="1"/>
    </xf>
    <xf numFmtId="49" fontId="7" fillId="0" borderId="37" xfId="0" applyNumberFormat="1" applyFont="1" applyFill="1" applyBorder="1" applyAlignment="1">
      <alignment horizontal="center" vertical="center" wrapText="1"/>
    </xf>
    <xf numFmtId="49" fontId="8" fillId="0" borderId="27" xfId="0" applyNumberFormat="1" applyFont="1" applyFill="1" applyBorder="1" applyAlignment="1">
      <alignment horizontal="right" vertical="center" wrapText="1"/>
    </xf>
    <xf numFmtId="44" fontId="8" fillId="9" borderId="26" xfId="2" applyFont="1" applyFill="1" applyBorder="1" applyAlignment="1">
      <alignment horizontal="right" vertical="center" wrapText="1" shrinkToFit="1"/>
    </xf>
    <xf numFmtId="44" fontId="8" fillId="9" borderId="26" xfId="2" applyNumberFormat="1" applyFont="1" applyFill="1" applyBorder="1" applyAlignment="1">
      <alignment horizontal="right" vertical="center" wrapText="1" shrinkToFit="1"/>
    </xf>
    <xf numFmtId="49" fontId="1" fillId="0" borderId="27" xfId="0" applyNumberFormat="1" applyFont="1" applyBorder="1" applyAlignment="1">
      <alignment horizontal="center" vertical="center" wrapText="1"/>
    </xf>
    <xf numFmtId="44" fontId="8" fillId="9" borderId="48" xfId="2" applyFont="1" applyFill="1" applyBorder="1" applyAlignment="1">
      <alignment horizontal="right" vertical="center" wrapText="1" shrinkToFit="1"/>
    </xf>
    <xf numFmtId="44" fontId="8" fillId="9" borderId="49" xfId="2" applyFont="1" applyFill="1" applyBorder="1" applyAlignment="1">
      <alignment horizontal="right" vertical="center" wrapText="1" shrinkToFit="1"/>
    </xf>
    <xf numFmtId="49" fontId="7" fillId="0" borderId="21" xfId="0" applyNumberFormat="1" applyFont="1" applyFill="1" applyBorder="1" applyAlignment="1">
      <alignment horizontal="left" vertical="center" wrapText="1"/>
    </xf>
    <xf numFmtId="0" fontId="8" fillId="6" borderId="31" xfId="0" applyNumberFormat="1" applyFont="1" applyFill="1" applyBorder="1" applyAlignment="1" applyProtection="1">
      <alignment horizontal="center" vertical="center" wrapText="1" shrinkToFit="1"/>
    </xf>
    <xf numFmtId="0" fontId="8" fillId="6" borderId="9" xfId="1" applyNumberFormat="1" applyFont="1" applyFill="1" applyBorder="1" applyAlignment="1" applyProtection="1">
      <alignment horizontal="center" vertical="center" wrapText="1" shrinkToFit="1"/>
    </xf>
    <xf numFmtId="0" fontId="8" fillId="6" borderId="9" xfId="1" applyNumberFormat="1" applyFont="1" applyFill="1" applyBorder="1" applyAlignment="1" applyProtection="1">
      <alignment horizontal="left" vertical="center" wrapText="1" shrinkToFit="1"/>
    </xf>
    <xf numFmtId="0" fontId="8" fillId="6" borderId="9" xfId="0" applyNumberFormat="1" applyFont="1" applyFill="1" applyBorder="1" applyAlignment="1" applyProtection="1">
      <alignment horizontal="center" vertical="center" wrapText="1" shrinkToFit="1"/>
    </xf>
    <xf numFmtId="44" fontId="8" fillId="6" borderId="9" xfId="2" applyFont="1" applyFill="1" applyBorder="1" applyAlignment="1" applyProtection="1">
      <alignment horizontal="center" vertical="center" wrapText="1" shrinkToFit="1"/>
    </xf>
    <xf numFmtId="44" fontId="8" fillId="6" borderId="32" xfId="2" applyFont="1" applyFill="1" applyBorder="1" applyAlignment="1" applyProtection="1">
      <alignment horizontal="center" vertical="center" wrapText="1" shrinkToFit="1"/>
    </xf>
    <xf numFmtId="0" fontId="8" fillId="13" borderId="33" xfId="0" applyNumberFormat="1" applyFont="1" applyFill="1" applyBorder="1" applyAlignment="1" applyProtection="1">
      <alignment horizontal="center" vertical="center" wrapText="1" shrinkToFit="1"/>
    </xf>
    <xf numFmtId="49" fontId="8" fillId="10" borderId="29" xfId="0" applyNumberFormat="1" applyFont="1" applyFill="1" applyBorder="1" applyAlignment="1">
      <alignment horizontal="center" vertical="center" wrapText="1"/>
    </xf>
    <xf numFmtId="49" fontId="8" fillId="0" borderId="13" xfId="0" applyNumberFormat="1" applyFont="1" applyFill="1" applyBorder="1" applyAlignment="1">
      <alignment horizontal="center" vertical="center" wrapText="1"/>
    </xf>
    <xf numFmtId="0" fontId="7" fillId="0" borderId="12" xfId="0" applyFont="1" applyFill="1" applyBorder="1" applyAlignment="1">
      <alignment horizontal="center" vertical="center" wrapText="1" shrinkToFit="1"/>
    </xf>
    <xf numFmtId="0" fontId="7" fillId="0" borderId="4" xfId="0" applyFont="1" applyFill="1" applyBorder="1" applyAlignment="1">
      <alignment horizontal="left" vertical="center" wrapText="1" shrinkToFit="1"/>
    </xf>
    <xf numFmtId="0" fontId="8" fillId="0" borderId="1" xfId="0" applyFont="1" applyFill="1" applyBorder="1" applyAlignment="1">
      <alignment horizontal="center" vertical="center" wrapText="1" shrinkToFit="1"/>
    </xf>
    <xf numFmtId="0" fontId="8" fillId="0" borderId="1" xfId="0" applyNumberFormat="1" applyFont="1" applyFill="1" applyBorder="1" applyAlignment="1">
      <alignment horizontal="center" vertical="center" wrapText="1" shrinkToFit="1"/>
    </xf>
    <xf numFmtId="44" fontId="8" fillId="0" borderId="1" xfId="2" applyFont="1" applyFill="1" applyBorder="1" applyAlignment="1">
      <alignment vertical="center" wrapText="1" shrinkToFit="1"/>
    </xf>
    <xf numFmtId="44" fontId="8" fillId="0" borderId="35" xfId="2" applyFont="1" applyFill="1" applyBorder="1" applyAlignment="1">
      <alignment horizontal="center" vertical="center" wrapText="1" shrinkToFit="1"/>
    </xf>
    <xf numFmtId="0" fontId="17" fillId="0" borderId="19" xfId="0" applyFont="1" applyBorder="1" applyAlignment="1">
      <alignment horizontal="center" vertical="center" wrapText="1"/>
    </xf>
    <xf numFmtId="0" fontId="7" fillId="0" borderId="20" xfId="0" applyFont="1" applyFill="1" applyBorder="1" applyAlignment="1">
      <alignment horizontal="left" vertical="center" wrapText="1"/>
    </xf>
    <xf numFmtId="0" fontId="8" fillId="0" borderId="2" xfId="0" applyFont="1" applyBorder="1" applyAlignment="1">
      <alignment horizontal="center" vertical="center" wrapText="1"/>
    </xf>
    <xf numFmtId="0" fontId="18" fillId="0" borderId="2" xfId="0" applyNumberFormat="1" applyFont="1" applyFill="1" applyBorder="1" applyAlignment="1">
      <alignment horizontal="center" vertical="center" wrapText="1"/>
    </xf>
    <xf numFmtId="44" fontId="8" fillId="0" borderId="2" xfId="2" applyFont="1" applyFill="1" applyBorder="1" applyAlignment="1">
      <alignment vertical="center" wrapText="1" shrinkToFit="1"/>
    </xf>
    <xf numFmtId="0" fontId="17" fillId="0" borderId="5" xfId="0" applyFont="1" applyBorder="1" applyAlignment="1">
      <alignment horizontal="center" vertical="center" wrapText="1"/>
    </xf>
    <xf numFmtId="0" fontId="7" fillId="0" borderId="5" xfId="0" applyFont="1" applyFill="1" applyBorder="1" applyAlignment="1">
      <alignment horizontal="left" vertical="center" wrapText="1"/>
    </xf>
    <xf numFmtId="44" fontId="7" fillId="2" borderId="7" xfId="2" applyFont="1" applyFill="1" applyBorder="1" applyAlignment="1">
      <alignment horizontal="center" vertical="center" wrapText="1"/>
    </xf>
    <xf numFmtId="44" fontId="7" fillId="2" borderId="30" xfId="2" applyFont="1" applyFill="1" applyBorder="1" applyAlignment="1">
      <alignment horizontal="center" vertical="center" wrapText="1"/>
    </xf>
    <xf numFmtId="44" fontId="7" fillId="0" borderId="7" xfId="2" applyFont="1" applyFill="1" applyBorder="1" applyAlignment="1">
      <alignment horizontal="center" vertical="center" wrapText="1"/>
    </xf>
    <xf numFmtId="44" fontId="7" fillId="0" borderId="30" xfId="2"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44" fontId="7" fillId="0" borderId="12" xfId="2" applyFont="1" applyFill="1" applyBorder="1" applyAlignment="1">
      <alignment horizontal="center" vertical="center" wrapText="1"/>
    </xf>
    <xf numFmtId="44" fontId="7" fillId="0" borderId="38" xfId="2" applyFont="1" applyFill="1" applyBorder="1" applyAlignment="1">
      <alignment vertical="center" wrapText="1"/>
    </xf>
    <xf numFmtId="49" fontId="8" fillId="0" borderId="0" xfId="0" applyNumberFormat="1" applyFont="1" applyFill="1" applyBorder="1" applyAlignment="1">
      <alignment horizontal="center" vertical="center" wrapText="1"/>
    </xf>
    <xf numFmtId="0" fontId="7" fillId="0" borderId="0" xfId="0" applyNumberFormat="1" applyFont="1" applyFill="1" applyBorder="1" applyAlignment="1">
      <alignment horizontal="center" vertical="center" wrapText="1"/>
    </xf>
    <xf numFmtId="44" fontId="7" fillId="0" borderId="0" xfId="2" applyFont="1" applyFill="1" applyBorder="1" applyAlignment="1">
      <alignment horizontal="center" vertical="center" wrapText="1"/>
    </xf>
    <xf numFmtId="44" fontId="7" fillId="0" borderId="28" xfId="2" applyFont="1" applyFill="1" applyBorder="1" applyAlignment="1">
      <alignment horizontal="center" vertical="center" wrapText="1"/>
    </xf>
    <xf numFmtId="44" fontId="7" fillId="0" borderId="40" xfId="2" applyFont="1" applyFill="1" applyBorder="1" applyAlignment="1">
      <alignment horizontal="center" vertical="center" wrapText="1"/>
    </xf>
    <xf numFmtId="49" fontId="8" fillId="0" borderId="21" xfId="0" applyNumberFormat="1" applyFont="1" applyFill="1" applyBorder="1" applyAlignment="1">
      <alignment horizontal="center" vertical="center" wrapText="1"/>
    </xf>
    <xf numFmtId="0" fontId="7" fillId="0" borderId="21" xfId="0" applyNumberFormat="1" applyFont="1" applyFill="1" applyBorder="1" applyAlignment="1">
      <alignment horizontal="center" vertical="center" wrapText="1"/>
    </xf>
    <xf numFmtId="44" fontId="7" fillId="0" borderId="21" xfId="2" applyFont="1" applyFill="1" applyBorder="1" applyAlignment="1">
      <alignment horizontal="center" vertical="center" wrapText="1"/>
    </xf>
    <xf numFmtId="49" fontId="18" fillId="11" borderId="29" xfId="0" applyNumberFormat="1" applyFont="1" applyFill="1" applyBorder="1" applyAlignment="1">
      <alignment horizontal="center" vertical="center" wrapText="1" shrinkToFit="1"/>
    </xf>
    <xf numFmtId="0" fontId="7" fillId="0" borderId="13" xfId="0" applyNumberFormat="1" applyFont="1" applyFill="1" applyBorder="1" applyAlignment="1">
      <alignment horizontal="center" vertical="center" wrapText="1"/>
    </xf>
    <xf numFmtId="44" fontId="7" fillId="0" borderId="13" xfId="2" applyFont="1" applyFill="1" applyBorder="1" applyAlignment="1">
      <alignment horizontal="center" vertical="center" wrapText="1"/>
    </xf>
    <xf numFmtId="44" fontId="7" fillId="0" borderId="38" xfId="2" applyFont="1" applyFill="1" applyBorder="1" applyAlignment="1">
      <alignment horizontal="center" vertical="center" wrapText="1"/>
    </xf>
    <xf numFmtId="44" fontId="8" fillId="9" borderId="1" xfId="2" applyFont="1" applyFill="1" applyBorder="1" applyAlignment="1">
      <alignment vertical="center" wrapText="1" shrinkToFit="1"/>
    </xf>
    <xf numFmtId="0" fontId="20" fillId="0" borderId="0" xfId="0" applyFont="1" applyBorder="1" applyAlignment="1">
      <alignment horizontal="left" vertical="center" wrapText="1"/>
    </xf>
    <xf numFmtId="0" fontId="20" fillId="0" borderId="0" xfId="0" applyFont="1" applyBorder="1" applyAlignment="1">
      <alignment vertical="center" wrapText="1"/>
    </xf>
    <xf numFmtId="0" fontId="20" fillId="0" borderId="0" xfId="0" applyFont="1" applyBorder="1" applyAlignment="1">
      <alignment horizontal="center" vertical="center" wrapText="1"/>
    </xf>
    <xf numFmtId="0" fontId="20" fillId="0" borderId="0" xfId="0" applyNumberFormat="1" applyFont="1" applyBorder="1" applyAlignment="1">
      <alignment horizontal="center" vertical="center" wrapText="1"/>
    </xf>
    <xf numFmtId="44" fontId="20" fillId="0" borderId="0" xfId="2" applyFont="1" applyBorder="1" applyAlignment="1">
      <alignment vertical="center" wrapText="1"/>
    </xf>
    <xf numFmtId="44" fontId="20" fillId="0" borderId="28" xfId="2" applyFont="1" applyBorder="1" applyAlignment="1">
      <alignment vertical="center" wrapText="1"/>
    </xf>
    <xf numFmtId="0" fontId="8" fillId="13" borderId="7" xfId="1" applyNumberFormat="1" applyFont="1" applyFill="1" applyBorder="1" applyAlignment="1" applyProtection="1">
      <alignment horizontal="center" vertical="center" wrapText="1" shrinkToFit="1"/>
    </xf>
    <xf numFmtId="0" fontId="8" fillId="13" borderId="30" xfId="1" applyNumberFormat="1" applyFont="1" applyFill="1" applyBorder="1" applyAlignment="1" applyProtection="1">
      <alignment horizontal="center" vertical="center" wrapText="1" shrinkToFit="1"/>
    </xf>
    <xf numFmtId="0" fontId="4" fillId="0" borderId="22" xfId="1" applyNumberFormat="1" applyFont="1" applyFill="1" applyBorder="1" applyAlignment="1" applyProtection="1">
      <alignment horizontal="center" vertical="center" wrapText="1" shrinkToFit="1"/>
    </xf>
    <xf numFmtId="0" fontId="4" fillId="0" borderId="23" xfId="1" applyNumberFormat="1" applyFont="1" applyFill="1" applyBorder="1" applyAlignment="1" applyProtection="1">
      <alignment horizontal="center" vertical="center" wrapText="1" shrinkToFit="1"/>
    </xf>
    <xf numFmtId="0" fontId="4" fillId="0" borderId="24" xfId="1" applyNumberFormat="1" applyFont="1" applyFill="1" applyBorder="1" applyAlignment="1" applyProtection="1">
      <alignment horizontal="center" vertical="center" wrapText="1" shrinkToFit="1"/>
    </xf>
    <xf numFmtId="49" fontId="8" fillId="9" borderId="45" xfId="0" applyNumberFormat="1" applyFont="1" applyFill="1" applyBorder="1" applyAlignment="1">
      <alignment horizontal="right" vertical="center" wrapText="1"/>
    </xf>
    <xf numFmtId="49" fontId="8" fillId="9" borderId="46" xfId="0" applyNumberFormat="1" applyFont="1" applyFill="1" applyBorder="1" applyAlignment="1">
      <alignment horizontal="right" vertical="center" wrapText="1"/>
    </xf>
    <xf numFmtId="49" fontId="8" fillId="9" borderId="47" xfId="0" applyNumberFormat="1" applyFont="1" applyFill="1" applyBorder="1" applyAlignment="1">
      <alignment horizontal="right" vertical="center" wrapText="1"/>
    </xf>
    <xf numFmtId="49" fontId="8" fillId="9" borderId="42" xfId="0" applyNumberFormat="1" applyFont="1" applyFill="1" applyBorder="1" applyAlignment="1">
      <alignment horizontal="right" vertical="center" wrapText="1"/>
    </xf>
    <xf numFmtId="49" fontId="8" fillId="9" borderId="3" xfId="0" applyNumberFormat="1" applyFont="1" applyFill="1" applyBorder="1" applyAlignment="1">
      <alignment horizontal="right" vertical="center" wrapText="1"/>
    </xf>
    <xf numFmtId="49" fontId="8" fillId="9" borderId="4" xfId="0" applyNumberFormat="1" applyFont="1" applyFill="1" applyBorder="1" applyAlignment="1">
      <alignment horizontal="right" vertical="center" wrapText="1"/>
    </xf>
    <xf numFmtId="49" fontId="8" fillId="9" borderId="43" xfId="0" applyNumberFormat="1" applyFont="1" applyFill="1" applyBorder="1" applyAlignment="1">
      <alignment horizontal="right" vertical="center" wrapText="1"/>
    </xf>
    <xf numFmtId="49" fontId="8" fillId="9" borderId="14" xfId="0" applyNumberFormat="1" applyFont="1" applyFill="1" applyBorder="1" applyAlignment="1">
      <alignment horizontal="right" vertical="center" wrapText="1"/>
    </xf>
    <xf numFmtId="49" fontId="8" fillId="9" borderId="17" xfId="0" applyNumberFormat="1" applyFont="1" applyFill="1" applyBorder="1" applyAlignment="1">
      <alignment horizontal="right" vertical="center" wrapText="1"/>
    </xf>
    <xf numFmtId="49" fontId="8" fillId="9" borderId="44" xfId="0" applyNumberFormat="1" applyFont="1" applyFill="1" applyBorder="1" applyAlignment="1">
      <alignment horizontal="right" vertical="center" wrapText="1"/>
    </xf>
    <xf numFmtId="49" fontId="8" fillId="9" borderId="11" xfId="0" applyNumberFormat="1" applyFont="1" applyFill="1" applyBorder="1" applyAlignment="1">
      <alignment horizontal="right" vertical="center" wrapText="1"/>
    </xf>
    <xf numFmtId="49" fontId="8" fillId="9" borderId="10" xfId="0" applyNumberFormat="1" applyFont="1" applyFill="1" applyBorder="1" applyAlignment="1">
      <alignment horizontal="right" vertical="center" wrapText="1"/>
    </xf>
    <xf numFmtId="49" fontId="8" fillId="2" borderId="36" xfId="0" applyNumberFormat="1" applyFont="1" applyFill="1" applyBorder="1" applyAlignment="1">
      <alignment horizontal="right" vertical="center" wrapText="1"/>
    </xf>
    <xf numFmtId="49" fontId="8" fillId="2" borderId="15" xfId="0" applyNumberFormat="1" applyFont="1" applyFill="1" applyBorder="1" applyAlignment="1">
      <alignment horizontal="right" vertical="center" wrapText="1"/>
    </xf>
    <xf numFmtId="49" fontId="8" fillId="2" borderId="16" xfId="0" applyNumberFormat="1" applyFont="1" applyFill="1" applyBorder="1" applyAlignment="1">
      <alignment horizontal="right" vertical="center" wrapText="1"/>
    </xf>
    <xf numFmtId="49" fontId="7" fillId="0" borderId="13" xfId="0" applyNumberFormat="1" applyFont="1" applyFill="1" applyBorder="1" applyAlignment="1">
      <alignment horizontal="left" vertical="center" wrapText="1"/>
    </xf>
    <xf numFmtId="49" fontId="7" fillId="0" borderId="12" xfId="0" applyNumberFormat="1" applyFont="1" applyFill="1" applyBorder="1" applyAlignment="1">
      <alignment horizontal="left" vertical="center" wrapText="1"/>
    </xf>
    <xf numFmtId="0" fontId="7" fillId="0" borderId="13"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49" fontId="7" fillId="0" borderId="13"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49" fontId="8" fillId="0" borderId="13"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7" fillId="0" borderId="37" xfId="0" applyNumberFormat="1" applyFont="1" applyFill="1" applyBorder="1" applyAlignment="1">
      <alignment horizontal="center" vertical="center" wrapText="1"/>
    </xf>
    <xf numFmtId="49" fontId="7" fillId="0" borderId="39"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44" fontId="7" fillId="0" borderId="13" xfId="2" applyFont="1" applyFill="1" applyBorder="1" applyAlignment="1">
      <alignment horizontal="center" vertical="center" wrapText="1"/>
    </xf>
    <xf numFmtId="44" fontId="7" fillId="0" borderId="12" xfId="2" applyFont="1" applyFill="1" applyBorder="1" applyAlignment="1">
      <alignment horizontal="center" vertical="center" wrapText="1"/>
    </xf>
    <xf numFmtId="44" fontId="7" fillId="0" borderId="38" xfId="2" applyFont="1" applyFill="1" applyBorder="1" applyAlignment="1">
      <alignment horizontal="center" vertical="center" wrapText="1"/>
    </xf>
    <xf numFmtId="44" fontId="7" fillId="0" borderId="40" xfId="2" applyFont="1" applyFill="1" applyBorder="1" applyAlignment="1">
      <alignment horizontal="center" vertical="center" wrapText="1"/>
    </xf>
    <xf numFmtId="0" fontId="19" fillId="12" borderId="29" xfId="0" applyNumberFormat="1" applyFont="1" applyFill="1" applyBorder="1" applyAlignment="1" applyProtection="1">
      <alignment horizontal="left" vertical="center" wrapText="1" shrinkToFit="1"/>
    </xf>
    <xf numFmtId="0" fontId="19" fillId="12" borderId="7" xfId="0" applyNumberFormat="1" applyFont="1" applyFill="1" applyBorder="1" applyAlignment="1" applyProtection="1">
      <alignment horizontal="left" vertical="center" wrapText="1" shrinkToFit="1"/>
    </xf>
    <xf numFmtId="0" fontId="19" fillId="12" borderId="30" xfId="0" applyNumberFormat="1" applyFont="1" applyFill="1" applyBorder="1" applyAlignment="1" applyProtection="1">
      <alignment horizontal="left" vertical="center" wrapText="1" shrinkToFit="1"/>
    </xf>
    <xf numFmtId="49" fontId="9" fillId="4" borderId="25" xfId="1" applyNumberFormat="1" applyFont="1" applyFill="1" applyBorder="1" applyAlignment="1" applyProtection="1">
      <alignment horizontal="center" vertical="center" wrapText="1" shrinkToFit="1"/>
    </xf>
    <xf numFmtId="49" fontId="9" fillId="4" borderId="1" xfId="1" applyNumberFormat="1" applyFont="1" applyFill="1" applyBorder="1" applyAlignment="1" applyProtection="1">
      <alignment horizontal="center" vertical="center" wrapText="1" shrinkToFit="1"/>
    </xf>
    <xf numFmtId="49" fontId="9" fillId="4" borderId="26" xfId="1" applyNumberFormat="1" applyFont="1" applyFill="1" applyBorder="1" applyAlignment="1" applyProtection="1">
      <alignment horizontal="center" vertical="center" wrapText="1" shrinkToFit="1"/>
    </xf>
    <xf numFmtId="49" fontId="10" fillId="5" borderId="25" xfId="0" applyNumberFormat="1" applyFont="1" applyFill="1" applyBorder="1" applyAlignment="1">
      <alignment horizontal="center" vertical="center" wrapText="1" shrinkToFit="1"/>
    </xf>
    <xf numFmtId="49" fontId="10" fillId="5" borderId="1" xfId="0" applyNumberFormat="1" applyFont="1" applyFill="1" applyBorder="1" applyAlignment="1">
      <alignment horizontal="center" vertical="center" wrapText="1" shrinkToFit="1"/>
    </xf>
    <xf numFmtId="49" fontId="10" fillId="5" borderId="26" xfId="0" applyNumberFormat="1" applyFont="1" applyFill="1" applyBorder="1" applyAlignment="1">
      <alignment horizontal="center" vertical="center" wrapText="1" shrinkToFit="1"/>
    </xf>
    <xf numFmtId="49" fontId="8" fillId="10" borderId="8" xfId="0" applyNumberFormat="1" applyFont="1" applyFill="1" applyBorder="1" applyAlignment="1">
      <alignment horizontal="left" vertical="center" wrapText="1"/>
    </xf>
    <xf numFmtId="49" fontId="8" fillId="10" borderId="6" xfId="0" applyNumberFormat="1" applyFont="1" applyFill="1" applyBorder="1" applyAlignment="1">
      <alignment horizontal="left" vertical="center" wrapText="1"/>
    </xf>
    <xf numFmtId="49" fontId="8" fillId="10" borderId="34" xfId="0" applyNumberFormat="1" applyFont="1" applyFill="1" applyBorder="1" applyAlignment="1">
      <alignment horizontal="left" vertical="center" wrapText="1"/>
    </xf>
    <xf numFmtId="0" fontId="12" fillId="3" borderId="29" xfId="0" applyNumberFormat="1" applyFont="1" applyFill="1" applyBorder="1" applyAlignment="1" applyProtection="1">
      <alignment horizontal="left" vertical="center" wrapText="1" shrinkToFit="1"/>
    </xf>
    <xf numFmtId="0" fontId="12" fillId="3" borderId="7" xfId="0" applyNumberFormat="1" applyFont="1" applyFill="1" applyBorder="1" applyAlignment="1" applyProtection="1">
      <alignment horizontal="left" vertical="center" wrapText="1" shrinkToFit="1"/>
    </xf>
    <xf numFmtId="0" fontId="12" fillId="3" borderId="30" xfId="0" applyNumberFormat="1" applyFont="1" applyFill="1" applyBorder="1" applyAlignment="1" applyProtection="1">
      <alignment horizontal="left" vertical="center" wrapText="1" shrinkToFit="1"/>
    </xf>
    <xf numFmtId="0" fontId="12" fillId="4" borderId="29" xfId="0" applyNumberFormat="1" applyFont="1" applyFill="1" applyBorder="1" applyAlignment="1" applyProtection="1">
      <alignment horizontal="left" vertical="center" wrapText="1" shrinkToFit="1"/>
    </xf>
    <xf numFmtId="0" fontId="12" fillId="4" borderId="7" xfId="0" applyNumberFormat="1" applyFont="1" applyFill="1" applyBorder="1" applyAlignment="1" applyProtection="1">
      <alignment horizontal="left" vertical="center" wrapText="1" shrinkToFit="1"/>
    </xf>
    <xf numFmtId="0" fontId="12" fillId="4" borderId="30" xfId="0" applyNumberFormat="1" applyFont="1" applyFill="1" applyBorder="1" applyAlignment="1" applyProtection="1">
      <alignment horizontal="left" vertical="center" wrapText="1" shrinkToFit="1"/>
    </xf>
    <xf numFmtId="49" fontId="18" fillId="11" borderId="8" xfId="0" applyNumberFormat="1" applyFont="1" applyFill="1" applyBorder="1" applyAlignment="1">
      <alignment horizontal="left" vertical="center" wrapText="1" shrinkToFit="1"/>
    </xf>
    <xf numFmtId="49" fontId="18" fillId="11" borderId="6" xfId="0" applyNumberFormat="1" applyFont="1" applyFill="1" applyBorder="1" applyAlignment="1">
      <alignment horizontal="left" vertical="center" wrapText="1" shrinkToFit="1"/>
    </xf>
    <xf numFmtId="49" fontId="18" fillId="11" borderId="34" xfId="0" applyNumberFormat="1" applyFont="1" applyFill="1" applyBorder="1" applyAlignment="1">
      <alignment horizontal="left" vertical="center" wrapText="1" shrinkToFit="1"/>
    </xf>
    <xf numFmtId="0" fontId="6" fillId="4" borderId="29" xfId="0" applyNumberFormat="1" applyFont="1" applyFill="1" applyBorder="1" applyAlignment="1" applyProtection="1">
      <alignment horizontal="left" vertical="center" wrapText="1" shrinkToFit="1"/>
    </xf>
    <xf numFmtId="0" fontId="6" fillId="4" borderId="7" xfId="0" applyNumberFormat="1" applyFont="1" applyFill="1" applyBorder="1" applyAlignment="1" applyProtection="1">
      <alignment horizontal="left" vertical="center" wrapText="1" shrinkToFit="1"/>
    </xf>
    <xf numFmtId="0" fontId="6" fillId="4" borderId="30" xfId="0" applyNumberFormat="1" applyFont="1" applyFill="1" applyBorder="1" applyAlignment="1" applyProtection="1">
      <alignment horizontal="left" vertical="center" wrapText="1" shrinkToFit="1"/>
    </xf>
    <xf numFmtId="0" fontId="14" fillId="0" borderId="13" xfId="0" applyFont="1" applyBorder="1" applyAlignment="1">
      <alignment horizontal="left" vertical="center" wrapText="1"/>
    </xf>
    <xf numFmtId="0" fontId="14" fillId="0" borderId="12" xfId="0" applyFont="1" applyBorder="1" applyAlignment="1">
      <alignment horizontal="left" vertical="center" wrapText="1"/>
    </xf>
  </cellXfs>
  <cellStyles count="3">
    <cellStyle name="Monétaire" xfId="2" builtinId="4"/>
    <cellStyle name="Normal" xfId="0" builtinId="0"/>
    <cellStyle name="Titre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E6E6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D9D9D9"/>
      <rgbColor rgb="00FFFF99"/>
      <rgbColor rgb="0099CCFF"/>
      <rgbColor rgb="00FF99CC"/>
      <rgbColor rgb="00CC99FF"/>
      <rgbColor rgb="00FFCC99"/>
      <rgbColor rgb="003366FF"/>
      <rgbColor rgb="0033CCCC"/>
      <rgbColor rgb="0094BD5E"/>
      <rgbColor rgb="00FFD320"/>
      <rgbColor rgb="00FF9900"/>
      <rgbColor rgb="00FF6600"/>
      <rgbColor rgb="00666699"/>
      <rgbColor rgb="00B3B3B3"/>
      <rgbColor rgb="00003366"/>
      <rgbColor rgb="0000AE00"/>
      <rgbColor rgb="00003300"/>
      <rgbColor rgb="00333300"/>
      <rgbColor rgb="00993300"/>
      <rgbColor rgb="00993366"/>
      <rgbColor rgb="00333399"/>
      <rgbColor rgb="00333333"/>
    </indexedColors>
    <mruColors>
      <color rgb="FFFFD1D1"/>
      <color rgb="FF004F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98"/>
  <sheetViews>
    <sheetView tabSelected="1" topLeftCell="A84" zoomScale="90" zoomScaleNormal="90" zoomScaleSheetLayoutView="90" zoomScalePageLayoutView="115" workbookViewId="0">
      <selection activeCell="H88" sqref="H88"/>
    </sheetView>
  </sheetViews>
  <sheetFormatPr baseColWidth="10" defaultColWidth="11.54296875" defaultRowHeight="13" x14ac:dyDescent="0.25"/>
  <cols>
    <col min="1" max="1" width="15.54296875" style="19" customWidth="1"/>
    <col min="2" max="2" width="19.1796875" style="20" customWidth="1"/>
    <col min="3" max="3" width="33.453125" style="2" customWidth="1"/>
    <col min="4" max="4" width="90.54296875" style="20" customWidth="1"/>
    <col min="5" max="5" width="13.7265625" style="1" customWidth="1"/>
    <col min="6" max="6" width="17" style="10" customWidth="1"/>
    <col min="7" max="7" width="16.1796875" style="11" customWidth="1"/>
    <col min="8" max="8" width="16.54296875" style="11" customWidth="1"/>
    <col min="9" max="10" width="11.54296875" style="31"/>
    <col min="11" max="11" width="79" style="31" customWidth="1"/>
    <col min="12" max="46" width="11.54296875" style="31"/>
    <col min="47" max="253" width="11.54296875" style="2"/>
    <col min="254" max="255" width="11.54296875" style="3"/>
  </cols>
  <sheetData>
    <row r="1" spans="1:257" ht="103.5" customHeight="1" x14ac:dyDescent="0.25">
      <c r="A1" s="117" t="s">
        <v>14</v>
      </c>
      <c r="B1" s="118"/>
      <c r="C1" s="118"/>
      <c r="D1" s="118"/>
      <c r="E1" s="118"/>
      <c r="F1" s="118"/>
      <c r="G1" s="118"/>
      <c r="H1" s="119"/>
      <c r="I1" s="50"/>
    </row>
    <row r="2" spans="1:257" ht="31.5" customHeight="1" x14ac:dyDescent="0.25">
      <c r="A2" s="153" t="s">
        <v>15</v>
      </c>
      <c r="B2" s="154"/>
      <c r="C2" s="154"/>
      <c r="D2" s="154"/>
      <c r="E2" s="154"/>
      <c r="F2" s="154"/>
      <c r="G2" s="154"/>
      <c r="H2" s="155"/>
    </row>
    <row r="3" spans="1:257" s="4" customFormat="1" ht="108.65" customHeight="1" x14ac:dyDescent="0.25">
      <c r="A3" s="156" t="s">
        <v>162</v>
      </c>
      <c r="B3" s="157"/>
      <c r="C3" s="157"/>
      <c r="D3" s="157"/>
      <c r="E3" s="157"/>
      <c r="F3" s="157"/>
      <c r="G3" s="157"/>
      <c r="H3" s="158"/>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IT3" s="5"/>
      <c r="IU3" s="5"/>
      <c r="IV3" s="6"/>
    </row>
    <row r="4" spans="1:257" s="4" customFormat="1" ht="28.15" customHeight="1" x14ac:dyDescent="0.25">
      <c r="A4" s="51"/>
      <c r="B4" s="25"/>
      <c r="C4" s="25"/>
      <c r="D4" s="26"/>
      <c r="E4" s="25"/>
      <c r="F4" s="25"/>
      <c r="G4" s="25"/>
      <c r="H4" s="52"/>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IT4" s="5"/>
      <c r="IU4" s="5"/>
      <c r="IV4" s="6"/>
    </row>
    <row r="5" spans="1:257" s="14" customFormat="1" ht="28.5" customHeight="1" x14ac:dyDescent="0.25">
      <c r="A5" s="171" t="s">
        <v>31</v>
      </c>
      <c r="B5" s="172"/>
      <c r="C5" s="172"/>
      <c r="D5" s="172"/>
      <c r="E5" s="172"/>
      <c r="F5" s="172"/>
      <c r="G5" s="172"/>
      <c r="H5" s="173"/>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c r="HY5" s="12"/>
      <c r="HZ5" s="12"/>
      <c r="IA5" s="12"/>
      <c r="IB5" s="12"/>
      <c r="IC5" s="12"/>
      <c r="ID5" s="12"/>
      <c r="IE5" s="12"/>
      <c r="IF5" s="12"/>
      <c r="IG5" s="12"/>
      <c r="IH5" s="12"/>
      <c r="II5" s="12"/>
      <c r="IJ5" s="12"/>
      <c r="IK5" s="12"/>
      <c r="IL5" s="12"/>
      <c r="IM5" s="12"/>
      <c r="IN5" s="12"/>
      <c r="IO5" s="12"/>
      <c r="IP5" s="12"/>
      <c r="IQ5" s="12"/>
      <c r="IR5" s="12"/>
      <c r="IS5" s="12"/>
      <c r="IT5" s="13"/>
      <c r="IU5" s="13"/>
    </row>
    <row r="6" spans="1:257" s="14" customFormat="1" ht="28.5" customHeight="1" x14ac:dyDescent="0.25">
      <c r="A6" s="162" t="s">
        <v>34</v>
      </c>
      <c r="B6" s="163"/>
      <c r="C6" s="163"/>
      <c r="D6" s="163"/>
      <c r="E6" s="163"/>
      <c r="F6" s="163"/>
      <c r="G6" s="163"/>
      <c r="H6" s="164"/>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3"/>
      <c r="IU6" s="13"/>
    </row>
    <row r="7" spans="1:257" s="14" customFormat="1" ht="38.5" customHeight="1" x14ac:dyDescent="0.25">
      <c r="A7" s="165" t="s">
        <v>32</v>
      </c>
      <c r="B7" s="166"/>
      <c r="C7" s="166"/>
      <c r="D7" s="166"/>
      <c r="E7" s="166"/>
      <c r="F7" s="166"/>
      <c r="G7" s="166"/>
      <c r="H7" s="167"/>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c r="HO7" s="12"/>
      <c r="HP7" s="12"/>
      <c r="HQ7" s="12"/>
      <c r="HR7" s="12"/>
      <c r="HS7" s="12"/>
      <c r="HT7" s="12"/>
      <c r="HU7" s="12"/>
      <c r="HV7" s="12"/>
      <c r="HW7" s="12"/>
      <c r="HX7" s="12"/>
      <c r="HY7" s="12"/>
      <c r="HZ7" s="12"/>
      <c r="IA7" s="12"/>
      <c r="IB7" s="12"/>
      <c r="IC7" s="12"/>
      <c r="ID7" s="12"/>
      <c r="IE7" s="12"/>
      <c r="IF7" s="12"/>
      <c r="IG7" s="12"/>
      <c r="IH7" s="12"/>
      <c r="II7" s="12"/>
      <c r="IJ7" s="12"/>
      <c r="IK7" s="12"/>
      <c r="IL7" s="12"/>
      <c r="IM7" s="12"/>
      <c r="IN7" s="12"/>
      <c r="IO7" s="12"/>
      <c r="IP7" s="12"/>
      <c r="IQ7" s="12"/>
      <c r="IR7" s="12"/>
      <c r="IS7" s="12"/>
      <c r="IT7" s="13"/>
      <c r="IU7" s="13"/>
    </row>
    <row r="8" spans="1:257" s="14" customFormat="1" ht="25.5" customHeight="1" x14ac:dyDescent="0.25">
      <c r="A8" s="66" t="s">
        <v>16</v>
      </c>
      <c r="B8" s="67" t="s">
        <v>23</v>
      </c>
      <c r="C8" s="67" t="s">
        <v>6</v>
      </c>
      <c r="D8" s="68" t="s">
        <v>0</v>
      </c>
      <c r="E8" s="69" t="s">
        <v>17</v>
      </c>
      <c r="F8" s="69" t="s">
        <v>1</v>
      </c>
      <c r="G8" s="70" t="s">
        <v>2</v>
      </c>
      <c r="H8" s="71" t="s">
        <v>3</v>
      </c>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HM8" s="12"/>
      <c r="HN8" s="12"/>
      <c r="HO8" s="12"/>
      <c r="HP8" s="12"/>
      <c r="HQ8" s="12"/>
      <c r="HR8" s="12"/>
      <c r="HS8" s="12"/>
      <c r="HT8" s="12"/>
      <c r="HU8" s="12"/>
      <c r="HV8" s="12"/>
      <c r="HW8" s="12"/>
      <c r="HX8" s="12"/>
      <c r="HY8" s="12"/>
      <c r="HZ8" s="12"/>
      <c r="IA8" s="12"/>
      <c r="IB8" s="12"/>
      <c r="IC8" s="12"/>
      <c r="ID8" s="12"/>
      <c r="IE8" s="12"/>
      <c r="IF8" s="12"/>
      <c r="IG8" s="12"/>
      <c r="IH8" s="12"/>
      <c r="II8" s="12"/>
      <c r="IJ8" s="12"/>
      <c r="IK8" s="12"/>
      <c r="IL8" s="12"/>
      <c r="IM8" s="12"/>
      <c r="IN8" s="12"/>
      <c r="IO8" s="12"/>
      <c r="IP8" s="12"/>
      <c r="IQ8" s="12"/>
      <c r="IR8" s="12"/>
      <c r="IS8" s="12"/>
      <c r="IT8" s="13"/>
      <c r="IU8" s="13"/>
    </row>
    <row r="9" spans="1:257" s="36" customFormat="1" ht="25.5" customHeight="1" x14ac:dyDescent="0.25">
      <c r="A9" s="72"/>
      <c r="B9" s="115"/>
      <c r="C9" s="115"/>
      <c r="D9" s="115"/>
      <c r="E9" s="115"/>
      <c r="F9" s="115"/>
      <c r="G9" s="115"/>
      <c r="H9" s="116"/>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c r="FU9" s="34"/>
      <c r="FV9" s="34"/>
      <c r="FW9" s="34"/>
      <c r="FX9" s="34"/>
      <c r="FY9" s="34"/>
      <c r="FZ9" s="34"/>
      <c r="GA9" s="34"/>
      <c r="GB9" s="34"/>
      <c r="GC9" s="34"/>
      <c r="GD9" s="34"/>
      <c r="GE9" s="34"/>
      <c r="GF9" s="34"/>
      <c r="GG9" s="34"/>
      <c r="GH9" s="34"/>
      <c r="GI9" s="34"/>
      <c r="GJ9" s="34"/>
      <c r="GK9" s="34"/>
      <c r="GL9" s="34"/>
      <c r="GM9" s="34"/>
      <c r="GN9" s="34"/>
      <c r="GO9" s="34"/>
      <c r="GP9" s="34"/>
      <c r="GQ9" s="34"/>
      <c r="GR9" s="34"/>
      <c r="GS9" s="34"/>
      <c r="GT9" s="34"/>
      <c r="GU9" s="34"/>
      <c r="GV9" s="34"/>
      <c r="GW9" s="34"/>
      <c r="GX9" s="34"/>
      <c r="GY9" s="34"/>
      <c r="GZ9" s="34"/>
      <c r="HA9" s="34"/>
      <c r="HB9" s="34"/>
      <c r="HC9" s="34"/>
      <c r="HD9" s="34"/>
      <c r="HE9" s="34"/>
      <c r="HF9" s="34"/>
      <c r="HG9" s="34"/>
      <c r="HH9" s="34"/>
      <c r="HI9" s="34"/>
      <c r="HJ9" s="34"/>
      <c r="HK9" s="34"/>
      <c r="HL9" s="34"/>
      <c r="HM9" s="34"/>
      <c r="HN9" s="34"/>
      <c r="HO9" s="34"/>
      <c r="HP9" s="34"/>
      <c r="HQ9" s="34"/>
      <c r="HR9" s="34"/>
      <c r="HS9" s="34"/>
      <c r="HT9" s="34"/>
      <c r="HU9" s="34"/>
      <c r="HV9" s="34"/>
      <c r="HW9" s="34"/>
      <c r="HX9" s="34"/>
      <c r="HY9" s="34"/>
      <c r="HZ9" s="34"/>
      <c r="IA9" s="34"/>
      <c r="IB9" s="34"/>
      <c r="IC9" s="34"/>
      <c r="ID9" s="34"/>
      <c r="IE9" s="34"/>
      <c r="IF9" s="34"/>
      <c r="IG9" s="34"/>
      <c r="IH9" s="34"/>
      <c r="II9" s="34"/>
      <c r="IJ9" s="34"/>
      <c r="IK9" s="34"/>
      <c r="IL9" s="34"/>
      <c r="IM9" s="34"/>
      <c r="IN9" s="34"/>
      <c r="IO9" s="34"/>
      <c r="IP9" s="34"/>
      <c r="IQ9" s="34"/>
      <c r="IR9" s="34"/>
      <c r="IS9" s="34"/>
      <c r="IT9" s="35"/>
      <c r="IU9" s="35"/>
    </row>
    <row r="10" spans="1:257" s="17" customFormat="1" ht="21.75" customHeight="1" x14ac:dyDescent="0.35">
      <c r="A10" s="73" t="s">
        <v>10</v>
      </c>
      <c r="B10" s="159" t="s">
        <v>9</v>
      </c>
      <c r="C10" s="160"/>
      <c r="D10" s="160"/>
      <c r="E10" s="160"/>
      <c r="F10" s="160"/>
      <c r="G10" s="160"/>
      <c r="H10" s="161"/>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c r="GM10" s="29"/>
      <c r="GN10" s="29"/>
      <c r="GO10" s="29"/>
      <c r="GP10" s="29"/>
      <c r="GQ10" s="29"/>
      <c r="GR10" s="29"/>
      <c r="GS10" s="29"/>
      <c r="GT10" s="29"/>
      <c r="GU10" s="29"/>
      <c r="GV10" s="29"/>
      <c r="GW10" s="29"/>
      <c r="GX10" s="29"/>
      <c r="GY10" s="29"/>
      <c r="GZ10" s="29"/>
      <c r="HA10" s="29"/>
      <c r="HB10" s="29"/>
      <c r="HC10" s="29"/>
      <c r="HD10" s="29"/>
      <c r="HE10" s="29"/>
      <c r="HF10" s="29"/>
      <c r="HG10" s="29"/>
      <c r="HH10" s="29"/>
      <c r="HI10" s="29"/>
      <c r="HJ10" s="29"/>
      <c r="HK10" s="29"/>
      <c r="HL10" s="29"/>
      <c r="HM10" s="29"/>
      <c r="HN10" s="29"/>
      <c r="HO10" s="29"/>
      <c r="HP10" s="29"/>
      <c r="HQ10" s="29"/>
      <c r="HR10" s="29"/>
      <c r="HS10" s="29"/>
      <c r="HT10" s="29"/>
      <c r="HU10" s="29"/>
      <c r="HV10" s="29"/>
      <c r="HW10" s="29"/>
      <c r="HX10" s="29"/>
      <c r="HY10" s="29"/>
      <c r="HZ10" s="29"/>
      <c r="IA10" s="29"/>
      <c r="IB10" s="29"/>
      <c r="IC10" s="29"/>
      <c r="ID10" s="29"/>
      <c r="IE10" s="29"/>
      <c r="IF10" s="29"/>
      <c r="IG10" s="29"/>
      <c r="IH10" s="29"/>
      <c r="II10" s="29"/>
      <c r="IJ10" s="29"/>
      <c r="IK10" s="29"/>
      <c r="IL10" s="29"/>
      <c r="IM10" s="29"/>
      <c r="IN10" s="29"/>
      <c r="IO10" s="29"/>
      <c r="IP10" s="29"/>
      <c r="IQ10" s="29"/>
      <c r="IR10" s="29"/>
      <c r="IS10" s="29"/>
      <c r="IT10" s="30"/>
      <c r="IU10" s="30"/>
      <c r="IV10" s="30"/>
      <c r="IW10" s="29"/>
    </row>
    <row r="11" spans="1:257" s="4" customFormat="1" ht="63" customHeight="1" x14ac:dyDescent="0.25">
      <c r="A11" s="53" t="s">
        <v>18</v>
      </c>
      <c r="B11" s="74" t="s">
        <v>119</v>
      </c>
      <c r="C11" s="75" t="s">
        <v>4</v>
      </c>
      <c r="D11" s="76" t="s">
        <v>29</v>
      </c>
      <c r="E11" s="77" t="s">
        <v>5</v>
      </c>
      <c r="F11" s="78">
        <v>1</v>
      </c>
      <c r="G11" s="79"/>
      <c r="H11" s="80">
        <f>G11*F11</f>
        <v>0</v>
      </c>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IT11" s="5"/>
      <c r="IU11" s="5"/>
      <c r="IV11" s="6"/>
    </row>
    <row r="12" spans="1:257" s="4" customFormat="1" ht="96" customHeight="1" x14ac:dyDescent="0.25">
      <c r="A12" s="53" t="s">
        <v>38</v>
      </c>
      <c r="B12" s="74" t="s">
        <v>119</v>
      </c>
      <c r="C12" s="81" t="s">
        <v>22</v>
      </c>
      <c r="D12" s="82" t="s">
        <v>30</v>
      </c>
      <c r="E12" s="83" t="s">
        <v>5</v>
      </c>
      <c r="F12" s="84">
        <v>1</v>
      </c>
      <c r="G12" s="85"/>
      <c r="H12" s="80">
        <f t="shared" ref="H12:H13" si="0">G12*F12</f>
        <v>0</v>
      </c>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IT12" s="5"/>
      <c r="IU12" s="5"/>
      <c r="IV12" s="6"/>
    </row>
    <row r="13" spans="1:257" s="4" customFormat="1" ht="60.75" customHeight="1" x14ac:dyDescent="0.25">
      <c r="A13" s="53" t="s">
        <v>39</v>
      </c>
      <c r="B13" s="74" t="s">
        <v>119</v>
      </c>
      <c r="C13" s="86" t="s">
        <v>8</v>
      </c>
      <c r="D13" s="87" t="s">
        <v>100</v>
      </c>
      <c r="E13" s="83" t="s">
        <v>5</v>
      </c>
      <c r="F13" s="84">
        <v>1</v>
      </c>
      <c r="G13" s="85"/>
      <c r="H13" s="80">
        <f t="shared" si="0"/>
        <v>0</v>
      </c>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IT13" s="5"/>
      <c r="IU13" s="5"/>
      <c r="IV13" s="6"/>
    </row>
    <row r="14" spans="1:257" s="7" customFormat="1" ht="22.5" customHeight="1" x14ac:dyDescent="0.25">
      <c r="A14" s="132" t="s">
        <v>163</v>
      </c>
      <c r="B14" s="133"/>
      <c r="C14" s="133"/>
      <c r="D14" s="133"/>
      <c r="E14" s="133"/>
      <c r="F14" s="134"/>
      <c r="G14" s="88"/>
      <c r="H14" s="89">
        <f>SUM(H11:H13)</f>
        <v>0</v>
      </c>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IT14" s="8"/>
      <c r="IU14" s="8"/>
      <c r="IV14" s="9"/>
    </row>
    <row r="15" spans="1:257" s="4" customFormat="1" ht="22.5" customHeight="1" x14ac:dyDescent="0.25">
      <c r="A15" s="54"/>
      <c r="B15" s="24"/>
      <c r="C15" s="24"/>
      <c r="D15" s="27"/>
      <c r="E15" s="24"/>
      <c r="F15" s="24"/>
      <c r="G15" s="90"/>
      <c r="H15" s="9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IT15" s="5"/>
      <c r="IU15" s="5"/>
      <c r="IV15" s="6"/>
    </row>
    <row r="16" spans="1:257" s="14" customFormat="1" ht="44.5" customHeight="1" x14ac:dyDescent="0.25">
      <c r="A16" s="150" t="s">
        <v>11</v>
      </c>
      <c r="B16" s="151"/>
      <c r="C16" s="151"/>
      <c r="D16" s="151"/>
      <c r="E16" s="151"/>
      <c r="F16" s="151"/>
      <c r="G16" s="151"/>
      <c r="H16" s="152"/>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3"/>
      <c r="IU16" s="13"/>
    </row>
    <row r="17" spans="1:256" s="14" customFormat="1" ht="21" customHeight="1" x14ac:dyDescent="0.25">
      <c r="A17" s="73" t="s">
        <v>19</v>
      </c>
      <c r="B17" s="159" t="s">
        <v>171</v>
      </c>
      <c r="C17" s="160"/>
      <c r="D17" s="160"/>
      <c r="E17" s="160"/>
      <c r="F17" s="160"/>
      <c r="G17" s="160"/>
      <c r="H17" s="16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HQ17" s="12"/>
      <c r="HR17" s="12"/>
      <c r="HS17" s="12"/>
      <c r="HT17" s="12"/>
      <c r="HU17" s="12"/>
      <c r="HV17" s="12"/>
      <c r="HW17" s="12"/>
      <c r="HX17" s="12"/>
      <c r="HY17" s="12"/>
      <c r="HZ17" s="12"/>
      <c r="IA17" s="12"/>
      <c r="IB17" s="12"/>
      <c r="IC17" s="12"/>
      <c r="ID17" s="12"/>
      <c r="IE17" s="12"/>
      <c r="IF17" s="12"/>
      <c r="IG17" s="12"/>
      <c r="IH17" s="12"/>
      <c r="II17" s="12"/>
      <c r="IJ17" s="12"/>
      <c r="IK17" s="12"/>
      <c r="IL17" s="12"/>
      <c r="IM17" s="12"/>
      <c r="IN17" s="12"/>
      <c r="IO17" s="12"/>
      <c r="IP17" s="12"/>
      <c r="IQ17" s="12"/>
      <c r="IR17" s="12"/>
      <c r="IS17" s="12"/>
      <c r="IT17" s="13"/>
      <c r="IU17" s="13"/>
    </row>
    <row r="18" spans="1:256" s="4" customFormat="1" ht="348" customHeight="1" x14ac:dyDescent="0.25">
      <c r="A18" s="143" t="s">
        <v>20</v>
      </c>
      <c r="B18" s="141" t="s">
        <v>28</v>
      </c>
      <c r="C18" s="139" t="s">
        <v>47</v>
      </c>
      <c r="D18" s="174" t="s">
        <v>121</v>
      </c>
      <c r="E18" s="139" t="s">
        <v>5</v>
      </c>
      <c r="F18" s="137">
        <v>1</v>
      </c>
      <c r="G18" s="146"/>
      <c r="H18" s="148">
        <f>F18*G18</f>
        <v>0</v>
      </c>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IT18" s="5"/>
      <c r="IU18" s="5"/>
      <c r="IV18" s="6"/>
    </row>
    <row r="19" spans="1:256" s="4" customFormat="1" ht="93.75" customHeight="1" x14ac:dyDescent="0.25">
      <c r="A19" s="144"/>
      <c r="B19" s="142"/>
      <c r="C19" s="140"/>
      <c r="D19" s="175"/>
      <c r="E19" s="140"/>
      <c r="F19" s="138"/>
      <c r="G19" s="147"/>
      <c r="H19" s="149"/>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IT19" s="5"/>
      <c r="IU19" s="5"/>
      <c r="IV19" s="6"/>
    </row>
    <row r="20" spans="1:256" s="4" customFormat="1" ht="87" customHeight="1" x14ac:dyDescent="0.25">
      <c r="A20" s="55" t="s">
        <v>21</v>
      </c>
      <c r="B20" s="92" t="s">
        <v>28</v>
      </c>
      <c r="C20" s="47" t="s">
        <v>52</v>
      </c>
      <c r="D20" s="49" t="s">
        <v>122</v>
      </c>
      <c r="E20" s="47" t="s">
        <v>5</v>
      </c>
      <c r="F20" s="93">
        <v>1</v>
      </c>
      <c r="G20" s="94"/>
      <c r="H20" s="95">
        <f t="shared" ref="H20:H21" si="1">F20*G20</f>
        <v>0</v>
      </c>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IT20" s="5"/>
      <c r="IU20" s="5"/>
      <c r="IV20" s="6"/>
    </row>
    <row r="21" spans="1:256" s="4" customFormat="1" ht="153" customHeight="1" x14ac:dyDescent="0.25">
      <c r="A21" s="55" t="s">
        <v>33</v>
      </c>
      <c r="B21" s="92" t="s">
        <v>28</v>
      </c>
      <c r="C21" s="47" t="s">
        <v>41</v>
      </c>
      <c r="D21" s="38" t="s">
        <v>123</v>
      </c>
      <c r="E21" s="47" t="s">
        <v>5</v>
      </c>
      <c r="F21" s="93">
        <v>1</v>
      </c>
      <c r="G21" s="94"/>
      <c r="H21" s="95">
        <f t="shared" si="1"/>
        <v>0</v>
      </c>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IT21" s="5"/>
      <c r="IU21" s="5"/>
      <c r="IV21" s="6"/>
    </row>
    <row r="22" spans="1:256" s="4" customFormat="1" ht="139.5" customHeight="1" x14ac:dyDescent="0.25">
      <c r="A22" s="55" t="s">
        <v>40</v>
      </c>
      <c r="B22" s="92" t="s">
        <v>28</v>
      </c>
      <c r="C22" s="47" t="s">
        <v>49</v>
      </c>
      <c r="D22" s="37" t="s">
        <v>124</v>
      </c>
      <c r="E22" s="47" t="s">
        <v>5</v>
      </c>
      <c r="F22" s="93">
        <v>1</v>
      </c>
      <c r="G22" s="94"/>
      <c r="H22" s="95">
        <f t="shared" ref="H22:H23" si="2">F22*G22</f>
        <v>0</v>
      </c>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IT22" s="5"/>
      <c r="IU22" s="5"/>
      <c r="IV22" s="6"/>
    </row>
    <row r="23" spans="1:256" s="4" customFormat="1" ht="67.5" customHeight="1" x14ac:dyDescent="0.25">
      <c r="A23" s="55" t="s">
        <v>42</v>
      </c>
      <c r="B23" s="92" t="s">
        <v>28</v>
      </c>
      <c r="C23" s="47" t="s">
        <v>54</v>
      </c>
      <c r="D23" s="38" t="s">
        <v>115</v>
      </c>
      <c r="E23" s="47" t="s">
        <v>55</v>
      </c>
      <c r="F23" s="93">
        <v>6</v>
      </c>
      <c r="G23" s="94"/>
      <c r="H23" s="95">
        <f t="shared" si="2"/>
        <v>0</v>
      </c>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IT23" s="5"/>
      <c r="IU23" s="5"/>
      <c r="IV23" s="6"/>
    </row>
    <row r="24" spans="1:256" s="4" customFormat="1" ht="57" customHeight="1" x14ac:dyDescent="0.25">
      <c r="A24" s="55" t="s">
        <v>51</v>
      </c>
      <c r="B24" s="92" t="s">
        <v>28</v>
      </c>
      <c r="C24" s="47" t="s">
        <v>64</v>
      </c>
      <c r="D24" s="38" t="s">
        <v>125</v>
      </c>
      <c r="E24" s="47" t="s">
        <v>55</v>
      </c>
      <c r="F24" s="93">
        <v>12</v>
      </c>
      <c r="G24" s="94"/>
      <c r="H24" s="95">
        <f t="shared" ref="H24:H25" si="3">F24*G24</f>
        <v>0</v>
      </c>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IT24" s="5"/>
      <c r="IU24" s="5"/>
      <c r="IV24" s="6"/>
    </row>
    <row r="25" spans="1:256" s="4" customFormat="1" ht="73.5" customHeight="1" x14ac:dyDescent="0.25">
      <c r="A25" s="55" t="s">
        <v>102</v>
      </c>
      <c r="B25" s="92" t="s">
        <v>28</v>
      </c>
      <c r="C25" s="47" t="s">
        <v>56</v>
      </c>
      <c r="D25" s="38" t="s">
        <v>126</v>
      </c>
      <c r="E25" s="47" t="s">
        <v>55</v>
      </c>
      <c r="F25" s="93">
        <v>20</v>
      </c>
      <c r="G25" s="94"/>
      <c r="H25" s="95">
        <f t="shared" si="3"/>
        <v>0</v>
      </c>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IT25" s="5"/>
      <c r="IU25" s="5"/>
      <c r="IV25" s="6"/>
    </row>
    <row r="26" spans="1:256" s="7" customFormat="1" ht="22.5" customHeight="1" x14ac:dyDescent="0.25">
      <c r="A26" s="132" t="s">
        <v>172</v>
      </c>
      <c r="B26" s="133"/>
      <c r="C26" s="133"/>
      <c r="D26" s="133"/>
      <c r="E26" s="133"/>
      <c r="F26" s="134"/>
      <c r="G26" s="88"/>
      <c r="H26" s="89">
        <f>SUM(H18:H25)</f>
        <v>0</v>
      </c>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IT26" s="8"/>
      <c r="IU26" s="8"/>
      <c r="IV26" s="9"/>
    </row>
    <row r="27" spans="1:256" s="4" customFormat="1" ht="29.25" customHeight="1" x14ac:dyDescent="0.25">
      <c r="A27" s="56"/>
      <c r="B27" s="96"/>
      <c r="C27" s="22"/>
      <c r="D27" s="45"/>
      <c r="E27" s="22"/>
      <c r="F27" s="97"/>
      <c r="G27" s="98"/>
      <c r="H27" s="99"/>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IT27" s="5"/>
      <c r="IU27" s="5"/>
      <c r="IV27" s="6"/>
    </row>
    <row r="28" spans="1:256" s="14" customFormat="1" ht="28.5" customHeight="1" x14ac:dyDescent="0.25">
      <c r="A28" s="73" t="s">
        <v>24</v>
      </c>
      <c r="B28" s="159" t="s">
        <v>174</v>
      </c>
      <c r="C28" s="160"/>
      <c r="D28" s="160"/>
      <c r="E28" s="160"/>
      <c r="F28" s="160"/>
      <c r="G28" s="160"/>
      <c r="H28" s="16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HM28" s="12"/>
      <c r="HN28" s="12"/>
      <c r="HO28" s="12"/>
      <c r="HP28" s="12"/>
      <c r="HQ28" s="12"/>
      <c r="HR28" s="12"/>
      <c r="HS28" s="12"/>
      <c r="HT28" s="12"/>
      <c r="HU28" s="12"/>
      <c r="HV28" s="12"/>
      <c r="HW28" s="12"/>
      <c r="HX28" s="12"/>
      <c r="HY28" s="12"/>
      <c r="HZ28" s="12"/>
      <c r="IA28" s="12"/>
      <c r="IB28" s="12"/>
      <c r="IC28" s="12"/>
      <c r="ID28" s="12"/>
      <c r="IE28" s="12"/>
      <c r="IF28" s="12"/>
      <c r="IG28" s="12"/>
      <c r="IH28" s="12"/>
      <c r="II28" s="12"/>
      <c r="IJ28" s="12"/>
      <c r="IK28" s="12"/>
      <c r="IL28" s="12"/>
      <c r="IM28" s="12"/>
      <c r="IN28" s="12"/>
      <c r="IO28" s="12"/>
      <c r="IP28" s="12"/>
      <c r="IQ28" s="12"/>
      <c r="IR28" s="12"/>
      <c r="IS28" s="12"/>
      <c r="IT28" s="13"/>
      <c r="IU28" s="13"/>
    </row>
    <row r="29" spans="1:256" s="4" customFormat="1" ht="409.15" customHeight="1" x14ac:dyDescent="0.25">
      <c r="A29" s="143" t="s">
        <v>25</v>
      </c>
      <c r="B29" s="141" t="s">
        <v>28</v>
      </c>
      <c r="C29" s="139" t="s">
        <v>47</v>
      </c>
      <c r="D29" s="174" t="s">
        <v>127</v>
      </c>
      <c r="E29" s="139" t="s">
        <v>5</v>
      </c>
      <c r="F29" s="137">
        <v>1</v>
      </c>
      <c r="G29" s="146"/>
      <c r="H29" s="148">
        <f>F29*G29</f>
        <v>0</v>
      </c>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IT29" s="5"/>
      <c r="IU29" s="5"/>
      <c r="IV29" s="6"/>
    </row>
    <row r="30" spans="1:256" s="4" customFormat="1" ht="40.5" customHeight="1" x14ac:dyDescent="0.25">
      <c r="A30" s="144"/>
      <c r="B30" s="142"/>
      <c r="C30" s="140"/>
      <c r="D30" s="175"/>
      <c r="E30" s="140"/>
      <c r="F30" s="138"/>
      <c r="G30" s="147"/>
      <c r="H30" s="149"/>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IT30" s="5"/>
      <c r="IU30" s="5"/>
      <c r="IV30" s="6"/>
    </row>
    <row r="31" spans="1:256" s="4" customFormat="1" ht="127.5" customHeight="1" x14ac:dyDescent="0.25">
      <c r="A31" s="55" t="s">
        <v>44</v>
      </c>
      <c r="B31" s="92" t="s">
        <v>28</v>
      </c>
      <c r="C31" s="47" t="s">
        <v>52</v>
      </c>
      <c r="D31" s="49" t="s">
        <v>120</v>
      </c>
      <c r="E31" s="47" t="s">
        <v>5</v>
      </c>
      <c r="F31" s="93">
        <v>1</v>
      </c>
      <c r="G31" s="94"/>
      <c r="H31" s="100">
        <f>F31*G31</f>
        <v>0</v>
      </c>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IT31" s="5"/>
      <c r="IU31" s="5"/>
      <c r="IV31" s="6"/>
    </row>
    <row r="32" spans="1:256" s="4" customFormat="1" ht="186" customHeight="1" x14ac:dyDescent="0.25">
      <c r="A32" s="55" t="s">
        <v>45</v>
      </c>
      <c r="B32" s="92" t="s">
        <v>28</v>
      </c>
      <c r="C32" s="47" t="s">
        <v>41</v>
      </c>
      <c r="D32" s="38" t="s">
        <v>128</v>
      </c>
      <c r="E32" s="47" t="s">
        <v>5</v>
      </c>
      <c r="F32" s="93">
        <v>1</v>
      </c>
      <c r="G32" s="94"/>
      <c r="H32" s="100">
        <f t="shared" ref="H32:H36" si="4">F32*G32</f>
        <v>0</v>
      </c>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IT32" s="5"/>
      <c r="IU32" s="5"/>
      <c r="IV32" s="6"/>
    </row>
    <row r="33" spans="1:256" s="4" customFormat="1" ht="142.5" customHeight="1" x14ac:dyDescent="0.25">
      <c r="A33" s="55" t="s">
        <v>46</v>
      </c>
      <c r="B33" s="92" t="s">
        <v>28</v>
      </c>
      <c r="C33" s="47" t="s">
        <v>49</v>
      </c>
      <c r="D33" s="37" t="s">
        <v>129</v>
      </c>
      <c r="E33" s="47" t="s">
        <v>5</v>
      </c>
      <c r="F33" s="93">
        <v>1</v>
      </c>
      <c r="G33" s="94"/>
      <c r="H33" s="100">
        <f t="shared" si="4"/>
        <v>0</v>
      </c>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IT33" s="5"/>
      <c r="IU33" s="5"/>
      <c r="IV33" s="6"/>
    </row>
    <row r="34" spans="1:256" s="4" customFormat="1" ht="81.75" customHeight="1" x14ac:dyDescent="0.25">
      <c r="A34" s="55" t="s">
        <v>83</v>
      </c>
      <c r="B34" s="92" t="s">
        <v>28</v>
      </c>
      <c r="C34" s="47" t="s">
        <v>54</v>
      </c>
      <c r="D34" s="38" t="s">
        <v>130</v>
      </c>
      <c r="E34" s="47" t="s">
        <v>55</v>
      </c>
      <c r="F34" s="93">
        <v>6</v>
      </c>
      <c r="G34" s="94"/>
      <c r="H34" s="100">
        <f t="shared" si="4"/>
        <v>0</v>
      </c>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IT34" s="5"/>
      <c r="IU34" s="5"/>
      <c r="IV34" s="6"/>
    </row>
    <row r="35" spans="1:256" s="4" customFormat="1" ht="87" customHeight="1" x14ac:dyDescent="0.25">
      <c r="A35" s="55" t="s">
        <v>84</v>
      </c>
      <c r="B35" s="92" t="s">
        <v>28</v>
      </c>
      <c r="C35" s="47" t="s">
        <v>64</v>
      </c>
      <c r="D35" s="38" t="s">
        <v>131</v>
      </c>
      <c r="E35" s="47" t="s">
        <v>55</v>
      </c>
      <c r="F35" s="93">
        <v>12</v>
      </c>
      <c r="G35" s="94"/>
      <c r="H35" s="100">
        <f t="shared" si="4"/>
        <v>0</v>
      </c>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IT35" s="5"/>
      <c r="IU35" s="5"/>
      <c r="IV35" s="6"/>
    </row>
    <row r="36" spans="1:256" s="4" customFormat="1" ht="73.5" customHeight="1" x14ac:dyDescent="0.25">
      <c r="A36" s="55" t="s">
        <v>101</v>
      </c>
      <c r="B36" s="92" t="s">
        <v>28</v>
      </c>
      <c r="C36" s="47" t="s">
        <v>56</v>
      </c>
      <c r="D36" s="38" t="s">
        <v>132</v>
      </c>
      <c r="E36" s="47" t="s">
        <v>55</v>
      </c>
      <c r="F36" s="93">
        <v>20</v>
      </c>
      <c r="G36" s="94"/>
      <c r="H36" s="100">
        <f t="shared" si="4"/>
        <v>0</v>
      </c>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IT36" s="5"/>
      <c r="IU36" s="5"/>
      <c r="IV36" s="6"/>
    </row>
    <row r="37" spans="1:256" s="7" customFormat="1" ht="22.5" customHeight="1" x14ac:dyDescent="0.25">
      <c r="A37" s="132" t="s">
        <v>173</v>
      </c>
      <c r="B37" s="133"/>
      <c r="C37" s="133"/>
      <c r="D37" s="133"/>
      <c r="E37" s="133"/>
      <c r="F37" s="134"/>
      <c r="G37" s="88"/>
      <c r="H37" s="89">
        <f>SUM(H29:H36)</f>
        <v>0</v>
      </c>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IT37" s="8"/>
      <c r="IU37" s="8"/>
      <c r="IV37" s="9"/>
    </row>
    <row r="38" spans="1:256" s="4" customFormat="1" ht="28.5" customHeight="1" x14ac:dyDescent="0.25">
      <c r="A38" s="55"/>
      <c r="B38" s="92"/>
      <c r="C38" s="47"/>
      <c r="D38" s="38"/>
      <c r="E38" s="47"/>
      <c r="F38" s="93"/>
      <c r="G38" s="94"/>
      <c r="H38" s="100"/>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IT38" s="5"/>
      <c r="IU38" s="5"/>
      <c r="IV38" s="6"/>
    </row>
    <row r="39" spans="1:256" s="14" customFormat="1" ht="28.5" customHeight="1" x14ac:dyDescent="0.25">
      <c r="A39" s="73" t="s">
        <v>26</v>
      </c>
      <c r="B39" s="159" t="s">
        <v>103</v>
      </c>
      <c r="C39" s="160"/>
      <c r="D39" s="160"/>
      <c r="E39" s="160"/>
      <c r="F39" s="160"/>
      <c r="G39" s="160"/>
      <c r="H39" s="16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12"/>
      <c r="GQ39" s="12"/>
      <c r="GR39" s="12"/>
      <c r="GS39" s="12"/>
      <c r="GT39" s="12"/>
      <c r="GU39" s="12"/>
      <c r="GV39" s="12"/>
      <c r="GW39" s="12"/>
      <c r="GX39" s="12"/>
      <c r="GY39" s="12"/>
      <c r="GZ39" s="12"/>
      <c r="HA39" s="12"/>
      <c r="HB39" s="12"/>
      <c r="HC39" s="12"/>
      <c r="HD39" s="12"/>
      <c r="HE39" s="12"/>
      <c r="HF39" s="12"/>
      <c r="HG39" s="12"/>
      <c r="HH39" s="12"/>
      <c r="HI39" s="12"/>
      <c r="HJ39" s="12"/>
      <c r="HK39" s="12"/>
      <c r="HL39" s="12"/>
      <c r="HM39" s="12"/>
      <c r="HN39" s="12"/>
      <c r="HO39" s="12"/>
      <c r="HP39" s="12"/>
      <c r="HQ39" s="12"/>
      <c r="HR39" s="12"/>
      <c r="HS39" s="12"/>
      <c r="HT39" s="12"/>
      <c r="HU39" s="12"/>
      <c r="HV39" s="12"/>
      <c r="HW39" s="12"/>
      <c r="HX39" s="12"/>
      <c r="HY39" s="12"/>
      <c r="HZ39" s="12"/>
      <c r="IA39" s="12"/>
      <c r="IB39" s="12"/>
      <c r="IC39" s="12"/>
      <c r="ID39" s="12"/>
      <c r="IE39" s="12"/>
      <c r="IF39" s="12"/>
      <c r="IG39" s="12"/>
      <c r="IH39" s="12"/>
      <c r="II39" s="12"/>
      <c r="IJ39" s="12"/>
      <c r="IK39" s="12"/>
      <c r="IL39" s="12"/>
      <c r="IM39" s="12"/>
      <c r="IN39" s="12"/>
      <c r="IO39" s="12"/>
      <c r="IP39" s="12"/>
      <c r="IQ39" s="12"/>
      <c r="IR39" s="12"/>
      <c r="IS39" s="12"/>
      <c r="IT39" s="13"/>
      <c r="IU39" s="13"/>
    </row>
    <row r="40" spans="1:256" s="4" customFormat="1" ht="115.5" customHeight="1" x14ac:dyDescent="0.25">
      <c r="A40" s="55" t="s">
        <v>27</v>
      </c>
      <c r="B40" s="92" t="s">
        <v>28</v>
      </c>
      <c r="C40" s="47" t="s">
        <v>48</v>
      </c>
      <c r="D40" s="49" t="s">
        <v>133</v>
      </c>
      <c r="E40" s="47" t="s">
        <v>37</v>
      </c>
      <c r="F40" s="93">
        <v>14</v>
      </c>
      <c r="G40" s="94"/>
      <c r="H40" s="100">
        <f>F40*G40</f>
        <v>0</v>
      </c>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IT40" s="5"/>
      <c r="IU40" s="5"/>
      <c r="IV40" s="6"/>
    </row>
    <row r="41" spans="1:256" s="4" customFormat="1" ht="148.5" customHeight="1" x14ac:dyDescent="0.25">
      <c r="A41" s="55" t="s">
        <v>72</v>
      </c>
      <c r="B41" s="92" t="s">
        <v>28</v>
      </c>
      <c r="C41" s="47" t="s">
        <v>50</v>
      </c>
      <c r="D41" s="37" t="s">
        <v>134</v>
      </c>
      <c r="E41" s="47" t="s">
        <v>37</v>
      </c>
      <c r="F41" s="93">
        <v>1.5</v>
      </c>
      <c r="G41" s="94"/>
      <c r="H41" s="100">
        <f t="shared" ref="H41:H47" si="5">F41*G41</f>
        <v>0</v>
      </c>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IT41" s="5"/>
      <c r="IU41" s="5"/>
      <c r="IV41" s="6"/>
    </row>
    <row r="42" spans="1:256" s="4" customFormat="1" ht="138.75" customHeight="1" x14ac:dyDescent="0.25">
      <c r="A42" s="55" t="s">
        <v>73</v>
      </c>
      <c r="B42" s="92" t="s">
        <v>28</v>
      </c>
      <c r="C42" s="47" t="s">
        <v>53</v>
      </c>
      <c r="D42" s="37" t="s">
        <v>135</v>
      </c>
      <c r="E42" s="47" t="s">
        <v>55</v>
      </c>
      <c r="F42" s="93">
        <v>2</v>
      </c>
      <c r="G42" s="94"/>
      <c r="H42" s="100">
        <f t="shared" si="5"/>
        <v>0</v>
      </c>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IT42" s="5"/>
      <c r="IU42" s="5"/>
      <c r="IV42" s="6"/>
    </row>
    <row r="43" spans="1:256" s="4" customFormat="1" ht="136.5" customHeight="1" x14ac:dyDescent="0.25">
      <c r="A43" s="55" t="s">
        <v>74</v>
      </c>
      <c r="B43" s="92" t="s">
        <v>28</v>
      </c>
      <c r="C43" s="47" t="s">
        <v>116</v>
      </c>
      <c r="D43" s="37" t="s">
        <v>136</v>
      </c>
      <c r="E43" s="47" t="s">
        <v>55</v>
      </c>
      <c r="F43" s="93">
        <v>1</v>
      </c>
      <c r="G43" s="94"/>
      <c r="H43" s="100">
        <f t="shared" si="5"/>
        <v>0</v>
      </c>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IT43" s="5"/>
      <c r="IU43" s="5"/>
      <c r="IV43" s="6"/>
    </row>
    <row r="44" spans="1:256" s="4" customFormat="1" ht="57.75" customHeight="1" x14ac:dyDescent="0.25">
      <c r="A44" s="55" t="s">
        <v>104</v>
      </c>
      <c r="B44" s="92" t="s">
        <v>28</v>
      </c>
      <c r="C44" s="47" t="s">
        <v>82</v>
      </c>
      <c r="D44" s="38" t="s">
        <v>137</v>
      </c>
      <c r="E44" s="47" t="s">
        <v>55</v>
      </c>
      <c r="F44" s="93">
        <v>6</v>
      </c>
      <c r="G44" s="94"/>
      <c r="H44" s="100">
        <f t="shared" si="5"/>
        <v>0</v>
      </c>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IT44" s="5"/>
      <c r="IU44" s="5"/>
      <c r="IV44" s="6"/>
    </row>
    <row r="45" spans="1:256" s="4" customFormat="1" ht="74.25" customHeight="1" x14ac:dyDescent="0.25">
      <c r="A45" s="55" t="s">
        <v>75</v>
      </c>
      <c r="B45" s="92" t="s">
        <v>28</v>
      </c>
      <c r="C45" s="47" t="s">
        <v>59</v>
      </c>
      <c r="D45" s="38" t="s">
        <v>138</v>
      </c>
      <c r="E45" s="47" t="s">
        <v>55</v>
      </c>
      <c r="F45" s="93">
        <v>6</v>
      </c>
      <c r="G45" s="94"/>
      <c r="H45" s="100">
        <f t="shared" si="5"/>
        <v>0</v>
      </c>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IT45" s="5"/>
      <c r="IU45" s="5"/>
      <c r="IV45" s="6"/>
    </row>
    <row r="46" spans="1:256" s="4" customFormat="1" ht="102" customHeight="1" x14ac:dyDescent="0.25">
      <c r="A46" s="55" t="s">
        <v>76</v>
      </c>
      <c r="B46" s="92" t="s">
        <v>28</v>
      </c>
      <c r="C46" s="47" t="s">
        <v>78</v>
      </c>
      <c r="D46" s="39" t="s">
        <v>139</v>
      </c>
      <c r="E46" s="47" t="s">
        <v>55</v>
      </c>
      <c r="F46" s="93">
        <v>4</v>
      </c>
      <c r="G46" s="94"/>
      <c r="H46" s="100">
        <f t="shared" si="5"/>
        <v>0</v>
      </c>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IT46" s="5"/>
      <c r="IU46" s="5"/>
      <c r="IV46" s="6"/>
    </row>
    <row r="47" spans="1:256" s="4" customFormat="1" ht="69" customHeight="1" x14ac:dyDescent="0.25">
      <c r="A47" s="57" t="s">
        <v>79</v>
      </c>
      <c r="B47" s="101" t="s">
        <v>28</v>
      </c>
      <c r="C47" s="40" t="s">
        <v>77</v>
      </c>
      <c r="D47" s="41" t="s">
        <v>140</v>
      </c>
      <c r="E47" s="40" t="s">
        <v>55</v>
      </c>
      <c r="F47" s="102">
        <v>3</v>
      </c>
      <c r="G47" s="103"/>
      <c r="H47" s="100">
        <f t="shared" si="5"/>
        <v>0</v>
      </c>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IT47" s="5"/>
      <c r="IU47" s="5"/>
      <c r="IV47" s="6"/>
    </row>
    <row r="48" spans="1:256" s="7" customFormat="1" ht="22.5" customHeight="1" x14ac:dyDescent="0.25">
      <c r="A48" s="132" t="s">
        <v>164</v>
      </c>
      <c r="B48" s="133"/>
      <c r="C48" s="133"/>
      <c r="D48" s="133"/>
      <c r="E48" s="133"/>
      <c r="F48" s="134"/>
      <c r="G48" s="88"/>
      <c r="H48" s="89">
        <f>SUM(H40:H47)</f>
        <v>0</v>
      </c>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IT48" s="8"/>
      <c r="IU48" s="8"/>
      <c r="IV48" s="9"/>
    </row>
    <row r="49" spans="1:256" s="4" customFormat="1" ht="22.5" customHeight="1" x14ac:dyDescent="0.25">
      <c r="A49" s="54"/>
      <c r="B49" s="24"/>
      <c r="C49" s="24"/>
      <c r="D49" s="24"/>
      <c r="E49" s="24"/>
      <c r="F49" s="24"/>
      <c r="G49" s="90"/>
      <c r="H49" s="9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IT49" s="5"/>
      <c r="IU49" s="5"/>
      <c r="IV49" s="6"/>
    </row>
    <row r="50" spans="1:256" s="15" customFormat="1" ht="26.25" customHeight="1" x14ac:dyDescent="0.35">
      <c r="A50" s="104" t="s">
        <v>35</v>
      </c>
      <c r="B50" s="168" t="s">
        <v>43</v>
      </c>
      <c r="C50" s="169"/>
      <c r="D50" s="169"/>
      <c r="E50" s="169"/>
      <c r="F50" s="169"/>
      <c r="G50" s="169"/>
      <c r="H50" s="170"/>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21"/>
      <c r="IT50" s="16"/>
      <c r="IU50" s="16"/>
      <c r="IV50" s="16"/>
    </row>
    <row r="51" spans="1:256" s="4" customFormat="1" ht="134.25" customHeight="1" x14ac:dyDescent="0.25">
      <c r="A51" s="58" t="s">
        <v>36</v>
      </c>
      <c r="B51" s="74" t="s">
        <v>28</v>
      </c>
      <c r="C51" s="46" t="s">
        <v>57</v>
      </c>
      <c r="D51" s="48" t="s">
        <v>141</v>
      </c>
      <c r="E51" s="46" t="s">
        <v>55</v>
      </c>
      <c r="F51" s="105">
        <v>1</v>
      </c>
      <c r="G51" s="106"/>
      <c r="H51" s="107">
        <f>F51*G51</f>
        <v>0</v>
      </c>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IT51" s="5"/>
      <c r="IU51" s="5"/>
      <c r="IV51" s="6"/>
    </row>
    <row r="52" spans="1:256" s="4" customFormat="1" ht="148.9" customHeight="1" x14ac:dyDescent="0.25">
      <c r="A52" s="55" t="s">
        <v>63</v>
      </c>
      <c r="B52" s="74" t="s">
        <v>28</v>
      </c>
      <c r="C52" s="46" t="s">
        <v>117</v>
      </c>
      <c r="D52" s="49" t="s">
        <v>142</v>
      </c>
      <c r="E52" s="47" t="s">
        <v>55</v>
      </c>
      <c r="F52" s="105">
        <v>1</v>
      </c>
      <c r="G52" s="94"/>
      <c r="H52" s="107">
        <f>F52*G52</f>
        <v>0</v>
      </c>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IT52" s="5"/>
      <c r="IU52" s="5"/>
      <c r="IV52" s="6"/>
    </row>
    <row r="53" spans="1:256" s="7" customFormat="1" ht="22.5" customHeight="1" x14ac:dyDescent="0.25">
      <c r="A53" s="132" t="s">
        <v>165</v>
      </c>
      <c r="B53" s="133"/>
      <c r="C53" s="133"/>
      <c r="D53" s="133"/>
      <c r="E53" s="133"/>
      <c r="F53" s="134"/>
      <c r="G53" s="88"/>
      <c r="H53" s="89">
        <f>SUM(H51+H52)</f>
        <v>0</v>
      </c>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IT53" s="8"/>
      <c r="IU53" s="8"/>
      <c r="IV53" s="9"/>
    </row>
    <row r="54" spans="1:256" s="4" customFormat="1" ht="22.5" customHeight="1" x14ac:dyDescent="0.25">
      <c r="A54" s="59"/>
      <c r="B54" s="23"/>
      <c r="C54" s="23"/>
      <c r="D54" s="28"/>
      <c r="E54" s="23"/>
      <c r="F54" s="23"/>
      <c r="G54" s="98"/>
      <c r="H54" s="99"/>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IT54" s="5"/>
      <c r="IU54" s="5"/>
      <c r="IV54" s="6"/>
    </row>
    <row r="55" spans="1:256" s="14" customFormat="1" ht="44.25" customHeight="1" x14ac:dyDescent="0.25">
      <c r="A55" s="150" t="s">
        <v>12</v>
      </c>
      <c r="B55" s="151"/>
      <c r="C55" s="151"/>
      <c r="D55" s="151"/>
      <c r="E55" s="151"/>
      <c r="F55" s="151"/>
      <c r="G55" s="151"/>
      <c r="H55" s="152"/>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c r="IA55" s="12"/>
      <c r="IB55" s="12"/>
      <c r="IC55" s="12"/>
      <c r="ID55" s="12"/>
      <c r="IE55" s="12"/>
      <c r="IF55" s="12"/>
      <c r="IG55" s="12"/>
      <c r="IH55" s="12"/>
      <c r="II55" s="12"/>
      <c r="IJ55" s="12"/>
      <c r="IK55" s="12"/>
      <c r="IL55" s="12"/>
      <c r="IM55" s="12"/>
      <c r="IN55" s="12"/>
      <c r="IO55" s="12"/>
      <c r="IP55" s="12"/>
      <c r="IQ55" s="12"/>
      <c r="IR55" s="12"/>
      <c r="IS55" s="12"/>
      <c r="IT55" s="13"/>
      <c r="IU55" s="13"/>
    </row>
    <row r="56" spans="1:256" s="15" customFormat="1" ht="26.25" customHeight="1" x14ac:dyDescent="0.35">
      <c r="A56" s="104" t="s">
        <v>60</v>
      </c>
      <c r="B56" s="168" t="s">
        <v>58</v>
      </c>
      <c r="C56" s="169"/>
      <c r="D56" s="169"/>
      <c r="E56" s="169"/>
      <c r="F56" s="169"/>
      <c r="G56" s="169"/>
      <c r="H56" s="170"/>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21"/>
      <c r="IT56" s="16"/>
      <c r="IU56" s="16"/>
      <c r="IV56" s="16"/>
    </row>
    <row r="57" spans="1:256" s="4" customFormat="1" ht="408.75" customHeight="1" x14ac:dyDescent="0.25">
      <c r="A57" s="143" t="s">
        <v>61</v>
      </c>
      <c r="B57" s="141" t="s">
        <v>13</v>
      </c>
      <c r="C57" s="139" t="s">
        <v>68</v>
      </c>
      <c r="D57" s="135" t="s">
        <v>143</v>
      </c>
      <c r="E57" s="139" t="s">
        <v>5</v>
      </c>
      <c r="F57" s="137">
        <v>1</v>
      </c>
      <c r="G57" s="146"/>
      <c r="H57" s="148">
        <f>F57*G57</f>
        <v>0</v>
      </c>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IT57" s="5"/>
      <c r="IU57" s="5"/>
      <c r="IV57" s="6"/>
    </row>
    <row r="58" spans="1:256" s="4" customFormat="1" ht="409.5" customHeight="1" x14ac:dyDescent="0.25">
      <c r="A58" s="144"/>
      <c r="B58" s="142"/>
      <c r="C58" s="140"/>
      <c r="D58" s="136"/>
      <c r="E58" s="140"/>
      <c r="F58" s="138"/>
      <c r="G58" s="147"/>
      <c r="H58" s="149"/>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IT58" s="5"/>
      <c r="IU58" s="5"/>
      <c r="IV58" s="6"/>
    </row>
    <row r="59" spans="1:256" s="4" customFormat="1" ht="256.5" customHeight="1" x14ac:dyDescent="0.25">
      <c r="A59" s="144"/>
      <c r="B59" s="142"/>
      <c r="C59" s="140"/>
      <c r="D59" s="136"/>
      <c r="E59" s="140"/>
      <c r="F59" s="138"/>
      <c r="G59" s="147"/>
      <c r="H59" s="149"/>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IT59" s="5"/>
      <c r="IU59" s="5"/>
      <c r="IV59" s="6"/>
    </row>
    <row r="60" spans="1:256" s="4" customFormat="1" ht="113.25" customHeight="1" x14ac:dyDescent="0.25">
      <c r="A60" s="55" t="s">
        <v>81</v>
      </c>
      <c r="B60" s="92" t="s">
        <v>13</v>
      </c>
      <c r="C60" s="47" t="s">
        <v>69</v>
      </c>
      <c r="D60" s="37" t="s">
        <v>144</v>
      </c>
      <c r="E60" s="47" t="s">
        <v>37</v>
      </c>
      <c r="F60" s="93">
        <v>40</v>
      </c>
      <c r="G60" s="94"/>
      <c r="H60" s="100">
        <f>F60*G60</f>
        <v>0</v>
      </c>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IT60" s="5"/>
      <c r="IU60" s="5"/>
      <c r="IV60" s="6"/>
    </row>
    <row r="61" spans="1:256" s="4" customFormat="1" ht="89.25" customHeight="1" x14ac:dyDescent="0.25">
      <c r="A61" s="55" t="s">
        <v>85</v>
      </c>
      <c r="B61" s="92" t="s">
        <v>13</v>
      </c>
      <c r="C61" s="47" t="s">
        <v>70</v>
      </c>
      <c r="D61" s="37" t="s">
        <v>145</v>
      </c>
      <c r="E61" s="47" t="s">
        <v>37</v>
      </c>
      <c r="F61" s="93">
        <v>8</v>
      </c>
      <c r="G61" s="94"/>
      <c r="H61" s="100">
        <f t="shared" ref="H61:H71" si="6">F61*G61</f>
        <v>0</v>
      </c>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IT61" s="5"/>
      <c r="IU61" s="5"/>
      <c r="IV61" s="6"/>
    </row>
    <row r="62" spans="1:256" s="4" customFormat="1" ht="123" customHeight="1" x14ac:dyDescent="0.25">
      <c r="A62" s="55" t="s">
        <v>86</v>
      </c>
      <c r="B62" s="92" t="s">
        <v>13</v>
      </c>
      <c r="C62" s="47" t="s">
        <v>71</v>
      </c>
      <c r="D62" s="37" t="s">
        <v>146</v>
      </c>
      <c r="E62" s="47" t="s">
        <v>55</v>
      </c>
      <c r="F62" s="93">
        <v>4</v>
      </c>
      <c r="G62" s="94"/>
      <c r="H62" s="100">
        <f t="shared" si="6"/>
        <v>0</v>
      </c>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IT62" s="5"/>
      <c r="IU62" s="5"/>
      <c r="IV62" s="6"/>
    </row>
    <row r="63" spans="1:256" s="4" customFormat="1" ht="168" customHeight="1" x14ac:dyDescent="0.25">
      <c r="A63" s="55" t="s">
        <v>87</v>
      </c>
      <c r="B63" s="92" t="s">
        <v>13</v>
      </c>
      <c r="C63" s="47" t="s">
        <v>67</v>
      </c>
      <c r="D63" s="37" t="s">
        <v>147</v>
      </c>
      <c r="E63" s="47" t="s">
        <v>5</v>
      </c>
      <c r="F63" s="93">
        <v>1</v>
      </c>
      <c r="G63" s="94"/>
      <c r="H63" s="100">
        <f t="shared" si="6"/>
        <v>0</v>
      </c>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IT63" s="5"/>
      <c r="IU63" s="5"/>
      <c r="IV63" s="6"/>
    </row>
    <row r="64" spans="1:256" s="4" customFormat="1" ht="145.5" customHeight="1" x14ac:dyDescent="0.25">
      <c r="A64" s="55" t="s">
        <v>88</v>
      </c>
      <c r="B64" s="92" t="s">
        <v>13</v>
      </c>
      <c r="C64" s="47" t="s">
        <v>107</v>
      </c>
      <c r="D64" s="37" t="s">
        <v>148</v>
      </c>
      <c r="E64" s="47" t="s">
        <v>5</v>
      </c>
      <c r="F64" s="93">
        <v>1</v>
      </c>
      <c r="G64" s="94"/>
      <c r="H64" s="100">
        <f t="shared" si="6"/>
        <v>0</v>
      </c>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IT64" s="5"/>
      <c r="IU64" s="5"/>
      <c r="IV64" s="6"/>
    </row>
    <row r="65" spans="1:256" s="4" customFormat="1" ht="86.25" customHeight="1" x14ac:dyDescent="0.25">
      <c r="A65" s="55" t="s">
        <v>89</v>
      </c>
      <c r="B65" s="92" t="s">
        <v>13</v>
      </c>
      <c r="C65" s="47" t="s">
        <v>112</v>
      </c>
      <c r="D65" s="38" t="s">
        <v>149</v>
      </c>
      <c r="E65" s="47" t="s">
        <v>55</v>
      </c>
      <c r="F65" s="93">
        <v>8</v>
      </c>
      <c r="G65" s="94"/>
      <c r="H65" s="100">
        <f t="shared" si="6"/>
        <v>0</v>
      </c>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IT65" s="5"/>
      <c r="IU65" s="5"/>
      <c r="IV65" s="6"/>
    </row>
    <row r="66" spans="1:256" s="4" customFormat="1" ht="77.25" customHeight="1" x14ac:dyDescent="0.25">
      <c r="A66" s="57" t="s">
        <v>90</v>
      </c>
      <c r="B66" s="101" t="s">
        <v>13</v>
      </c>
      <c r="C66" s="40" t="s">
        <v>111</v>
      </c>
      <c r="D66" s="41" t="s">
        <v>150</v>
      </c>
      <c r="E66" s="40" t="s">
        <v>5</v>
      </c>
      <c r="F66" s="102">
        <v>1</v>
      </c>
      <c r="G66" s="103"/>
      <c r="H66" s="100">
        <f t="shared" si="6"/>
        <v>0</v>
      </c>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IT66" s="5"/>
      <c r="IU66" s="5"/>
      <c r="IV66" s="6"/>
    </row>
    <row r="67" spans="1:256" s="4" customFormat="1" ht="95.25" customHeight="1" x14ac:dyDescent="0.25">
      <c r="A67" s="55" t="s">
        <v>91</v>
      </c>
      <c r="B67" s="92" t="s">
        <v>13</v>
      </c>
      <c r="C67" s="47" t="s">
        <v>64</v>
      </c>
      <c r="D67" s="49" t="s">
        <v>151</v>
      </c>
      <c r="E67" s="47" t="s">
        <v>55</v>
      </c>
      <c r="F67" s="93">
        <v>8</v>
      </c>
      <c r="G67" s="94"/>
      <c r="H67" s="100">
        <f t="shared" si="6"/>
        <v>0</v>
      </c>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IT67" s="5"/>
      <c r="IU67" s="5"/>
      <c r="IV67" s="6"/>
    </row>
    <row r="68" spans="1:256" s="4" customFormat="1" ht="128.25" customHeight="1" x14ac:dyDescent="0.25">
      <c r="A68" s="55" t="s">
        <v>108</v>
      </c>
      <c r="B68" s="92" t="s">
        <v>13</v>
      </c>
      <c r="C68" s="47" t="s">
        <v>78</v>
      </c>
      <c r="D68" s="43" t="s">
        <v>152</v>
      </c>
      <c r="E68" s="47" t="s">
        <v>55</v>
      </c>
      <c r="F68" s="93">
        <v>4</v>
      </c>
      <c r="G68" s="94"/>
      <c r="H68" s="100">
        <f t="shared" si="6"/>
        <v>0</v>
      </c>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IT68" s="5"/>
      <c r="IU68" s="5"/>
      <c r="IV68" s="6"/>
    </row>
    <row r="69" spans="1:256" s="4" customFormat="1" ht="120.75" customHeight="1" x14ac:dyDescent="0.25">
      <c r="A69" s="57" t="s">
        <v>109</v>
      </c>
      <c r="B69" s="101" t="s">
        <v>13</v>
      </c>
      <c r="C69" s="40" t="s">
        <v>110</v>
      </c>
      <c r="D69" s="44" t="s">
        <v>153</v>
      </c>
      <c r="E69" s="40" t="s">
        <v>55</v>
      </c>
      <c r="F69" s="102">
        <v>4</v>
      </c>
      <c r="G69" s="103"/>
      <c r="H69" s="100">
        <f t="shared" si="6"/>
        <v>0</v>
      </c>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IT69" s="5"/>
      <c r="IU69" s="5"/>
      <c r="IV69" s="6"/>
    </row>
    <row r="70" spans="1:256" s="4" customFormat="1" ht="66" customHeight="1" x14ac:dyDescent="0.25">
      <c r="A70" s="55" t="s">
        <v>113</v>
      </c>
      <c r="B70" s="92" t="s">
        <v>13</v>
      </c>
      <c r="C70" s="47" t="s">
        <v>82</v>
      </c>
      <c r="D70" s="38" t="s">
        <v>137</v>
      </c>
      <c r="E70" s="47" t="s">
        <v>55</v>
      </c>
      <c r="F70" s="93">
        <v>4</v>
      </c>
      <c r="G70" s="94"/>
      <c r="H70" s="100">
        <f t="shared" si="6"/>
        <v>0</v>
      </c>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IT70" s="5"/>
      <c r="IU70" s="5"/>
      <c r="IV70" s="6"/>
    </row>
    <row r="71" spans="1:256" s="4" customFormat="1" ht="76.5" customHeight="1" x14ac:dyDescent="0.25">
      <c r="A71" s="55" t="s">
        <v>114</v>
      </c>
      <c r="B71" s="92" t="s">
        <v>13</v>
      </c>
      <c r="C71" s="47" t="s">
        <v>59</v>
      </c>
      <c r="D71" s="38" t="s">
        <v>154</v>
      </c>
      <c r="E71" s="47" t="s">
        <v>5</v>
      </c>
      <c r="F71" s="93">
        <v>1</v>
      </c>
      <c r="G71" s="94"/>
      <c r="H71" s="100">
        <f t="shared" si="6"/>
        <v>0</v>
      </c>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IT71" s="5"/>
      <c r="IU71" s="5"/>
      <c r="IV71" s="6"/>
    </row>
    <row r="72" spans="1:256" s="7" customFormat="1" ht="22.5" customHeight="1" x14ac:dyDescent="0.25">
      <c r="A72" s="132" t="s">
        <v>166</v>
      </c>
      <c r="B72" s="133"/>
      <c r="C72" s="133"/>
      <c r="D72" s="133"/>
      <c r="E72" s="133"/>
      <c r="F72" s="134"/>
      <c r="G72" s="88"/>
      <c r="H72" s="89">
        <f>SUM(H57:H71)</f>
        <v>0</v>
      </c>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IT72" s="8"/>
      <c r="IU72" s="8"/>
      <c r="IV72" s="9"/>
    </row>
    <row r="73" spans="1:256" s="4" customFormat="1" ht="26.25" customHeight="1" x14ac:dyDescent="0.25">
      <c r="A73" s="56"/>
      <c r="B73" s="96"/>
      <c r="C73" s="22"/>
      <c r="D73" s="42"/>
      <c r="E73" s="22"/>
      <c r="F73" s="97"/>
      <c r="G73" s="98"/>
      <c r="H73" s="99"/>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IT73" s="5"/>
      <c r="IU73" s="5"/>
      <c r="IV73" s="6"/>
    </row>
    <row r="74" spans="1:256" s="15" customFormat="1" ht="26.25" customHeight="1" x14ac:dyDescent="0.35">
      <c r="A74" s="104" t="s">
        <v>92</v>
      </c>
      <c r="B74" s="168" t="s">
        <v>118</v>
      </c>
      <c r="C74" s="169"/>
      <c r="D74" s="169"/>
      <c r="E74" s="169"/>
      <c r="F74" s="169"/>
      <c r="G74" s="169"/>
      <c r="H74" s="170"/>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21"/>
      <c r="IT74" s="16"/>
      <c r="IU74" s="16"/>
      <c r="IV74" s="16"/>
    </row>
    <row r="75" spans="1:256" s="4" customFormat="1" ht="373.5" customHeight="1" x14ac:dyDescent="0.25">
      <c r="A75" s="143" t="s">
        <v>93</v>
      </c>
      <c r="B75" s="141" t="s">
        <v>13</v>
      </c>
      <c r="C75" s="139" t="s">
        <v>62</v>
      </c>
      <c r="D75" s="135" t="s">
        <v>155</v>
      </c>
      <c r="E75" s="139" t="s">
        <v>55</v>
      </c>
      <c r="F75" s="137">
        <v>2</v>
      </c>
      <c r="G75" s="146"/>
      <c r="H75" s="148">
        <f>F75*G75</f>
        <v>0</v>
      </c>
      <c r="I75" s="145"/>
      <c r="J75" s="145"/>
      <c r="K75" s="145"/>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IT75" s="5"/>
      <c r="IU75" s="5"/>
      <c r="IV75" s="6"/>
    </row>
    <row r="76" spans="1:256" s="4" customFormat="1" ht="71.25" customHeight="1" x14ac:dyDescent="0.25">
      <c r="A76" s="144"/>
      <c r="B76" s="142"/>
      <c r="C76" s="140"/>
      <c r="D76" s="136"/>
      <c r="E76" s="140"/>
      <c r="F76" s="138"/>
      <c r="G76" s="147"/>
      <c r="H76" s="149"/>
      <c r="I76" s="145"/>
      <c r="J76" s="145"/>
      <c r="K76" s="145"/>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IT76" s="5"/>
      <c r="IU76" s="5"/>
      <c r="IV76" s="6"/>
    </row>
    <row r="77" spans="1:256" s="4" customFormat="1" ht="55.5" customHeight="1" x14ac:dyDescent="0.25">
      <c r="A77" s="55" t="s">
        <v>94</v>
      </c>
      <c r="B77" s="92" t="s">
        <v>13</v>
      </c>
      <c r="C77" s="47" t="s">
        <v>64</v>
      </c>
      <c r="D77" s="37" t="s">
        <v>156</v>
      </c>
      <c r="E77" s="47" t="s">
        <v>55</v>
      </c>
      <c r="F77" s="93">
        <v>4</v>
      </c>
      <c r="G77" s="94"/>
      <c r="H77" s="100">
        <f>F77*G77</f>
        <v>0</v>
      </c>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IT77" s="5"/>
      <c r="IU77" s="5"/>
      <c r="IV77" s="6"/>
    </row>
    <row r="78" spans="1:256" s="4" customFormat="1" ht="73.5" customHeight="1" x14ac:dyDescent="0.25">
      <c r="A78" s="55" t="s">
        <v>95</v>
      </c>
      <c r="B78" s="92" t="s">
        <v>13</v>
      </c>
      <c r="C78" s="47" t="s">
        <v>59</v>
      </c>
      <c r="D78" s="37" t="s">
        <v>157</v>
      </c>
      <c r="E78" s="47" t="s">
        <v>55</v>
      </c>
      <c r="F78" s="93">
        <v>4</v>
      </c>
      <c r="G78" s="94"/>
      <c r="H78" s="100">
        <f t="shared" ref="H78:H81" si="7">F78*G78</f>
        <v>0</v>
      </c>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IT78" s="5"/>
      <c r="IU78" s="5"/>
      <c r="IV78" s="6"/>
    </row>
    <row r="79" spans="1:256" s="4" customFormat="1" ht="135" customHeight="1" x14ac:dyDescent="0.25">
      <c r="A79" s="55" t="s">
        <v>96</v>
      </c>
      <c r="B79" s="92" t="s">
        <v>13</v>
      </c>
      <c r="C79" s="47" t="s">
        <v>65</v>
      </c>
      <c r="D79" s="37" t="s">
        <v>158</v>
      </c>
      <c r="E79" s="47" t="s">
        <v>55</v>
      </c>
      <c r="F79" s="93">
        <v>26</v>
      </c>
      <c r="G79" s="94"/>
      <c r="H79" s="100">
        <f t="shared" si="7"/>
        <v>0</v>
      </c>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IT79" s="5"/>
      <c r="IU79" s="5"/>
      <c r="IV79" s="6"/>
    </row>
    <row r="80" spans="1:256" s="4" customFormat="1" ht="112.5" customHeight="1" x14ac:dyDescent="0.25">
      <c r="A80" s="57" t="s">
        <v>97</v>
      </c>
      <c r="B80" s="101" t="s">
        <v>13</v>
      </c>
      <c r="C80" s="40" t="s">
        <v>66</v>
      </c>
      <c r="D80" s="65" t="s">
        <v>159</v>
      </c>
      <c r="E80" s="40" t="s">
        <v>5</v>
      </c>
      <c r="F80" s="102">
        <v>1</v>
      </c>
      <c r="G80" s="103"/>
      <c r="H80" s="100">
        <f t="shared" si="7"/>
        <v>0</v>
      </c>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IT80" s="5"/>
      <c r="IU80" s="5"/>
      <c r="IV80" s="6"/>
    </row>
    <row r="81" spans="1:256" s="4" customFormat="1" ht="78.75" customHeight="1" x14ac:dyDescent="0.25">
      <c r="A81" s="57" t="s">
        <v>105</v>
      </c>
      <c r="B81" s="101" t="s">
        <v>13</v>
      </c>
      <c r="C81" s="40" t="s">
        <v>106</v>
      </c>
      <c r="D81" s="65" t="s">
        <v>160</v>
      </c>
      <c r="E81" s="40" t="s">
        <v>5</v>
      </c>
      <c r="F81" s="102">
        <v>1</v>
      </c>
      <c r="G81" s="103"/>
      <c r="H81" s="100">
        <f t="shared" si="7"/>
        <v>0</v>
      </c>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IT81" s="5"/>
      <c r="IU81" s="5"/>
      <c r="IV81" s="6"/>
    </row>
    <row r="82" spans="1:256" s="7" customFormat="1" ht="22.5" customHeight="1" x14ac:dyDescent="0.25">
      <c r="A82" s="132" t="s">
        <v>167</v>
      </c>
      <c r="B82" s="133"/>
      <c r="C82" s="133"/>
      <c r="D82" s="133"/>
      <c r="E82" s="133"/>
      <c r="F82" s="134"/>
      <c r="G82" s="88"/>
      <c r="H82" s="89">
        <f>SUM(H75:H81)</f>
        <v>0</v>
      </c>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IT82" s="8"/>
      <c r="IU82" s="8"/>
      <c r="IV82" s="9"/>
    </row>
    <row r="83" spans="1:256" s="4" customFormat="1" ht="22.5" customHeight="1" x14ac:dyDescent="0.25">
      <c r="A83" s="54"/>
      <c r="B83" s="24"/>
      <c r="C83" s="24"/>
      <c r="D83" s="24"/>
      <c r="E83" s="24"/>
      <c r="F83" s="24"/>
      <c r="G83" s="90"/>
      <c r="H83" s="9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IT83" s="5"/>
      <c r="IU83" s="5"/>
      <c r="IV83" s="6"/>
    </row>
    <row r="84" spans="1:256" s="15" customFormat="1" ht="26.25" customHeight="1" x14ac:dyDescent="0.35">
      <c r="A84" s="104" t="s">
        <v>98</v>
      </c>
      <c r="B84" s="168" t="s">
        <v>43</v>
      </c>
      <c r="C84" s="169"/>
      <c r="D84" s="169"/>
      <c r="E84" s="169"/>
      <c r="F84" s="169"/>
      <c r="G84" s="169"/>
      <c r="H84" s="170"/>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21"/>
      <c r="IT84" s="16"/>
      <c r="IU84" s="16"/>
      <c r="IV84" s="16"/>
    </row>
    <row r="85" spans="1:256" s="4" customFormat="1" ht="129.75" customHeight="1" x14ac:dyDescent="0.25">
      <c r="A85" s="58" t="s">
        <v>99</v>
      </c>
      <c r="B85" s="74" t="s">
        <v>13</v>
      </c>
      <c r="C85" s="46" t="s">
        <v>80</v>
      </c>
      <c r="D85" s="48" t="s">
        <v>161</v>
      </c>
      <c r="E85" s="46" t="s">
        <v>55</v>
      </c>
      <c r="F85" s="105">
        <v>1</v>
      </c>
      <c r="G85" s="106"/>
      <c r="H85" s="107">
        <f>F85*G85</f>
        <v>0</v>
      </c>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IT85" s="5"/>
      <c r="IU85" s="5"/>
      <c r="IV85" s="6"/>
    </row>
    <row r="86" spans="1:256" s="7" customFormat="1" ht="22.5" customHeight="1" x14ac:dyDescent="0.25">
      <c r="A86" s="132" t="s">
        <v>168</v>
      </c>
      <c r="B86" s="133"/>
      <c r="C86" s="133"/>
      <c r="D86" s="133"/>
      <c r="E86" s="133"/>
      <c r="F86" s="134"/>
      <c r="G86" s="88"/>
      <c r="H86" s="89">
        <f>SUM(H85)</f>
        <v>0</v>
      </c>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IT86" s="8"/>
      <c r="IU86" s="8"/>
      <c r="IV86" s="9"/>
    </row>
    <row r="87" spans="1:256" s="4" customFormat="1" ht="22.5" customHeight="1" x14ac:dyDescent="0.25">
      <c r="A87" s="59"/>
      <c r="B87" s="23"/>
      <c r="C87" s="23"/>
      <c r="D87" s="23"/>
      <c r="E87" s="23"/>
      <c r="F87" s="23"/>
      <c r="G87" s="98"/>
      <c r="H87" s="99"/>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IT87" s="5"/>
      <c r="IU87" s="5"/>
      <c r="IV87" s="6"/>
    </row>
    <row r="88" spans="1:256" ht="21.75" customHeight="1" x14ac:dyDescent="0.25">
      <c r="A88" s="123" t="s">
        <v>169</v>
      </c>
      <c r="B88" s="124"/>
      <c r="C88" s="124"/>
      <c r="D88" s="124"/>
      <c r="E88" s="124"/>
      <c r="F88" s="125"/>
      <c r="G88" s="108"/>
      <c r="H88" s="60">
        <f>SUM(H14,H48,H53,H72,H82,H86)</f>
        <v>0</v>
      </c>
    </row>
    <row r="89" spans="1:256" ht="18" customHeight="1" x14ac:dyDescent="0.25">
      <c r="A89" s="126" t="s">
        <v>7</v>
      </c>
      <c r="B89" s="127"/>
      <c r="C89" s="127"/>
      <c r="D89" s="127"/>
      <c r="E89" s="127"/>
      <c r="F89" s="128"/>
      <c r="G89" s="18"/>
      <c r="H89" s="61">
        <f>H88*20/100</f>
        <v>0</v>
      </c>
    </row>
    <row r="90" spans="1:256" ht="18" customHeight="1" x14ac:dyDescent="0.25">
      <c r="A90" s="129" t="s">
        <v>170</v>
      </c>
      <c r="B90" s="130"/>
      <c r="C90" s="130"/>
      <c r="D90" s="130"/>
      <c r="E90" s="130"/>
      <c r="F90" s="131"/>
      <c r="G90" s="18"/>
      <c r="H90" s="60">
        <f>H88+H89</f>
        <v>0</v>
      </c>
    </row>
    <row r="91" spans="1:256" ht="24.65" customHeight="1" x14ac:dyDescent="0.25">
      <c r="A91" s="62"/>
      <c r="B91" s="109"/>
      <c r="C91" s="110"/>
      <c r="D91" s="109"/>
      <c r="E91" s="111"/>
      <c r="F91" s="112"/>
      <c r="G91" s="113"/>
      <c r="H91" s="114"/>
    </row>
    <row r="92" spans="1:256" ht="21.75" customHeight="1" x14ac:dyDescent="0.25">
      <c r="A92" s="123" t="s">
        <v>176</v>
      </c>
      <c r="B92" s="124"/>
      <c r="C92" s="124"/>
      <c r="D92" s="124"/>
      <c r="E92" s="124"/>
      <c r="F92" s="125"/>
      <c r="G92" s="108"/>
      <c r="H92" s="60">
        <f>SUM(H88,H26)</f>
        <v>0</v>
      </c>
    </row>
    <row r="93" spans="1:256" ht="18" customHeight="1" x14ac:dyDescent="0.25">
      <c r="A93" s="126" t="s">
        <v>7</v>
      </c>
      <c r="B93" s="127"/>
      <c r="C93" s="127"/>
      <c r="D93" s="127"/>
      <c r="E93" s="127"/>
      <c r="F93" s="128"/>
      <c r="G93" s="18"/>
      <c r="H93" s="61">
        <f>H92*20/100</f>
        <v>0</v>
      </c>
    </row>
    <row r="94" spans="1:256" ht="18" customHeight="1" x14ac:dyDescent="0.25">
      <c r="A94" s="129" t="s">
        <v>175</v>
      </c>
      <c r="B94" s="130"/>
      <c r="C94" s="130"/>
      <c r="D94" s="130"/>
      <c r="E94" s="130"/>
      <c r="F94" s="131"/>
      <c r="G94" s="18"/>
      <c r="H94" s="60">
        <f>H92+H93</f>
        <v>0</v>
      </c>
    </row>
    <row r="95" spans="1:256" ht="22.15" customHeight="1" x14ac:dyDescent="0.25">
      <c r="A95" s="62"/>
      <c r="B95" s="109"/>
      <c r="C95" s="110"/>
      <c r="D95" s="109"/>
      <c r="E95" s="111"/>
      <c r="F95" s="112"/>
      <c r="G95" s="113"/>
      <c r="H95" s="114"/>
    </row>
    <row r="96" spans="1:256" ht="21.75" customHeight="1" x14ac:dyDescent="0.25">
      <c r="A96" s="123" t="s">
        <v>177</v>
      </c>
      <c r="B96" s="124"/>
      <c r="C96" s="124"/>
      <c r="D96" s="124"/>
      <c r="E96" s="124"/>
      <c r="F96" s="125"/>
      <c r="G96" s="108"/>
      <c r="H96" s="60">
        <f>SUM(H88,H37)</f>
        <v>0</v>
      </c>
    </row>
    <row r="97" spans="1:8" ht="18" customHeight="1" x14ac:dyDescent="0.25">
      <c r="A97" s="126" t="s">
        <v>7</v>
      </c>
      <c r="B97" s="127"/>
      <c r="C97" s="127"/>
      <c r="D97" s="127"/>
      <c r="E97" s="127"/>
      <c r="F97" s="128"/>
      <c r="G97" s="18"/>
      <c r="H97" s="61">
        <f>H96*20/100</f>
        <v>0</v>
      </c>
    </row>
    <row r="98" spans="1:8" ht="18" customHeight="1" thickBot="1" x14ac:dyDescent="0.3">
      <c r="A98" s="120" t="s">
        <v>178</v>
      </c>
      <c r="B98" s="121"/>
      <c r="C98" s="121"/>
      <c r="D98" s="121"/>
      <c r="E98" s="121"/>
      <c r="F98" s="122"/>
      <c r="G98" s="63"/>
      <c r="H98" s="64">
        <f>H96+H97</f>
        <v>0</v>
      </c>
    </row>
  </sheetData>
  <mergeCells count="69">
    <mergeCell ref="A37:F37"/>
    <mergeCell ref="B17:H17"/>
    <mergeCell ref="B28:H28"/>
    <mergeCell ref="B39:H39"/>
    <mergeCell ref="D29:D30"/>
    <mergeCell ref="E29:E30"/>
    <mergeCell ref="F29:F30"/>
    <mergeCell ref="G29:G30"/>
    <mergeCell ref="H29:H30"/>
    <mergeCell ref="A29:A30"/>
    <mergeCell ref="B29:B30"/>
    <mergeCell ref="C29:C30"/>
    <mergeCell ref="A5:H5"/>
    <mergeCell ref="A53:F53"/>
    <mergeCell ref="B84:H84"/>
    <mergeCell ref="B50:H50"/>
    <mergeCell ref="A18:A19"/>
    <mergeCell ref="B18:B19"/>
    <mergeCell ref="C18:C19"/>
    <mergeCell ref="D18:D19"/>
    <mergeCell ref="E18:E19"/>
    <mergeCell ref="F18:F19"/>
    <mergeCell ref="D75:D76"/>
    <mergeCell ref="C75:C76"/>
    <mergeCell ref="B75:B76"/>
    <mergeCell ref="A75:A76"/>
    <mergeCell ref="E75:E76"/>
    <mergeCell ref="A26:F26"/>
    <mergeCell ref="A89:F89"/>
    <mergeCell ref="A90:F90"/>
    <mergeCell ref="A55:H55"/>
    <mergeCell ref="A2:H2"/>
    <mergeCell ref="A3:H3"/>
    <mergeCell ref="B10:H10"/>
    <mergeCell ref="A14:F14"/>
    <mergeCell ref="A6:H6"/>
    <mergeCell ref="A7:H7"/>
    <mergeCell ref="A88:F88"/>
    <mergeCell ref="A86:F86"/>
    <mergeCell ref="A16:H16"/>
    <mergeCell ref="B56:H56"/>
    <mergeCell ref="B74:H74"/>
    <mergeCell ref="G18:G19"/>
    <mergeCell ref="H18:H19"/>
    <mergeCell ref="A57:A59"/>
    <mergeCell ref="K75:K76"/>
    <mergeCell ref="G57:G59"/>
    <mergeCell ref="H57:H59"/>
    <mergeCell ref="F75:F76"/>
    <mergeCell ref="G75:G76"/>
    <mergeCell ref="H75:H76"/>
    <mergeCell ref="I75:I76"/>
    <mergeCell ref="J75:J76"/>
    <mergeCell ref="B9:H9"/>
    <mergeCell ref="A1:H1"/>
    <mergeCell ref="A98:F98"/>
    <mergeCell ref="A92:F92"/>
    <mergeCell ref="A93:F93"/>
    <mergeCell ref="A94:F94"/>
    <mergeCell ref="A96:F96"/>
    <mergeCell ref="A97:F97"/>
    <mergeCell ref="A48:F48"/>
    <mergeCell ref="A72:F72"/>
    <mergeCell ref="A82:F82"/>
    <mergeCell ref="D57:D59"/>
    <mergeCell ref="F57:F59"/>
    <mergeCell ref="E57:E59"/>
    <mergeCell ref="C57:C59"/>
    <mergeCell ref="B57:B59"/>
  </mergeCells>
  <printOptions horizontalCentered="1"/>
  <pageMargins left="0" right="0" top="1.0629921259842521" bottom="1.0629921259842521" header="0.78740157480314965" footer="0.78740157480314965"/>
  <pageSetup paperSize="8" scale="66" fitToHeight="0" orientation="portrait" useFirstPageNumber="1" r:id="rId1"/>
  <headerFooter differentOddEven="1" alignWithMargins="0">
    <oddHeader>&amp;C&amp;"Times New Roman,Normal"&amp;12&amp;F</oddHeader>
    <oddFooter>&amp;C&amp;"Times New Roman,Normal"&amp;12Page &amp;P/&amp;N</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DPGF-Lot1</vt:lpstr>
      <vt:lpstr>Excel_BuiltIn_Print_Area_1_1</vt:lpstr>
      <vt:lpstr>Excel_BuiltIn_Print_Area_2</vt:lpstr>
      <vt:lpstr>'DPGF-Lot1'!Zone_d_impression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Fabienne Louyot</dc:creator>
  <cp:lastModifiedBy>PAQUI Loane</cp:lastModifiedBy>
  <cp:lastPrinted>2024-10-22T10:23:13Z</cp:lastPrinted>
  <dcterms:created xsi:type="dcterms:W3CDTF">2010-09-09T10:12:39Z</dcterms:created>
  <dcterms:modified xsi:type="dcterms:W3CDTF">2024-11-15T14:07:27Z</dcterms:modified>
</cp:coreProperties>
</file>