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G:\00_Consultation\00_Marches_en_cours\03_Marches_SERV\2029_XX_XX_Maintenance_SSI\10_DCE\relu AW\"/>
    </mc:Choice>
  </mc:AlternateContent>
  <xr:revisionPtr revIDLastSave="0" documentId="8_{874DAAD6-6A06-46AC-ABFE-7766FE4FC0D1}" xr6:coauthVersionLast="47" xr6:coauthVersionMax="47" xr10:uidLastSave="{00000000-0000-0000-0000-000000000000}"/>
  <bookViews>
    <workbookView xWindow="57480" yWindow="-120" windowWidth="29040" windowHeight="17790" tabRatio="834" activeTab="1" xr2:uid="{00000000-000D-0000-FFFF-FFFF00000000}"/>
  </bookViews>
  <sheets>
    <sheet name="Maint Tech - PG AC" sheetId="16" r:id="rId1"/>
    <sheet name="BPU Compl" sheetId="29" r:id="rId2"/>
  </sheets>
  <definedNames>
    <definedName name="_xlnm.Print_Titles" localSheetId="1">'BPU Compl'!$1:$6</definedName>
    <definedName name="_xlnm.Print_Area" localSheetId="1">'BPU Compl'!$A$1:$D$274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9" i="29" l="1"/>
  <c r="A139" i="29"/>
  <c r="A141" i="29" s="1"/>
  <c r="B182" i="29" s="1"/>
  <c r="B126" i="29" l="1"/>
  <c r="A126" i="29"/>
  <c r="A134" i="29" s="1"/>
  <c r="B160" i="29"/>
  <c r="A160" i="29"/>
  <c r="B110" i="29"/>
  <c r="A110" i="29"/>
  <c r="A120" i="29" s="1"/>
  <c r="B90" i="29"/>
  <c r="A90" i="29"/>
  <c r="A107" i="29" s="1"/>
  <c r="B206" i="29"/>
  <c r="A206" i="29"/>
  <c r="A208" i="29" s="1"/>
  <c r="A230" i="29" s="1"/>
  <c r="B88" i="29"/>
  <c r="A88" i="29"/>
  <c r="B69" i="29"/>
  <c r="A69" i="29"/>
  <c r="A81" i="29" s="1"/>
  <c r="A84" i="29" s="1"/>
  <c r="B62" i="29"/>
  <c r="A62" i="29"/>
  <c r="A66" i="29" s="1"/>
  <c r="B41" i="29"/>
  <c r="A41" i="29"/>
  <c r="A55" i="29" s="1"/>
  <c r="B39" i="29"/>
  <c r="A39" i="29"/>
  <c r="B29" i="29"/>
  <c r="A29" i="29"/>
  <c r="A171" i="29" l="1"/>
  <c r="A196" i="29"/>
  <c r="A180" i="29"/>
  <c r="A188" i="29"/>
  <c r="A152" i="29"/>
  <c r="A148" i="29"/>
  <c r="A149" i="29"/>
  <c r="A151" i="29"/>
  <c r="A147" i="29"/>
  <c r="A150" i="29"/>
  <c r="A118" i="29"/>
  <c r="A132" i="29"/>
  <c r="A121" i="29"/>
  <c r="A133" i="29"/>
  <c r="A114" i="29"/>
  <c r="A122" i="29"/>
  <c r="A135" i="29"/>
  <c r="A116" i="29"/>
  <c r="A131" i="29"/>
  <c r="A136" i="29"/>
  <c r="A117" i="29"/>
  <c r="A130" i="29"/>
  <c r="A100" i="29"/>
  <c r="A115" i="29"/>
  <c r="A119" i="29"/>
  <c r="A104" i="29"/>
  <c r="A96" i="29"/>
  <c r="A97" i="29"/>
  <c r="A101" i="29"/>
  <c r="A105" i="29"/>
  <c r="A98" i="29"/>
  <c r="A102" i="29"/>
  <c r="A106" i="29"/>
  <c r="A95" i="29"/>
  <c r="A99" i="29"/>
  <c r="A103" i="29"/>
  <c r="A71" i="29"/>
  <c r="A76" i="29"/>
  <c r="A79" i="29" s="1"/>
  <c r="A82" i="29"/>
  <c r="A83" i="29"/>
  <c r="A64" i="29"/>
  <c r="A65" i="29"/>
  <c r="A56" i="29"/>
  <c r="A59" i="29"/>
  <c r="A58" i="29"/>
  <c r="A57" i="29"/>
  <c r="A49" i="29"/>
  <c r="A43" i="29"/>
  <c r="A193" i="29" l="1"/>
  <c r="A194" i="29"/>
  <c r="A184" i="29"/>
  <c r="A186" i="29"/>
  <c r="A183" i="29"/>
  <c r="A185" i="29"/>
  <c r="A202" i="29"/>
  <c r="A201" i="29"/>
  <c r="A178" i="29"/>
  <c r="A176" i="29"/>
  <c r="A177" i="29"/>
  <c r="A175" i="29"/>
  <c r="A78" i="29"/>
  <c r="A77" i="29"/>
  <c r="A72" i="29"/>
  <c r="A74" i="29"/>
  <c r="A73" i="29"/>
  <c r="A45" i="29"/>
  <c r="A46" i="29"/>
  <c r="A44" i="29"/>
  <c r="A47" i="29"/>
  <c r="A50" i="29"/>
  <c r="A52" i="29"/>
  <c r="A53" i="29"/>
  <c r="A51" i="29"/>
  <c r="B2" i="29" l="1"/>
  <c r="A248" i="29" l="1"/>
  <c r="A271" i="29" l="1"/>
  <c r="A270" i="29"/>
  <c r="A269" i="29"/>
  <c r="A268" i="29"/>
  <c r="A238" i="29"/>
  <c r="A243" i="29" s="1"/>
  <c r="A233" i="29"/>
  <c r="A239" i="29" l="1"/>
  <c r="A241" i="29"/>
  <c r="A244" i="29"/>
  <c r="A236" i="29"/>
  <c r="A232" i="29"/>
  <c r="A242" i="29"/>
  <c r="A235" i="29"/>
  <c r="A240" i="29"/>
  <c r="A234" i="29"/>
  <c r="A231" i="29"/>
  <c r="B3" i="29" l="1"/>
  <c r="D2" i="29" l="1"/>
  <c r="A1" i="29"/>
</calcChain>
</file>

<file path=xl/sharedStrings.xml><?xml version="1.0" encoding="utf-8"?>
<sst xmlns="http://schemas.openxmlformats.org/spreadsheetml/2006/main" count="304" uniqueCount="190">
  <si>
    <t>U</t>
  </si>
  <si>
    <t>ml</t>
  </si>
  <si>
    <t>Ce coefficient devra prendre en compte :</t>
  </si>
  <si>
    <t>- les frais généraux, bénéfices et aléas de l'entreprise</t>
  </si>
  <si>
    <t>- les frais éventuels d'étude, de recherche,…</t>
  </si>
  <si>
    <t>- les frais de chantier</t>
  </si>
  <si>
    <t>- les frais de transports, de stockage,...</t>
  </si>
  <si>
    <t>Justificatif à produire</t>
  </si>
  <si>
    <t xml:space="preserve">• Coefficient pour une valeur entre 0 et 500 €HT </t>
  </si>
  <si>
    <t>Cf</t>
  </si>
  <si>
    <t xml:space="preserve">• Coefficient pour une valeur entre 501 et 2 000 €HT </t>
  </si>
  <si>
    <t xml:space="preserve">• Coefficient pour une valeur entre 2 001 et 5 000 €HT </t>
  </si>
  <si>
    <t xml:space="preserve">• Coefficient pour une valeur supérieur à 5 000 €HT </t>
  </si>
  <si>
    <t>Rémunération de divers menus travaux aux temps passés.</t>
  </si>
  <si>
    <t xml:space="preserve">     </t>
  </si>
  <si>
    <t>Cette prestation sera rémunérée, comme suit :</t>
  </si>
  <si>
    <t>Nombre d'heures réalisées réellement et justifiées X (multiplié par ) le coût horaire du salarié indiqué dans le bordereau</t>
  </si>
  <si>
    <t xml:space="preserve">Le coût horaire comprendra : </t>
  </si>
  <si>
    <t>- le salaire de l'employé, y compris ses charges</t>
  </si>
  <si>
    <t>- le transport</t>
  </si>
  <si>
    <t>- le matériel et l'outillage courant</t>
  </si>
  <si>
    <t>- les frais généraux de l'entreprise</t>
  </si>
  <si>
    <t>- les temps improductifs</t>
  </si>
  <si>
    <t>Le coût horaire comprendra, également :</t>
  </si>
  <si>
    <t>- les petits matériels nécessaires à l'exécution des travaux</t>
  </si>
  <si>
    <t xml:space="preserve">- l'ensemble des équipements de protection nécessaires </t>
  </si>
  <si>
    <t>Les justificatifs d'horaire devront comporter les indications, suivantes :</t>
  </si>
  <si>
    <t>. les noms des employés et leurs qualifications exactes</t>
  </si>
  <si>
    <t>h</t>
  </si>
  <si>
    <t>• Compagnon hautement qualifié de niveau 4</t>
  </si>
  <si>
    <t>• Compagnon qualifié de niveau 3</t>
  </si>
  <si>
    <t>• Ouvrier professionnel de niveau 2</t>
  </si>
  <si>
    <t>• Ouvrier d'exécution de niveau 1</t>
  </si>
  <si>
    <t xml:space="preserve"> - Travaux au temps passé les jours ouvrables y compris samedi entre 6h et 21h</t>
  </si>
  <si>
    <t>. les dates avec le détail des heures en fonction des travaux exécutés (document signé par un représentant du D.A.P.J.)</t>
  </si>
  <si>
    <t>Tranchées / Entailles / Percements / Bouchements / Scellements</t>
  </si>
  <si>
    <t>Fourniture et mise en oeuvre nécessaires à la réalisation de tranchées, entailles, percements, bouchements et scellements divers dans des ouvrages en maçonnerie.</t>
  </si>
  <si>
    <t>Cette prestation comprend :</t>
  </si>
  <si>
    <t>- le repérage et le traçage</t>
  </si>
  <si>
    <t>- la mise en place des protections nécessaires</t>
  </si>
  <si>
    <t>- l'installation du matériel</t>
  </si>
  <si>
    <t>- la réalisation de l'intervention proprement dite</t>
  </si>
  <si>
    <t>- l'enlévement et l'évacuation des gravois</t>
  </si>
  <si>
    <t>- le repliement du matériel</t>
  </si>
  <si>
    <t>- le nettoyage de la zone d'intervention</t>
  </si>
  <si>
    <t>Mode de métré : Les entailles et tranchées ci-après seront comptées :</t>
  </si>
  <si>
    <t>- jusqu'à 100 cm2 de section : au ml avec un minimum de 1,00 ml</t>
  </si>
  <si>
    <t>- au delà de 100 cm2 de section : au m3 avec un minimum de 1,00 ml quelque soit la section</t>
  </si>
  <si>
    <t>• jusqu'à 100 cm2 de section dans tous matériaux sauf béton</t>
  </si>
  <si>
    <t>• jusqu'à 100 cm2 de section dans béton</t>
  </si>
  <si>
    <t>• au delà de 100 cm2 de section dans tous matériaux sauf béton</t>
  </si>
  <si>
    <t>m3</t>
  </si>
  <si>
    <t>• au delà de 100 cm2 de section dans béton</t>
  </si>
  <si>
    <t>- jusqu'à 40 cm à l'équerre : au cm de profondeur avec un minimum de 5,00 cm</t>
  </si>
  <si>
    <t>- au delà de 40 cm à l'équerre : au m3 avec un minimum de 5,00 cm quelque soit la section</t>
  </si>
  <si>
    <t>cm</t>
  </si>
  <si>
    <t>• jusqu'à 25 mm de diamètre dans tous matériaux sauf béton</t>
  </si>
  <si>
    <t>• jusqu'à 25 mm de diamètre dans béton</t>
  </si>
  <si>
    <t>• de 26 à 50 mm de diamètre dans tous matériaux sauf béton</t>
  </si>
  <si>
    <t>• de 26 à 50 mm de diamètre dans béton</t>
  </si>
  <si>
    <t>compris raccords</t>
  </si>
  <si>
    <t>Mode de métré : Les scellements ou bouchements d'entaille et de tranchée ci-après seront comptés :</t>
  </si>
  <si>
    <t>• jusqu'à 100 cm2 de section</t>
  </si>
  <si>
    <t>• au delà de 100 cm2 de section</t>
  </si>
  <si>
    <t>Scellements ou bouchements de percements</t>
  </si>
  <si>
    <t>Mode de métré : Les scellements ou bouchements de percements ci-après seront comptés :</t>
  </si>
  <si>
    <t>GENERALITES</t>
  </si>
  <si>
    <t>Description des ouvrages</t>
  </si>
  <si>
    <t>Travaux au temps passé</t>
  </si>
  <si>
    <t>• sans conservation compris évacuation et frais de décharge</t>
  </si>
  <si>
    <t>RAPPEL - Mode de Métré : les quantités à prendre en compte pour le calcul
 de ces fournitures sont les quantités réellement en œuvre
 sans spécifications particulières pour les quantités minimales</t>
  </si>
  <si>
    <t xml:space="preserve">Copie certifiée conforme de facture du fournisseur </t>
  </si>
  <si>
    <t>• Technicien supérieur quelle que soit sa spécialité</t>
  </si>
  <si>
    <t>• Technicien quelle que soit sa spécialité</t>
  </si>
  <si>
    <t>DU PATRIMOINE ET DES JARDINS</t>
  </si>
  <si>
    <t xml:space="preserve">PALAIS DU LUXEMBOURG
ET DEPENDANCES </t>
  </si>
  <si>
    <t xml:space="preserve"> - Travaux au temps passé les jours ouvrables y compris les samedi de nuit entre 21h et 6h</t>
  </si>
  <si>
    <t>P.U. en € HT</t>
  </si>
  <si>
    <t>AUTRES PRESTATIONS</t>
  </si>
  <si>
    <t>B.P.U. Complémentaires 
pour la réalisation de menus travaux</t>
  </si>
  <si>
    <t>Dans tous les cas, ces prestations feront l'objet d'un bon de commande.</t>
  </si>
  <si>
    <t>Le prix à prendre en compte est bien évidement celui du fournisseur déduction faite
 du rabais commercial et des frais de transport.</t>
  </si>
  <si>
    <t>Nota important : Dans le cas présent, les clauses de variation de prix ne s'appliquent pas.</t>
  </si>
  <si>
    <t>Fournitures sur factures fournisseurs pour des menus travaux</t>
  </si>
  <si>
    <t>Ces prestations seront en règle générale réalisées dans le cadre d'opération d'entretien des locaux.</t>
  </si>
  <si>
    <t>- toutes les sujétions de manutention pour l’amenée du matériel à pied d'œuvre</t>
  </si>
  <si>
    <t>- les frais de coltinage pour l'amené à pied d'œuvre</t>
  </si>
  <si>
    <t>- les pertes, chutes liées aux transports ou à la mise en œuvre de cette fourniture</t>
  </si>
  <si>
    <t xml:space="preserve">DIRECTION DE L'ARCHITECTURE, </t>
  </si>
  <si>
    <t>15, RUE DE VAUGIRARD - 75006 PARIS</t>
  </si>
  <si>
    <t>TELEPHONE : 01 42 34 22 10                              marches-apj@senat.fr</t>
  </si>
  <si>
    <t>Trx 0</t>
  </si>
  <si>
    <t>Trx 1</t>
  </si>
  <si>
    <t>Trx 2</t>
  </si>
  <si>
    <t>Trx 3</t>
  </si>
  <si>
    <t>D.C.E.</t>
  </si>
  <si>
    <t>MAINTENANCE DES INSTALLATIONS
DU SYSTÈME DE SÉCURITÉ INCENDIE</t>
  </si>
  <si>
    <t>♦ de 1 jusqu'à 5 terminaux</t>
  </si>
  <si>
    <t>• prestation de déprogrammation sur SDI et/ou CMSI</t>
  </si>
  <si>
    <t>Ens</t>
  </si>
  <si>
    <t>• prestation superviseurs U.A.E - déprogrammation y compris mise à jour des vues graphiques U.A.E</t>
  </si>
  <si>
    <t>♦ de plus de 10 terminaux</t>
  </si>
  <si>
    <t>• prestation de déprogrammation sur SDI/CMSI</t>
  </si>
  <si>
    <t>• dépose/repose de l'équipement</t>
  </si>
  <si>
    <t>• prestation de modifications y compris mise à jour des vues graphiques U.A.E</t>
  </si>
  <si>
    <t>Terminaux concernés ((DAI filaire/radio), DM, IA, aspirant, module E/S…..)</t>
  </si>
  <si>
    <t>Trx 1.1</t>
  </si>
  <si>
    <t>Trx 1.2</t>
  </si>
  <si>
    <t>Récapitulation des chapitres et sous-chapitres</t>
  </si>
  <si>
    <t>Trx 1.3</t>
  </si>
  <si>
    <t>Trx 3.1</t>
  </si>
  <si>
    <t>Trx 3.2</t>
  </si>
  <si>
    <t>EXTENSION / MODIFICATION DE LIGNE</t>
  </si>
  <si>
    <t>Extension / modification de ligne de détection incendie (SDI)</t>
  </si>
  <si>
    <t>Extension / modification de ligne d'asservissement (CMSI)</t>
  </si>
  <si>
    <t>Trx 1.4</t>
  </si>
  <si>
    <t>INTERVENTIONS SUR LES EQUIPEMENTS EXISTANTS</t>
  </si>
  <si>
    <t>Démantèlement de détecteur ionique</t>
  </si>
  <si>
    <t>• prestation de modification de paramétrage sur SDI et/ou CMSI</t>
  </si>
  <si>
    <t>Dépose seule de terminaux existants avec intervention de paramétrages</t>
  </si>
  <si>
    <t>Trx 2.1</t>
  </si>
  <si>
    <t>Trx 2.2</t>
  </si>
  <si>
    <t>Trx 2.3</t>
  </si>
  <si>
    <t>♦ fourniture et pose - Câble 1 paire 9/10 SYS 1 rouge pour la détection incendie</t>
  </si>
  <si>
    <t>♦ fourniture et pose - Câble 1 paire 9/10 CR1 pour la détection incendie</t>
  </si>
  <si>
    <t>Cette prestation est décomposée suivant les postes ci-après :</t>
  </si>
  <si>
    <t>♦ prestation de création/modification de paramètrage sur SDI et/ou CMSI</t>
  </si>
  <si>
    <t>♦ Mesure de champs hertzien (pour 30 éléments radio (Gateway + détecteur)
     - Pour système de détection incendie radio )</t>
  </si>
  <si>
    <t>Trx 2.4</t>
  </si>
  <si>
    <t>♦ fourniture et pose - Câble 2x1,5mm² CR1 (câblage des diffuseurs sonores)</t>
  </si>
  <si>
    <t>♦ fourniture et pose - Câble CR1 pour la télécommande des D.A.S (CR,CCF, VCF,PCF...)</t>
  </si>
  <si>
    <t>♦ fourniture et pose - Câble C2 pour la télécommande des D.A.S (CR, CCF, VCF, PCF...)</t>
  </si>
  <si>
    <t>♦ fourniture et pose - Câble CR1 pour la reprise de signalisation des D.A.S.
      (CR, CCF, VCF, PCF...)</t>
  </si>
  <si>
    <t>♦ fourniture et pose - Câble 2x…mm² pour bus d'alimentation des asservissements
      (entre CMSI déporté et les modules électroniques adressables</t>
  </si>
  <si>
    <t>♦ fourniture et Pose - câble 1 paire CR1 pour bus de données des asservissements
      (entre CMSI déporté et les modules électroniques adressables)</t>
  </si>
  <si>
    <t>♦ fourniture et pose - câble CR1 pour les arrêts techniques (A.T)</t>
  </si>
  <si>
    <t>♦ fourniture, pose et raccordement - coffret de réarmement comprenant les protections,
     le transformateur 220VAC/48VCC, les contacteurs de puissance, etc…pour 1 moteur</t>
  </si>
  <si>
    <t>♦ fourniture, pose et raccordement - Commande de réarmement C.C.F</t>
  </si>
  <si>
    <t>♦ de 6 jusqu'à 10 terminaux</t>
  </si>
  <si>
    <t>• jusqu'à 25 cm à l'équerre</t>
  </si>
  <si>
    <t>• de 26 à 50 cm à l'équerre</t>
  </si>
  <si>
    <t xml:space="preserve"> - la mise en oeuvre de tubes, moulures, goulottes en apparent et gaine en encastré
      ainsi que les percements nécessaires aux fixations</t>
  </si>
  <si>
    <t xml:space="preserve"> - toutes les fournitures y compris les accessoires de fixation</t>
  </si>
  <si>
    <t xml:space="preserve"> - tous les sujétions de mise en œuvre aux passages des gaines et autres dans des ouvrages
      existants conservés ainsi que ceux éventuellements nécessaires dans des ouvrages neufs</t>
  </si>
  <si>
    <r>
      <t xml:space="preserve">♦ </t>
    </r>
    <r>
      <rPr>
        <sz val="9"/>
        <color indexed="8"/>
        <rFont val="Times New Roman"/>
        <family val="1"/>
      </rPr>
      <t>alimentation électrique de sécurité (AES) y compris protection électrique</t>
    </r>
  </si>
  <si>
    <r>
      <t xml:space="preserve">♦ </t>
    </r>
    <r>
      <rPr>
        <sz val="9"/>
        <color indexed="8"/>
        <rFont val="Times New Roman"/>
        <family val="1"/>
      </rPr>
      <t>Diffuseur sonore (D.S.N.A)</t>
    </r>
  </si>
  <si>
    <r>
      <t xml:space="preserve">♦ </t>
    </r>
    <r>
      <rPr>
        <sz val="9"/>
        <color indexed="8"/>
        <rFont val="Times New Roman"/>
        <family val="1"/>
      </rPr>
      <t>Diffuseur lumineux (Sanitaires)</t>
    </r>
  </si>
  <si>
    <r>
      <t xml:space="preserve">♦ </t>
    </r>
    <r>
      <rPr>
        <sz val="9"/>
        <color indexed="8"/>
        <rFont val="Times New Roman"/>
        <family val="1"/>
      </rPr>
      <t>Diffuseur sonore et lumineux (locaux bruyants)</t>
    </r>
  </si>
  <si>
    <r>
      <t xml:space="preserve">♦ </t>
    </r>
    <r>
      <rPr>
        <sz val="9"/>
        <color indexed="8"/>
        <rFont val="Times New Roman"/>
        <family val="1"/>
      </rPr>
      <t>Arrêts techniques/Relais 24/48V</t>
    </r>
  </si>
  <si>
    <r>
      <t xml:space="preserve">♦ </t>
    </r>
    <r>
      <rPr>
        <sz val="9"/>
        <color indexed="8"/>
        <rFont val="Times New Roman"/>
        <family val="1"/>
      </rPr>
      <t>Module électronique adressable (MEA) y compris ELT/ELC</t>
    </r>
  </si>
  <si>
    <r>
      <t xml:space="preserve">♦ </t>
    </r>
    <r>
      <rPr>
        <sz val="9"/>
        <color indexed="8"/>
        <rFont val="Times New Roman"/>
        <family val="1"/>
      </rPr>
      <t>Coffret de relayage inclus toutes suggestions</t>
    </r>
  </si>
  <si>
    <t xml:space="preserve">Les prix du présent sous-chapitre comprennent : </t>
  </si>
  <si>
    <t>♦ Tubes, moulures, goulottes, gaines,…</t>
  </si>
  <si>
    <t>• Tube 16mm à 32mm de diamétre en apparent</t>
  </si>
  <si>
    <t>• Moulure de 10mm x 10mm à 32mm x 16mm en apparent</t>
  </si>
  <si>
    <t>• Moulure de 40mm x 20mm à 75mm x 20mm en apparent</t>
  </si>
  <si>
    <t>• Goulotte de 35mm x 50mm à  50mm x 105mm en apparent</t>
  </si>
  <si>
    <t>• Goulotte 50mm x 130mm à 65mm x 220mm en apparent</t>
  </si>
  <si>
    <t>• Gaine de 16mm à  25mm de diamétre en encastré</t>
  </si>
  <si>
    <t>Trx 2.5</t>
  </si>
  <si>
    <t>Terminaux</t>
  </si>
  <si>
    <t>Equipements divers</t>
  </si>
  <si>
    <t>♦ Entaille et tranchée</t>
  </si>
  <si>
    <t>Mode de métré : Les percements à la mèche seront comptés au cm de profondeur
   avec un minimum de 5,00 cm</t>
  </si>
  <si>
    <t>♦ Percement à la mèche pour le passage de câbles, gaines, tubes,…</t>
  </si>
  <si>
    <t>♦ Scellements ou bouchements d'entaille et de tranchée</t>
  </si>
  <si>
    <t>Le présent bordereau de prix unitaires complémentaires a pour objet  la réalisation de menus travaux qui n'ont pas de lien direct avec les prestations de maintenance des équipements techniques.</t>
  </si>
  <si>
    <t>• en conservation compris mise en stock et protection</t>
  </si>
  <si>
    <r>
      <t xml:space="preserve">L'entreprise titulaire du présent marché devra l'ensemble des prestations nécessaires à la dépose et à la repose de terminaux (DAI, DM, DS, DL, MEA, CCF...) </t>
    </r>
    <r>
      <rPr>
        <b/>
        <u/>
        <sz val="10"/>
        <color theme="1"/>
        <rFont val="Calibri"/>
        <family val="2"/>
        <scheme val="minor"/>
      </rPr>
      <t xml:space="preserve">sans intervention de paramétrages </t>
    </r>
    <r>
      <rPr>
        <sz val="10"/>
        <color theme="1"/>
        <rFont val="Calibri"/>
        <family val="2"/>
        <scheme val="minor"/>
      </rPr>
      <t>(ECS/CMSI/UAE) ainsi que tous les prestations annexes liées</t>
    </r>
  </si>
  <si>
    <t>♦ fourniture, pose et raccordement - Détecteur optique de fumée</t>
  </si>
  <si>
    <t>♦ fourniture, pose et raccordement - Détecteur de fumée multicritère</t>
  </si>
  <si>
    <t>♦ fourniture, pose et raccordement - Détecteur optique linéaire de fumée</t>
  </si>
  <si>
    <t>♦ fourniture, pose et raccordement - Détecteur thermique</t>
  </si>
  <si>
    <t>♦ fourniture, pose et raccordement - Indicateur d'action</t>
  </si>
  <si>
    <t>♦ fourniture, pose et raccordement - Déclencheur manuel</t>
  </si>
  <si>
    <t>♦ fourniture, pose et raccordement - Interface d'entrée/sortie (FDCI222...)</t>
  </si>
  <si>
    <t>♦ fourniture, pose et raccordement - Adjonction de carte de ligne SINTESO</t>
  </si>
  <si>
    <t>♦ fourniture, pose et raccordement - Adjonction de carte de ligne Fdnet FCL2001-A1</t>
  </si>
  <si>
    <t>L'entreprise titulaire du présent marché devra l'ensemble des prestations nécessaires à l'extension ou à la modification de ligne d'asservissement (CMSI) ainsi que toutes les prestations annexes liées et notamment les tests d'autocontrôles.</t>
  </si>
  <si>
    <t>Les fournitures pour permettre la réalisation de menus travaux ne figurant pas dans les articles du présent B.P.U. seront rémunérées par l'application d'un coefficient sur la base de la valeur nette d'achat, hors transport, facturée à l'entreprise titulaire du présent marché et uniquement sur les quantités réellement mises en œuvre.</t>
  </si>
  <si>
    <t>Ces prestations seront donc à coordonner avec toutes les entreprises intervenantes pour cette opération.</t>
  </si>
  <si>
    <t>Nota important: L'entreprise titulaire du présent marché n'a aucune exclusivité sur la réalisation de ces prestations.</t>
  </si>
  <si>
    <r>
      <t xml:space="preserve">L'entreprise du présent marché devra l'ensemble des prestations nécessaires à la dépose de terminaux (DAI, DM, DS, DL, MEA, CCF...) et du câblage associé </t>
    </r>
    <r>
      <rPr>
        <b/>
        <u/>
        <sz val="9"/>
        <rFont val="Times New Roman"/>
        <family val="1"/>
      </rPr>
      <t>avec intervention de paramétrages</t>
    </r>
    <r>
      <rPr>
        <sz val="9"/>
        <rFont val="Times New Roman"/>
        <family val="1"/>
      </rPr>
      <t xml:space="preserve"> (ECS/CMSI/UAE) ainsi que toutes les prestations annexes liées et notamment les tests d'autocontrôles. </t>
    </r>
  </si>
  <si>
    <r>
      <t xml:space="preserve">L'entreprise titulaire du présent marché devra l'ensemble des prestations nécessaires à la dépose et à la repose de terminaux (DAI filaire/radio), DM, DS, DL, MEA, CCF...) </t>
    </r>
    <r>
      <rPr>
        <b/>
        <u/>
        <sz val="10"/>
        <rFont val="Calibri"/>
        <family val="2"/>
        <scheme val="minor"/>
      </rPr>
      <t>avec intervention de paramétrages</t>
    </r>
    <r>
      <rPr>
        <sz val="10"/>
        <rFont val="Calibri"/>
        <family val="2"/>
        <scheme val="minor"/>
      </rPr>
      <t xml:space="preserve"> (ECS/CMSI/UAE) ainsi que toute</t>
    </r>
    <r>
      <rPr>
        <sz val="10"/>
        <rFont val="Calibri"/>
        <family val="2"/>
        <scheme val="minor"/>
      </rPr>
      <t>s les prestations annexes liées et notamment les tests d'autocontrôles.</t>
    </r>
  </si>
  <si>
    <r>
      <t xml:space="preserve">L'entreprise titulaire du présent marché devra les fournitures, la mise en oeuvre, le raccordement et la mise en service de terminaux ((DAI filaire/radio), DM, DS, DL, MEA, CCF...) </t>
    </r>
    <r>
      <rPr>
        <b/>
        <u/>
        <sz val="10"/>
        <rFont val="Calibri"/>
        <family val="2"/>
        <scheme val="minor"/>
      </rPr>
      <t>avec interventions de paramètrages</t>
    </r>
    <r>
      <rPr>
        <sz val="10"/>
        <rFont val="Calibri"/>
        <family val="2"/>
        <scheme val="minor"/>
      </rPr>
      <t xml:space="preserve"> (ECS/CMSI/UAE) ainsi que toute</t>
    </r>
    <r>
      <rPr>
        <sz val="10"/>
        <rFont val="Calibri"/>
        <family val="2"/>
        <scheme val="minor"/>
      </rPr>
      <t>s les prestations annexes liées et notamment les tests d'autocontrôles.</t>
    </r>
  </si>
  <si>
    <t>Dépose et repose de terminaux existants sans intervention de paramétrages</t>
  </si>
  <si>
    <t>Dépose et repose de terminaux existants avec intervention de paramétrages</t>
  </si>
  <si>
    <r>
      <t>L'entreprise titulaire du marché devra l'ensemble des prestations nécessaires à l'extension ou à la modification de ligne de détection incendie (SDI) ainsi que toutes</t>
    </r>
    <r>
      <rPr>
        <sz val="10"/>
        <color theme="1"/>
        <rFont val="Calibri"/>
        <family val="2"/>
        <scheme val="minor"/>
      </rPr>
      <t xml:space="preserve"> les prestations annexes liées et notamment les tests d'autocontrôles.</t>
    </r>
  </si>
  <si>
    <t>NOVEMBRE 2024</t>
  </si>
  <si>
    <t>N.B. Pour la détermination du coefficient applicable, la valeur retenue sera la valeur totale des fournitures de même nature, quelle qu'en soit la quantité.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</si>
</sst>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 _€_-;\-* #,##0.00\ _€_-;_-* &quot;-&quot;??\ _€_-;_-@_-"/>
    <numFmt numFmtId="165" formatCode="_-* #,##0.00\ _F_-;\-* #,##0.00\ _F_-;_-* &quot;-&quot;??\ _F_-;_-@_-"/>
    <numFmt numFmtId="166" formatCode="#,##0.00_ ;[Red]\-#,##0.00\ "/>
    <numFmt numFmtId="167" formatCode="#,##0.00&quot; €HT&quot;"/>
    <numFmt numFmtId="168" formatCode="_-* #,##0.00\ [$€-1]_-;\-* #,##0.00\ [$€-1]_-;_-* &quot;-&quot;??\ [$€-1]_-"/>
    <numFmt numFmtId="169" formatCode="0.000"/>
  </numFmts>
  <fonts count="133" x14ac:knownFonts="1">
    <font>
      <sz val="11"/>
      <color theme="1"/>
      <name val="Calibri"/>
      <family val="2"/>
      <scheme val="minor"/>
    </font>
    <font>
      <b/>
      <u/>
      <sz val="14"/>
      <color indexed="8"/>
      <name val="Times New Roman"/>
      <family val="1"/>
    </font>
    <font>
      <sz val="11"/>
      <color indexed="8"/>
      <name val="Times New Roman"/>
      <family val="1"/>
    </font>
    <font>
      <i/>
      <sz val="10"/>
      <color indexed="8"/>
      <name val="Times New Roman"/>
      <family val="1"/>
    </font>
    <font>
      <b/>
      <sz val="11"/>
      <color indexed="8"/>
      <name val="Times New Roman"/>
      <family val="1"/>
    </font>
    <font>
      <sz val="8"/>
      <color theme="1"/>
      <name val="Calibri"/>
      <family val="2"/>
      <scheme val="minor"/>
    </font>
    <font>
      <b/>
      <sz val="8"/>
      <color rgb="FF008000"/>
      <name val="Calibri"/>
      <family val="2"/>
      <scheme val="minor"/>
    </font>
    <font>
      <b/>
      <i/>
      <u/>
      <sz val="11"/>
      <color theme="1"/>
      <name val="Calibri"/>
      <family val="2"/>
      <scheme val="minor"/>
    </font>
    <font>
      <b/>
      <sz val="16"/>
      <color indexed="8"/>
      <name val="Times New Roman"/>
      <family val="1"/>
    </font>
    <font>
      <sz val="10"/>
      <color theme="1"/>
      <name val="Calibri"/>
      <family val="2"/>
      <scheme val="minor"/>
    </font>
    <font>
      <sz val="8"/>
      <color indexed="8"/>
      <name val="Times New Roman"/>
      <family val="1"/>
    </font>
    <font>
      <b/>
      <u/>
      <sz val="12"/>
      <color indexed="8"/>
      <name val="Times New Roman"/>
      <family val="1"/>
    </font>
    <font>
      <b/>
      <sz val="8"/>
      <color indexed="8"/>
      <name val="Times New Roman"/>
      <family val="1"/>
    </font>
    <font>
      <sz val="10"/>
      <name val="Arial"/>
      <family val="2"/>
    </font>
    <font>
      <sz val="10"/>
      <color indexed="8"/>
      <name val="Arial Narrow"/>
      <family val="2"/>
    </font>
    <font>
      <b/>
      <sz val="10"/>
      <color rgb="FF008000"/>
      <name val="Calibri"/>
      <family val="2"/>
      <scheme val="minor"/>
    </font>
    <font>
      <b/>
      <sz val="12"/>
      <color theme="1"/>
      <name val="Calibri"/>
      <family val="2"/>
      <scheme val="minor"/>
    </font>
    <font>
      <sz val="9"/>
      <color theme="1"/>
      <name val="Calibri"/>
      <family val="2"/>
      <scheme val="minor"/>
    </font>
    <font>
      <b/>
      <sz val="8"/>
      <color theme="1"/>
      <name val="Calibri"/>
      <family val="2"/>
      <scheme val="minor"/>
    </font>
    <font>
      <i/>
      <sz val="9"/>
      <color indexed="8"/>
      <name val="Times New Roman"/>
      <family val="1"/>
    </font>
    <font>
      <sz val="8"/>
      <name val="Arial"/>
      <family val="2"/>
    </font>
    <font>
      <i/>
      <sz val="8"/>
      <color indexed="8"/>
      <name val="Times New Roman"/>
      <family val="1"/>
    </font>
    <font>
      <sz val="10"/>
      <color indexed="8"/>
      <name val="Times New Roman"/>
      <family val="1"/>
    </font>
    <font>
      <b/>
      <sz val="11"/>
      <name val="Times New Roman"/>
      <family val="1"/>
    </font>
    <font>
      <sz val="10"/>
      <name val="Times New Roman"/>
      <family val="1"/>
    </font>
    <font>
      <sz val="8"/>
      <name val="Times New Roman"/>
      <family val="1"/>
    </font>
    <font>
      <b/>
      <sz val="8"/>
      <name val="Times New Roman"/>
      <family val="1"/>
    </font>
    <font>
      <b/>
      <sz val="10"/>
      <name val="Arial"/>
      <family val="2"/>
    </font>
    <font>
      <b/>
      <i/>
      <sz val="14"/>
      <color indexed="8"/>
      <name val="Times New Roman"/>
      <family val="1"/>
    </font>
    <font>
      <b/>
      <sz val="12"/>
      <name val="Times New Roman"/>
      <family val="1"/>
    </font>
    <font>
      <b/>
      <i/>
      <sz val="12"/>
      <color indexed="12"/>
      <name val="Times New Roman"/>
      <family val="1"/>
    </font>
    <font>
      <b/>
      <i/>
      <sz val="10"/>
      <color indexed="21"/>
      <name val="Times New Roman"/>
      <family val="1"/>
    </font>
    <font>
      <b/>
      <sz val="9"/>
      <color indexed="8"/>
      <name val="Arial"/>
      <family val="2"/>
    </font>
    <font>
      <sz val="10"/>
      <color indexed="8"/>
      <name val="Arial"/>
      <family val="2"/>
    </font>
    <font>
      <b/>
      <sz val="18"/>
      <color indexed="8"/>
      <name val="Times New Roman"/>
      <family val="1"/>
    </font>
    <font>
      <b/>
      <sz val="12"/>
      <color indexed="18"/>
      <name val="Times New Roman"/>
      <family val="1"/>
    </font>
    <font>
      <b/>
      <sz val="10"/>
      <color indexed="8"/>
      <name val="Arial Rounded MT Bold"/>
      <family val="2"/>
    </font>
    <font>
      <sz val="8"/>
      <color indexed="8"/>
      <name val="Arial Narrow"/>
      <family val="2"/>
    </font>
    <font>
      <b/>
      <sz val="8"/>
      <color indexed="8"/>
      <name val="Arial Narrow"/>
      <family val="2"/>
    </font>
    <font>
      <sz val="7"/>
      <color indexed="8"/>
      <name val="Arial"/>
      <family val="2"/>
    </font>
    <font>
      <sz val="8"/>
      <color indexed="8"/>
      <name val="Arial"/>
      <family val="2"/>
    </font>
    <font>
      <sz val="8"/>
      <color indexed="10"/>
      <name val="Arial"/>
      <family val="2"/>
    </font>
    <font>
      <i/>
      <sz val="8"/>
      <color indexed="10"/>
      <name val="Arial"/>
      <family val="2"/>
    </font>
    <font>
      <sz val="12"/>
      <color indexed="8"/>
      <name val="Arial"/>
      <family val="2"/>
    </font>
    <font>
      <u/>
      <sz val="10"/>
      <color theme="1"/>
      <name val="Calibri"/>
      <family val="2"/>
      <scheme val="minor"/>
    </font>
    <font>
      <b/>
      <i/>
      <sz val="10"/>
      <color indexed="8"/>
      <name val="Times New Roman"/>
      <family val="1"/>
    </font>
    <font>
      <b/>
      <i/>
      <sz val="10"/>
      <color rgb="FF3333CC"/>
      <name val="Times New Roman"/>
      <family val="1"/>
    </font>
    <font>
      <sz val="9"/>
      <name val="Arial"/>
      <family val="2"/>
    </font>
    <font>
      <b/>
      <u/>
      <sz val="11"/>
      <color indexed="8"/>
      <name val="Times New Roman"/>
      <family val="1"/>
    </font>
    <font>
      <b/>
      <sz val="9"/>
      <color rgb="FF008000"/>
      <name val="Calibri"/>
      <family val="2"/>
      <scheme val="minor"/>
    </font>
    <font>
      <b/>
      <sz val="10"/>
      <color rgb="FF3333CC"/>
      <name val="Calibri"/>
      <family val="2"/>
      <scheme val="minor"/>
    </font>
    <font>
      <sz val="12"/>
      <name val="Arial"/>
      <family val="2"/>
    </font>
    <font>
      <b/>
      <sz val="20"/>
      <name val="Arial"/>
      <family val="2"/>
    </font>
    <font>
      <b/>
      <sz val="16"/>
      <name val="Arial"/>
      <family val="2"/>
    </font>
    <font>
      <sz val="20"/>
      <name val="Arial"/>
      <family val="2"/>
    </font>
    <font>
      <sz val="10"/>
      <name val="MS Sans Serif"/>
      <family val="2"/>
    </font>
    <font>
      <b/>
      <sz val="18"/>
      <name val="Times New Roman"/>
      <family val="1"/>
    </font>
    <font>
      <sz val="12"/>
      <name val="Times New Roman"/>
      <family val="1"/>
    </font>
    <font>
      <b/>
      <i/>
      <sz val="9"/>
      <name val="Times New Roman"/>
      <family val="1"/>
    </font>
    <font>
      <b/>
      <u/>
      <sz val="12"/>
      <name val="Times New Roman"/>
      <family val="1"/>
    </font>
    <font>
      <sz val="10"/>
      <name val="Arial"/>
      <family val="2"/>
    </font>
    <font>
      <sz val="11"/>
      <name val="Arial"/>
      <family val="2"/>
    </font>
    <font>
      <b/>
      <u/>
      <sz val="14"/>
      <name val="Times New Roman"/>
      <family val="1"/>
    </font>
    <font>
      <b/>
      <sz val="14"/>
      <name val="Times New Roman"/>
      <family val="1"/>
    </font>
    <font>
      <sz val="14"/>
      <name val="Arial"/>
      <family val="2"/>
    </font>
    <font>
      <b/>
      <sz val="14"/>
      <name val="Arial"/>
      <family val="2"/>
    </font>
    <font>
      <b/>
      <sz val="6"/>
      <name val="Times New Roman"/>
      <family val="1"/>
    </font>
    <font>
      <sz val="6"/>
      <name val="Times New Roman"/>
      <family val="1"/>
    </font>
    <font>
      <b/>
      <sz val="10"/>
      <color rgb="FF008000"/>
      <name val="Times New Roman"/>
      <family val="1"/>
    </font>
    <font>
      <b/>
      <sz val="10"/>
      <color rgb="FF3333CC"/>
      <name val="Times New Roman"/>
      <family val="1"/>
    </font>
    <font>
      <b/>
      <i/>
      <sz val="10"/>
      <color rgb="FF008000"/>
      <name val="Times New Roman"/>
      <family val="1"/>
    </font>
    <font>
      <i/>
      <sz val="10"/>
      <color theme="1"/>
      <name val="Times New Roman"/>
      <family val="1"/>
    </font>
    <font>
      <b/>
      <i/>
      <sz val="8"/>
      <color rgb="FF3333CC"/>
      <name val="Times New Roman"/>
      <family val="1"/>
    </font>
    <font>
      <sz val="8"/>
      <color theme="1"/>
      <name val="Times New Roman"/>
      <family val="1"/>
    </font>
    <font>
      <b/>
      <i/>
      <u/>
      <sz val="12"/>
      <color theme="1"/>
      <name val="Times New Roman"/>
      <family val="1"/>
    </font>
    <font>
      <b/>
      <i/>
      <u/>
      <sz val="12"/>
      <color rgb="FF3333CC"/>
      <name val="Times New Roman"/>
      <family val="1"/>
    </font>
    <font>
      <i/>
      <sz val="12"/>
      <color theme="1"/>
      <name val="Times New Roman"/>
      <family val="1"/>
    </font>
    <font>
      <i/>
      <sz val="6"/>
      <color theme="1"/>
      <name val="Times New Roman"/>
      <family val="1"/>
    </font>
    <font>
      <b/>
      <i/>
      <sz val="6"/>
      <color rgb="FF008000"/>
      <name val="Times New Roman"/>
      <family val="1"/>
    </font>
    <font>
      <b/>
      <i/>
      <sz val="6"/>
      <color rgb="FF3333CC"/>
      <name val="Times New Roman"/>
      <family val="1"/>
    </font>
    <font>
      <sz val="10"/>
      <color theme="1"/>
      <name val="Times New Roman"/>
      <family val="1"/>
    </font>
    <font>
      <b/>
      <i/>
      <u/>
      <sz val="10"/>
      <color theme="1"/>
      <name val="Times New Roman"/>
      <family val="1"/>
    </font>
    <font>
      <b/>
      <i/>
      <sz val="10"/>
      <color theme="1"/>
      <name val="Times New Roman"/>
      <family val="1"/>
    </font>
    <font>
      <sz val="9"/>
      <color indexed="8"/>
      <name val="Times New Roman"/>
      <family val="1"/>
    </font>
    <font>
      <b/>
      <sz val="8"/>
      <color rgb="FF008000"/>
      <name val="Times New Roman"/>
      <family val="1"/>
    </font>
    <font>
      <i/>
      <sz val="7"/>
      <color theme="1"/>
      <name val="Times New Roman"/>
      <family val="1"/>
    </font>
    <font>
      <i/>
      <sz val="7"/>
      <color indexed="8"/>
      <name val="Times New Roman"/>
      <family val="1"/>
    </font>
    <font>
      <b/>
      <i/>
      <sz val="7"/>
      <color rgb="FF008000"/>
      <name val="Times New Roman"/>
      <family val="1"/>
    </font>
    <font>
      <b/>
      <i/>
      <sz val="7"/>
      <color rgb="FF3333CC"/>
      <name val="Times New Roman"/>
      <family val="1"/>
    </font>
    <font>
      <b/>
      <i/>
      <sz val="9"/>
      <color rgb="FF3333CC"/>
      <name val="Times New Roman"/>
      <family val="1"/>
    </font>
    <font>
      <i/>
      <sz val="11"/>
      <color theme="1"/>
      <name val="Times New Roman"/>
      <family val="1"/>
    </font>
    <font>
      <b/>
      <i/>
      <sz val="11"/>
      <color theme="1"/>
      <name val="Times New Roman"/>
      <family val="1"/>
    </font>
    <font>
      <b/>
      <i/>
      <sz val="11"/>
      <color rgb="FF3333CC"/>
      <name val="Times New Roman"/>
      <family val="1"/>
    </font>
    <font>
      <b/>
      <i/>
      <sz val="11"/>
      <name val="Times New Roman"/>
      <family val="1"/>
    </font>
    <font>
      <sz val="7"/>
      <name val="Times New Roman"/>
      <family val="1"/>
    </font>
    <font>
      <sz val="7"/>
      <name val="Arial"/>
      <family val="2"/>
    </font>
    <font>
      <b/>
      <sz val="7"/>
      <name val="Times New Roman"/>
      <family val="1"/>
    </font>
    <font>
      <b/>
      <u/>
      <sz val="7"/>
      <name val="Times New Roman"/>
      <family val="1"/>
    </font>
    <font>
      <i/>
      <sz val="7"/>
      <name val="Times New Roman"/>
      <family val="1"/>
    </font>
    <font>
      <sz val="7"/>
      <color indexed="8"/>
      <name val="Times New Roman"/>
      <family val="1"/>
    </font>
    <font>
      <u/>
      <sz val="8"/>
      <color indexed="8"/>
      <name val="Times New Roman"/>
      <family val="1"/>
    </font>
    <font>
      <sz val="14"/>
      <color theme="1"/>
      <name val="Calibri"/>
      <family val="2"/>
      <scheme val="minor"/>
    </font>
    <font>
      <sz val="14"/>
      <name val="Times New Roman"/>
      <family val="1"/>
    </font>
    <font>
      <b/>
      <sz val="18"/>
      <name val="Arial"/>
      <family val="2"/>
    </font>
    <font>
      <sz val="18"/>
      <color theme="1"/>
      <name val="Calibri"/>
      <family val="2"/>
      <scheme val="minor"/>
    </font>
    <font>
      <sz val="9"/>
      <color theme="1"/>
      <name val="Times New Roman"/>
      <family val="1"/>
    </font>
    <font>
      <b/>
      <u/>
      <sz val="10"/>
      <color theme="1"/>
      <name val="Calibri"/>
      <family val="2"/>
      <scheme val="minor"/>
    </font>
    <font>
      <sz val="10"/>
      <name val="Calibri"/>
      <family val="2"/>
      <scheme val="minor"/>
    </font>
    <font>
      <b/>
      <u/>
      <sz val="10"/>
      <name val="Calibri"/>
      <family val="2"/>
      <scheme val="minor"/>
    </font>
    <font>
      <sz val="9"/>
      <name val="Times New Roman"/>
      <family val="1"/>
    </font>
    <font>
      <b/>
      <i/>
      <u/>
      <sz val="14"/>
      <color theme="1"/>
      <name val="Times New Roman"/>
      <family val="1"/>
    </font>
    <font>
      <b/>
      <sz val="9"/>
      <color rgb="FF008000"/>
      <name val="Times New Roman"/>
      <family val="1"/>
    </font>
    <font>
      <b/>
      <sz val="8"/>
      <color rgb="FF3333CC"/>
      <name val="Times New Roman"/>
      <family val="1"/>
    </font>
    <font>
      <b/>
      <i/>
      <sz val="12"/>
      <color rgb="FF008000"/>
      <name val="Times New Roman"/>
      <family val="1"/>
    </font>
    <font>
      <b/>
      <i/>
      <sz val="12"/>
      <color rgb="FF3333CC"/>
      <name val="Times New Roman"/>
      <family val="1"/>
    </font>
    <font>
      <b/>
      <i/>
      <sz val="12"/>
      <color theme="1"/>
      <name val="Times New Roman"/>
      <family val="1"/>
    </font>
    <font>
      <b/>
      <i/>
      <sz val="8"/>
      <color theme="1"/>
      <name val="Times New Roman"/>
      <family val="1"/>
    </font>
    <font>
      <b/>
      <i/>
      <sz val="8"/>
      <color rgb="FF008000"/>
      <name val="Times New Roman"/>
      <family val="1"/>
    </font>
    <font>
      <b/>
      <i/>
      <u/>
      <sz val="8"/>
      <color theme="1"/>
      <name val="Times New Roman"/>
      <family val="1"/>
    </font>
    <font>
      <i/>
      <sz val="10"/>
      <color rgb="FF008000"/>
      <name val="Times New Roman"/>
      <family val="1"/>
    </font>
    <font>
      <i/>
      <sz val="10"/>
      <color rgb="FF3333CC"/>
      <name val="Times New Roman"/>
      <family val="1"/>
    </font>
    <font>
      <i/>
      <sz val="10"/>
      <name val="Times New Roman"/>
      <family val="1"/>
    </font>
    <font>
      <b/>
      <i/>
      <u/>
      <sz val="8"/>
      <color rgb="FF3333CC"/>
      <name val="Times New Roman"/>
      <family val="1"/>
    </font>
    <font>
      <i/>
      <sz val="8"/>
      <color theme="1"/>
      <name val="Times New Roman"/>
      <family val="1"/>
    </font>
    <font>
      <i/>
      <sz val="9"/>
      <color theme="1"/>
      <name val="Times New Roman"/>
      <family val="1"/>
    </font>
    <font>
      <i/>
      <sz val="9"/>
      <name val="Times New Roman"/>
      <family val="1"/>
    </font>
    <font>
      <b/>
      <i/>
      <sz val="9"/>
      <color rgb="FF008000"/>
      <name val="Times New Roman"/>
      <family val="1"/>
    </font>
    <font>
      <b/>
      <i/>
      <sz val="9"/>
      <color indexed="8"/>
      <name val="Times New Roman"/>
      <family val="1"/>
    </font>
    <font>
      <u/>
      <sz val="9"/>
      <color indexed="8"/>
      <name val="Times New Roman"/>
      <family val="1"/>
    </font>
    <font>
      <sz val="14"/>
      <color theme="1"/>
      <name val="Times New Roman"/>
      <family val="1"/>
    </font>
    <font>
      <b/>
      <sz val="14"/>
      <color rgb="FF008000"/>
      <name val="Times New Roman"/>
      <family val="1"/>
    </font>
    <font>
      <b/>
      <sz val="14"/>
      <color rgb="FF3333CC"/>
      <name val="Times New Roman"/>
      <family val="1"/>
    </font>
    <font>
      <b/>
      <u/>
      <sz val="9"/>
      <name val="Times New Roman"/>
      <family val="1"/>
    </font>
  </fonts>
  <fills count="8">
    <fill>
      <patternFill patternType="none"/>
    </fill>
    <fill>
      <patternFill patternType="gray125"/>
    </fill>
    <fill>
      <patternFill patternType="solid">
        <fgColor indexed="9"/>
      </patternFill>
    </fill>
    <fill>
      <patternFill patternType="solid">
        <fgColor indexed="43"/>
      </patternFill>
    </fill>
    <fill>
      <patternFill patternType="solid">
        <fgColor indexed="9"/>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8" tint="0.39997558519241921"/>
        <bgColor indexed="64"/>
      </patternFill>
    </fill>
  </fills>
  <borders count="32">
    <border>
      <left/>
      <right/>
      <top/>
      <bottom/>
      <diagonal/>
    </border>
    <border>
      <left style="thin">
        <color indexed="9"/>
      </left>
      <right style="thin">
        <color indexed="9"/>
      </right>
      <top style="thin">
        <color indexed="9"/>
      </top>
      <bottom style="thin">
        <color indexed="9"/>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88">
    <xf numFmtId="0" fontId="0" fillId="0" borderId="0"/>
    <xf numFmtId="49" fontId="1" fillId="2" borderId="0">
      <alignment horizontal="left" vertical="top" wrapText="1"/>
    </xf>
    <xf numFmtId="0" fontId="2" fillId="2" borderId="0">
      <alignment horizontal="left" vertical="top" wrapText="1"/>
    </xf>
    <xf numFmtId="0" fontId="3" fillId="2" borderId="0">
      <alignment horizontal="left" vertical="top" wrapText="1"/>
    </xf>
    <xf numFmtId="49" fontId="4" fillId="2" borderId="0">
      <alignment horizontal="left" vertical="top" wrapText="1"/>
    </xf>
    <xf numFmtId="0" fontId="2" fillId="2" borderId="0">
      <alignment horizontal="left" vertical="top" wrapText="1"/>
    </xf>
    <xf numFmtId="49" fontId="8" fillId="3" borderId="1">
      <alignment horizontal="left" vertical="top" wrapText="1"/>
    </xf>
    <xf numFmtId="0" fontId="14" fillId="2" borderId="0">
      <alignment horizontal="left" vertical="top" wrapText="1"/>
    </xf>
    <xf numFmtId="0" fontId="3" fillId="2" borderId="0">
      <alignment horizontal="left" vertical="top" wrapText="1"/>
    </xf>
    <xf numFmtId="49" fontId="11" fillId="2" borderId="0">
      <alignment horizontal="left" vertical="top" wrapText="1"/>
    </xf>
    <xf numFmtId="0" fontId="3" fillId="2" borderId="0">
      <alignment horizontal="left" vertical="top" wrapText="1"/>
    </xf>
    <xf numFmtId="0" fontId="2" fillId="2" borderId="0">
      <alignment horizontal="left" vertical="top" wrapText="1"/>
    </xf>
    <xf numFmtId="0" fontId="13" fillId="0" borderId="0"/>
    <xf numFmtId="0" fontId="13" fillId="0" borderId="0">
      <alignment vertical="top"/>
    </xf>
    <xf numFmtId="49" fontId="11" fillId="2" borderId="0">
      <alignment horizontal="left" vertical="top" wrapText="1"/>
    </xf>
    <xf numFmtId="0" fontId="22" fillId="2" borderId="0">
      <alignment horizontal="left" vertical="top" wrapText="1"/>
    </xf>
    <xf numFmtId="0" fontId="22" fillId="2" borderId="0">
      <alignment horizontal="left" vertical="top" wrapText="1"/>
    </xf>
    <xf numFmtId="0" fontId="22" fillId="2" borderId="0">
      <alignment horizontal="left" vertical="top" wrapText="1"/>
    </xf>
    <xf numFmtId="49" fontId="30" fillId="2" borderId="0">
      <alignment horizontal="left" vertical="top" wrapText="1"/>
    </xf>
    <xf numFmtId="0" fontId="22" fillId="2" borderId="0">
      <alignment horizontal="left" vertical="top" wrapText="1"/>
    </xf>
    <xf numFmtId="49" fontId="31" fillId="2" borderId="0">
      <alignment horizontal="left" vertical="top" wrapText="1"/>
    </xf>
    <xf numFmtId="49" fontId="28"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2" fillId="2" borderId="0">
      <alignment horizontal="left" vertical="top" wrapText="1"/>
    </xf>
    <xf numFmtId="0" fontId="33" fillId="2" borderId="0">
      <alignment horizontal="left" vertical="top" wrapText="1"/>
    </xf>
    <xf numFmtId="0" fontId="33" fillId="2" borderId="0">
      <alignment horizontal="left" vertical="top" wrapText="1"/>
    </xf>
    <xf numFmtId="0" fontId="33" fillId="2" borderId="0">
      <alignment horizontal="left" vertical="top" wrapText="1"/>
    </xf>
    <xf numFmtId="0" fontId="33" fillId="2" borderId="0">
      <alignment horizontal="left" vertical="top" wrapText="1"/>
    </xf>
    <xf numFmtId="49" fontId="34" fillId="2" borderId="0">
      <alignment horizontal="left" vertical="top" wrapText="1"/>
    </xf>
    <xf numFmtId="49" fontId="8" fillId="2" borderId="0">
      <alignment horizontal="left" vertical="top" wrapText="1"/>
    </xf>
    <xf numFmtId="49" fontId="1" fillId="2" borderId="0">
      <alignment horizontal="left" vertical="top" wrapText="1"/>
    </xf>
    <xf numFmtId="49" fontId="35" fillId="2" borderId="0">
      <alignment horizontal="left" vertical="top" wrapText="1"/>
    </xf>
    <xf numFmtId="0" fontId="36" fillId="2" borderId="0">
      <alignment horizontal="left" vertical="top" wrapText="1"/>
    </xf>
    <xf numFmtId="0" fontId="22" fillId="2" borderId="0">
      <alignment horizontal="left" vertical="top" wrapText="1"/>
    </xf>
    <xf numFmtId="0" fontId="33" fillId="2" borderId="0">
      <alignment horizontal="left" vertical="top" wrapText="1"/>
    </xf>
    <xf numFmtId="0" fontId="22" fillId="2" borderId="0">
      <alignment horizontal="left" vertical="top" wrapText="1"/>
    </xf>
    <xf numFmtId="0" fontId="22" fillId="2" borderId="0">
      <alignment horizontal="left" vertical="top" wrapText="1"/>
    </xf>
    <xf numFmtId="0" fontId="33" fillId="2" borderId="0">
      <alignment horizontal="left" vertical="top" wrapText="1"/>
    </xf>
    <xf numFmtId="0" fontId="33" fillId="2" borderId="0">
      <alignment horizontal="left" vertical="top" wrapText="1"/>
    </xf>
    <xf numFmtId="0" fontId="33" fillId="2" borderId="0">
      <alignment horizontal="left" vertical="top" wrapText="1"/>
    </xf>
    <xf numFmtId="0" fontId="33" fillId="2" borderId="0">
      <alignment horizontal="left" vertical="top" wrapText="1"/>
    </xf>
    <xf numFmtId="0" fontId="33" fillId="2" borderId="0">
      <alignment horizontal="left" vertical="top" wrapText="1"/>
    </xf>
    <xf numFmtId="0" fontId="2" fillId="2" borderId="0">
      <alignment horizontal="left" vertical="top" wrapText="1"/>
    </xf>
    <xf numFmtId="0" fontId="37" fillId="2" borderId="0">
      <alignment horizontal="left" vertical="top" wrapText="1" indent="1"/>
    </xf>
    <xf numFmtId="0" fontId="38" fillId="2" borderId="0">
      <alignment horizontal="left" vertical="top" wrapText="1" indent="1"/>
    </xf>
    <xf numFmtId="0" fontId="37" fillId="2" borderId="0">
      <alignment horizontal="left" vertical="top" wrapText="1" indent="1"/>
    </xf>
    <xf numFmtId="49" fontId="39" fillId="2" borderId="0">
      <alignment vertical="top" wrapText="1"/>
    </xf>
    <xf numFmtId="0" fontId="40" fillId="2" borderId="0">
      <alignment horizontal="left" vertical="top"/>
    </xf>
    <xf numFmtId="0" fontId="40" fillId="2" borderId="0">
      <alignment horizontal="left" vertical="top"/>
    </xf>
    <xf numFmtId="0" fontId="40" fillId="2" borderId="0">
      <alignment horizontal="left" vertical="top" wrapText="1"/>
    </xf>
    <xf numFmtId="49" fontId="40" fillId="2" borderId="0">
      <alignment horizontal="left" vertical="top" wrapText="1"/>
    </xf>
    <xf numFmtId="0" fontId="41" fillId="2" borderId="0">
      <alignment horizontal="left" vertical="top" wrapText="1"/>
    </xf>
    <xf numFmtId="0" fontId="40" fillId="2" borderId="0">
      <alignment horizontal="left" vertical="top" wrapText="1"/>
    </xf>
    <xf numFmtId="0" fontId="40" fillId="2" borderId="0">
      <alignment horizontal="left" vertical="top" wrapText="1"/>
    </xf>
    <xf numFmtId="0" fontId="33" fillId="2" borderId="0">
      <alignment horizontal="left" vertical="top" wrapText="1"/>
    </xf>
    <xf numFmtId="0" fontId="33" fillId="2" borderId="0">
      <alignment horizontal="left" vertical="top" wrapText="1"/>
    </xf>
    <xf numFmtId="49" fontId="33" fillId="2" borderId="0">
      <alignment horizontal="left" vertical="top" wrapText="1"/>
    </xf>
    <xf numFmtId="49" fontId="33" fillId="2" borderId="0">
      <alignment horizontal="left" vertical="top" wrapText="1"/>
    </xf>
    <xf numFmtId="0" fontId="40" fillId="2" borderId="0">
      <alignment horizontal="left" vertical="top" wrapText="1"/>
    </xf>
    <xf numFmtId="0" fontId="42" fillId="2" borderId="0">
      <alignment horizontal="left" vertical="top" wrapText="1"/>
    </xf>
    <xf numFmtId="49" fontId="43" fillId="2" borderId="0">
      <alignment horizontal="left" vertical="top"/>
    </xf>
    <xf numFmtId="4" fontId="20" fillId="0" borderId="0">
      <alignment horizontal="right" vertical="center"/>
    </xf>
    <xf numFmtId="49" fontId="39" fillId="2" borderId="0">
      <alignment vertical="top" wrapText="1"/>
    </xf>
    <xf numFmtId="0" fontId="2" fillId="2" borderId="0">
      <alignment horizontal="left" vertical="top" wrapText="1"/>
    </xf>
    <xf numFmtId="0" fontId="3" fillId="2" borderId="0">
      <alignment horizontal="left" vertical="top" wrapText="1"/>
    </xf>
    <xf numFmtId="49" fontId="4" fillId="2" borderId="0">
      <alignment horizontal="left" vertical="top" wrapText="1"/>
    </xf>
    <xf numFmtId="0" fontId="40" fillId="2" borderId="0">
      <alignment horizontal="left" vertical="top"/>
    </xf>
    <xf numFmtId="164" fontId="13" fillId="0" borderId="0" applyFont="0" applyFill="0" applyBorder="0" applyAlignment="0" applyProtection="0"/>
    <xf numFmtId="0" fontId="3" fillId="2" borderId="0">
      <alignment horizontal="left" vertical="top" wrapText="1"/>
    </xf>
    <xf numFmtId="0" fontId="3" fillId="2" borderId="0">
      <alignment horizontal="left" vertical="top" wrapText="1"/>
    </xf>
    <xf numFmtId="49" fontId="48" fillId="2" borderId="0">
      <alignment horizontal="left" vertical="top" wrapText="1"/>
    </xf>
    <xf numFmtId="0" fontId="2" fillId="2" borderId="0">
      <alignment horizontal="left" vertical="top" wrapText="1"/>
    </xf>
    <xf numFmtId="0" fontId="2" fillId="2" borderId="0">
      <alignment horizontal="left" vertical="top" wrapText="1"/>
    </xf>
    <xf numFmtId="168" fontId="13" fillId="0" borderId="0" applyFont="0" applyFill="0" applyBorder="0" applyAlignment="0" applyProtection="0"/>
    <xf numFmtId="49" fontId="35" fillId="2" borderId="0">
      <alignment horizontal="left" vertical="top" wrapText="1"/>
    </xf>
    <xf numFmtId="0" fontId="13" fillId="0" borderId="0">
      <alignment vertical="top"/>
    </xf>
    <xf numFmtId="0" fontId="24" fillId="0" borderId="0">
      <alignment horizontal="left" vertical="center"/>
    </xf>
    <xf numFmtId="0" fontId="55" fillId="0" borderId="0" applyFont="0" applyFill="0" applyBorder="0" applyAlignment="0" applyProtection="0"/>
    <xf numFmtId="0" fontId="13" fillId="0" borderId="0"/>
    <xf numFmtId="0" fontId="60" fillId="0" borderId="0"/>
    <xf numFmtId="165" fontId="60" fillId="0" borderId="0" applyFont="0" applyFill="0" applyBorder="0" applyAlignment="0" applyProtection="0"/>
    <xf numFmtId="0" fontId="60" fillId="0" borderId="0">
      <alignment vertical="top"/>
    </xf>
    <xf numFmtId="0" fontId="13" fillId="0" borderId="0"/>
    <xf numFmtId="165" fontId="13" fillId="0" borderId="0" applyFont="0" applyFill="0" applyBorder="0" applyAlignment="0" applyProtection="0"/>
  </cellStyleXfs>
  <cellXfs count="341">
    <xf numFmtId="0" fontId="0" fillId="0" borderId="0" xfId="0"/>
    <xf numFmtId="0" fontId="5" fillId="0" borderId="0" xfId="0" applyFont="1"/>
    <xf numFmtId="0" fontId="5" fillId="4" borderId="0" xfId="0" applyFont="1" applyFill="1" applyAlignment="1" applyProtection="1">
      <alignment vertical="top"/>
    </xf>
    <xf numFmtId="0" fontId="9" fillId="0" borderId="0" xfId="0" applyFont="1"/>
    <xf numFmtId="0" fontId="17" fillId="0" borderId="0" xfId="0" applyFont="1"/>
    <xf numFmtId="0" fontId="5" fillId="0" borderId="18" xfId="0" applyFont="1" applyBorder="1"/>
    <xf numFmtId="49" fontId="12" fillId="2" borderId="18" xfId="4" applyFont="1" applyBorder="1" applyAlignment="1" applyProtection="1">
      <alignment horizontal="left" vertical="top"/>
    </xf>
    <xf numFmtId="0" fontId="5" fillId="0" borderId="14" xfId="0" applyFont="1" applyBorder="1"/>
    <xf numFmtId="0" fontId="10" fillId="2" borderId="14" xfId="5" applyFont="1" applyBorder="1" applyAlignment="1" applyProtection="1">
      <alignment horizontal="left" vertical="top"/>
    </xf>
    <xf numFmtId="0" fontId="10" fillId="2" borderId="14" xfId="5" applyFont="1" applyBorder="1" applyAlignment="1" applyProtection="1">
      <alignment horizontal="left" vertical="top" wrapText="1"/>
    </xf>
    <xf numFmtId="0" fontId="50" fillId="0" borderId="6" xfId="0" applyFont="1" applyBorder="1" applyAlignment="1">
      <alignment horizontal="center" vertical="center"/>
    </xf>
    <xf numFmtId="0" fontId="50" fillId="0" borderId="9" xfId="0" applyFont="1" applyBorder="1" applyAlignment="1">
      <alignment horizontal="center" vertical="center"/>
    </xf>
    <xf numFmtId="0" fontId="26" fillId="0" borderId="0" xfId="79" applyFont="1" applyAlignment="1">
      <alignment horizontal="center" vertical="top" wrapText="1"/>
    </xf>
    <xf numFmtId="0" fontId="13" fillId="0" borderId="0" xfId="79">
      <alignment vertical="top"/>
    </xf>
    <xf numFmtId="0" fontId="24" fillId="0" borderId="0" xfId="80">
      <alignment horizontal="left" vertical="center"/>
    </xf>
    <xf numFmtId="0" fontId="13" fillId="0" borderId="0" xfId="79" applyAlignment="1">
      <alignment horizontal="centerContinuous" vertical="top"/>
    </xf>
    <xf numFmtId="0" fontId="51" fillId="0" borderId="0" xfId="79" applyFont="1" applyAlignment="1">
      <alignment horizontal="centerContinuous" vertical="top"/>
    </xf>
    <xf numFmtId="0" fontId="20" fillId="0" borderId="0" xfId="79" applyFont="1" applyAlignment="1">
      <alignment horizontal="centerContinuous" vertical="top"/>
    </xf>
    <xf numFmtId="0" fontId="47" fillId="0" borderId="0" xfId="79" applyFont="1" applyAlignment="1">
      <alignment horizontal="centerContinuous" vertical="top"/>
    </xf>
    <xf numFmtId="0" fontId="13" fillId="0" borderId="0" xfId="79" applyFont="1" applyAlignment="1">
      <alignment horizontal="center" vertical="top"/>
    </xf>
    <xf numFmtId="0" fontId="13" fillId="0" borderId="3" xfId="79" applyFont="1" applyBorder="1" applyAlignment="1">
      <alignment horizontal="centerContinuous" vertical="top"/>
    </xf>
    <xf numFmtId="0" fontId="13" fillId="0" borderId="4" xfId="79" applyBorder="1" applyAlignment="1">
      <alignment horizontal="centerContinuous" vertical="top"/>
    </xf>
    <xf numFmtId="0" fontId="13" fillId="0" borderId="5" xfId="79" applyBorder="1" applyAlignment="1">
      <alignment horizontal="centerContinuous" vertical="top"/>
    </xf>
    <xf numFmtId="0" fontId="13" fillId="0" borderId="2" xfId="79" applyFont="1" applyBorder="1" applyAlignment="1">
      <alignment horizontal="centerContinuous" vertical="top"/>
    </xf>
    <xf numFmtId="0" fontId="13" fillId="0" borderId="0" xfId="79" applyBorder="1" applyAlignment="1">
      <alignment horizontal="centerContinuous" vertical="top"/>
    </xf>
    <xf numFmtId="0" fontId="13" fillId="0" borderId="6" xfId="79" applyBorder="1" applyAlignment="1">
      <alignment horizontal="centerContinuous" vertical="top"/>
    </xf>
    <xf numFmtId="0" fontId="13" fillId="0" borderId="7" xfId="79" applyFont="1" applyBorder="1" applyAlignment="1">
      <alignment horizontal="centerContinuous" vertical="top"/>
    </xf>
    <xf numFmtId="0" fontId="13" fillId="0" borderId="8" xfId="79" applyBorder="1" applyAlignment="1">
      <alignment horizontal="centerContinuous" vertical="top"/>
    </xf>
    <xf numFmtId="0" fontId="13" fillId="0" borderId="9" xfId="79" applyBorder="1" applyAlignment="1">
      <alignment horizontal="centerContinuous" vertical="top"/>
    </xf>
    <xf numFmtId="0" fontId="13" fillId="0" borderId="0" xfId="79" applyFont="1" applyAlignment="1">
      <alignment horizontal="centerContinuous" vertical="top"/>
    </xf>
    <xf numFmtId="0" fontId="13" fillId="0" borderId="0" xfId="79" applyFont="1" applyBorder="1" applyAlignment="1">
      <alignment horizontal="centerContinuous" vertical="top"/>
    </xf>
    <xf numFmtId="17" fontId="54" fillId="0" borderId="0" xfId="79" applyNumberFormat="1" applyFont="1" applyAlignment="1">
      <alignment horizontal="center" vertical="top"/>
    </xf>
    <xf numFmtId="17" fontId="54" fillId="0" borderId="0" xfId="79" quotePrefix="1" applyNumberFormat="1" applyFont="1" applyAlignment="1">
      <alignment horizontal="right" vertical="top"/>
    </xf>
    <xf numFmtId="0" fontId="56" fillId="0" borderId="0" xfId="79" applyFont="1" applyAlignment="1">
      <alignment horizontal="centerContinuous" vertical="top"/>
    </xf>
    <xf numFmtId="0" fontId="29" fillId="0" borderId="0" xfId="79" applyFont="1" applyAlignment="1">
      <alignment horizontal="centerContinuous" vertical="top" wrapText="1"/>
    </xf>
    <xf numFmtId="0" fontId="57" fillId="0" borderId="0" xfId="80" applyFont="1">
      <alignment horizontal="left" vertical="center"/>
    </xf>
    <xf numFmtId="0" fontId="24" fillId="0" borderId="0" xfId="80" applyAlignment="1">
      <alignment vertical="center"/>
    </xf>
    <xf numFmtId="0" fontId="57" fillId="0" borderId="0" xfId="12" applyFont="1" applyFill="1" applyProtection="1"/>
    <xf numFmtId="0" fontId="16" fillId="0" borderId="0" xfId="0" applyFont="1"/>
    <xf numFmtId="0" fontId="16" fillId="0" borderId="0" xfId="0" applyFont="1" applyBorder="1" applyAlignment="1"/>
    <xf numFmtId="0" fontId="16" fillId="0" borderId="2" xfId="0" applyFont="1" applyBorder="1" applyAlignment="1"/>
    <xf numFmtId="49" fontId="29" fillId="4" borderId="2" xfId="12" applyNumberFormat="1" applyFont="1" applyFill="1" applyBorder="1" applyAlignment="1" applyProtection="1">
      <alignment vertical="top"/>
    </xf>
    <xf numFmtId="0" fontId="13" fillId="0" borderId="0" xfId="79" applyFont="1" applyBorder="1" applyAlignment="1">
      <alignment horizontal="left" vertical="top" indent="3"/>
    </xf>
    <xf numFmtId="0" fontId="24" fillId="0" borderId="0" xfId="83" applyFont="1" applyProtection="1"/>
    <xf numFmtId="0" fontId="60" fillId="0" borderId="0" xfId="83" applyProtection="1"/>
    <xf numFmtId="0" fontId="64" fillId="0" borderId="0" xfId="83" applyFont="1" applyFill="1" applyBorder="1" applyProtection="1"/>
    <xf numFmtId="0" fontId="24" fillId="0" borderId="0" xfId="83" applyFont="1" applyProtection="1">
      <protection locked="0"/>
    </xf>
    <xf numFmtId="0" fontId="60" fillId="0" borderId="0" xfId="83" applyProtection="1">
      <protection locked="0"/>
    </xf>
    <xf numFmtId="49" fontId="20" fillId="4" borderId="0" xfId="83" applyNumberFormat="1" applyFont="1" applyFill="1" applyBorder="1" applyAlignment="1" applyProtection="1">
      <alignment vertical="top" wrapText="1"/>
    </xf>
    <xf numFmtId="0" fontId="20" fillId="4" borderId="0" xfId="83" applyNumberFormat="1" applyFont="1" applyFill="1" applyBorder="1" applyAlignment="1" applyProtection="1">
      <alignment horizontal="left" vertical="top" wrapText="1"/>
    </xf>
    <xf numFmtId="49" fontId="20" fillId="4" borderId="0" xfId="84" applyNumberFormat="1" applyFont="1" applyFill="1" applyBorder="1" applyAlignment="1" applyProtection="1">
      <alignment horizontal="center" vertical="top"/>
    </xf>
    <xf numFmtId="4" fontId="20" fillId="4" borderId="0" xfId="84" applyNumberFormat="1" applyFont="1" applyFill="1" applyBorder="1" applyAlignment="1" applyProtection="1">
      <alignment horizontal="right" vertical="top"/>
    </xf>
    <xf numFmtId="0" fontId="13" fillId="0" borderId="0" xfId="83" applyFont="1" applyAlignment="1" applyProtection="1">
      <alignment vertical="center"/>
      <protection locked="0"/>
    </xf>
    <xf numFmtId="0" fontId="13" fillId="0" borderId="0" xfId="83" applyFont="1" applyAlignment="1" applyProtection="1">
      <alignment vertical="center"/>
    </xf>
    <xf numFmtId="0" fontId="20" fillId="0" borderId="0" xfId="83" applyFont="1" applyProtection="1">
      <protection locked="0"/>
    </xf>
    <xf numFmtId="0" fontId="20" fillId="0" borderId="0" xfId="83" applyFont="1" applyProtection="1"/>
    <xf numFmtId="0" fontId="24" fillId="0" borderId="0" xfId="83" applyFont="1" applyAlignment="1" applyProtection="1">
      <alignment vertical="top"/>
    </xf>
    <xf numFmtId="49" fontId="66" fillId="4" borderId="7" xfId="12" applyNumberFormat="1" applyFont="1" applyFill="1" applyBorder="1" applyAlignment="1" applyProtection="1">
      <alignment vertical="top"/>
    </xf>
    <xf numFmtId="0" fontId="67" fillId="4" borderId="8" xfId="12" applyNumberFormat="1" applyFont="1" applyFill="1" applyBorder="1" applyAlignment="1" applyProtection="1">
      <alignment horizontal="left" vertical="top"/>
    </xf>
    <xf numFmtId="0" fontId="67" fillId="0" borderId="8" xfId="12" applyFont="1" applyFill="1" applyBorder="1" applyAlignment="1" applyProtection="1">
      <alignment horizontal="center"/>
    </xf>
    <xf numFmtId="0" fontId="67" fillId="0" borderId="9" xfId="12" applyFont="1" applyFill="1" applyBorder="1" applyProtection="1">
      <protection locked="0"/>
    </xf>
    <xf numFmtId="0" fontId="67" fillId="0" borderId="0" xfId="12" applyFont="1" applyFill="1" applyProtection="1"/>
    <xf numFmtId="17" fontId="7" fillId="0" borderId="6" xfId="0" applyNumberFormat="1" applyFont="1" applyBorder="1" applyAlignment="1">
      <alignment horizontal="center" vertical="center"/>
    </xf>
    <xf numFmtId="49" fontId="45" fillId="0" borderId="18" xfId="4" applyFont="1" applyFill="1" applyBorder="1" applyAlignment="1" applyProtection="1">
      <alignment horizontal="left" vertical="top"/>
    </xf>
    <xf numFmtId="0" fontId="3" fillId="0" borderId="14" xfId="5" applyFont="1" applyFill="1" applyBorder="1" applyAlignment="1" applyProtection="1">
      <alignment horizontal="left" vertical="top"/>
    </xf>
    <xf numFmtId="167" fontId="46" fillId="0" borderId="6" xfId="0" applyNumberFormat="1" applyFont="1" applyFill="1" applyBorder="1" applyAlignment="1" applyProtection="1">
      <alignment horizontal="right" vertical="center"/>
    </xf>
    <xf numFmtId="0" fontId="71" fillId="0" borderId="0" xfId="0" applyFont="1" applyFill="1" applyAlignment="1" applyProtection="1">
      <alignment vertical="top"/>
    </xf>
    <xf numFmtId="49" fontId="71" fillId="0" borderId="18" xfId="0" applyNumberFormat="1" applyFont="1" applyFill="1" applyBorder="1" applyAlignment="1" applyProtection="1">
      <alignment vertical="top"/>
    </xf>
    <xf numFmtId="0" fontId="3" fillId="0" borderId="14" xfId="5" applyFont="1" applyFill="1" applyBorder="1" applyAlignment="1" applyProtection="1">
      <alignment horizontal="left" vertical="top" wrapText="1"/>
    </xf>
    <xf numFmtId="49" fontId="73" fillId="4" borderId="18" xfId="0" applyNumberFormat="1" applyFont="1" applyFill="1" applyBorder="1" applyAlignment="1" applyProtection="1">
      <alignment vertical="top"/>
    </xf>
    <xf numFmtId="49" fontId="73" fillId="4" borderId="14" xfId="0" applyNumberFormat="1" applyFont="1" applyFill="1" applyBorder="1" applyAlignment="1" applyProtection="1">
      <alignment vertical="top"/>
    </xf>
    <xf numFmtId="167" fontId="46" fillId="4" borderId="6" xfId="0" applyNumberFormat="1" applyFont="1" applyFill="1" applyBorder="1" applyAlignment="1" applyProtection="1">
      <alignment horizontal="right" vertical="center"/>
    </xf>
    <xf numFmtId="0" fontId="73" fillId="4" borderId="0" xfId="0" applyFont="1" applyFill="1" applyAlignment="1" applyProtection="1">
      <alignment vertical="top"/>
    </xf>
    <xf numFmtId="0" fontId="74" fillId="0" borderId="14" xfId="0" applyFont="1" applyFill="1" applyBorder="1"/>
    <xf numFmtId="0" fontId="75" fillId="0" borderId="6" xfId="0" applyFont="1" applyFill="1" applyBorder="1" applyAlignment="1">
      <alignment horizontal="right"/>
    </xf>
    <xf numFmtId="0" fontId="76" fillId="0" borderId="0" xfId="0" applyFont="1" applyFill="1"/>
    <xf numFmtId="0" fontId="22" fillId="2" borderId="14" xfId="19" applyFont="1" applyBorder="1" applyAlignment="1" applyProtection="1">
      <alignment horizontal="left" vertical="top" wrapText="1" indent="2"/>
    </xf>
    <xf numFmtId="0" fontId="24" fillId="4" borderId="0" xfId="13" applyFont="1" applyFill="1" applyAlignment="1" applyProtection="1">
      <alignment vertical="top" wrapText="1"/>
    </xf>
    <xf numFmtId="0" fontId="68" fillId="4" borderId="27" xfId="0" applyFont="1" applyFill="1" applyBorder="1" applyAlignment="1" applyProtection="1">
      <alignment horizontal="center" vertical="center"/>
    </xf>
    <xf numFmtId="0" fontId="71" fillId="0" borderId="18" xfId="0" applyFont="1" applyFill="1" applyBorder="1"/>
    <xf numFmtId="0" fontId="71" fillId="0" borderId="14" xfId="0" applyFont="1" applyFill="1" applyBorder="1" applyAlignment="1">
      <alignment wrapText="1"/>
    </xf>
    <xf numFmtId="0" fontId="71" fillId="0" borderId="0" xfId="0" applyFont="1" applyFill="1"/>
    <xf numFmtId="0" fontId="77" fillId="0" borderId="18" xfId="0" applyFont="1" applyFill="1" applyBorder="1"/>
    <xf numFmtId="0" fontId="77" fillId="0" borderId="14" xfId="0" applyFont="1" applyFill="1" applyBorder="1" applyAlignment="1">
      <alignment wrapText="1"/>
    </xf>
    <xf numFmtId="167" fontId="79" fillId="0" borderId="6" xfId="0" applyNumberFormat="1" applyFont="1" applyFill="1" applyBorder="1" applyAlignment="1" applyProtection="1">
      <alignment horizontal="right" vertical="center"/>
    </xf>
    <xf numFmtId="0" fontId="77" fillId="0" borderId="0" xfId="0" applyFont="1" applyFill="1"/>
    <xf numFmtId="0" fontId="80" fillId="0" borderId="18" xfId="0" applyFont="1" applyFill="1" applyBorder="1"/>
    <xf numFmtId="0" fontId="81" fillId="0" borderId="14" xfId="0" applyFont="1" applyFill="1" applyBorder="1" applyAlignment="1">
      <alignment wrapText="1"/>
    </xf>
    <xf numFmtId="0" fontId="80" fillId="0" borderId="0" xfId="0" applyFont="1" applyFill="1"/>
    <xf numFmtId="0" fontId="82" fillId="0" borderId="14" xfId="0" applyFont="1" applyFill="1" applyBorder="1" applyAlignment="1">
      <alignment wrapText="1"/>
    </xf>
    <xf numFmtId="0" fontId="73" fillId="0" borderId="18" xfId="0" applyFont="1" applyBorder="1"/>
    <xf numFmtId="0" fontId="73" fillId="0" borderId="14" xfId="0" applyFont="1" applyBorder="1"/>
    <xf numFmtId="0" fontId="73" fillId="0" borderId="0" xfId="0" applyFont="1"/>
    <xf numFmtId="0" fontId="22" fillId="2" borderId="14" xfId="19" applyFont="1" applyBorder="1" applyAlignment="1" applyProtection="1">
      <alignment horizontal="left" vertical="top" wrapText="1" indent="1"/>
    </xf>
    <xf numFmtId="169" fontId="69" fillId="0" borderId="6" xfId="0" applyNumberFormat="1" applyFont="1" applyBorder="1" applyAlignment="1">
      <alignment horizontal="center" vertical="center"/>
    </xf>
    <xf numFmtId="0" fontId="5" fillId="0" borderId="20" xfId="0" applyFont="1" applyBorder="1"/>
    <xf numFmtId="0" fontId="5" fillId="0" borderId="16" xfId="0" applyFont="1" applyBorder="1"/>
    <xf numFmtId="49" fontId="20" fillId="4" borderId="21" xfId="83" applyNumberFormat="1" applyFont="1" applyFill="1" applyBorder="1" applyAlignment="1" applyProtection="1">
      <alignment vertical="top" wrapText="1"/>
    </xf>
    <xf numFmtId="49" fontId="20" fillId="4" borderId="18" xfId="83" applyNumberFormat="1" applyFont="1" applyFill="1" applyBorder="1" applyAlignment="1" applyProtection="1">
      <alignment vertical="top" wrapText="1"/>
    </xf>
    <xf numFmtId="49" fontId="24" fillId="0" borderId="18" xfId="83" applyNumberFormat="1" applyFont="1" applyFill="1" applyBorder="1" applyAlignment="1" applyProtection="1">
      <alignment horizontal="left" vertical="top" wrapText="1"/>
    </xf>
    <xf numFmtId="0" fontId="10" fillId="2" borderId="18" xfId="7" applyFont="1" applyBorder="1" applyAlignment="1" applyProtection="1">
      <alignment horizontal="left" vertical="center" wrapText="1"/>
    </xf>
    <xf numFmtId="0" fontId="10" fillId="2" borderId="14" xfId="19" applyFont="1" applyBorder="1" applyAlignment="1" applyProtection="1">
      <alignment horizontal="left" vertical="top" wrapText="1" indent="2"/>
    </xf>
    <xf numFmtId="167" fontId="72" fillId="4" borderId="6" xfId="0" applyNumberFormat="1" applyFont="1" applyFill="1" applyBorder="1" applyAlignment="1" applyProtection="1">
      <alignment horizontal="right" vertical="center"/>
    </xf>
    <xf numFmtId="0" fontId="25" fillId="4" borderId="0" xfId="13" applyFont="1" applyFill="1" applyAlignment="1" applyProtection="1">
      <alignment vertical="top" wrapText="1"/>
    </xf>
    <xf numFmtId="49" fontId="85" fillId="0" borderId="18" xfId="0" applyNumberFormat="1" applyFont="1" applyFill="1" applyBorder="1" applyAlignment="1" applyProtection="1">
      <alignment vertical="top"/>
    </xf>
    <xf numFmtId="0" fontId="86" fillId="0" borderId="14" xfId="5" applyFont="1" applyFill="1" applyBorder="1" applyAlignment="1" applyProtection="1">
      <alignment horizontal="left" vertical="top"/>
    </xf>
    <xf numFmtId="167" fontId="88" fillId="0" borderId="6" xfId="0" applyNumberFormat="1" applyFont="1" applyFill="1" applyBorder="1" applyAlignment="1" applyProtection="1">
      <alignment horizontal="right" vertical="center"/>
    </xf>
    <xf numFmtId="0" fontId="85" fillId="0" borderId="0" xfId="0" applyFont="1" applyFill="1" applyAlignment="1" applyProtection="1">
      <alignment vertical="top"/>
    </xf>
    <xf numFmtId="0" fontId="9" fillId="0" borderId="18" xfId="0" applyFont="1" applyFill="1" applyBorder="1"/>
    <xf numFmtId="0" fontId="9" fillId="0" borderId="14" xfId="0" applyFont="1" applyFill="1" applyBorder="1" applyAlignment="1">
      <alignment vertical="top" wrapText="1"/>
    </xf>
    <xf numFmtId="0" fontId="15" fillId="0" borderId="6" xfId="0" applyFont="1" applyFill="1" applyBorder="1" applyAlignment="1">
      <alignment horizontal="center"/>
    </xf>
    <xf numFmtId="0" fontId="9" fillId="0" borderId="0" xfId="0" applyFont="1" applyFill="1"/>
    <xf numFmtId="0" fontId="44" fillId="0" borderId="14" xfId="0" applyFont="1" applyBorder="1" applyAlignment="1">
      <alignment horizontal="left" wrapText="1" indent="1"/>
    </xf>
    <xf numFmtId="0" fontId="15" fillId="0" borderId="6" xfId="0" applyFont="1" applyBorder="1" applyAlignment="1">
      <alignment horizontal="center"/>
    </xf>
    <xf numFmtId="0" fontId="83" fillId="2" borderId="14" xfId="5" applyFont="1" applyBorder="1" applyAlignment="1" applyProtection="1">
      <alignment horizontal="left" vertical="top" indent="2"/>
    </xf>
    <xf numFmtId="167" fontId="89" fillId="4" borderId="6" xfId="0" applyNumberFormat="1" applyFont="1" applyFill="1" applyBorder="1" applyAlignment="1" applyProtection="1">
      <alignment horizontal="right" vertical="center"/>
    </xf>
    <xf numFmtId="0" fontId="17" fillId="4" borderId="0" xfId="0" applyFont="1" applyFill="1" applyAlignment="1" applyProtection="1">
      <alignment vertical="top"/>
    </xf>
    <xf numFmtId="49" fontId="20" fillId="4" borderId="26" xfId="84" applyNumberFormat="1" applyFont="1" applyFill="1" applyBorder="1" applyAlignment="1" applyProtection="1">
      <alignment horizontal="center" vertical="top"/>
    </xf>
    <xf numFmtId="49" fontId="20" fillId="4" borderId="27" xfId="84" applyNumberFormat="1" applyFont="1" applyFill="1" applyBorder="1" applyAlignment="1" applyProtection="1">
      <alignment horizontal="center" vertical="top"/>
    </xf>
    <xf numFmtId="49" fontId="24" fillId="0" borderId="27" xfId="84" applyNumberFormat="1" applyFont="1" applyFill="1" applyBorder="1" applyAlignment="1" applyProtection="1">
      <alignment horizontal="center" vertical="top"/>
    </xf>
    <xf numFmtId="0" fontId="74" fillId="0" borderId="27" xfId="0" applyFont="1" applyFill="1" applyBorder="1"/>
    <xf numFmtId="0" fontId="15" fillId="0" borderId="27" xfId="0" applyFont="1" applyFill="1" applyBorder="1" applyAlignment="1">
      <alignment horizontal="center"/>
    </xf>
    <xf numFmtId="0" fontId="20" fillId="4" borderId="22" xfId="83" applyNumberFormat="1" applyFont="1" applyFill="1" applyBorder="1" applyAlignment="1" applyProtection="1">
      <alignment horizontal="left" vertical="top" wrapText="1"/>
    </xf>
    <xf numFmtId="0" fontId="20" fillId="4" borderId="14" xfId="83" applyNumberFormat="1" applyFont="1" applyFill="1" applyBorder="1" applyAlignment="1" applyProtection="1">
      <alignment horizontal="left" vertical="top" wrapText="1"/>
    </xf>
    <xf numFmtId="167" fontId="69" fillId="0" borderId="6" xfId="0" applyNumberFormat="1" applyFont="1" applyFill="1" applyBorder="1" applyAlignment="1" applyProtection="1">
      <alignment horizontal="right" vertical="center"/>
    </xf>
    <xf numFmtId="0" fontId="15" fillId="0" borderId="27" xfId="0" applyFont="1" applyBorder="1" applyAlignment="1">
      <alignment horizontal="center"/>
    </xf>
    <xf numFmtId="4" fontId="20" fillId="4" borderId="24" xfId="84" applyNumberFormat="1" applyFont="1" applyFill="1" applyBorder="1" applyAlignment="1" applyProtection="1">
      <alignment horizontal="right" vertical="top"/>
    </xf>
    <xf numFmtId="4" fontId="20" fillId="4" borderId="23" xfId="84" applyNumberFormat="1" applyFont="1" applyFill="1" applyBorder="1" applyAlignment="1" applyProtection="1">
      <alignment horizontal="right" vertical="top"/>
    </xf>
    <xf numFmtId="4" fontId="61" fillId="4" borderId="23" xfId="84" applyNumberFormat="1" applyFont="1" applyFill="1" applyBorder="1" applyAlignment="1" applyProtection="1">
      <alignment horizontal="right" vertical="top"/>
    </xf>
    <xf numFmtId="166" fontId="63" fillId="0" borderId="23" xfId="84" applyNumberFormat="1" applyFont="1" applyFill="1" applyBorder="1" applyAlignment="1" applyProtection="1">
      <alignment vertical="center"/>
    </xf>
    <xf numFmtId="0" fontId="49" fillId="0" borderId="27" xfId="0" applyFont="1" applyBorder="1" applyAlignment="1">
      <alignment horizontal="center" vertical="center"/>
    </xf>
    <xf numFmtId="0" fontId="68" fillId="0" borderId="27" xfId="0" applyFont="1" applyFill="1" applyBorder="1" applyAlignment="1">
      <alignment horizontal="center" vertical="center"/>
    </xf>
    <xf numFmtId="49" fontId="63" fillId="0" borderId="27" xfId="84" applyNumberFormat="1" applyFont="1" applyFill="1" applyBorder="1" applyAlignment="1" applyProtection="1">
      <alignment horizontal="left" vertical="center"/>
    </xf>
    <xf numFmtId="0" fontId="70" fillId="0" borderId="27" xfId="0" applyFont="1" applyFill="1" applyBorder="1" applyAlignment="1">
      <alignment horizontal="center" vertical="center"/>
    </xf>
    <xf numFmtId="0" fontId="87" fillId="0" borderId="27" xfId="0" applyFont="1" applyFill="1" applyBorder="1" applyAlignment="1">
      <alignment horizontal="center" vertical="center"/>
    </xf>
    <xf numFmtId="0" fontId="68" fillId="0" borderId="27" xfId="0" applyFont="1" applyBorder="1" applyAlignment="1">
      <alignment horizontal="center" vertical="center"/>
    </xf>
    <xf numFmtId="0" fontId="84" fillId="0" borderId="27" xfId="0" applyFont="1" applyBorder="1" applyAlignment="1">
      <alignment horizontal="center" vertical="center"/>
    </xf>
    <xf numFmtId="0" fontId="84" fillId="4" borderId="27" xfId="0" applyFont="1" applyFill="1" applyBorder="1" applyAlignment="1" applyProtection="1">
      <alignment horizontal="center" vertical="center"/>
    </xf>
    <xf numFmtId="0" fontId="78" fillId="0" borderId="27" xfId="0" applyFont="1" applyFill="1" applyBorder="1" applyAlignment="1">
      <alignment horizontal="center" vertical="center"/>
    </xf>
    <xf numFmtId="0" fontId="15" fillId="0" borderId="27" xfId="0" applyFont="1" applyBorder="1" applyAlignment="1">
      <alignment horizontal="center" vertical="center"/>
    </xf>
    <xf numFmtId="0" fontId="15" fillId="0" borderId="28" xfId="0" applyFont="1" applyBorder="1" applyAlignment="1">
      <alignment horizontal="center" vertical="center"/>
    </xf>
    <xf numFmtId="0" fontId="62" fillId="0" borderId="14" xfId="83" applyNumberFormat="1" applyFont="1" applyFill="1" applyBorder="1" applyAlignment="1" applyProtection="1">
      <alignment horizontal="left" vertical="center"/>
    </xf>
    <xf numFmtId="0" fontId="17" fillId="0" borderId="18" xfId="0" applyFont="1" applyBorder="1"/>
    <xf numFmtId="0" fontId="17" fillId="0" borderId="14" xfId="0" quotePrefix="1" applyFont="1" applyBorder="1"/>
    <xf numFmtId="0" fontId="49" fillId="0" borderId="27" xfId="0" applyFont="1" applyBorder="1" applyAlignment="1">
      <alignment horizontal="center"/>
    </xf>
    <xf numFmtId="0" fontId="49" fillId="0" borderId="6" xfId="0" applyFont="1" applyBorder="1" applyAlignment="1">
      <alignment horizontal="center"/>
    </xf>
    <xf numFmtId="49" fontId="62" fillId="0" borderId="18" xfId="83" applyNumberFormat="1" applyFont="1" applyFill="1" applyBorder="1" applyAlignment="1" applyProtection="1">
      <alignment horizontal="left" vertical="center" wrapText="1" indent="1"/>
    </xf>
    <xf numFmtId="0" fontId="90" fillId="0" borderId="0" xfId="0" applyFont="1" applyFill="1"/>
    <xf numFmtId="0" fontId="91" fillId="0" borderId="14" xfId="0" applyFont="1" applyFill="1" applyBorder="1"/>
    <xf numFmtId="0" fontId="91" fillId="0" borderId="27" xfId="0" applyFont="1" applyFill="1" applyBorder="1"/>
    <xf numFmtId="0" fontId="92" fillId="0" borderId="6" xfId="0" applyFont="1" applyFill="1" applyBorder="1" applyAlignment="1">
      <alignment horizontal="right"/>
    </xf>
    <xf numFmtId="49" fontId="12" fillId="2" borderId="20" xfId="4" applyFont="1" applyBorder="1" applyAlignment="1" applyProtection="1">
      <alignment horizontal="left" vertical="top"/>
    </xf>
    <xf numFmtId="0" fontId="10" fillId="2" borderId="16" xfId="5" applyFont="1" applyBorder="1" applyAlignment="1" applyProtection="1">
      <alignment horizontal="left" vertical="top"/>
    </xf>
    <xf numFmtId="0" fontId="84" fillId="4" borderId="28" xfId="0" applyFont="1" applyFill="1" applyBorder="1" applyAlignment="1" applyProtection="1">
      <alignment horizontal="center" vertical="center"/>
    </xf>
    <xf numFmtId="167" fontId="72" fillId="4" borderId="9" xfId="0" applyNumberFormat="1" applyFont="1" applyFill="1" applyBorder="1" applyAlignment="1" applyProtection="1">
      <alignment horizontal="right" vertical="center"/>
    </xf>
    <xf numFmtId="0" fontId="58" fillId="4" borderId="3" xfId="12" applyNumberFormat="1" applyFont="1" applyFill="1" applyBorder="1" applyAlignment="1" applyProtection="1">
      <alignment horizontal="left" vertical="center"/>
    </xf>
    <xf numFmtId="0" fontId="58" fillId="0" borderId="4" xfId="12" applyFont="1" applyFill="1" applyBorder="1" applyAlignment="1" applyProtection="1">
      <alignment vertical="center"/>
    </xf>
    <xf numFmtId="0" fontId="58" fillId="0" borderId="4" xfId="12" applyFont="1" applyFill="1" applyBorder="1" applyAlignment="1" applyProtection="1">
      <alignment vertical="center"/>
      <protection locked="0"/>
    </xf>
    <xf numFmtId="0" fontId="58" fillId="0" borderId="5" xfId="12" applyFont="1" applyFill="1" applyBorder="1" applyAlignment="1" applyProtection="1">
      <alignment vertical="center"/>
    </xf>
    <xf numFmtId="0" fontId="58" fillId="0" borderId="0" xfId="12" applyFont="1" applyFill="1" applyAlignment="1" applyProtection="1">
      <alignment vertical="center"/>
    </xf>
    <xf numFmtId="0" fontId="93" fillId="0" borderId="14" xfId="83" applyNumberFormat="1" applyFont="1" applyFill="1" applyBorder="1" applyAlignment="1" applyProtection="1">
      <alignment horizontal="left" vertical="top" wrapText="1"/>
    </xf>
    <xf numFmtId="49" fontId="94" fillId="0" borderId="18" xfId="83" applyNumberFormat="1" applyFont="1" applyFill="1" applyBorder="1" applyAlignment="1" applyProtection="1">
      <alignment horizontal="left" vertical="top" wrapText="1"/>
    </xf>
    <xf numFmtId="0" fontId="94" fillId="0" borderId="14" xfId="83" applyNumberFormat="1" applyFont="1" applyFill="1" applyBorder="1" applyAlignment="1" applyProtection="1">
      <alignment horizontal="left" vertical="top" wrapText="1"/>
    </xf>
    <xf numFmtId="49" fontId="94" fillId="0" borderId="27" xfId="84" applyNumberFormat="1" applyFont="1" applyFill="1" applyBorder="1" applyAlignment="1" applyProtection="1">
      <alignment horizontal="center" vertical="top"/>
    </xf>
    <xf numFmtId="4" fontId="95" fillId="4" borderId="23" xfId="84" applyNumberFormat="1" applyFont="1" applyFill="1" applyBorder="1" applyAlignment="1" applyProtection="1">
      <alignment horizontal="right" vertical="top"/>
    </xf>
    <xf numFmtId="0" fontId="94" fillId="0" borderId="0" xfId="83" applyFont="1" applyAlignment="1" applyProtection="1">
      <alignment vertical="top"/>
    </xf>
    <xf numFmtId="49" fontId="96" fillId="0" borderId="18" xfId="83" applyNumberFormat="1" applyFont="1" applyFill="1" applyBorder="1" applyAlignment="1" applyProtection="1">
      <alignment horizontal="left" vertical="top" wrapText="1" indent="1"/>
    </xf>
    <xf numFmtId="0" fontId="97" fillId="0" borderId="14" xfId="83" applyNumberFormat="1" applyFont="1" applyFill="1" applyBorder="1" applyAlignment="1" applyProtection="1">
      <alignment horizontal="left" vertical="center" wrapText="1"/>
    </xf>
    <xf numFmtId="4" fontId="94" fillId="0" borderId="23" xfId="84" applyNumberFormat="1" applyFont="1" applyFill="1" applyBorder="1" applyAlignment="1" applyProtection="1">
      <alignment horizontal="right" vertical="top"/>
    </xf>
    <xf numFmtId="0" fontId="95" fillId="0" borderId="0" xfId="83" applyFont="1" applyFill="1" applyBorder="1" applyProtection="1"/>
    <xf numFmtId="0" fontId="98" fillId="0" borderId="14" xfId="83" applyNumberFormat="1" applyFont="1" applyFill="1" applyBorder="1" applyAlignment="1" applyProtection="1">
      <alignment horizontal="left" vertical="top" wrapText="1"/>
    </xf>
    <xf numFmtId="0" fontId="81" fillId="0" borderId="18" xfId="0" applyFont="1" applyFill="1" applyBorder="1"/>
    <xf numFmtId="0" fontId="99" fillId="2" borderId="18" xfId="7" applyFont="1" applyBorder="1" applyAlignment="1" applyProtection="1">
      <alignment horizontal="left" vertical="center" wrapText="1"/>
    </xf>
    <xf numFmtId="0" fontId="99" fillId="2" borderId="18" xfId="7" applyFont="1" applyBorder="1" applyAlignment="1" applyProtection="1">
      <alignment horizontal="center" vertical="center" wrapText="1"/>
    </xf>
    <xf numFmtId="0" fontId="10" fillId="2" borderId="18" xfId="7" applyFont="1" applyBorder="1" applyAlignment="1" applyProtection="1">
      <alignment horizontal="center" vertical="center" wrapText="1"/>
    </xf>
    <xf numFmtId="0" fontId="82" fillId="0" borderId="18" xfId="0" applyFont="1" applyFill="1" applyBorder="1" applyAlignment="1">
      <alignment horizontal="left"/>
    </xf>
    <xf numFmtId="0" fontId="81" fillId="0" borderId="18" xfId="0" applyFont="1" applyFill="1" applyBorder="1" applyAlignment="1">
      <alignment horizontal="left"/>
    </xf>
    <xf numFmtId="0" fontId="83" fillId="2" borderId="18" xfId="7" applyFont="1" applyBorder="1" applyAlignment="1" applyProtection="1">
      <alignment horizontal="left" wrapText="1"/>
    </xf>
    <xf numFmtId="0" fontId="65" fillId="0" borderId="2" xfId="79" applyFont="1" applyBorder="1" applyAlignment="1">
      <alignment horizontal="center" vertical="top" wrapText="1"/>
    </xf>
    <xf numFmtId="0" fontId="101" fillId="0" borderId="0" xfId="0" applyFont="1" applyBorder="1" applyAlignment="1">
      <alignment horizontal="center" vertical="top" wrapText="1"/>
    </xf>
    <xf numFmtId="0" fontId="101" fillId="0" borderId="6" xfId="0" applyFont="1" applyBorder="1" applyAlignment="1">
      <alignment horizontal="center" vertical="top" wrapText="1"/>
    </xf>
    <xf numFmtId="0" fontId="102" fillId="0" borderId="0" xfId="80" applyFont="1">
      <alignment horizontal="left" vertical="center"/>
    </xf>
    <xf numFmtId="0" fontId="18" fillId="0" borderId="0" xfId="0" applyFont="1" applyBorder="1" applyAlignment="1">
      <alignment horizontal="left" vertical="center" wrapText="1"/>
    </xf>
    <xf numFmtId="0" fontId="105" fillId="0" borderId="14" xfId="0" applyFont="1" applyFill="1" applyBorder="1"/>
    <xf numFmtId="0" fontId="107" fillId="0" borderId="14" xfId="0" applyFont="1" applyFill="1" applyBorder="1" applyAlignment="1">
      <alignment vertical="top" wrapText="1"/>
    </xf>
    <xf numFmtId="0" fontId="110" fillId="5" borderId="14" xfId="0" applyFont="1" applyFill="1" applyBorder="1" applyAlignment="1">
      <alignment vertical="top" wrapText="1"/>
    </xf>
    <xf numFmtId="0" fontId="105" fillId="0" borderId="0" xfId="0" applyFont="1" applyFill="1" applyBorder="1" applyAlignment="1"/>
    <xf numFmtId="0" fontId="105" fillId="0" borderId="0" xfId="0" applyFont="1" applyFill="1"/>
    <xf numFmtId="0" fontId="73" fillId="5" borderId="18" xfId="0" applyFont="1" applyFill="1" applyBorder="1"/>
    <xf numFmtId="0" fontId="73" fillId="5" borderId="14" xfId="0" applyFont="1" applyFill="1" applyBorder="1" applyAlignment="1">
      <alignment vertical="top" wrapText="1"/>
    </xf>
    <xf numFmtId="0" fontId="84" fillId="5" borderId="14" xfId="0" applyFont="1" applyFill="1" applyBorder="1" applyAlignment="1">
      <alignment horizontal="center" vertical="center"/>
    </xf>
    <xf numFmtId="0" fontId="112" fillId="5" borderId="6" xfId="0" applyFont="1" applyFill="1" applyBorder="1" applyAlignment="1">
      <alignment horizontal="right" vertical="center"/>
    </xf>
    <xf numFmtId="0" fontId="73" fillId="0" borderId="0" xfId="0" applyFont="1" applyFill="1" applyBorder="1" applyAlignment="1"/>
    <xf numFmtId="0" fontId="73" fillId="0" borderId="0" xfId="0" applyFont="1" applyFill="1"/>
    <xf numFmtId="0" fontId="73" fillId="0" borderId="0" xfId="0" applyFont="1" applyFill="1" applyBorder="1"/>
    <xf numFmtId="0" fontId="74" fillId="5" borderId="18" xfId="0" applyFont="1" applyFill="1" applyBorder="1"/>
    <xf numFmtId="0" fontId="74" fillId="5" borderId="14" xfId="0" applyFont="1" applyFill="1" applyBorder="1" applyAlignment="1">
      <alignment vertical="top" wrapText="1"/>
    </xf>
    <xf numFmtId="0" fontId="113" fillId="5" borderId="14" xfId="0" applyFont="1" applyFill="1" applyBorder="1" applyAlignment="1">
      <alignment horizontal="center" vertical="center"/>
    </xf>
    <xf numFmtId="0" fontId="114" fillId="5" borderId="6" xfId="0" applyFont="1" applyFill="1" applyBorder="1" applyAlignment="1">
      <alignment horizontal="right" vertical="center"/>
    </xf>
    <xf numFmtId="0" fontId="115" fillId="0" borderId="0" xfId="0" applyFont="1" applyFill="1" applyBorder="1" applyAlignment="1"/>
    <xf numFmtId="0" fontId="115" fillId="0" borderId="0" xfId="0" applyFont="1" applyFill="1"/>
    <xf numFmtId="0" fontId="115" fillId="0" borderId="0" xfId="0" applyFont="1" applyFill="1" applyBorder="1"/>
    <xf numFmtId="0" fontId="116" fillId="5" borderId="18" xfId="0" applyFont="1" applyFill="1" applyBorder="1"/>
    <xf numFmtId="0" fontId="116" fillId="5" borderId="14" xfId="0" applyFont="1" applyFill="1" applyBorder="1" applyAlignment="1">
      <alignment vertical="top" wrapText="1"/>
    </xf>
    <xf numFmtId="0" fontId="117" fillId="5" borderId="14" xfId="0" applyFont="1" applyFill="1" applyBorder="1" applyAlignment="1">
      <alignment horizontal="center" vertical="center"/>
    </xf>
    <xf numFmtId="0" fontId="72" fillId="5" borderId="6" xfId="0" applyFont="1" applyFill="1" applyBorder="1" applyAlignment="1">
      <alignment horizontal="right" vertical="center"/>
    </xf>
    <xf numFmtId="0" fontId="116" fillId="0" borderId="0" xfId="0" applyFont="1" applyFill="1" applyBorder="1" applyAlignment="1"/>
    <xf numFmtId="0" fontId="116" fillId="0" borderId="0" xfId="0" applyFont="1" applyFill="1"/>
    <xf numFmtId="0" fontId="116" fillId="0" borderId="0" xfId="0" applyFont="1" applyFill="1" applyBorder="1"/>
    <xf numFmtId="0" fontId="74" fillId="5" borderId="18" xfId="0" applyFont="1" applyFill="1" applyBorder="1" applyAlignment="1"/>
    <xf numFmtId="0" fontId="74" fillId="5" borderId="14" xfId="0" applyFont="1" applyFill="1" applyBorder="1" applyAlignment="1">
      <alignment vertical="top"/>
    </xf>
    <xf numFmtId="0" fontId="115" fillId="0" borderId="0" xfId="0" applyFont="1" applyFill="1" applyAlignment="1"/>
    <xf numFmtId="0" fontId="118" fillId="5" borderId="18" xfId="0" applyFont="1" applyFill="1" applyBorder="1" applyAlignment="1"/>
    <xf numFmtId="0" fontId="118" fillId="5" borderId="14" xfId="0" applyFont="1" applyFill="1" applyBorder="1" applyAlignment="1">
      <alignment vertical="top"/>
    </xf>
    <xf numFmtId="0" fontId="116" fillId="0" borderId="0" xfId="0" applyFont="1" applyFill="1" applyAlignment="1"/>
    <xf numFmtId="0" fontId="71" fillId="5" borderId="18" xfId="0" applyFont="1" applyFill="1" applyBorder="1" applyAlignment="1"/>
    <xf numFmtId="0" fontId="71" fillId="5" borderId="14" xfId="0" applyFont="1" applyFill="1" applyBorder="1" applyAlignment="1">
      <alignment horizontal="left" vertical="top" indent="1"/>
    </xf>
    <xf numFmtId="0" fontId="119" fillId="5" borderId="14" xfId="0" applyFont="1" applyFill="1" applyBorder="1" applyAlignment="1">
      <alignment horizontal="center" vertical="center"/>
    </xf>
    <xf numFmtId="0" fontId="120" fillId="5" borderId="6" xfId="0" applyFont="1" applyFill="1" applyBorder="1" applyAlignment="1">
      <alignment horizontal="right" vertical="center"/>
    </xf>
    <xf numFmtId="0" fontId="71" fillId="0" borderId="0" xfId="0" applyFont="1" applyFill="1" applyBorder="1" applyAlignment="1"/>
    <xf numFmtId="0" fontId="71" fillId="0" borderId="0" xfId="0" applyFont="1" applyFill="1" applyAlignment="1"/>
    <xf numFmtId="0" fontId="73" fillId="5" borderId="18" xfId="0" applyFont="1" applyFill="1" applyBorder="1" applyAlignment="1"/>
    <xf numFmtId="0" fontId="73" fillId="5" borderId="14" xfId="0" applyFont="1" applyFill="1" applyBorder="1" applyAlignment="1">
      <alignment vertical="top"/>
    </xf>
    <xf numFmtId="0" fontId="73" fillId="0" borderId="0" xfId="0" applyFont="1" applyFill="1" applyAlignment="1"/>
    <xf numFmtId="0" fontId="100" fillId="2" borderId="18" xfId="7" applyFont="1" applyBorder="1" applyAlignment="1" applyProtection="1">
      <alignment horizontal="left" vertical="center" wrapText="1"/>
    </xf>
    <xf numFmtId="49" fontId="13" fillId="4" borderId="18" xfId="83" applyNumberFormat="1" applyFont="1" applyFill="1" applyBorder="1" applyAlignment="1" applyProtection="1">
      <alignment vertical="top" wrapText="1"/>
    </xf>
    <xf numFmtId="0" fontId="121" fillId="0" borderId="14" xfId="83" applyNumberFormat="1" applyFont="1" applyFill="1" applyBorder="1" applyAlignment="1" applyProtection="1">
      <alignment horizontal="left" vertical="top" wrapText="1"/>
    </xf>
    <xf numFmtId="49" fontId="13" fillId="4" borderId="27" xfId="84" applyNumberFormat="1" applyFont="1" applyFill="1" applyBorder="1" applyAlignment="1" applyProtection="1">
      <alignment horizontal="center" vertical="top"/>
    </xf>
    <xf numFmtId="4" fontId="13" fillId="4" borderId="23" xfId="84" applyNumberFormat="1" applyFont="1" applyFill="1" applyBorder="1" applyAlignment="1" applyProtection="1">
      <alignment horizontal="right" vertical="top"/>
    </xf>
    <xf numFmtId="0" fontId="13" fillId="0" borderId="0" xfId="83" applyFont="1" applyProtection="1">
      <protection locked="0"/>
    </xf>
    <xf numFmtId="0" fontId="13" fillId="0" borderId="0" xfId="83" applyFont="1" applyProtection="1"/>
    <xf numFmtId="0" fontId="9" fillId="0" borderId="14" xfId="0" applyFont="1" applyBorder="1" applyAlignment="1">
      <alignment horizontal="left" wrapText="1" indent="1"/>
    </xf>
    <xf numFmtId="0" fontId="10" fillId="2" borderId="14" xfId="5" applyFont="1" applyBorder="1" applyAlignment="1" applyProtection="1">
      <alignment horizontal="left" vertical="top" indent="2"/>
    </xf>
    <xf numFmtId="0" fontId="118" fillId="0" borderId="18" xfId="0" applyFont="1" applyFill="1" applyBorder="1"/>
    <xf numFmtId="0" fontId="118" fillId="0" borderId="14" xfId="0" applyFont="1" applyFill="1" applyBorder="1"/>
    <xf numFmtId="0" fontId="118" fillId="0" borderId="27" xfId="0" applyFont="1" applyFill="1" applyBorder="1"/>
    <xf numFmtId="0" fontId="122" fillId="0" borderId="6" xfId="0" applyFont="1" applyFill="1" applyBorder="1" applyAlignment="1">
      <alignment horizontal="right"/>
    </xf>
    <xf numFmtId="0" fontId="123" fillId="0" borderId="0" xfId="0" applyFont="1" applyFill="1"/>
    <xf numFmtId="0" fontId="124" fillId="0" borderId="0" xfId="0" applyFont="1" applyFill="1"/>
    <xf numFmtId="0" fontId="6" fillId="0" borderId="27" xfId="0" applyFont="1" applyBorder="1" applyAlignment="1">
      <alignment horizontal="center"/>
    </xf>
    <xf numFmtId="167" fontId="89" fillId="0" borderId="6" xfId="0" applyNumberFormat="1" applyFont="1" applyFill="1" applyBorder="1" applyAlignment="1" applyProtection="1">
      <alignment horizontal="right" vertical="center"/>
    </xf>
    <xf numFmtId="0" fontId="15" fillId="0" borderId="27" xfId="0" applyFont="1" applyBorder="1" applyAlignment="1">
      <alignment horizontal="center" vertical="top"/>
    </xf>
    <xf numFmtId="167" fontId="46" fillId="4" borderId="6" xfId="0" applyNumberFormat="1" applyFont="1" applyFill="1" applyBorder="1" applyAlignment="1" applyProtection="1">
      <alignment horizontal="right" vertical="top"/>
    </xf>
    <xf numFmtId="0" fontId="10" fillId="2" borderId="20" xfId="7" applyFont="1" applyBorder="1" applyAlignment="1" applyProtection="1">
      <alignment horizontal="center" vertical="center" wrapText="1"/>
    </xf>
    <xf numFmtId="0" fontId="10" fillId="2" borderId="16" xfId="5" applyFont="1" applyBorder="1" applyAlignment="1" applyProtection="1">
      <alignment horizontal="left" vertical="top" indent="2"/>
    </xf>
    <xf numFmtId="0" fontId="6" fillId="0" borderId="28" xfId="0" applyFont="1" applyBorder="1" applyAlignment="1">
      <alignment horizontal="center" vertical="center"/>
    </xf>
    <xf numFmtId="0" fontId="6" fillId="0" borderId="28" xfId="0" applyFont="1" applyBorder="1" applyAlignment="1">
      <alignment horizontal="center"/>
    </xf>
    <xf numFmtId="0" fontId="9" fillId="0" borderId="20" xfId="0" applyFont="1" applyBorder="1"/>
    <xf numFmtId="0" fontId="9" fillId="0" borderId="16" xfId="0" quotePrefix="1" applyFont="1" applyBorder="1"/>
    <xf numFmtId="0" fontId="15" fillId="0" borderId="28" xfId="0" applyFont="1" applyBorder="1" applyAlignment="1">
      <alignment horizontal="center"/>
    </xf>
    <xf numFmtId="0" fontId="15" fillId="0" borderId="9" xfId="0" applyFont="1" applyBorder="1" applyAlignment="1">
      <alignment horizontal="center"/>
    </xf>
    <xf numFmtId="4" fontId="20" fillId="4" borderId="6" xfId="84" applyNumberFormat="1" applyFont="1" applyFill="1" applyBorder="1" applyAlignment="1" applyProtection="1">
      <alignment horizontal="right" vertical="top"/>
    </xf>
    <xf numFmtId="0" fontId="10" fillId="2" borderId="18" xfId="7" applyFont="1" applyBorder="1" applyAlignment="1" applyProtection="1">
      <alignment horizontal="left" vertical="top" wrapText="1"/>
    </xf>
    <xf numFmtId="0" fontId="73" fillId="0" borderId="14" xfId="0" applyFont="1" applyFill="1" applyBorder="1"/>
    <xf numFmtId="0" fontId="10" fillId="2" borderId="18" xfId="7" applyFont="1" applyBorder="1" applyAlignment="1" applyProtection="1">
      <alignment horizontal="center" vertical="top" wrapText="1"/>
    </xf>
    <xf numFmtId="0" fontId="9" fillId="0" borderId="14" xfId="0" applyFont="1" applyBorder="1" applyAlignment="1">
      <alignment horizontal="left" vertical="top" wrapText="1" indent="1"/>
    </xf>
    <xf numFmtId="0" fontId="80" fillId="0" borderId="14" xfId="0" applyFont="1" applyFill="1" applyBorder="1"/>
    <xf numFmtId="0" fontId="22" fillId="2" borderId="2" xfId="7" applyFont="1" applyBorder="1" applyAlignment="1" applyProtection="1">
      <alignment horizontal="center" vertical="center" wrapText="1"/>
    </xf>
    <xf numFmtId="0" fontId="10" fillId="2" borderId="20" xfId="7" applyFont="1" applyBorder="1" applyAlignment="1" applyProtection="1">
      <alignment horizontal="center" vertical="top" wrapText="1"/>
    </xf>
    <xf numFmtId="0" fontId="70" fillId="0" borderId="14" xfId="0" applyFont="1" applyFill="1" applyBorder="1" applyAlignment="1">
      <alignment horizontal="center" vertical="center"/>
    </xf>
    <xf numFmtId="0" fontId="71" fillId="0" borderId="14" xfId="0" applyFont="1" applyFill="1" applyBorder="1" applyAlignment="1">
      <alignment vertical="top" wrapText="1"/>
    </xf>
    <xf numFmtId="0" fontId="123" fillId="0" borderId="18" xfId="0" applyFont="1" applyFill="1" applyBorder="1"/>
    <xf numFmtId="0" fontId="117" fillId="0" borderId="14" xfId="0" applyFont="1" applyFill="1" applyBorder="1" applyAlignment="1">
      <alignment horizontal="center" vertical="center"/>
    </xf>
    <xf numFmtId="167" fontId="72" fillId="0" borderId="6" xfId="0" applyNumberFormat="1" applyFont="1" applyFill="1" applyBorder="1" applyAlignment="1" applyProtection="1">
      <alignment horizontal="right" vertical="center"/>
    </xf>
    <xf numFmtId="0" fontId="123" fillId="0" borderId="0" xfId="0" applyFont="1" applyFill="1" applyBorder="1" applyAlignment="1"/>
    <xf numFmtId="0" fontId="68" fillId="0" borderId="14" xfId="0" applyFont="1" applyBorder="1" applyAlignment="1">
      <alignment horizontal="center" vertical="center"/>
    </xf>
    <xf numFmtId="0" fontId="24" fillId="4" borderId="0" xfId="13" applyFont="1" applyFill="1" applyBorder="1" applyAlignment="1" applyProtection="1">
      <alignment vertical="top"/>
      <protection locked="0"/>
    </xf>
    <xf numFmtId="0" fontId="24" fillId="4" borderId="0" xfId="13" applyFont="1" applyFill="1" applyAlignment="1" applyProtection="1">
      <alignment vertical="top" wrapText="1"/>
      <protection locked="0"/>
    </xf>
    <xf numFmtId="0" fontId="73" fillId="0" borderId="0" xfId="0" applyFont="1" applyBorder="1" applyAlignment="1"/>
    <xf numFmtId="49" fontId="25" fillId="0" borderId="18" xfId="0" applyNumberFormat="1" applyFont="1" applyFill="1" applyBorder="1" applyAlignment="1" applyProtection="1">
      <alignment vertical="top"/>
    </xf>
    <xf numFmtId="0" fontId="21" fillId="0" borderId="14" xfId="8" applyFont="1" applyFill="1" applyBorder="1" applyAlignment="1" applyProtection="1">
      <alignment horizontal="left" vertical="top" wrapText="1"/>
    </xf>
    <xf numFmtId="0" fontId="68" fillId="0" borderId="14" xfId="0" applyFont="1" applyFill="1" applyBorder="1" applyAlignment="1">
      <alignment horizontal="center" vertical="center"/>
    </xf>
    <xf numFmtId="0" fontId="25" fillId="0" borderId="0" xfId="0" applyFont="1" applyFill="1" applyAlignment="1" applyProtection="1">
      <alignment vertical="top"/>
    </xf>
    <xf numFmtId="0" fontId="10" fillId="2" borderId="16" xfId="5" applyFont="1" applyBorder="1" applyAlignment="1" applyProtection="1">
      <alignment horizontal="left" vertical="top" wrapText="1"/>
    </xf>
    <xf numFmtId="0" fontId="68" fillId="0" borderId="16" xfId="0" applyFont="1" applyBorder="1" applyAlignment="1">
      <alignment horizontal="center" vertical="center"/>
    </xf>
    <xf numFmtId="167" fontId="46" fillId="4" borderId="9" xfId="0" applyNumberFormat="1" applyFont="1" applyFill="1" applyBorder="1" applyAlignment="1" applyProtection="1">
      <alignment horizontal="right" vertical="center"/>
    </xf>
    <xf numFmtId="0" fontId="124" fillId="0" borderId="18" xfId="0" applyFont="1" applyFill="1" applyBorder="1"/>
    <xf numFmtId="0" fontId="126" fillId="0" borderId="14" xfId="0" applyFont="1" applyFill="1" applyBorder="1" applyAlignment="1">
      <alignment horizontal="center" vertical="center"/>
    </xf>
    <xf numFmtId="0" fontId="124" fillId="0" borderId="0" xfId="0" applyFont="1" applyFill="1" applyBorder="1" applyAlignment="1"/>
    <xf numFmtId="0" fontId="84" fillId="0" borderId="14" xfId="0" applyFont="1" applyBorder="1" applyAlignment="1">
      <alignment horizontal="center" vertical="center"/>
    </xf>
    <xf numFmtId="0" fontId="25" fillId="4" borderId="0" xfId="13" applyFont="1" applyFill="1" applyBorder="1" applyAlignment="1" applyProtection="1">
      <alignment vertical="top"/>
      <protection locked="0"/>
    </xf>
    <xf numFmtId="0" fontId="25" fillId="4" borderId="0" xfId="13" applyFont="1" applyFill="1" applyAlignment="1" applyProtection="1">
      <alignment vertical="top" wrapText="1"/>
      <protection locked="0"/>
    </xf>
    <xf numFmtId="0" fontId="83" fillId="2" borderId="18" xfId="7" applyFont="1" applyBorder="1" applyAlignment="1" applyProtection="1">
      <alignment horizontal="left" vertical="center" wrapText="1"/>
    </xf>
    <xf numFmtId="0" fontId="111" fillId="0" borderId="14" xfId="0" applyFont="1" applyBorder="1" applyAlignment="1">
      <alignment horizontal="center" vertical="center"/>
    </xf>
    <xf numFmtId="0" fontId="109" fillId="4" borderId="0" xfId="13" applyFont="1" applyFill="1" applyBorder="1" applyAlignment="1" applyProtection="1">
      <alignment vertical="top"/>
      <protection locked="0"/>
    </xf>
    <xf numFmtId="0" fontId="109" fillId="4" borderId="0" xfId="13" applyFont="1" applyFill="1" applyAlignment="1" applyProtection="1">
      <alignment vertical="top" wrapText="1"/>
      <protection locked="0"/>
    </xf>
    <xf numFmtId="0" fontId="109" fillId="4" borderId="0" xfId="13" applyFont="1" applyFill="1" applyAlignment="1" applyProtection="1">
      <alignment vertical="top" wrapText="1"/>
    </xf>
    <xf numFmtId="0" fontId="124" fillId="0" borderId="14" xfId="0" applyFont="1" applyFill="1" applyBorder="1" applyAlignment="1">
      <alignment horizontal="left" wrapText="1" indent="1"/>
    </xf>
    <xf numFmtId="0" fontId="125" fillId="0" borderId="14" xfId="0" applyFont="1" applyFill="1" applyBorder="1" applyAlignment="1">
      <alignment horizontal="left" wrapText="1" indent="1"/>
    </xf>
    <xf numFmtId="0" fontId="123" fillId="0" borderId="14" xfId="0" applyFont="1" applyFill="1" applyBorder="1" applyAlignment="1">
      <alignment horizontal="left" wrapText="1" indent="2"/>
    </xf>
    <xf numFmtId="0" fontId="12" fillId="2" borderId="18" xfId="7" applyFont="1" applyBorder="1" applyProtection="1">
      <alignment horizontal="left" vertical="top" wrapText="1"/>
    </xf>
    <xf numFmtId="49" fontId="12" fillId="2" borderId="14" xfId="4" applyFont="1" applyBorder="1" applyAlignment="1" applyProtection="1">
      <alignment horizontal="left" vertical="top" wrapText="1"/>
    </xf>
    <xf numFmtId="0" fontId="118" fillId="0" borderId="2" xfId="0" applyFont="1" applyFill="1" applyBorder="1"/>
    <xf numFmtId="49" fontId="124" fillId="0" borderId="18" xfId="0" applyNumberFormat="1" applyFont="1" applyFill="1" applyBorder="1" applyAlignment="1" applyProtection="1">
      <alignment vertical="top"/>
    </xf>
    <xf numFmtId="0" fontId="19" fillId="0" borderId="14" xfId="2" applyFont="1" applyFill="1" applyBorder="1" applyAlignment="1" applyProtection="1">
      <alignment horizontal="left" vertical="top" wrapText="1"/>
    </xf>
    <xf numFmtId="0" fontId="124" fillId="0" borderId="0" xfId="0" applyFont="1" applyFill="1" applyAlignment="1" applyProtection="1">
      <alignment vertical="top"/>
    </xf>
    <xf numFmtId="49" fontId="127" fillId="0" borderId="18" xfId="4" applyFont="1" applyFill="1" applyBorder="1" applyAlignment="1" applyProtection="1">
      <alignment horizontal="left" vertical="top"/>
    </xf>
    <xf numFmtId="0" fontId="19" fillId="0" borderId="14" xfId="5" applyFont="1" applyFill="1" applyBorder="1" applyAlignment="1" applyProtection="1">
      <alignment horizontal="left" vertical="top" wrapText="1"/>
    </xf>
    <xf numFmtId="0" fontId="128" fillId="2" borderId="18" xfId="7" applyFont="1" applyBorder="1" applyAlignment="1" applyProtection="1">
      <alignment horizontal="left" vertical="center" wrapText="1"/>
    </xf>
    <xf numFmtId="49" fontId="105" fillId="0" borderId="18" xfId="0" applyNumberFormat="1" applyFont="1" applyFill="1" applyBorder="1" applyAlignment="1" applyProtection="1">
      <alignment vertical="top"/>
    </xf>
    <xf numFmtId="0" fontId="127" fillId="0" borderId="14" xfId="10" applyFont="1" applyFill="1" applyBorder="1" applyAlignment="1" applyProtection="1">
      <alignment horizontal="left" vertical="top" wrapText="1"/>
    </xf>
    <xf numFmtId="0" fontId="111" fillId="0" borderId="14" xfId="0" applyFont="1" applyFill="1" applyBorder="1" applyAlignment="1">
      <alignment horizontal="center" vertical="center"/>
    </xf>
    <xf numFmtId="0" fontId="105" fillId="0" borderId="0" xfId="0" applyFont="1" applyFill="1" applyAlignment="1" applyProtection="1">
      <alignment vertical="top"/>
    </xf>
    <xf numFmtId="0" fontId="129" fillId="5" borderId="18" xfId="0" applyFont="1" applyFill="1" applyBorder="1"/>
    <xf numFmtId="0" fontId="130" fillId="5" borderId="14" xfId="0" applyFont="1" applyFill="1" applyBorder="1" applyAlignment="1">
      <alignment horizontal="center" vertical="center"/>
    </xf>
    <xf numFmtId="0" fontId="131" fillId="5" borderId="6" xfId="0" applyFont="1" applyFill="1" applyBorder="1" applyAlignment="1">
      <alignment horizontal="right" vertical="center"/>
    </xf>
    <xf numFmtId="0" fontId="129" fillId="0" borderId="0" xfId="0" applyFont="1" applyFill="1" applyBorder="1" applyAlignment="1"/>
    <xf numFmtId="0" fontId="129" fillId="0" borderId="0" xfId="0" applyFont="1" applyFill="1"/>
    <xf numFmtId="0" fontId="129" fillId="0" borderId="0" xfId="0" applyFont="1" applyFill="1" applyBorder="1"/>
    <xf numFmtId="0" fontId="10" fillId="2" borderId="20" xfId="7" applyFont="1" applyBorder="1" applyAlignment="1" applyProtection="1">
      <alignment horizontal="left" vertical="center" wrapText="1"/>
    </xf>
    <xf numFmtId="0" fontId="84" fillId="0" borderId="16" xfId="0" applyFont="1" applyBorder="1" applyAlignment="1">
      <alignment horizontal="center" vertical="center"/>
    </xf>
    <xf numFmtId="49" fontId="27" fillId="6" borderId="17" xfId="83" applyNumberFormat="1" applyFont="1" applyFill="1" applyBorder="1" applyAlignment="1" applyProtection="1">
      <alignment vertical="center" wrapText="1"/>
    </xf>
    <xf numFmtId="0" fontId="27" fillId="6" borderId="12" xfId="83" applyNumberFormat="1" applyFont="1" applyFill="1" applyBorder="1" applyAlignment="1" applyProtection="1">
      <alignment horizontal="left" vertical="center" wrapText="1"/>
    </xf>
    <xf numFmtId="49" fontId="27" fillId="6" borderId="29" xfId="84" applyNumberFormat="1" applyFont="1" applyFill="1" applyBorder="1" applyAlignment="1" applyProtection="1">
      <alignment horizontal="center" vertical="center"/>
    </xf>
    <xf numFmtId="49" fontId="27" fillId="6" borderId="31" xfId="84" applyNumberFormat="1" applyFont="1" applyFill="1" applyBorder="1" applyAlignment="1" applyProtection="1">
      <alignment horizontal="center" vertical="center"/>
    </xf>
    <xf numFmtId="0" fontId="59" fillId="7" borderId="0" xfId="12" applyNumberFormat="1" applyFont="1" applyFill="1" applyBorder="1" applyAlignment="1" applyProtection="1">
      <alignment horizontal="left" vertical="top"/>
    </xf>
    <xf numFmtId="0" fontId="57" fillId="7" borderId="0" xfId="12" applyFont="1" applyFill="1" applyBorder="1" applyAlignment="1" applyProtection="1">
      <alignment horizontal="center"/>
    </xf>
    <xf numFmtId="0" fontId="57" fillId="7" borderId="6" xfId="12" applyFont="1" applyFill="1" applyBorder="1" applyProtection="1">
      <protection locked="0"/>
    </xf>
    <xf numFmtId="0" fontId="109" fillId="0" borderId="14" xfId="0" applyFont="1" applyFill="1" applyBorder="1" applyAlignment="1">
      <alignment vertical="top" wrapText="1"/>
    </xf>
    <xf numFmtId="0" fontId="23" fillId="6" borderId="19" xfId="83" applyNumberFormat="1" applyFont="1" applyFill="1" applyBorder="1" applyAlignment="1" applyProtection="1">
      <alignment horizontal="left" vertical="center"/>
    </xf>
    <xf numFmtId="0" fontId="29" fillId="6" borderId="15" xfId="83" applyNumberFormat="1" applyFont="1" applyFill="1" applyBorder="1" applyAlignment="1" applyProtection="1">
      <alignment horizontal="left" vertical="center"/>
    </xf>
    <xf numFmtId="49" fontId="29" fillId="6" borderId="30" xfId="84" applyNumberFormat="1" applyFont="1" applyFill="1" applyBorder="1" applyAlignment="1" applyProtection="1">
      <alignment horizontal="center" vertical="center"/>
    </xf>
    <xf numFmtId="166" fontId="29" fillId="6" borderId="25" xfId="84" applyNumberFormat="1" applyFont="1" applyFill="1" applyBorder="1" applyAlignment="1" applyProtection="1">
      <alignment vertical="center"/>
    </xf>
    <xf numFmtId="0" fontId="121" fillId="5" borderId="14" xfId="0" applyFont="1" applyFill="1" applyBorder="1" applyAlignment="1">
      <alignment horizontal="left" vertical="top" indent="1"/>
    </xf>
    <xf numFmtId="0" fontId="52" fillId="0" borderId="10" xfId="79" applyFont="1" applyBorder="1" applyAlignment="1">
      <alignment horizontal="center" vertical="center" wrapText="1"/>
    </xf>
    <xf numFmtId="0" fontId="0" fillId="0" borderId="11" xfId="0" applyBorder="1" applyAlignment="1">
      <alignment horizontal="center" vertical="center" wrapText="1"/>
    </xf>
    <xf numFmtId="0" fontId="0" fillId="0" borderId="13" xfId="0" applyBorder="1" applyAlignment="1">
      <alignment horizontal="center" vertical="center" wrapText="1"/>
    </xf>
    <xf numFmtId="0" fontId="24" fillId="0" borderId="0" xfId="79" applyFont="1" applyAlignment="1">
      <alignment vertical="top" wrapText="1"/>
    </xf>
    <xf numFmtId="0" fontId="103" fillId="0" borderId="2" xfId="79" applyFont="1" applyBorder="1" applyAlignment="1">
      <alignment horizontal="center" vertical="center" wrapText="1"/>
    </xf>
    <xf numFmtId="0" fontId="104" fillId="0" borderId="0" xfId="0" applyFont="1" applyAlignment="1">
      <alignment horizontal="center" vertical="center" wrapText="1"/>
    </xf>
    <xf numFmtId="0" fontId="104" fillId="0" borderId="6" xfId="0" applyFont="1" applyBorder="1" applyAlignment="1">
      <alignment horizontal="center" vertical="center" wrapText="1"/>
    </xf>
    <xf numFmtId="0" fontId="53" fillId="0" borderId="2" xfId="79" applyFont="1" applyBorder="1" applyAlignment="1">
      <alignment horizontal="center" vertical="top" wrapText="1"/>
    </xf>
    <xf numFmtId="0" fontId="53" fillId="0" borderId="0" xfId="79" applyFont="1" applyBorder="1" applyAlignment="1">
      <alignment horizontal="center" vertical="top" wrapText="1"/>
    </xf>
    <xf numFmtId="0" fontId="53" fillId="0" borderId="6" xfId="79" applyFont="1" applyBorder="1" applyAlignment="1">
      <alignment horizontal="center" vertical="top" wrapText="1"/>
    </xf>
    <xf numFmtId="0" fontId="52" fillId="0" borderId="2" xfId="79" applyFont="1" applyBorder="1" applyAlignment="1">
      <alignment horizontal="center" vertical="top" wrapText="1"/>
    </xf>
    <xf numFmtId="0" fontId="0" fillId="0" borderId="0" xfId="0" applyBorder="1" applyAlignment="1">
      <alignment horizontal="center" vertical="top" wrapText="1"/>
    </xf>
    <xf numFmtId="0" fontId="0" fillId="0" borderId="6" xfId="0" applyBorder="1" applyAlignment="1">
      <alignment horizontal="center" vertical="top" wrapText="1"/>
    </xf>
    <xf numFmtId="0" fontId="52" fillId="0" borderId="10" xfId="79" applyFont="1"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71" fillId="0" borderId="14" xfId="0" applyFont="1" applyBorder="1" applyAlignment="1">
      <alignment wrapText="1"/>
    </xf>
  </cellXfs>
  <cellStyles count="88">
    <cellStyle name="ArtDescriptif" xfId="5" xr:uid="{00000000-0005-0000-0000-000000000000}"/>
    <cellStyle name="ArtDescriptif 2" xfId="15" xr:uid="{00000000-0005-0000-0000-000001000000}"/>
    <cellStyle name="Article note1" xfId="22" xr:uid="{00000000-0005-0000-0000-000002000000}"/>
    <cellStyle name="Article note2" xfId="23" xr:uid="{00000000-0005-0000-0000-000003000000}"/>
    <cellStyle name="Article note3" xfId="24" xr:uid="{00000000-0005-0000-0000-000005000000}"/>
    <cellStyle name="Article note4" xfId="25" xr:uid="{00000000-0005-0000-0000-000006000000}"/>
    <cellStyle name="Article note5" xfId="26" xr:uid="{00000000-0005-0000-0000-000007000000}"/>
    <cellStyle name="ArtLibelleCond" xfId="27" xr:uid="{00000000-0005-0000-0000-000008000000}"/>
    <cellStyle name="ArtNote1" xfId="28" xr:uid="{00000000-0005-0000-0000-000009000000}"/>
    <cellStyle name="ArtNote2" xfId="8" xr:uid="{00000000-0005-0000-0000-00000A000000}"/>
    <cellStyle name="ArtNote3" xfId="29" xr:uid="{00000000-0005-0000-0000-00000B000000}"/>
    <cellStyle name="ArtNote3 2" xfId="73" xr:uid="{00000000-0005-0000-0000-00000C000000}"/>
    <cellStyle name="ArtNote4" xfId="30" xr:uid="{00000000-0005-0000-0000-00000D000000}"/>
    <cellStyle name="ArtNote5" xfId="31" xr:uid="{00000000-0005-0000-0000-00000E000000}"/>
    <cellStyle name="ArtTitre" xfId="4" xr:uid="{00000000-0005-0000-0000-00000F000000}"/>
    <cellStyle name="CE" xfId="32" xr:uid="{00000000-0005-0000-0000-000010000000}"/>
    <cellStyle name="Chap 1" xfId="33" xr:uid="{00000000-0005-0000-0000-000011000000}"/>
    <cellStyle name="Chap 2" xfId="34" xr:uid="{00000000-0005-0000-0000-000012000000}"/>
    <cellStyle name="Chap 3" xfId="35" xr:uid="{00000000-0005-0000-0000-000013000000}"/>
    <cellStyle name="ChapDescriptif0" xfId="36" xr:uid="{00000000-0005-0000-0000-000014000000}"/>
    <cellStyle name="ChapDescriptif1" xfId="16" xr:uid="{00000000-0005-0000-0000-000015000000}"/>
    <cellStyle name="ChapDescriptif1 2" xfId="76" xr:uid="{00000000-0005-0000-0000-000016000000}"/>
    <cellStyle name="ChapDescriptif2" xfId="2" xr:uid="{00000000-0005-0000-0000-000017000000}"/>
    <cellStyle name="ChapDescriptif2 2" xfId="17" xr:uid="{00000000-0005-0000-0000-000018000000}"/>
    <cellStyle name="ChapDescriptif3" xfId="11" xr:uid="{00000000-0005-0000-0000-000019000000}"/>
    <cellStyle name="ChapDescriptif3 2" xfId="19" xr:uid="{00000000-0005-0000-0000-00001A000000}"/>
    <cellStyle name="ChapDescriptif4" xfId="37" xr:uid="{00000000-0005-0000-0000-00001B000000}"/>
    <cellStyle name="ChapDescriptif4 2" xfId="75" xr:uid="{00000000-0005-0000-0000-00001C000000}"/>
    <cellStyle name="ChapNote0" xfId="38" xr:uid="{00000000-0005-0000-0000-00001D000000}"/>
    <cellStyle name="ChapNote1" xfId="39" xr:uid="{00000000-0005-0000-0000-00001E000000}"/>
    <cellStyle name="ChapNote1 2" xfId="72" xr:uid="{00000000-0005-0000-0000-00001F000000}"/>
    <cellStyle name="ChapNote2" xfId="3" xr:uid="{00000000-0005-0000-0000-000020000000}"/>
    <cellStyle name="ChapNote3" xfId="10" xr:uid="{00000000-0005-0000-0000-000021000000}"/>
    <cellStyle name="ChapNote4" xfId="40" xr:uid="{00000000-0005-0000-0000-000022000000}"/>
    <cellStyle name="ChapRecap0" xfId="41" xr:uid="{00000000-0005-0000-0000-000023000000}"/>
    <cellStyle name="ChapRecap1" xfId="42" xr:uid="{00000000-0005-0000-0000-000024000000}"/>
    <cellStyle name="ChapRecap2" xfId="43" xr:uid="{00000000-0005-0000-0000-000025000000}"/>
    <cellStyle name="ChapRecap3" xfId="44" xr:uid="{00000000-0005-0000-0000-000026000000}"/>
    <cellStyle name="ChapRecap4" xfId="45" xr:uid="{00000000-0005-0000-0000-000027000000}"/>
    <cellStyle name="ChapTitre0" xfId="21" xr:uid="{00000000-0005-0000-0000-000028000000}"/>
    <cellStyle name="ChapTitre1" xfId="6" xr:uid="{00000000-0005-0000-0000-000029000000}"/>
    <cellStyle name="ChapTitre2" xfId="1" xr:uid="{00000000-0005-0000-0000-00002A000000}"/>
    <cellStyle name="ChapTitre2 2" xfId="14" xr:uid="{00000000-0005-0000-0000-00002B000000}"/>
    <cellStyle name="ChapTitre3" xfId="9" xr:uid="{00000000-0005-0000-0000-00002C000000}"/>
    <cellStyle name="ChapTitre3 2" xfId="18" xr:uid="{00000000-0005-0000-0000-00002D000000}"/>
    <cellStyle name="ChapTitre3 3" xfId="78" xr:uid="{00000000-0005-0000-0000-00002E000000}"/>
    <cellStyle name="ChapTitre4" xfId="20" xr:uid="{00000000-0005-0000-0000-00002F000000}"/>
    <cellStyle name="ChapTitre4 2" xfId="74" xr:uid="{00000000-0005-0000-0000-000030000000}"/>
    <cellStyle name="Descr Article" xfId="46" xr:uid="{00000000-0005-0000-0000-000031000000}"/>
    <cellStyle name="DQLocQuantNonLoc" xfId="47" xr:uid="{00000000-0005-0000-0000-000033000000}"/>
    <cellStyle name="DQLocRefClass" xfId="48" xr:uid="{00000000-0005-0000-0000-000034000000}"/>
    <cellStyle name="DQLocStruct" xfId="49" xr:uid="{00000000-0005-0000-0000-000035000000}"/>
    <cellStyle name="DQMinutes" xfId="50" xr:uid="{00000000-0005-0000-0000-000036000000}"/>
    <cellStyle name="Euro" xfId="77" xr:uid="{00000000-0005-0000-0000-000037000000}"/>
    <cellStyle name="Euro 7" xfId="81" xr:uid="{00000000-0005-0000-0000-000038000000}"/>
    <cellStyle name="Info Entete" xfId="51" xr:uid="{00000000-0005-0000-0000-000039000000}"/>
    <cellStyle name="Inter Entete" xfId="52" xr:uid="{00000000-0005-0000-0000-00003A000000}"/>
    <cellStyle name="Loc Litteraire" xfId="53" xr:uid="{00000000-0005-0000-0000-00003B000000}"/>
    <cellStyle name="Loc Structuree" xfId="54" xr:uid="{00000000-0005-0000-0000-00003C000000}"/>
    <cellStyle name="LocLit" xfId="55" xr:uid="{00000000-0005-0000-0000-00003D000000}"/>
    <cellStyle name="LocRefClass" xfId="56" xr:uid="{00000000-0005-0000-0000-00003E000000}"/>
    <cellStyle name="LocSignetRep" xfId="57" xr:uid="{00000000-0005-0000-0000-00003F000000}"/>
    <cellStyle name="LocStrRecap0" xfId="58" xr:uid="{00000000-0005-0000-0000-000040000000}"/>
    <cellStyle name="LocStrRecap1" xfId="59" xr:uid="{00000000-0005-0000-0000-000041000000}"/>
    <cellStyle name="LocStrTexte0" xfId="60" xr:uid="{00000000-0005-0000-0000-000042000000}"/>
    <cellStyle name="LocStrTexte1" xfId="61" xr:uid="{00000000-0005-0000-0000-000043000000}"/>
    <cellStyle name="LocStruct" xfId="62" xr:uid="{00000000-0005-0000-0000-000044000000}"/>
    <cellStyle name="LocTitre" xfId="63" xr:uid="{00000000-0005-0000-0000-000045000000}"/>
    <cellStyle name="Lot" xfId="64" xr:uid="{00000000-0005-0000-0000-000046000000}"/>
    <cellStyle name="Milliers 2" xfId="71" xr:uid="{00000000-0005-0000-0000-000047000000}"/>
    <cellStyle name="Milliers 3" xfId="84" xr:uid="{00000000-0005-0000-0000-000048000000}"/>
    <cellStyle name="Milliers 3 2" xfId="87" xr:uid="{00000000-0005-0000-0000-000049000000}"/>
    <cellStyle name="Nb2dec" xfId="65" xr:uid="{00000000-0005-0000-0000-00004B000000}"/>
    <cellStyle name="Normal" xfId="0" builtinId="0"/>
    <cellStyle name="Normal 2" xfId="13" xr:uid="{00000000-0005-0000-0000-00004D000000}"/>
    <cellStyle name="Normal 2 3" xfId="82" xr:uid="{00000000-0005-0000-0000-00004E000000}"/>
    <cellStyle name="Normal 3" xfId="80" xr:uid="{00000000-0005-0000-0000-00004F000000}"/>
    <cellStyle name="Normal 4" xfId="83" xr:uid="{00000000-0005-0000-0000-000050000000}"/>
    <cellStyle name="Normal 4 2" xfId="86" xr:uid="{00000000-0005-0000-0000-000051000000}"/>
    <cellStyle name="Normal 5" xfId="85" xr:uid="{00000000-0005-0000-0000-000052000000}"/>
    <cellStyle name="Normal_2006 Menuiserie - BPU" xfId="79" xr:uid="{00000000-0005-0000-0000-000053000000}"/>
    <cellStyle name="Normal_Mmixte - Elec 2008 - BPU Travaux" xfId="12" xr:uid="{00000000-0005-0000-0000-000054000000}"/>
    <cellStyle name="Numerotation" xfId="7" xr:uid="{00000000-0005-0000-0000-000056000000}"/>
    <cellStyle name="Qte Structuree" xfId="66" xr:uid="{00000000-0005-0000-0000-000057000000}"/>
    <cellStyle name="Structure" xfId="67" xr:uid="{00000000-0005-0000-0000-000058000000}"/>
    <cellStyle name="Structure Note" xfId="68" xr:uid="{00000000-0005-0000-0000-000059000000}"/>
    <cellStyle name="Titre Article" xfId="69" xr:uid="{00000000-0005-0000-0000-00005A000000}"/>
    <cellStyle name="Titre Entete" xfId="70" xr:uid="{00000000-0005-0000-0000-00005B000000}"/>
  </cellStyles>
  <dxfs count="3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0000FF"/>
      <color rgb="FF3333CC"/>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127137</xdr:colOff>
      <xdr:row>0</xdr:row>
      <xdr:rowOff>145774</xdr:rowOff>
    </xdr:from>
    <xdr:to>
      <xdr:col>0</xdr:col>
      <xdr:colOff>1041538</xdr:colOff>
      <xdr:row>4</xdr:row>
      <xdr:rowOff>140391</xdr:rowOff>
    </xdr:to>
    <xdr:pic>
      <xdr:nvPicPr>
        <xdr:cNvPr id="2" name="Picture 1" descr="logoquadri_150dpi_2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7" y="145774"/>
          <a:ext cx="914401" cy="9388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109268</xdr:colOff>
      <xdr:row>1</xdr:row>
      <xdr:rowOff>57978</xdr:rowOff>
    </xdr:from>
    <xdr:to>
      <xdr:col>0</xdr:col>
      <xdr:colOff>468582</xdr:colOff>
      <xdr:row>2</xdr:row>
      <xdr:rowOff>93527</xdr:rowOff>
    </xdr:to>
    <xdr:pic>
      <xdr:nvPicPr>
        <xdr:cNvPr id="2" name="Picture 1" descr="logoquadri_150dpi_25">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268" y="255805"/>
          <a:ext cx="352329" cy="3579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E39"/>
  <sheetViews>
    <sheetView showGridLines="0" view="pageBreakPreview" zoomScale="115" zoomScaleNormal="115" zoomScaleSheetLayoutView="115" workbookViewId="0">
      <selection activeCell="E40" sqref="E40"/>
    </sheetView>
  </sheetViews>
  <sheetFormatPr baseColWidth="10" defaultRowHeight="13" x14ac:dyDescent="0.35"/>
  <cols>
    <col min="1" max="2" width="16.6328125" style="14" customWidth="1"/>
    <col min="3" max="3" width="21.6328125" style="14" customWidth="1"/>
    <col min="4" max="4" width="16.6328125" style="14" customWidth="1"/>
    <col min="5" max="5" width="18.6328125" style="14" customWidth="1"/>
    <col min="6" max="256" width="11.453125" style="14"/>
    <col min="257" max="258" width="16.6328125" style="14" customWidth="1"/>
    <col min="259" max="259" width="21.6328125" style="14" customWidth="1"/>
    <col min="260" max="260" width="16.6328125" style="14" customWidth="1"/>
    <col min="261" max="261" width="18.6328125" style="14" customWidth="1"/>
    <col min="262" max="512" width="11.453125" style="14"/>
    <col min="513" max="514" width="16.6328125" style="14" customWidth="1"/>
    <col min="515" max="515" width="21.6328125" style="14" customWidth="1"/>
    <col min="516" max="516" width="16.6328125" style="14" customWidth="1"/>
    <col min="517" max="517" width="18.6328125" style="14" customWidth="1"/>
    <col min="518" max="768" width="11.453125" style="14"/>
    <col min="769" max="770" width="16.6328125" style="14" customWidth="1"/>
    <col min="771" max="771" width="21.6328125" style="14" customWidth="1"/>
    <col min="772" max="772" width="16.6328125" style="14" customWidth="1"/>
    <col min="773" max="773" width="18.6328125" style="14" customWidth="1"/>
    <col min="774" max="1024" width="11.453125" style="14"/>
    <col min="1025" max="1026" width="16.6328125" style="14" customWidth="1"/>
    <col min="1027" max="1027" width="21.6328125" style="14" customWidth="1"/>
    <col min="1028" max="1028" width="16.6328125" style="14" customWidth="1"/>
    <col min="1029" max="1029" width="18.6328125" style="14" customWidth="1"/>
    <col min="1030" max="1280" width="11.453125" style="14"/>
    <col min="1281" max="1282" width="16.6328125" style="14" customWidth="1"/>
    <col min="1283" max="1283" width="21.6328125" style="14" customWidth="1"/>
    <col min="1284" max="1284" width="16.6328125" style="14" customWidth="1"/>
    <col min="1285" max="1285" width="18.6328125" style="14" customWidth="1"/>
    <col min="1286" max="1536" width="11.453125" style="14"/>
    <col min="1537" max="1538" width="16.6328125" style="14" customWidth="1"/>
    <col min="1539" max="1539" width="21.6328125" style="14" customWidth="1"/>
    <col min="1540" max="1540" width="16.6328125" style="14" customWidth="1"/>
    <col min="1541" max="1541" width="18.6328125" style="14" customWidth="1"/>
    <col min="1542" max="1792" width="11.453125" style="14"/>
    <col min="1793" max="1794" width="16.6328125" style="14" customWidth="1"/>
    <col min="1795" max="1795" width="21.6328125" style="14" customWidth="1"/>
    <col min="1796" max="1796" width="16.6328125" style="14" customWidth="1"/>
    <col min="1797" max="1797" width="18.6328125" style="14" customWidth="1"/>
    <col min="1798" max="2048" width="11.453125" style="14"/>
    <col min="2049" max="2050" width="16.6328125" style="14" customWidth="1"/>
    <col min="2051" max="2051" width="21.6328125" style="14" customWidth="1"/>
    <col min="2052" max="2052" width="16.6328125" style="14" customWidth="1"/>
    <col min="2053" max="2053" width="18.6328125" style="14" customWidth="1"/>
    <col min="2054" max="2304" width="11.453125" style="14"/>
    <col min="2305" max="2306" width="16.6328125" style="14" customWidth="1"/>
    <col min="2307" max="2307" width="21.6328125" style="14" customWidth="1"/>
    <col min="2308" max="2308" width="16.6328125" style="14" customWidth="1"/>
    <col min="2309" max="2309" width="18.6328125" style="14" customWidth="1"/>
    <col min="2310" max="2560" width="11.453125" style="14"/>
    <col min="2561" max="2562" width="16.6328125" style="14" customWidth="1"/>
    <col min="2563" max="2563" width="21.6328125" style="14" customWidth="1"/>
    <col min="2564" max="2564" width="16.6328125" style="14" customWidth="1"/>
    <col min="2565" max="2565" width="18.6328125" style="14" customWidth="1"/>
    <col min="2566" max="2816" width="11.453125" style="14"/>
    <col min="2817" max="2818" width="16.6328125" style="14" customWidth="1"/>
    <col min="2819" max="2819" width="21.6328125" style="14" customWidth="1"/>
    <col min="2820" max="2820" width="16.6328125" style="14" customWidth="1"/>
    <col min="2821" max="2821" width="18.6328125" style="14" customWidth="1"/>
    <col min="2822" max="3072" width="11.453125" style="14"/>
    <col min="3073" max="3074" width="16.6328125" style="14" customWidth="1"/>
    <col min="3075" max="3075" width="21.6328125" style="14" customWidth="1"/>
    <col min="3076" max="3076" width="16.6328125" style="14" customWidth="1"/>
    <col min="3077" max="3077" width="18.6328125" style="14" customWidth="1"/>
    <col min="3078" max="3328" width="11.453125" style="14"/>
    <col min="3329" max="3330" width="16.6328125" style="14" customWidth="1"/>
    <col min="3331" max="3331" width="21.6328125" style="14" customWidth="1"/>
    <col min="3332" max="3332" width="16.6328125" style="14" customWidth="1"/>
    <col min="3333" max="3333" width="18.6328125" style="14" customWidth="1"/>
    <col min="3334" max="3584" width="11.453125" style="14"/>
    <col min="3585" max="3586" width="16.6328125" style="14" customWidth="1"/>
    <col min="3587" max="3587" width="21.6328125" style="14" customWidth="1"/>
    <col min="3588" max="3588" width="16.6328125" style="14" customWidth="1"/>
    <col min="3589" max="3589" width="18.6328125" style="14" customWidth="1"/>
    <col min="3590" max="3840" width="11.453125" style="14"/>
    <col min="3841" max="3842" width="16.6328125" style="14" customWidth="1"/>
    <col min="3843" max="3843" width="21.6328125" style="14" customWidth="1"/>
    <col min="3844" max="3844" width="16.6328125" style="14" customWidth="1"/>
    <col min="3845" max="3845" width="18.6328125" style="14" customWidth="1"/>
    <col min="3846" max="4096" width="11.453125" style="14"/>
    <col min="4097" max="4098" width="16.6328125" style="14" customWidth="1"/>
    <col min="4099" max="4099" width="21.6328125" style="14" customWidth="1"/>
    <col min="4100" max="4100" width="16.6328125" style="14" customWidth="1"/>
    <col min="4101" max="4101" width="18.6328125" style="14" customWidth="1"/>
    <col min="4102" max="4352" width="11.453125" style="14"/>
    <col min="4353" max="4354" width="16.6328125" style="14" customWidth="1"/>
    <col min="4355" max="4355" width="21.6328125" style="14" customWidth="1"/>
    <col min="4356" max="4356" width="16.6328125" style="14" customWidth="1"/>
    <col min="4357" max="4357" width="18.6328125" style="14" customWidth="1"/>
    <col min="4358" max="4608" width="11.453125" style="14"/>
    <col min="4609" max="4610" width="16.6328125" style="14" customWidth="1"/>
    <col min="4611" max="4611" width="21.6328125" style="14" customWidth="1"/>
    <col min="4612" max="4612" width="16.6328125" style="14" customWidth="1"/>
    <col min="4613" max="4613" width="18.6328125" style="14" customWidth="1"/>
    <col min="4614" max="4864" width="11.453125" style="14"/>
    <col min="4865" max="4866" width="16.6328125" style="14" customWidth="1"/>
    <col min="4867" max="4867" width="21.6328125" style="14" customWidth="1"/>
    <col min="4868" max="4868" width="16.6328125" style="14" customWidth="1"/>
    <col min="4869" max="4869" width="18.6328125" style="14" customWidth="1"/>
    <col min="4870" max="5120" width="11.453125" style="14"/>
    <col min="5121" max="5122" width="16.6328125" style="14" customWidth="1"/>
    <col min="5123" max="5123" width="21.6328125" style="14" customWidth="1"/>
    <col min="5124" max="5124" width="16.6328125" style="14" customWidth="1"/>
    <col min="5125" max="5125" width="18.6328125" style="14" customWidth="1"/>
    <col min="5126" max="5376" width="11.453125" style="14"/>
    <col min="5377" max="5378" width="16.6328125" style="14" customWidth="1"/>
    <col min="5379" max="5379" width="21.6328125" style="14" customWidth="1"/>
    <col min="5380" max="5380" width="16.6328125" style="14" customWidth="1"/>
    <col min="5381" max="5381" width="18.6328125" style="14" customWidth="1"/>
    <col min="5382" max="5632" width="11.453125" style="14"/>
    <col min="5633" max="5634" width="16.6328125" style="14" customWidth="1"/>
    <col min="5635" max="5635" width="21.6328125" style="14" customWidth="1"/>
    <col min="5636" max="5636" width="16.6328125" style="14" customWidth="1"/>
    <col min="5637" max="5637" width="18.6328125" style="14" customWidth="1"/>
    <col min="5638" max="5888" width="11.453125" style="14"/>
    <col min="5889" max="5890" width="16.6328125" style="14" customWidth="1"/>
    <col min="5891" max="5891" width="21.6328125" style="14" customWidth="1"/>
    <col min="5892" max="5892" width="16.6328125" style="14" customWidth="1"/>
    <col min="5893" max="5893" width="18.6328125" style="14" customWidth="1"/>
    <col min="5894" max="6144" width="11.453125" style="14"/>
    <col min="6145" max="6146" width="16.6328125" style="14" customWidth="1"/>
    <col min="6147" max="6147" width="21.6328125" style="14" customWidth="1"/>
    <col min="6148" max="6148" width="16.6328125" style="14" customWidth="1"/>
    <col min="6149" max="6149" width="18.6328125" style="14" customWidth="1"/>
    <col min="6150" max="6400" width="11.453125" style="14"/>
    <col min="6401" max="6402" width="16.6328125" style="14" customWidth="1"/>
    <col min="6403" max="6403" width="21.6328125" style="14" customWidth="1"/>
    <col min="6404" max="6404" width="16.6328125" style="14" customWidth="1"/>
    <col min="6405" max="6405" width="18.6328125" style="14" customWidth="1"/>
    <col min="6406" max="6656" width="11.453125" style="14"/>
    <col min="6657" max="6658" width="16.6328125" style="14" customWidth="1"/>
    <col min="6659" max="6659" width="21.6328125" style="14" customWidth="1"/>
    <col min="6660" max="6660" width="16.6328125" style="14" customWidth="1"/>
    <col min="6661" max="6661" width="18.6328125" style="14" customWidth="1"/>
    <col min="6662" max="6912" width="11.453125" style="14"/>
    <col min="6913" max="6914" width="16.6328125" style="14" customWidth="1"/>
    <col min="6915" max="6915" width="21.6328125" style="14" customWidth="1"/>
    <col min="6916" max="6916" width="16.6328125" style="14" customWidth="1"/>
    <col min="6917" max="6917" width="18.6328125" style="14" customWidth="1"/>
    <col min="6918" max="7168" width="11.453125" style="14"/>
    <col min="7169" max="7170" width="16.6328125" style="14" customWidth="1"/>
    <col min="7171" max="7171" width="21.6328125" style="14" customWidth="1"/>
    <col min="7172" max="7172" width="16.6328125" style="14" customWidth="1"/>
    <col min="7173" max="7173" width="18.6328125" style="14" customWidth="1"/>
    <col min="7174" max="7424" width="11.453125" style="14"/>
    <col min="7425" max="7426" width="16.6328125" style="14" customWidth="1"/>
    <col min="7427" max="7427" width="21.6328125" style="14" customWidth="1"/>
    <col min="7428" max="7428" width="16.6328125" style="14" customWidth="1"/>
    <col min="7429" max="7429" width="18.6328125" style="14" customWidth="1"/>
    <col min="7430" max="7680" width="11.453125" style="14"/>
    <col min="7681" max="7682" width="16.6328125" style="14" customWidth="1"/>
    <col min="7683" max="7683" width="21.6328125" style="14" customWidth="1"/>
    <col min="7684" max="7684" width="16.6328125" style="14" customWidth="1"/>
    <col min="7685" max="7685" width="18.6328125" style="14" customWidth="1"/>
    <col min="7686" max="7936" width="11.453125" style="14"/>
    <col min="7937" max="7938" width="16.6328125" style="14" customWidth="1"/>
    <col min="7939" max="7939" width="21.6328125" style="14" customWidth="1"/>
    <col min="7940" max="7940" width="16.6328125" style="14" customWidth="1"/>
    <col min="7941" max="7941" width="18.6328125" style="14" customWidth="1"/>
    <col min="7942" max="8192" width="11.453125" style="14"/>
    <col min="8193" max="8194" width="16.6328125" style="14" customWidth="1"/>
    <col min="8195" max="8195" width="21.6328125" style="14" customWidth="1"/>
    <col min="8196" max="8196" width="16.6328125" style="14" customWidth="1"/>
    <col min="8197" max="8197" width="18.6328125" style="14" customWidth="1"/>
    <col min="8198" max="8448" width="11.453125" style="14"/>
    <col min="8449" max="8450" width="16.6328125" style="14" customWidth="1"/>
    <col min="8451" max="8451" width="21.6328125" style="14" customWidth="1"/>
    <col min="8452" max="8452" width="16.6328125" style="14" customWidth="1"/>
    <col min="8453" max="8453" width="18.6328125" style="14" customWidth="1"/>
    <col min="8454" max="8704" width="11.453125" style="14"/>
    <col min="8705" max="8706" width="16.6328125" style="14" customWidth="1"/>
    <col min="8707" max="8707" width="21.6328125" style="14" customWidth="1"/>
    <col min="8708" max="8708" width="16.6328125" style="14" customWidth="1"/>
    <col min="8709" max="8709" width="18.6328125" style="14" customWidth="1"/>
    <col min="8710" max="8960" width="11.453125" style="14"/>
    <col min="8961" max="8962" width="16.6328125" style="14" customWidth="1"/>
    <col min="8963" max="8963" width="21.6328125" style="14" customWidth="1"/>
    <col min="8964" max="8964" width="16.6328125" style="14" customWidth="1"/>
    <col min="8965" max="8965" width="18.6328125" style="14" customWidth="1"/>
    <col min="8966" max="9216" width="11.453125" style="14"/>
    <col min="9217" max="9218" width="16.6328125" style="14" customWidth="1"/>
    <col min="9219" max="9219" width="21.6328125" style="14" customWidth="1"/>
    <col min="9220" max="9220" width="16.6328125" style="14" customWidth="1"/>
    <col min="9221" max="9221" width="18.6328125" style="14" customWidth="1"/>
    <col min="9222" max="9472" width="11.453125" style="14"/>
    <col min="9473" max="9474" width="16.6328125" style="14" customWidth="1"/>
    <col min="9475" max="9475" width="21.6328125" style="14" customWidth="1"/>
    <col min="9476" max="9476" width="16.6328125" style="14" customWidth="1"/>
    <col min="9477" max="9477" width="18.6328125" style="14" customWidth="1"/>
    <col min="9478" max="9728" width="11.453125" style="14"/>
    <col min="9729" max="9730" width="16.6328125" style="14" customWidth="1"/>
    <col min="9731" max="9731" width="21.6328125" style="14" customWidth="1"/>
    <col min="9732" max="9732" width="16.6328125" style="14" customWidth="1"/>
    <col min="9733" max="9733" width="18.6328125" style="14" customWidth="1"/>
    <col min="9734" max="9984" width="11.453125" style="14"/>
    <col min="9985" max="9986" width="16.6328125" style="14" customWidth="1"/>
    <col min="9987" max="9987" width="21.6328125" style="14" customWidth="1"/>
    <col min="9988" max="9988" width="16.6328125" style="14" customWidth="1"/>
    <col min="9989" max="9989" width="18.6328125" style="14" customWidth="1"/>
    <col min="9990" max="10240" width="11.453125" style="14"/>
    <col min="10241" max="10242" width="16.6328125" style="14" customWidth="1"/>
    <col min="10243" max="10243" width="21.6328125" style="14" customWidth="1"/>
    <col min="10244" max="10244" width="16.6328125" style="14" customWidth="1"/>
    <col min="10245" max="10245" width="18.6328125" style="14" customWidth="1"/>
    <col min="10246" max="10496" width="11.453125" style="14"/>
    <col min="10497" max="10498" width="16.6328125" style="14" customWidth="1"/>
    <col min="10499" max="10499" width="21.6328125" style="14" customWidth="1"/>
    <col min="10500" max="10500" width="16.6328125" style="14" customWidth="1"/>
    <col min="10501" max="10501" width="18.6328125" style="14" customWidth="1"/>
    <col min="10502" max="10752" width="11.453125" style="14"/>
    <col min="10753" max="10754" width="16.6328125" style="14" customWidth="1"/>
    <col min="10755" max="10755" width="21.6328125" style="14" customWidth="1"/>
    <col min="10756" max="10756" width="16.6328125" style="14" customWidth="1"/>
    <col min="10757" max="10757" width="18.6328125" style="14" customWidth="1"/>
    <col min="10758" max="11008" width="11.453125" style="14"/>
    <col min="11009" max="11010" width="16.6328125" style="14" customWidth="1"/>
    <col min="11011" max="11011" width="21.6328125" style="14" customWidth="1"/>
    <col min="11012" max="11012" width="16.6328125" style="14" customWidth="1"/>
    <col min="11013" max="11013" width="18.6328125" style="14" customWidth="1"/>
    <col min="11014" max="11264" width="11.453125" style="14"/>
    <col min="11265" max="11266" width="16.6328125" style="14" customWidth="1"/>
    <col min="11267" max="11267" width="21.6328125" style="14" customWidth="1"/>
    <col min="11268" max="11268" width="16.6328125" style="14" customWidth="1"/>
    <col min="11269" max="11269" width="18.6328125" style="14" customWidth="1"/>
    <col min="11270" max="11520" width="11.453125" style="14"/>
    <col min="11521" max="11522" width="16.6328125" style="14" customWidth="1"/>
    <col min="11523" max="11523" width="21.6328125" style="14" customWidth="1"/>
    <col min="11524" max="11524" width="16.6328125" style="14" customWidth="1"/>
    <col min="11525" max="11525" width="18.6328125" style="14" customWidth="1"/>
    <col min="11526" max="11776" width="11.453125" style="14"/>
    <col min="11777" max="11778" width="16.6328125" style="14" customWidth="1"/>
    <col min="11779" max="11779" width="21.6328125" style="14" customWidth="1"/>
    <col min="11780" max="11780" width="16.6328125" style="14" customWidth="1"/>
    <col min="11781" max="11781" width="18.6328125" style="14" customWidth="1"/>
    <col min="11782" max="12032" width="11.453125" style="14"/>
    <col min="12033" max="12034" width="16.6328125" style="14" customWidth="1"/>
    <col min="12035" max="12035" width="21.6328125" style="14" customWidth="1"/>
    <col min="12036" max="12036" width="16.6328125" style="14" customWidth="1"/>
    <col min="12037" max="12037" width="18.6328125" style="14" customWidth="1"/>
    <col min="12038" max="12288" width="11.453125" style="14"/>
    <col min="12289" max="12290" width="16.6328125" style="14" customWidth="1"/>
    <col min="12291" max="12291" width="21.6328125" style="14" customWidth="1"/>
    <col min="12292" max="12292" width="16.6328125" style="14" customWidth="1"/>
    <col min="12293" max="12293" width="18.6328125" style="14" customWidth="1"/>
    <col min="12294" max="12544" width="11.453125" style="14"/>
    <col min="12545" max="12546" width="16.6328125" style="14" customWidth="1"/>
    <col min="12547" max="12547" width="21.6328125" style="14" customWidth="1"/>
    <col min="12548" max="12548" width="16.6328125" style="14" customWidth="1"/>
    <col min="12549" max="12549" width="18.6328125" style="14" customWidth="1"/>
    <col min="12550" max="12800" width="11.453125" style="14"/>
    <col min="12801" max="12802" width="16.6328125" style="14" customWidth="1"/>
    <col min="12803" max="12803" width="21.6328125" style="14" customWidth="1"/>
    <col min="12804" max="12804" width="16.6328125" style="14" customWidth="1"/>
    <col min="12805" max="12805" width="18.6328125" style="14" customWidth="1"/>
    <col min="12806" max="13056" width="11.453125" style="14"/>
    <col min="13057" max="13058" width="16.6328125" style="14" customWidth="1"/>
    <col min="13059" max="13059" width="21.6328125" style="14" customWidth="1"/>
    <col min="13060" max="13060" width="16.6328125" style="14" customWidth="1"/>
    <col min="13061" max="13061" width="18.6328125" style="14" customWidth="1"/>
    <col min="13062" max="13312" width="11.453125" style="14"/>
    <col min="13313" max="13314" width="16.6328125" style="14" customWidth="1"/>
    <col min="13315" max="13315" width="21.6328125" style="14" customWidth="1"/>
    <col min="13316" max="13316" width="16.6328125" style="14" customWidth="1"/>
    <col min="13317" max="13317" width="18.6328125" style="14" customWidth="1"/>
    <col min="13318" max="13568" width="11.453125" style="14"/>
    <col min="13569" max="13570" width="16.6328125" style="14" customWidth="1"/>
    <col min="13571" max="13571" width="21.6328125" style="14" customWidth="1"/>
    <col min="13572" max="13572" width="16.6328125" style="14" customWidth="1"/>
    <col min="13573" max="13573" width="18.6328125" style="14" customWidth="1"/>
    <col min="13574" max="13824" width="11.453125" style="14"/>
    <col min="13825" max="13826" width="16.6328125" style="14" customWidth="1"/>
    <col min="13827" max="13827" width="21.6328125" style="14" customWidth="1"/>
    <col min="13828" max="13828" width="16.6328125" style="14" customWidth="1"/>
    <col min="13829" max="13829" width="18.6328125" style="14" customWidth="1"/>
    <col min="13830" max="14080" width="11.453125" style="14"/>
    <col min="14081" max="14082" width="16.6328125" style="14" customWidth="1"/>
    <col min="14083" max="14083" width="21.6328125" style="14" customWidth="1"/>
    <col min="14084" max="14084" width="16.6328125" style="14" customWidth="1"/>
    <col min="14085" max="14085" width="18.6328125" style="14" customWidth="1"/>
    <col min="14086" max="14336" width="11.453125" style="14"/>
    <col min="14337" max="14338" width="16.6328125" style="14" customWidth="1"/>
    <col min="14339" max="14339" width="21.6328125" style="14" customWidth="1"/>
    <col min="14340" max="14340" width="16.6328125" style="14" customWidth="1"/>
    <col min="14341" max="14341" width="18.6328125" style="14" customWidth="1"/>
    <col min="14342" max="14592" width="11.453125" style="14"/>
    <col min="14593" max="14594" width="16.6328125" style="14" customWidth="1"/>
    <col min="14595" max="14595" width="21.6328125" style="14" customWidth="1"/>
    <col min="14596" max="14596" width="16.6328125" style="14" customWidth="1"/>
    <col min="14597" max="14597" width="18.6328125" style="14" customWidth="1"/>
    <col min="14598" max="14848" width="11.453125" style="14"/>
    <col min="14849" max="14850" width="16.6328125" style="14" customWidth="1"/>
    <col min="14851" max="14851" width="21.6328125" style="14" customWidth="1"/>
    <col min="14852" max="14852" width="16.6328125" style="14" customWidth="1"/>
    <col min="14853" max="14853" width="18.6328125" style="14" customWidth="1"/>
    <col min="14854" max="15104" width="11.453125" style="14"/>
    <col min="15105" max="15106" width="16.6328125" style="14" customWidth="1"/>
    <col min="15107" max="15107" width="21.6328125" style="14" customWidth="1"/>
    <col min="15108" max="15108" width="16.6328125" style="14" customWidth="1"/>
    <col min="15109" max="15109" width="18.6328125" style="14" customWidth="1"/>
    <col min="15110" max="15360" width="11.453125" style="14"/>
    <col min="15361" max="15362" width="16.6328125" style="14" customWidth="1"/>
    <col min="15363" max="15363" width="21.6328125" style="14" customWidth="1"/>
    <col min="15364" max="15364" width="16.6328125" style="14" customWidth="1"/>
    <col min="15365" max="15365" width="18.6328125" style="14" customWidth="1"/>
    <col min="15366" max="15616" width="11.453125" style="14"/>
    <col min="15617" max="15618" width="16.6328125" style="14" customWidth="1"/>
    <col min="15619" max="15619" width="21.6328125" style="14" customWidth="1"/>
    <col min="15620" max="15620" width="16.6328125" style="14" customWidth="1"/>
    <col min="15621" max="15621" width="18.6328125" style="14" customWidth="1"/>
    <col min="15622" max="15872" width="11.453125" style="14"/>
    <col min="15873" max="15874" width="16.6328125" style="14" customWidth="1"/>
    <col min="15875" max="15875" width="21.6328125" style="14" customWidth="1"/>
    <col min="15876" max="15876" width="16.6328125" style="14" customWidth="1"/>
    <col min="15877" max="15877" width="18.6328125" style="14" customWidth="1"/>
    <col min="15878" max="16128" width="11.453125" style="14"/>
    <col min="16129" max="16130" width="16.6328125" style="14" customWidth="1"/>
    <col min="16131" max="16131" width="21.6328125" style="14" customWidth="1"/>
    <col min="16132" max="16132" width="16.6328125" style="14" customWidth="1"/>
    <col min="16133" max="16133" width="18.6328125" style="14" customWidth="1"/>
    <col min="16134" max="16384" width="11.453125" style="14"/>
  </cols>
  <sheetData>
    <row r="1" spans="1:5" x14ac:dyDescent="0.35">
      <c r="A1" s="327"/>
      <c r="B1" s="12"/>
      <c r="C1" s="13"/>
      <c r="D1" s="13"/>
      <c r="E1" s="13"/>
    </row>
    <row r="2" spans="1:5" ht="22.5" x14ac:dyDescent="0.35">
      <c r="A2" s="327"/>
      <c r="B2" s="33" t="s">
        <v>88</v>
      </c>
      <c r="C2" s="15"/>
      <c r="D2" s="15"/>
      <c r="E2" s="15"/>
    </row>
    <row r="3" spans="1:5" ht="22.5" x14ac:dyDescent="0.35">
      <c r="A3" s="327"/>
      <c r="B3" s="33" t="s">
        <v>74</v>
      </c>
      <c r="C3" s="15"/>
      <c r="D3" s="15"/>
      <c r="E3" s="15"/>
    </row>
    <row r="4" spans="1:5" s="35" customFormat="1" ht="15.5" x14ac:dyDescent="0.35">
      <c r="A4" s="327"/>
      <c r="B4" s="34"/>
      <c r="C4" s="16"/>
      <c r="D4" s="16"/>
      <c r="E4" s="16"/>
    </row>
    <row r="5" spans="1:5" ht="15.5" x14ac:dyDescent="0.35">
      <c r="A5" s="327"/>
      <c r="B5" s="16" t="s">
        <v>89</v>
      </c>
      <c r="C5" s="15"/>
      <c r="D5" s="15"/>
      <c r="E5" s="15"/>
    </row>
    <row r="6" spans="1:5" x14ac:dyDescent="0.35">
      <c r="A6" s="327"/>
      <c r="B6" s="17"/>
      <c r="C6" s="15"/>
      <c r="D6" s="15"/>
      <c r="E6" s="15"/>
    </row>
    <row r="7" spans="1:5" x14ac:dyDescent="0.35">
      <c r="A7" s="327"/>
      <c r="B7" s="18" t="s">
        <v>90</v>
      </c>
      <c r="C7" s="15"/>
      <c r="D7" s="15"/>
      <c r="E7" s="15"/>
    </row>
    <row r="8" spans="1:5" x14ac:dyDescent="0.35">
      <c r="A8" s="19"/>
      <c r="B8" s="13"/>
      <c r="C8" s="13"/>
      <c r="D8" s="13"/>
      <c r="E8" s="13"/>
    </row>
    <row r="9" spans="1:5" x14ac:dyDescent="0.35">
      <c r="A9" s="19"/>
      <c r="B9" s="13"/>
      <c r="C9" s="13"/>
      <c r="D9" s="13"/>
      <c r="E9" s="13"/>
    </row>
    <row r="10" spans="1:5" ht="13.5" thickBot="1" x14ac:dyDescent="0.4">
      <c r="A10" s="19"/>
      <c r="B10" s="13"/>
      <c r="C10" s="13"/>
      <c r="D10" s="13"/>
      <c r="E10" s="13"/>
    </row>
    <row r="11" spans="1:5" x14ac:dyDescent="0.35">
      <c r="A11" s="20"/>
      <c r="B11" s="21"/>
      <c r="C11" s="21"/>
      <c r="D11" s="21"/>
      <c r="E11" s="22"/>
    </row>
    <row r="12" spans="1:5" x14ac:dyDescent="0.35">
      <c r="A12" s="23"/>
      <c r="B12" s="24"/>
      <c r="C12" s="24"/>
      <c r="D12" s="24"/>
      <c r="E12" s="25"/>
    </row>
    <row r="13" spans="1:5" ht="60.75" customHeight="1" x14ac:dyDescent="0.35">
      <c r="A13" s="334" t="s">
        <v>75</v>
      </c>
      <c r="B13" s="335"/>
      <c r="C13" s="335"/>
      <c r="D13" s="335"/>
      <c r="E13" s="336"/>
    </row>
    <row r="14" spans="1:5" s="181" customFormat="1" ht="18.5" x14ac:dyDescent="0.35">
      <c r="A14" s="178"/>
      <c r="B14" s="179"/>
      <c r="C14" s="179"/>
      <c r="D14" s="179"/>
      <c r="E14" s="180"/>
    </row>
    <row r="15" spans="1:5" ht="87" customHeight="1" x14ac:dyDescent="0.35">
      <c r="A15" s="328" t="s">
        <v>96</v>
      </c>
      <c r="B15" s="329"/>
      <c r="C15" s="329"/>
      <c r="D15" s="329"/>
      <c r="E15" s="330"/>
    </row>
    <row r="16" spans="1:5" ht="20" x14ac:dyDescent="0.35">
      <c r="A16" s="331"/>
      <c r="B16" s="332"/>
      <c r="C16" s="332"/>
      <c r="D16" s="332"/>
      <c r="E16" s="333"/>
    </row>
    <row r="17" spans="1:5" x14ac:dyDescent="0.35">
      <c r="A17" s="23"/>
      <c r="B17" s="24"/>
      <c r="C17" s="24"/>
      <c r="D17" s="24"/>
      <c r="E17" s="25"/>
    </row>
    <row r="18" spans="1:5" ht="13.5" thickBot="1" x14ac:dyDescent="0.4">
      <c r="A18" s="26"/>
      <c r="B18" s="27"/>
      <c r="C18" s="27"/>
      <c r="D18" s="27"/>
      <c r="E18" s="28"/>
    </row>
    <row r="19" spans="1:5" x14ac:dyDescent="0.35">
      <c r="A19" s="29"/>
      <c r="B19" s="15"/>
      <c r="C19" s="15"/>
      <c r="D19" s="15"/>
      <c r="E19" s="15"/>
    </row>
    <row r="20" spans="1:5" ht="13.5" thickBot="1" x14ac:dyDescent="0.4">
      <c r="A20" s="29"/>
      <c r="B20" s="15"/>
      <c r="C20" s="15"/>
      <c r="D20" s="15"/>
      <c r="E20" s="15"/>
    </row>
    <row r="21" spans="1:5" s="36" customFormat="1" ht="45" customHeight="1" thickBot="1" x14ac:dyDescent="0.4">
      <c r="A21" s="337" t="s">
        <v>95</v>
      </c>
      <c r="B21" s="338"/>
      <c r="C21" s="338"/>
      <c r="D21" s="338"/>
      <c r="E21" s="339"/>
    </row>
    <row r="22" spans="1:5" x14ac:dyDescent="0.35">
      <c r="A22" s="30"/>
      <c r="B22" s="24"/>
      <c r="C22" s="24"/>
      <c r="D22" s="24"/>
      <c r="E22" s="24"/>
    </row>
    <row r="23" spans="1:5" ht="13.5" thickBot="1" x14ac:dyDescent="0.4">
      <c r="A23" s="29"/>
      <c r="B23" s="15"/>
      <c r="C23" s="15"/>
      <c r="D23" s="15"/>
      <c r="E23" s="15"/>
    </row>
    <row r="24" spans="1:5" s="36" customFormat="1" ht="88.5" customHeight="1" thickBot="1" x14ac:dyDescent="0.4">
      <c r="A24" s="324" t="s">
        <v>79</v>
      </c>
      <c r="B24" s="325"/>
      <c r="C24" s="325"/>
      <c r="D24" s="325"/>
      <c r="E24" s="326"/>
    </row>
    <row r="25" spans="1:5" x14ac:dyDescent="0.35">
      <c r="A25" s="30"/>
      <c r="B25" s="24"/>
      <c r="C25" s="24"/>
      <c r="D25" s="24"/>
      <c r="E25" s="24"/>
    </row>
    <row r="26" spans="1:5" x14ac:dyDescent="0.35">
      <c r="A26" s="30"/>
      <c r="B26" s="24"/>
      <c r="C26" s="24"/>
      <c r="D26" s="24"/>
      <c r="E26" s="24"/>
    </row>
    <row r="27" spans="1:5" x14ac:dyDescent="0.35">
      <c r="A27" s="30"/>
      <c r="B27" s="24"/>
      <c r="C27" s="24"/>
      <c r="D27" s="24"/>
      <c r="E27" s="24"/>
    </row>
    <row r="28" spans="1:5" x14ac:dyDescent="0.35">
      <c r="A28" s="30"/>
      <c r="B28" s="24"/>
      <c r="C28" s="24"/>
      <c r="D28" s="24"/>
      <c r="E28" s="24"/>
    </row>
    <row r="29" spans="1:5" x14ac:dyDescent="0.35">
      <c r="A29" s="30"/>
      <c r="B29" s="24"/>
      <c r="C29" s="24"/>
      <c r="D29" s="24"/>
      <c r="E29" s="24"/>
    </row>
    <row r="30" spans="1:5" x14ac:dyDescent="0.35">
      <c r="A30" s="30"/>
      <c r="B30" s="24"/>
      <c r="C30" s="24"/>
      <c r="D30" s="24"/>
      <c r="E30" s="24"/>
    </row>
    <row r="31" spans="1:5" x14ac:dyDescent="0.35">
      <c r="A31" s="42"/>
      <c r="B31" s="13"/>
      <c r="C31" s="13"/>
      <c r="D31" s="13"/>
      <c r="E31" s="13"/>
    </row>
    <row r="32" spans="1:5" x14ac:dyDescent="0.35">
      <c r="A32" s="42"/>
      <c r="B32" s="13"/>
      <c r="C32" s="13"/>
      <c r="D32" s="13"/>
      <c r="E32" s="13"/>
    </row>
    <row r="33" spans="1:5" x14ac:dyDescent="0.35">
      <c r="A33" s="42"/>
      <c r="B33" s="13"/>
      <c r="C33" s="13"/>
      <c r="D33" s="13"/>
      <c r="E33" s="13"/>
    </row>
    <row r="34" spans="1:5" x14ac:dyDescent="0.35">
      <c r="A34" s="19"/>
      <c r="B34" s="13"/>
      <c r="C34" s="13"/>
      <c r="D34" s="13"/>
      <c r="E34" s="13"/>
    </row>
    <row r="35" spans="1:5" x14ac:dyDescent="0.35">
      <c r="A35" s="19"/>
      <c r="B35" s="13"/>
      <c r="C35" s="13"/>
      <c r="D35" s="13"/>
      <c r="E35" s="13"/>
    </row>
    <row r="36" spans="1:5" x14ac:dyDescent="0.35">
      <c r="A36" s="19"/>
      <c r="B36" s="13"/>
      <c r="C36" s="13"/>
      <c r="D36" s="13"/>
      <c r="E36" s="13"/>
    </row>
    <row r="37" spans="1:5" x14ac:dyDescent="0.35">
      <c r="A37" s="19"/>
      <c r="B37" s="13"/>
      <c r="C37" s="13"/>
      <c r="D37" s="13"/>
      <c r="E37" s="13"/>
    </row>
    <row r="38" spans="1:5" x14ac:dyDescent="0.35">
      <c r="A38" s="19"/>
      <c r="B38" s="13"/>
      <c r="C38" s="13"/>
      <c r="D38" s="13"/>
      <c r="E38" s="13"/>
    </row>
    <row r="39" spans="1:5" ht="25" x14ac:dyDescent="0.35">
      <c r="A39" s="31"/>
      <c r="B39" s="13"/>
      <c r="C39" s="13"/>
      <c r="D39" s="13"/>
      <c r="E39" s="32" t="s">
        <v>188</v>
      </c>
    </row>
  </sheetData>
  <mergeCells count="6">
    <mergeCell ref="A24:E24"/>
    <mergeCell ref="A1:A7"/>
    <mergeCell ref="A15:E15"/>
    <mergeCell ref="A16:E16"/>
    <mergeCell ref="A13:E13"/>
    <mergeCell ref="A21:E21"/>
  </mergeCells>
  <printOptions horizontalCentered="1"/>
  <pageMargins left="0.19685039370078741" right="0.19685039370078741" top="0.19685039370078741" bottom="0.59055118110236227" header="0.11811023622047245" footer="0.11811023622047245"/>
  <pageSetup paperSize="9" scale="99" orientation="portrait" r:id="rId1"/>
  <headerFooter alignWithMargins="0">
    <oddFooter>&amp;R&amp;"Times New Roman,Gras"Page -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tabColor theme="3" tint="0.59999389629810485"/>
    <outlinePr summaryBelow="0"/>
  </sheetPr>
  <dimension ref="A1:L274"/>
  <sheetViews>
    <sheetView showGridLines="0" tabSelected="1" zoomScale="120" zoomScaleNormal="120" zoomScaleSheetLayoutView="130" zoomScalePageLayoutView="187" workbookViewId="0">
      <pane ySplit="5" topLeftCell="A215" activePane="bottomLeft" state="frozen"/>
      <selection pane="bottomLeft" activeCell="B278" sqref="B278"/>
    </sheetView>
  </sheetViews>
  <sheetFormatPr baseColWidth="10" defaultRowHeight="12.5" outlineLevelRow="1" x14ac:dyDescent="0.25"/>
  <cols>
    <col min="1" max="1" width="9.08984375" style="48" customWidth="1"/>
    <col min="2" max="2" width="73.08984375" style="49" customWidth="1"/>
    <col min="3" max="3" width="5.453125" style="50" customWidth="1"/>
    <col min="4" max="4" width="15.36328125" style="51" customWidth="1"/>
    <col min="5" max="6" width="11.453125" style="47"/>
    <col min="7" max="254" width="11.453125" style="44"/>
    <col min="255" max="255" width="8.6328125" style="44" customWidth="1"/>
    <col min="256" max="256" width="46.6328125" style="44" customWidth="1"/>
    <col min="257" max="257" width="3.6328125" style="44" customWidth="1"/>
    <col min="258" max="258" width="10.6328125" style="44" customWidth="1"/>
    <col min="259" max="259" width="11.90625" style="44" customWidth="1"/>
    <col min="260" max="260" width="15.453125" style="44" customWidth="1"/>
    <col min="261" max="510" width="11.453125" style="44"/>
    <col min="511" max="511" width="8.6328125" style="44" customWidth="1"/>
    <col min="512" max="512" width="46.6328125" style="44" customWidth="1"/>
    <col min="513" max="513" width="3.6328125" style="44" customWidth="1"/>
    <col min="514" max="514" width="10.6328125" style="44" customWidth="1"/>
    <col min="515" max="515" width="11.90625" style="44" customWidth="1"/>
    <col min="516" max="516" width="15.453125" style="44" customWidth="1"/>
    <col min="517" max="766" width="11.453125" style="44"/>
    <col min="767" max="767" width="8.6328125" style="44" customWidth="1"/>
    <col min="768" max="768" width="46.6328125" style="44" customWidth="1"/>
    <col min="769" max="769" width="3.6328125" style="44" customWidth="1"/>
    <col min="770" max="770" width="10.6328125" style="44" customWidth="1"/>
    <col min="771" max="771" width="11.90625" style="44" customWidth="1"/>
    <col min="772" max="772" width="15.453125" style="44" customWidth="1"/>
    <col min="773" max="1022" width="11.453125" style="44"/>
    <col min="1023" max="1023" width="8.6328125" style="44" customWidth="1"/>
    <col min="1024" max="1024" width="46.6328125" style="44" customWidth="1"/>
    <col min="1025" max="1025" width="3.6328125" style="44" customWidth="1"/>
    <col min="1026" max="1026" width="10.6328125" style="44" customWidth="1"/>
    <col min="1027" max="1027" width="11.90625" style="44" customWidth="1"/>
    <col min="1028" max="1028" width="15.453125" style="44" customWidth="1"/>
    <col min="1029" max="1278" width="11.453125" style="44"/>
    <col min="1279" max="1279" width="8.6328125" style="44" customWidth="1"/>
    <col min="1280" max="1280" width="46.6328125" style="44" customWidth="1"/>
    <col min="1281" max="1281" width="3.6328125" style="44" customWidth="1"/>
    <col min="1282" max="1282" width="10.6328125" style="44" customWidth="1"/>
    <col min="1283" max="1283" width="11.90625" style="44" customWidth="1"/>
    <col min="1284" max="1284" width="15.453125" style="44" customWidth="1"/>
    <col min="1285" max="1534" width="11.453125" style="44"/>
    <col min="1535" max="1535" width="8.6328125" style="44" customWidth="1"/>
    <col min="1536" max="1536" width="46.6328125" style="44" customWidth="1"/>
    <col min="1537" max="1537" width="3.6328125" style="44" customWidth="1"/>
    <col min="1538" max="1538" width="10.6328125" style="44" customWidth="1"/>
    <col min="1539" max="1539" width="11.90625" style="44" customWidth="1"/>
    <col min="1540" max="1540" width="15.453125" style="44" customWidth="1"/>
    <col min="1541" max="1790" width="11.453125" style="44"/>
    <col min="1791" max="1791" width="8.6328125" style="44" customWidth="1"/>
    <col min="1792" max="1792" width="46.6328125" style="44" customWidth="1"/>
    <col min="1793" max="1793" width="3.6328125" style="44" customWidth="1"/>
    <col min="1794" max="1794" width="10.6328125" style="44" customWidth="1"/>
    <col min="1795" max="1795" width="11.90625" style="44" customWidth="1"/>
    <col min="1796" max="1796" width="15.453125" style="44" customWidth="1"/>
    <col min="1797" max="2046" width="11.453125" style="44"/>
    <col min="2047" max="2047" width="8.6328125" style="44" customWidth="1"/>
    <col min="2048" max="2048" width="46.6328125" style="44" customWidth="1"/>
    <col min="2049" max="2049" width="3.6328125" style="44" customWidth="1"/>
    <col min="2050" max="2050" width="10.6328125" style="44" customWidth="1"/>
    <col min="2051" max="2051" width="11.90625" style="44" customWidth="1"/>
    <col min="2052" max="2052" width="15.453125" style="44" customWidth="1"/>
    <col min="2053" max="2302" width="11.453125" style="44"/>
    <col min="2303" max="2303" width="8.6328125" style="44" customWidth="1"/>
    <col min="2304" max="2304" width="46.6328125" style="44" customWidth="1"/>
    <col min="2305" max="2305" width="3.6328125" style="44" customWidth="1"/>
    <col min="2306" max="2306" width="10.6328125" style="44" customWidth="1"/>
    <col min="2307" max="2307" width="11.90625" style="44" customWidth="1"/>
    <col min="2308" max="2308" width="15.453125" style="44" customWidth="1"/>
    <col min="2309" max="2558" width="11.453125" style="44"/>
    <col min="2559" max="2559" width="8.6328125" style="44" customWidth="1"/>
    <col min="2560" max="2560" width="46.6328125" style="44" customWidth="1"/>
    <col min="2561" max="2561" width="3.6328125" style="44" customWidth="1"/>
    <col min="2562" max="2562" width="10.6328125" style="44" customWidth="1"/>
    <col min="2563" max="2563" width="11.90625" style="44" customWidth="1"/>
    <col min="2564" max="2564" width="15.453125" style="44" customWidth="1"/>
    <col min="2565" max="2814" width="11.453125" style="44"/>
    <col min="2815" max="2815" width="8.6328125" style="44" customWidth="1"/>
    <col min="2816" max="2816" width="46.6328125" style="44" customWidth="1"/>
    <col min="2817" max="2817" width="3.6328125" style="44" customWidth="1"/>
    <col min="2818" max="2818" width="10.6328125" style="44" customWidth="1"/>
    <col min="2819" max="2819" width="11.90625" style="44" customWidth="1"/>
    <col min="2820" max="2820" width="15.453125" style="44" customWidth="1"/>
    <col min="2821" max="3070" width="11.453125" style="44"/>
    <col min="3071" max="3071" width="8.6328125" style="44" customWidth="1"/>
    <col min="3072" max="3072" width="46.6328125" style="44" customWidth="1"/>
    <col min="3073" max="3073" width="3.6328125" style="44" customWidth="1"/>
    <col min="3074" max="3074" width="10.6328125" style="44" customWidth="1"/>
    <col min="3075" max="3075" width="11.90625" style="44" customWidth="1"/>
    <col min="3076" max="3076" width="15.453125" style="44" customWidth="1"/>
    <col min="3077" max="3326" width="11.453125" style="44"/>
    <col min="3327" max="3327" width="8.6328125" style="44" customWidth="1"/>
    <col min="3328" max="3328" width="46.6328125" style="44" customWidth="1"/>
    <col min="3329" max="3329" width="3.6328125" style="44" customWidth="1"/>
    <col min="3330" max="3330" width="10.6328125" style="44" customWidth="1"/>
    <col min="3331" max="3331" width="11.90625" style="44" customWidth="1"/>
    <col min="3332" max="3332" width="15.453125" style="44" customWidth="1"/>
    <col min="3333" max="3582" width="11.453125" style="44"/>
    <col min="3583" max="3583" width="8.6328125" style="44" customWidth="1"/>
    <col min="3584" max="3584" width="46.6328125" style="44" customWidth="1"/>
    <col min="3585" max="3585" width="3.6328125" style="44" customWidth="1"/>
    <col min="3586" max="3586" width="10.6328125" style="44" customWidth="1"/>
    <col min="3587" max="3587" width="11.90625" style="44" customWidth="1"/>
    <col min="3588" max="3588" width="15.453125" style="44" customWidth="1"/>
    <col min="3589" max="3838" width="11.453125" style="44"/>
    <col min="3839" max="3839" width="8.6328125" style="44" customWidth="1"/>
    <col min="3840" max="3840" width="46.6328125" style="44" customWidth="1"/>
    <col min="3841" max="3841" width="3.6328125" style="44" customWidth="1"/>
    <col min="3842" max="3842" width="10.6328125" style="44" customWidth="1"/>
    <col min="3843" max="3843" width="11.90625" style="44" customWidth="1"/>
    <col min="3844" max="3844" width="15.453125" style="44" customWidth="1"/>
    <col min="3845" max="4094" width="11.453125" style="44"/>
    <col min="4095" max="4095" width="8.6328125" style="44" customWidth="1"/>
    <col min="4096" max="4096" width="46.6328125" style="44" customWidth="1"/>
    <col min="4097" max="4097" width="3.6328125" style="44" customWidth="1"/>
    <col min="4098" max="4098" width="10.6328125" style="44" customWidth="1"/>
    <col min="4099" max="4099" width="11.90625" style="44" customWidth="1"/>
    <col min="4100" max="4100" width="15.453125" style="44" customWidth="1"/>
    <col min="4101" max="4350" width="11.453125" style="44"/>
    <col min="4351" max="4351" width="8.6328125" style="44" customWidth="1"/>
    <col min="4352" max="4352" width="46.6328125" style="44" customWidth="1"/>
    <col min="4353" max="4353" width="3.6328125" style="44" customWidth="1"/>
    <col min="4354" max="4354" width="10.6328125" style="44" customWidth="1"/>
    <col min="4355" max="4355" width="11.90625" style="44" customWidth="1"/>
    <col min="4356" max="4356" width="15.453125" style="44" customWidth="1"/>
    <col min="4357" max="4606" width="11.453125" style="44"/>
    <col min="4607" max="4607" width="8.6328125" style="44" customWidth="1"/>
    <col min="4608" max="4608" width="46.6328125" style="44" customWidth="1"/>
    <col min="4609" max="4609" width="3.6328125" style="44" customWidth="1"/>
    <col min="4610" max="4610" width="10.6328125" style="44" customWidth="1"/>
    <col min="4611" max="4611" width="11.90625" style="44" customWidth="1"/>
    <col min="4612" max="4612" width="15.453125" style="44" customWidth="1"/>
    <col min="4613" max="4862" width="11.453125" style="44"/>
    <col min="4863" max="4863" width="8.6328125" style="44" customWidth="1"/>
    <col min="4864" max="4864" width="46.6328125" style="44" customWidth="1"/>
    <col min="4865" max="4865" width="3.6328125" style="44" customWidth="1"/>
    <col min="4866" max="4866" width="10.6328125" style="44" customWidth="1"/>
    <col min="4867" max="4867" width="11.90625" style="44" customWidth="1"/>
    <col min="4868" max="4868" width="15.453125" style="44" customWidth="1"/>
    <col min="4869" max="5118" width="11.453125" style="44"/>
    <col min="5119" max="5119" width="8.6328125" style="44" customWidth="1"/>
    <col min="5120" max="5120" width="46.6328125" style="44" customWidth="1"/>
    <col min="5121" max="5121" width="3.6328125" style="44" customWidth="1"/>
    <col min="5122" max="5122" width="10.6328125" style="44" customWidth="1"/>
    <col min="5123" max="5123" width="11.90625" style="44" customWidth="1"/>
    <col min="5124" max="5124" width="15.453125" style="44" customWidth="1"/>
    <col min="5125" max="5374" width="11.453125" style="44"/>
    <col min="5375" max="5375" width="8.6328125" style="44" customWidth="1"/>
    <col min="5376" max="5376" width="46.6328125" style="44" customWidth="1"/>
    <col min="5377" max="5377" width="3.6328125" style="44" customWidth="1"/>
    <col min="5378" max="5378" width="10.6328125" style="44" customWidth="1"/>
    <col min="5379" max="5379" width="11.90625" style="44" customWidth="1"/>
    <col min="5380" max="5380" width="15.453125" style="44" customWidth="1"/>
    <col min="5381" max="5630" width="11.453125" style="44"/>
    <col min="5631" max="5631" width="8.6328125" style="44" customWidth="1"/>
    <col min="5632" max="5632" width="46.6328125" style="44" customWidth="1"/>
    <col min="5633" max="5633" width="3.6328125" style="44" customWidth="1"/>
    <col min="5634" max="5634" width="10.6328125" style="44" customWidth="1"/>
    <col min="5635" max="5635" width="11.90625" style="44" customWidth="1"/>
    <col min="5636" max="5636" width="15.453125" style="44" customWidth="1"/>
    <col min="5637" max="5886" width="11.453125" style="44"/>
    <col min="5887" max="5887" width="8.6328125" style="44" customWidth="1"/>
    <col min="5888" max="5888" width="46.6328125" style="44" customWidth="1"/>
    <col min="5889" max="5889" width="3.6328125" style="44" customWidth="1"/>
    <col min="5890" max="5890" width="10.6328125" style="44" customWidth="1"/>
    <col min="5891" max="5891" width="11.90625" style="44" customWidth="1"/>
    <col min="5892" max="5892" width="15.453125" style="44" customWidth="1"/>
    <col min="5893" max="6142" width="11.453125" style="44"/>
    <col min="6143" max="6143" width="8.6328125" style="44" customWidth="1"/>
    <col min="6144" max="6144" width="46.6328125" style="44" customWidth="1"/>
    <col min="6145" max="6145" width="3.6328125" style="44" customWidth="1"/>
    <col min="6146" max="6146" width="10.6328125" style="44" customWidth="1"/>
    <col min="6147" max="6147" width="11.90625" style="44" customWidth="1"/>
    <col min="6148" max="6148" width="15.453125" style="44" customWidth="1"/>
    <col min="6149" max="6398" width="11.453125" style="44"/>
    <col min="6399" max="6399" width="8.6328125" style="44" customWidth="1"/>
    <col min="6400" max="6400" width="46.6328125" style="44" customWidth="1"/>
    <col min="6401" max="6401" width="3.6328125" style="44" customWidth="1"/>
    <col min="6402" max="6402" width="10.6328125" style="44" customWidth="1"/>
    <col min="6403" max="6403" width="11.90625" style="44" customWidth="1"/>
    <col min="6404" max="6404" width="15.453125" style="44" customWidth="1"/>
    <col min="6405" max="6654" width="11.453125" style="44"/>
    <col min="6655" max="6655" width="8.6328125" style="44" customWidth="1"/>
    <col min="6656" max="6656" width="46.6328125" style="44" customWidth="1"/>
    <col min="6657" max="6657" width="3.6328125" style="44" customWidth="1"/>
    <col min="6658" max="6658" width="10.6328125" style="44" customWidth="1"/>
    <col min="6659" max="6659" width="11.90625" style="44" customWidth="1"/>
    <col min="6660" max="6660" width="15.453125" style="44" customWidth="1"/>
    <col min="6661" max="6910" width="11.453125" style="44"/>
    <col min="6911" max="6911" width="8.6328125" style="44" customWidth="1"/>
    <col min="6912" max="6912" width="46.6328125" style="44" customWidth="1"/>
    <col min="6913" max="6913" width="3.6328125" style="44" customWidth="1"/>
    <col min="6914" max="6914" width="10.6328125" style="44" customWidth="1"/>
    <col min="6915" max="6915" width="11.90625" style="44" customWidth="1"/>
    <col min="6916" max="6916" width="15.453125" style="44" customWidth="1"/>
    <col min="6917" max="7166" width="11.453125" style="44"/>
    <col min="7167" max="7167" width="8.6328125" style="44" customWidth="1"/>
    <col min="7168" max="7168" width="46.6328125" style="44" customWidth="1"/>
    <col min="7169" max="7169" width="3.6328125" style="44" customWidth="1"/>
    <col min="7170" max="7170" width="10.6328125" style="44" customWidth="1"/>
    <col min="7171" max="7171" width="11.90625" style="44" customWidth="1"/>
    <col min="7172" max="7172" width="15.453125" style="44" customWidth="1"/>
    <col min="7173" max="7422" width="11.453125" style="44"/>
    <col min="7423" max="7423" width="8.6328125" style="44" customWidth="1"/>
    <col min="7424" max="7424" width="46.6328125" style="44" customWidth="1"/>
    <col min="7425" max="7425" width="3.6328125" style="44" customWidth="1"/>
    <col min="7426" max="7426" width="10.6328125" style="44" customWidth="1"/>
    <col min="7427" max="7427" width="11.90625" style="44" customWidth="1"/>
    <col min="7428" max="7428" width="15.453125" style="44" customWidth="1"/>
    <col min="7429" max="7678" width="11.453125" style="44"/>
    <col min="7679" max="7679" width="8.6328125" style="44" customWidth="1"/>
    <col min="7680" max="7680" width="46.6328125" style="44" customWidth="1"/>
    <col min="7681" max="7681" width="3.6328125" style="44" customWidth="1"/>
    <col min="7682" max="7682" width="10.6328125" style="44" customWidth="1"/>
    <col min="7683" max="7683" width="11.90625" style="44" customWidth="1"/>
    <col min="7684" max="7684" width="15.453125" style="44" customWidth="1"/>
    <col min="7685" max="7934" width="11.453125" style="44"/>
    <col min="7935" max="7935" width="8.6328125" style="44" customWidth="1"/>
    <col min="7936" max="7936" width="46.6328125" style="44" customWidth="1"/>
    <col min="7937" max="7937" width="3.6328125" style="44" customWidth="1"/>
    <col min="7938" max="7938" width="10.6328125" style="44" customWidth="1"/>
    <col min="7939" max="7939" width="11.90625" style="44" customWidth="1"/>
    <col min="7940" max="7940" width="15.453125" style="44" customWidth="1"/>
    <col min="7941" max="8190" width="11.453125" style="44"/>
    <col min="8191" max="8191" width="8.6328125" style="44" customWidth="1"/>
    <col min="8192" max="8192" width="46.6328125" style="44" customWidth="1"/>
    <col min="8193" max="8193" width="3.6328125" style="44" customWidth="1"/>
    <col min="8194" max="8194" width="10.6328125" style="44" customWidth="1"/>
    <col min="8195" max="8195" width="11.90625" style="44" customWidth="1"/>
    <col min="8196" max="8196" width="15.453125" style="44" customWidth="1"/>
    <col min="8197" max="8446" width="11.453125" style="44"/>
    <col min="8447" max="8447" width="8.6328125" style="44" customWidth="1"/>
    <col min="8448" max="8448" width="46.6328125" style="44" customWidth="1"/>
    <col min="8449" max="8449" width="3.6328125" style="44" customWidth="1"/>
    <col min="8450" max="8450" width="10.6328125" style="44" customWidth="1"/>
    <col min="8451" max="8451" width="11.90625" style="44" customWidth="1"/>
    <col min="8452" max="8452" width="15.453125" style="44" customWidth="1"/>
    <col min="8453" max="8702" width="11.453125" style="44"/>
    <col min="8703" max="8703" width="8.6328125" style="44" customWidth="1"/>
    <col min="8704" max="8704" width="46.6328125" style="44" customWidth="1"/>
    <col min="8705" max="8705" width="3.6328125" style="44" customWidth="1"/>
    <col min="8706" max="8706" width="10.6328125" style="44" customWidth="1"/>
    <col min="8707" max="8707" width="11.90625" style="44" customWidth="1"/>
    <col min="8708" max="8708" width="15.453125" style="44" customWidth="1"/>
    <col min="8709" max="8958" width="11.453125" style="44"/>
    <col min="8959" max="8959" width="8.6328125" style="44" customWidth="1"/>
    <col min="8960" max="8960" width="46.6328125" style="44" customWidth="1"/>
    <col min="8961" max="8961" width="3.6328125" style="44" customWidth="1"/>
    <col min="8962" max="8962" width="10.6328125" style="44" customWidth="1"/>
    <col min="8963" max="8963" width="11.90625" style="44" customWidth="1"/>
    <col min="8964" max="8964" width="15.453125" style="44" customWidth="1"/>
    <col min="8965" max="9214" width="11.453125" style="44"/>
    <col min="9215" max="9215" width="8.6328125" style="44" customWidth="1"/>
    <col min="9216" max="9216" width="46.6328125" style="44" customWidth="1"/>
    <col min="9217" max="9217" width="3.6328125" style="44" customWidth="1"/>
    <col min="9218" max="9218" width="10.6328125" style="44" customWidth="1"/>
    <col min="9219" max="9219" width="11.90625" style="44" customWidth="1"/>
    <col min="9220" max="9220" width="15.453125" style="44" customWidth="1"/>
    <col min="9221" max="9470" width="11.453125" style="44"/>
    <col min="9471" max="9471" width="8.6328125" style="44" customWidth="1"/>
    <col min="9472" max="9472" width="46.6328125" style="44" customWidth="1"/>
    <col min="9473" max="9473" width="3.6328125" style="44" customWidth="1"/>
    <col min="9474" max="9474" width="10.6328125" style="44" customWidth="1"/>
    <col min="9475" max="9475" width="11.90625" style="44" customWidth="1"/>
    <col min="9476" max="9476" width="15.453125" style="44" customWidth="1"/>
    <col min="9477" max="9726" width="11.453125" style="44"/>
    <col min="9727" max="9727" width="8.6328125" style="44" customWidth="1"/>
    <col min="9728" max="9728" width="46.6328125" style="44" customWidth="1"/>
    <col min="9729" max="9729" width="3.6328125" style="44" customWidth="1"/>
    <col min="9730" max="9730" width="10.6328125" style="44" customWidth="1"/>
    <col min="9731" max="9731" width="11.90625" style="44" customWidth="1"/>
    <col min="9732" max="9732" width="15.453125" style="44" customWidth="1"/>
    <col min="9733" max="9982" width="11.453125" style="44"/>
    <col min="9983" max="9983" width="8.6328125" style="44" customWidth="1"/>
    <col min="9984" max="9984" width="46.6328125" style="44" customWidth="1"/>
    <col min="9985" max="9985" width="3.6328125" style="44" customWidth="1"/>
    <col min="9986" max="9986" width="10.6328125" style="44" customWidth="1"/>
    <col min="9987" max="9987" width="11.90625" style="44" customWidth="1"/>
    <col min="9988" max="9988" width="15.453125" style="44" customWidth="1"/>
    <col min="9989" max="10238" width="11.453125" style="44"/>
    <col min="10239" max="10239" width="8.6328125" style="44" customWidth="1"/>
    <col min="10240" max="10240" width="46.6328125" style="44" customWidth="1"/>
    <col min="10241" max="10241" width="3.6328125" style="44" customWidth="1"/>
    <col min="10242" max="10242" width="10.6328125" style="44" customWidth="1"/>
    <col min="10243" max="10243" width="11.90625" style="44" customWidth="1"/>
    <col min="10244" max="10244" width="15.453125" style="44" customWidth="1"/>
    <col min="10245" max="10494" width="11.453125" style="44"/>
    <col min="10495" max="10495" width="8.6328125" style="44" customWidth="1"/>
    <col min="10496" max="10496" width="46.6328125" style="44" customWidth="1"/>
    <col min="10497" max="10497" width="3.6328125" style="44" customWidth="1"/>
    <col min="10498" max="10498" width="10.6328125" style="44" customWidth="1"/>
    <col min="10499" max="10499" width="11.90625" style="44" customWidth="1"/>
    <col min="10500" max="10500" width="15.453125" style="44" customWidth="1"/>
    <col min="10501" max="10750" width="11.453125" style="44"/>
    <col min="10751" max="10751" width="8.6328125" style="44" customWidth="1"/>
    <col min="10752" max="10752" width="46.6328125" style="44" customWidth="1"/>
    <col min="10753" max="10753" width="3.6328125" style="44" customWidth="1"/>
    <col min="10754" max="10754" width="10.6328125" style="44" customWidth="1"/>
    <col min="10755" max="10755" width="11.90625" style="44" customWidth="1"/>
    <col min="10756" max="10756" width="15.453125" style="44" customWidth="1"/>
    <col min="10757" max="11006" width="11.453125" style="44"/>
    <col min="11007" max="11007" width="8.6328125" style="44" customWidth="1"/>
    <col min="11008" max="11008" width="46.6328125" style="44" customWidth="1"/>
    <col min="11009" max="11009" width="3.6328125" style="44" customWidth="1"/>
    <col min="11010" max="11010" width="10.6328125" style="44" customWidth="1"/>
    <col min="11011" max="11011" width="11.90625" style="44" customWidth="1"/>
    <col min="11012" max="11012" width="15.453125" style="44" customWidth="1"/>
    <col min="11013" max="11262" width="11.453125" style="44"/>
    <col min="11263" max="11263" width="8.6328125" style="44" customWidth="1"/>
    <col min="11264" max="11264" width="46.6328125" style="44" customWidth="1"/>
    <col min="11265" max="11265" width="3.6328125" style="44" customWidth="1"/>
    <col min="11266" max="11266" width="10.6328125" style="44" customWidth="1"/>
    <col min="11267" max="11267" width="11.90625" style="44" customWidth="1"/>
    <col min="11268" max="11268" width="15.453125" style="44" customWidth="1"/>
    <col min="11269" max="11518" width="11.453125" style="44"/>
    <col min="11519" max="11519" width="8.6328125" style="44" customWidth="1"/>
    <col min="11520" max="11520" width="46.6328125" style="44" customWidth="1"/>
    <col min="11521" max="11521" width="3.6328125" style="44" customWidth="1"/>
    <col min="11522" max="11522" width="10.6328125" style="44" customWidth="1"/>
    <col min="11523" max="11523" width="11.90625" style="44" customWidth="1"/>
    <col min="11524" max="11524" width="15.453125" style="44" customWidth="1"/>
    <col min="11525" max="11774" width="11.453125" style="44"/>
    <col min="11775" max="11775" width="8.6328125" style="44" customWidth="1"/>
    <col min="11776" max="11776" width="46.6328125" style="44" customWidth="1"/>
    <col min="11777" max="11777" width="3.6328125" style="44" customWidth="1"/>
    <col min="11778" max="11778" width="10.6328125" style="44" customWidth="1"/>
    <col min="11779" max="11779" width="11.90625" style="44" customWidth="1"/>
    <col min="11780" max="11780" width="15.453125" style="44" customWidth="1"/>
    <col min="11781" max="12030" width="11.453125" style="44"/>
    <col min="12031" max="12031" width="8.6328125" style="44" customWidth="1"/>
    <col min="12032" max="12032" width="46.6328125" style="44" customWidth="1"/>
    <col min="12033" max="12033" width="3.6328125" style="44" customWidth="1"/>
    <col min="12034" max="12034" width="10.6328125" style="44" customWidth="1"/>
    <col min="12035" max="12035" width="11.90625" style="44" customWidth="1"/>
    <col min="12036" max="12036" width="15.453125" style="44" customWidth="1"/>
    <col min="12037" max="12286" width="11.453125" style="44"/>
    <col min="12287" max="12287" width="8.6328125" style="44" customWidth="1"/>
    <col min="12288" max="12288" width="46.6328125" style="44" customWidth="1"/>
    <col min="12289" max="12289" width="3.6328125" style="44" customWidth="1"/>
    <col min="12290" max="12290" width="10.6328125" style="44" customWidth="1"/>
    <col min="12291" max="12291" width="11.90625" style="44" customWidth="1"/>
    <col min="12292" max="12292" width="15.453125" style="44" customWidth="1"/>
    <col min="12293" max="12542" width="11.453125" style="44"/>
    <col min="12543" max="12543" width="8.6328125" style="44" customWidth="1"/>
    <col min="12544" max="12544" width="46.6328125" style="44" customWidth="1"/>
    <col min="12545" max="12545" width="3.6328125" style="44" customWidth="1"/>
    <col min="12546" max="12546" width="10.6328125" style="44" customWidth="1"/>
    <col min="12547" max="12547" width="11.90625" style="44" customWidth="1"/>
    <col min="12548" max="12548" width="15.453125" style="44" customWidth="1"/>
    <col min="12549" max="12798" width="11.453125" style="44"/>
    <col min="12799" max="12799" width="8.6328125" style="44" customWidth="1"/>
    <col min="12800" max="12800" width="46.6328125" style="44" customWidth="1"/>
    <col min="12801" max="12801" width="3.6328125" style="44" customWidth="1"/>
    <col min="12802" max="12802" width="10.6328125" style="44" customWidth="1"/>
    <col min="12803" max="12803" width="11.90625" style="44" customWidth="1"/>
    <col min="12804" max="12804" width="15.453125" style="44" customWidth="1"/>
    <col min="12805" max="13054" width="11.453125" style="44"/>
    <col min="13055" max="13055" width="8.6328125" style="44" customWidth="1"/>
    <col min="13056" max="13056" width="46.6328125" style="44" customWidth="1"/>
    <col min="13057" max="13057" width="3.6328125" style="44" customWidth="1"/>
    <col min="13058" max="13058" width="10.6328125" style="44" customWidth="1"/>
    <col min="13059" max="13059" width="11.90625" style="44" customWidth="1"/>
    <col min="13060" max="13060" width="15.453125" style="44" customWidth="1"/>
    <col min="13061" max="13310" width="11.453125" style="44"/>
    <col min="13311" max="13311" width="8.6328125" style="44" customWidth="1"/>
    <col min="13312" max="13312" width="46.6328125" style="44" customWidth="1"/>
    <col min="13313" max="13313" width="3.6328125" style="44" customWidth="1"/>
    <col min="13314" max="13314" width="10.6328125" style="44" customWidth="1"/>
    <col min="13315" max="13315" width="11.90625" style="44" customWidth="1"/>
    <col min="13316" max="13316" width="15.453125" style="44" customWidth="1"/>
    <col min="13317" max="13566" width="11.453125" style="44"/>
    <col min="13567" max="13567" width="8.6328125" style="44" customWidth="1"/>
    <col min="13568" max="13568" width="46.6328125" style="44" customWidth="1"/>
    <col min="13569" max="13569" width="3.6328125" style="44" customWidth="1"/>
    <col min="13570" max="13570" width="10.6328125" style="44" customWidth="1"/>
    <col min="13571" max="13571" width="11.90625" style="44" customWidth="1"/>
    <col min="13572" max="13572" width="15.453125" style="44" customWidth="1"/>
    <col min="13573" max="13822" width="11.453125" style="44"/>
    <col min="13823" max="13823" width="8.6328125" style="44" customWidth="1"/>
    <col min="13824" max="13824" width="46.6328125" style="44" customWidth="1"/>
    <col min="13825" max="13825" width="3.6328125" style="44" customWidth="1"/>
    <col min="13826" max="13826" width="10.6328125" style="44" customWidth="1"/>
    <col min="13827" max="13827" width="11.90625" style="44" customWidth="1"/>
    <col min="13828" max="13828" width="15.453125" style="44" customWidth="1"/>
    <col min="13829" max="14078" width="11.453125" style="44"/>
    <col min="14079" max="14079" width="8.6328125" style="44" customWidth="1"/>
    <col min="14080" max="14080" width="46.6328125" style="44" customWidth="1"/>
    <col min="14081" max="14081" width="3.6328125" style="44" customWidth="1"/>
    <col min="14082" max="14082" width="10.6328125" style="44" customWidth="1"/>
    <col min="14083" max="14083" width="11.90625" style="44" customWidth="1"/>
    <col min="14084" max="14084" width="15.453125" style="44" customWidth="1"/>
    <col min="14085" max="14334" width="11.453125" style="44"/>
    <col min="14335" max="14335" width="8.6328125" style="44" customWidth="1"/>
    <col min="14336" max="14336" width="46.6328125" style="44" customWidth="1"/>
    <col min="14337" max="14337" width="3.6328125" style="44" customWidth="1"/>
    <col min="14338" max="14338" width="10.6328125" style="44" customWidth="1"/>
    <col min="14339" max="14339" width="11.90625" style="44" customWidth="1"/>
    <col min="14340" max="14340" width="15.453125" style="44" customWidth="1"/>
    <col min="14341" max="14590" width="11.453125" style="44"/>
    <col min="14591" max="14591" width="8.6328125" style="44" customWidth="1"/>
    <col min="14592" max="14592" width="46.6328125" style="44" customWidth="1"/>
    <col min="14593" max="14593" width="3.6328125" style="44" customWidth="1"/>
    <col min="14594" max="14594" width="10.6328125" style="44" customWidth="1"/>
    <col min="14595" max="14595" width="11.90625" style="44" customWidth="1"/>
    <col min="14596" max="14596" width="15.453125" style="44" customWidth="1"/>
    <col min="14597" max="14846" width="11.453125" style="44"/>
    <col min="14847" max="14847" width="8.6328125" style="44" customWidth="1"/>
    <col min="14848" max="14848" width="46.6328125" style="44" customWidth="1"/>
    <col min="14849" max="14849" width="3.6328125" style="44" customWidth="1"/>
    <col min="14850" max="14850" width="10.6328125" style="44" customWidth="1"/>
    <col min="14851" max="14851" width="11.90625" style="44" customWidth="1"/>
    <col min="14852" max="14852" width="15.453125" style="44" customWidth="1"/>
    <col min="14853" max="15102" width="11.453125" style="44"/>
    <col min="15103" max="15103" width="8.6328125" style="44" customWidth="1"/>
    <col min="15104" max="15104" width="46.6328125" style="44" customWidth="1"/>
    <col min="15105" max="15105" width="3.6328125" style="44" customWidth="1"/>
    <col min="15106" max="15106" width="10.6328125" style="44" customWidth="1"/>
    <col min="15107" max="15107" width="11.90625" style="44" customWidth="1"/>
    <col min="15108" max="15108" width="15.453125" style="44" customWidth="1"/>
    <col min="15109" max="15358" width="11.453125" style="44"/>
    <col min="15359" max="15359" width="8.6328125" style="44" customWidth="1"/>
    <col min="15360" max="15360" width="46.6328125" style="44" customWidth="1"/>
    <col min="15361" max="15361" width="3.6328125" style="44" customWidth="1"/>
    <col min="15362" max="15362" width="10.6328125" style="44" customWidth="1"/>
    <col min="15363" max="15363" width="11.90625" style="44" customWidth="1"/>
    <col min="15364" max="15364" width="15.453125" style="44" customWidth="1"/>
    <col min="15365" max="15614" width="11.453125" style="44"/>
    <col min="15615" max="15615" width="8.6328125" style="44" customWidth="1"/>
    <col min="15616" max="15616" width="46.6328125" style="44" customWidth="1"/>
    <col min="15617" max="15617" width="3.6328125" style="44" customWidth="1"/>
    <col min="15618" max="15618" width="10.6328125" style="44" customWidth="1"/>
    <col min="15619" max="15619" width="11.90625" style="44" customWidth="1"/>
    <col min="15620" max="15620" width="15.453125" style="44" customWidth="1"/>
    <col min="15621" max="15870" width="11.453125" style="44"/>
    <col min="15871" max="15871" width="8.6328125" style="44" customWidth="1"/>
    <col min="15872" max="15872" width="46.6328125" style="44" customWidth="1"/>
    <col min="15873" max="15873" width="3.6328125" style="44" customWidth="1"/>
    <col min="15874" max="15874" width="10.6328125" style="44" customWidth="1"/>
    <col min="15875" max="15875" width="11.90625" style="44" customWidth="1"/>
    <col min="15876" max="15876" width="15.453125" style="44" customWidth="1"/>
    <col min="15877" max="16126" width="11.453125" style="44"/>
    <col min="16127" max="16127" width="8.6328125" style="44" customWidth="1"/>
    <col min="16128" max="16128" width="46.6328125" style="44" customWidth="1"/>
    <col min="16129" max="16129" width="3.6328125" style="44" customWidth="1"/>
    <col min="16130" max="16130" width="10.6328125" style="44" customWidth="1"/>
    <col min="16131" max="16131" width="11.90625" style="44" customWidth="1"/>
    <col min="16132" max="16132" width="15.453125" style="44" customWidth="1"/>
    <col min="16133" max="16384" width="11.453125" style="44"/>
  </cols>
  <sheetData>
    <row r="1" spans="1:12" s="159" customFormat="1" ht="15.75" customHeight="1" x14ac:dyDescent="0.35">
      <c r="A1" s="155" t="str">
        <f>"SENAT"&amp;" - "&amp;'Maint Tech - PG AC'!B5&amp;" - "&amp;'Maint Tech - PG AC'!B2&amp;'Maint Tech - PG AC'!B3</f>
        <v>SENAT - 15, RUE DE VAUGIRARD - 75006 PARIS - DIRECTION DE L'ARCHITECTURE, DU PATRIMOINE ET DES JARDINS</v>
      </c>
      <c r="B1" s="156"/>
      <c r="C1" s="157"/>
      <c r="D1" s="158"/>
    </row>
    <row r="2" spans="1:12" s="38" customFormat="1" ht="25.5" customHeight="1" x14ac:dyDescent="0.35">
      <c r="A2" s="40"/>
      <c r="B2" s="182" t="str">
        <f>'Maint Tech - PG AC'!A15</f>
        <v>MAINTENANCE DES INSTALLATIONS
DU SYSTÈME DE SÉCURITÉ INCENDIE</v>
      </c>
      <c r="C2" s="39"/>
      <c r="D2" s="62" t="str">
        <f>'Maint Tech - PG AC'!E39</f>
        <v>NOVEMBRE 2024</v>
      </c>
    </row>
    <row r="3" spans="1:12" s="37" customFormat="1" ht="15.5" x14ac:dyDescent="0.35">
      <c r="A3" s="41"/>
      <c r="B3" s="315" t="str">
        <f>'Maint Tech - PG AC'!A24</f>
        <v>B.P.U. Complémentaires 
pour la réalisation de menus travaux</v>
      </c>
      <c r="C3" s="316"/>
      <c r="D3" s="317"/>
    </row>
    <row r="4" spans="1:12" s="61" customFormat="1" ht="8.5" thickBot="1" x14ac:dyDescent="0.25">
      <c r="A4" s="57"/>
      <c r="B4" s="58"/>
      <c r="C4" s="59"/>
      <c r="D4" s="60"/>
    </row>
    <row r="5" spans="1:12" s="53" customFormat="1" ht="21" customHeight="1" thickBot="1" x14ac:dyDescent="0.4">
      <c r="A5" s="311"/>
      <c r="B5" s="312" t="s">
        <v>67</v>
      </c>
      <c r="C5" s="313" t="s">
        <v>0</v>
      </c>
      <c r="D5" s="314" t="s">
        <v>77</v>
      </c>
      <c r="E5" s="52"/>
      <c r="F5" s="52"/>
    </row>
    <row r="6" spans="1:12" x14ac:dyDescent="0.25">
      <c r="A6" s="97"/>
      <c r="B6" s="122"/>
      <c r="C6" s="117"/>
      <c r="D6" s="126"/>
    </row>
    <row r="7" spans="1:12" s="307" customFormat="1" ht="18" x14ac:dyDescent="0.4">
      <c r="A7" s="303"/>
      <c r="B7" s="185" t="s">
        <v>108</v>
      </c>
      <c r="C7" s="304"/>
      <c r="D7" s="305"/>
      <c r="E7" s="306"/>
      <c r="G7" s="308"/>
      <c r="H7" s="308"/>
      <c r="I7" s="308"/>
      <c r="J7" s="308"/>
      <c r="K7" s="308"/>
      <c r="L7" s="308"/>
    </row>
    <row r="8" spans="1:12" s="193" customFormat="1" ht="10.5" x14ac:dyDescent="0.25">
      <c r="A8" s="188"/>
      <c r="B8" s="189"/>
      <c r="C8" s="190"/>
      <c r="D8" s="191"/>
      <c r="E8" s="192"/>
      <c r="G8" s="194"/>
      <c r="H8" s="194"/>
      <c r="I8" s="194"/>
      <c r="J8" s="194"/>
      <c r="K8" s="194"/>
      <c r="L8" s="194"/>
    </row>
    <row r="9" spans="1:12" s="200" customFormat="1" ht="15.5" x14ac:dyDescent="0.35">
      <c r="A9" s="195" t="s">
        <v>91</v>
      </c>
      <c r="B9" s="196" t="s">
        <v>66</v>
      </c>
      <c r="C9" s="197"/>
      <c r="D9" s="198"/>
      <c r="E9" s="199"/>
      <c r="G9" s="201"/>
      <c r="H9" s="201"/>
      <c r="I9" s="201"/>
      <c r="J9" s="201"/>
      <c r="K9" s="201"/>
      <c r="L9" s="201"/>
    </row>
    <row r="10" spans="1:12" s="207" customFormat="1" ht="10.5" x14ac:dyDescent="0.25">
      <c r="A10" s="202"/>
      <c r="B10" s="203"/>
      <c r="C10" s="204"/>
      <c r="D10" s="205"/>
      <c r="E10" s="206"/>
      <c r="G10" s="208"/>
      <c r="H10" s="208"/>
      <c r="I10" s="208"/>
      <c r="J10" s="208"/>
      <c r="K10" s="208"/>
      <c r="L10" s="208"/>
    </row>
    <row r="11" spans="1:12" s="211" customFormat="1" ht="15.5" x14ac:dyDescent="0.35">
      <c r="A11" s="209" t="s">
        <v>92</v>
      </c>
      <c r="B11" s="210" t="s">
        <v>116</v>
      </c>
      <c r="C11" s="197"/>
      <c r="D11" s="198"/>
      <c r="E11" s="199"/>
      <c r="G11" s="199"/>
      <c r="H11" s="199"/>
      <c r="I11" s="199"/>
      <c r="J11" s="199"/>
      <c r="K11" s="199"/>
      <c r="L11" s="199"/>
    </row>
    <row r="12" spans="1:12" s="220" customFormat="1" ht="13" x14ac:dyDescent="0.3">
      <c r="A12" s="215" t="s">
        <v>106</v>
      </c>
      <c r="B12" s="216" t="s">
        <v>119</v>
      </c>
      <c r="C12" s="217"/>
      <c r="D12" s="218"/>
      <c r="E12" s="219"/>
      <c r="G12" s="219"/>
      <c r="H12" s="219"/>
      <c r="I12" s="219"/>
      <c r="J12" s="219"/>
      <c r="K12" s="219"/>
      <c r="L12" s="219"/>
    </row>
    <row r="13" spans="1:12" s="220" customFormat="1" ht="13" x14ac:dyDescent="0.3">
      <c r="A13" s="215" t="s">
        <v>107</v>
      </c>
      <c r="B13" s="323" t="s">
        <v>185</v>
      </c>
      <c r="C13" s="217"/>
      <c r="D13" s="218"/>
      <c r="E13" s="219"/>
      <c r="G13" s="219"/>
      <c r="H13" s="219"/>
      <c r="I13" s="219"/>
      <c r="J13" s="219"/>
      <c r="K13" s="219"/>
      <c r="L13" s="219"/>
    </row>
    <row r="14" spans="1:12" s="220" customFormat="1" ht="13" x14ac:dyDescent="0.3">
      <c r="A14" s="215" t="s">
        <v>109</v>
      </c>
      <c r="B14" s="323" t="s">
        <v>186</v>
      </c>
      <c r="C14" s="217"/>
      <c r="D14" s="218"/>
      <c r="E14" s="219"/>
      <c r="G14" s="219"/>
      <c r="H14" s="219"/>
      <c r="I14" s="219"/>
      <c r="J14" s="219"/>
      <c r="K14" s="219"/>
      <c r="L14" s="219"/>
    </row>
    <row r="15" spans="1:12" s="220" customFormat="1" ht="13" x14ac:dyDescent="0.3">
      <c r="A15" s="215" t="s">
        <v>115</v>
      </c>
      <c r="B15" s="216" t="s">
        <v>117</v>
      </c>
      <c r="C15" s="217"/>
      <c r="D15" s="218"/>
      <c r="E15" s="219"/>
      <c r="G15" s="219"/>
      <c r="H15" s="219"/>
      <c r="I15" s="219"/>
      <c r="J15" s="219"/>
      <c r="K15" s="219"/>
      <c r="L15" s="219"/>
    </row>
    <row r="16" spans="1:12" s="214" customFormat="1" ht="10.5" x14ac:dyDescent="0.25">
      <c r="A16" s="212"/>
      <c r="B16" s="213"/>
      <c r="C16" s="204"/>
      <c r="D16" s="205"/>
      <c r="E16" s="206"/>
      <c r="G16" s="206"/>
      <c r="H16" s="206"/>
      <c r="I16" s="206"/>
      <c r="J16" s="206"/>
      <c r="K16" s="206"/>
      <c r="L16" s="206"/>
    </row>
    <row r="17" spans="1:12" s="211" customFormat="1" ht="15.5" x14ac:dyDescent="0.35">
      <c r="A17" s="209" t="s">
        <v>93</v>
      </c>
      <c r="B17" s="210" t="s">
        <v>112</v>
      </c>
      <c r="C17" s="197"/>
      <c r="D17" s="198"/>
      <c r="E17" s="199"/>
      <c r="G17" s="199"/>
      <c r="H17" s="199"/>
      <c r="I17" s="199"/>
      <c r="J17" s="199"/>
      <c r="K17" s="199"/>
      <c r="L17" s="199"/>
    </row>
    <row r="18" spans="1:12" s="220" customFormat="1" ht="13" x14ac:dyDescent="0.3">
      <c r="A18" s="215" t="s">
        <v>120</v>
      </c>
      <c r="B18" s="216" t="s">
        <v>113</v>
      </c>
      <c r="C18" s="217"/>
      <c r="D18" s="218"/>
      <c r="E18" s="219"/>
      <c r="G18" s="219"/>
      <c r="H18" s="219"/>
      <c r="I18" s="219"/>
      <c r="J18" s="219"/>
      <c r="K18" s="219"/>
      <c r="L18" s="219"/>
    </row>
    <row r="19" spans="1:12" s="220" customFormat="1" ht="13" x14ac:dyDescent="0.3">
      <c r="A19" s="215" t="s">
        <v>121</v>
      </c>
      <c r="B19" s="216" t="s">
        <v>114</v>
      </c>
      <c r="C19" s="217"/>
      <c r="D19" s="218"/>
      <c r="E19" s="219"/>
      <c r="G19" s="219"/>
      <c r="H19" s="219"/>
      <c r="I19" s="219"/>
      <c r="J19" s="219"/>
      <c r="K19" s="219"/>
      <c r="L19" s="219"/>
    </row>
    <row r="20" spans="1:12" s="220" customFormat="1" ht="13" x14ac:dyDescent="0.3">
      <c r="A20" s="215" t="s">
        <v>122</v>
      </c>
      <c r="B20" s="216" t="s">
        <v>160</v>
      </c>
      <c r="C20" s="217"/>
      <c r="D20" s="218"/>
      <c r="E20" s="219"/>
      <c r="G20" s="219"/>
      <c r="H20" s="219"/>
      <c r="I20" s="219"/>
      <c r="J20" s="219"/>
      <c r="K20" s="219"/>
      <c r="L20" s="219"/>
    </row>
    <row r="21" spans="1:12" s="220" customFormat="1" ht="13" x14ac:dyDescent="0.3">
      <c r="A21" s="215" t="s">
        <v>128</v>
      </c>
      <c r="B21" s="216" t="s">
        <v>161</v>
      </c>
      <c r="C21" s="217"/>
      <c r="D21" s="218"/>
      <c r="E21" s="219"/>
      <c r="G21" s="219"/>
      <c r="H21" s="219"/>
      <c r="I21" s="219"/>
      <c r="J21" s="219"/>
      <c r="K21" s="219"/>
      <c r="L21" s="219"/>
    </row>
    <row r="22" spans="1:12" s="220" customFormat="1" ht="13" x14ac:dyDescent="0.3">
      <c r="A22" s="215" t="s">
        <v>159</v>
      </c>
      <c r="B22" s="216" t="s">
        <v>35</v>
      </c>
      <c r="C22" s="217"/>
      <c r="D22" s="218"/>
      <c r="E22" s="219"/>
      <c r="G22" s="219"/>
      <c r="H22" s="219"/>
      <c r="I22" s="219"/>
      <c r="J22" s="219"/>
      <c r="K22" s="219"/>
      <c r="L22" s="219"/>
    </row>
    <row r="23" spans="1:12" s="214" customFormat="1" ht="10.5" x14ac:dyDescent="0.25">
      <c r="A23" s="212"/>
      <c r="B23" s="213"/>
      <c r="C23" s="204"/>
      <c r="D23" s="205"/>
      <c r="E23" s="206"/>
      <c r="G23" s="206"/>
      <c r="H23" s="206"/>
      <c r="I23" s="206"/>
      <c r="J23" s="206"/>
      <c r="K23" s="206"/>
      <c r="L23" s="206"/>
    </row>
    <row r="24" spans="1:12" s="211" customFormat="1" ht="15.5" x14ac:dyDescent="0.35">
      <c r="A24" s="209" t="s">
        <v>94</v>
      </c>
      <c r="B24" s="210" t="s">
        <v>78</v>
      </c>
      <c r="C24" s="197"/>
      <c r="D24" s="198"/>
      <c r="E24" s="199"/>
      <c r="G24" s="199"/>
      <c r="H24" s="199"/>
      <c r="I24" s="199"/>
      <c r="J24" s="199"/>
      <c r="K24" s="199"/>
      <c r="L24" s="199"/>
    </row>
    <row r="25" spans="1:12" s="220" customFormat="1" ht="13" x14ac:dyDescent="0.3">
      <c r="A25" s="215" t="s">
        <v>110</v>
      </c>
      <c r="B25" s="216" t="s">
        <v>68</v>
      </c>
      <c r="C25" s="217"/>
      <c r="D25" s="218"/>
      <c r="E25" s="219"/>
      <c r="G25" s="219"/>
      <c r="H25" s="219"/>
      <c r="I25" s="219"/>
      <c r="J25" s="219"/>
      <c r="K25" s="219"/>
      <c r="L25" s="219"/>
    </row>
    <row r="26" spans="1:12" s="220" customFormat="1" ht="13" x14ac:dyDescent="0.3">
      <c r="A26" s="215" t="s">
        <v>111</v>
      </c>
      <c r="B26" s="216" t="s">
        <v>83</v>
      </c>
      <c r="C26" s="217"/>
      <c r="D26" s="218"/>
      <c r="E26" s="219"/>
      <c r="G26" s="219"/>
      <c r="H26" s="219"/>
      <c r="I26" s="219"/>
      <c r="J26" s="219"/>
      <c r="K26" s="219"/>
      <c r="L26" s="219"/>
    </row>
    <row r="27" spans="1:12" s="223" customFormat="1" ht="10.5" x14ac:dyDescent="0.25">
      <c r="A27" s="221"/>
      <c r="B27" s="222"/>
      <c r="C27" s="190"/>
      <c r="D27" s="191"/>
      <c r="E27" s="192"/>
      <c r="G27" s="192"/>
      <c r="H27" s="192"/>
      <c r="I27" s="192"/>
      <c r="J27" s="192"/>
      <c r="K27" s="192"/>
      <c r="L27" s="192"/>
    </row>
    <row r="28" spans="1:12" x14ac:dyDescent="0.25">
      <c r="A28" s="98"/>
      <c r="B28" s="123"/>
      <c r="C28" s="118"/>
      <c r="D28" s="127"/>
    </row>
    <row r="29" spans="1:12" ht="15" x14ac:dyDescent="0.25">
      <c r="A29" s="319" t="str">
        <f>A9</f>
        <v>Trx 0</v>
      </c>
      <c r="B29" s="320" t="str">
        <f>B9</f>
        <v>GENERALITES</v>
      </c>
      <c r="C29" s="321"/>
      <c r="D29" s="322"/>
    </row>
    <row r="30" spans="1:12" outlineLevel="1" x14ac:dyDescent="0.25">
      <c r="A30" s="98"/>
      <c r="B30" s="123"/>
      <c r="C30" s="118"/>
      <c r="D30" s="127"/>
    </row>
    <row r="31" spans="1:12" s="230" customFormat="1" ht="39" outlineLevel="1" x14ac:dyDescent="0.25">
      <c r="A31" s="225"/>
      <c r="B31" s="226" t="s">
        <v>166</v>
      </c>
      <c r="C31" s="227"/>
      <c r="D31" s="228"/>
      <c r="E31" s="229"/>
      <c r="F31" s="229"/>
    </row>
    <row r="32" spans="1:12" s="230" customFormat="1" ht="13" outlineLevel="1" x14ac:dyDescent="0.25">
      <c r="A32" s="225"/>
      <c r="B32" s="226" t="s">
        <v>80</v>
      </c>
      <c r="C32" s="227"/>
      <c r="D32" s="228"/>
      <c r="E32" s="229"/>
      <c r="F32" s="229"/>
    </row>
    <row r="33" spans="1:4" s="56" customFormat="1" ht="26" outlineLevel="1" x14ac:dyDescent="0.35">
      <c r="A33" s="99"/>
      <c r="B33" s="226" t="s">
        <v>84</v>
      </c>
      <c r="C33" s="119"/>
      <c r="D33" s="228"/>
    </row>
    <row r="34" spans="1:4" s="56" customFormat="1" ht="26" outlineLevel="1" x14ac:dyDescent="0.35">
      <c r="A34" s="99"/>
      <c r="B34" s="226" t="s">
        <v>180</v>
      </c>
      <c r="C34" s="119"/>
      <c r="D34" s="228"/>
    </row>
    <row r="35" spans="1:4" s="165" customFormat="1" ht="9" outlineLevel="1" x14ac:dyDescent="0.35">
      <c r="A35" s="161"/>
      <c r="B35" s="170"/>
      <c r="C35" s="163"/>
      <c r="D35" s="164"/>
    </row>
    <row r="36" spans="1:4" s="56" customFormat="1" ht="28" outlineLevel="1" x14ac:dyDescent="0.35">
      <c r="A36" s="99"/>
      <c r="B36" s="160" t="s">
        <v>181</v>
      </c>
      <c r="C36" s="119"/>
      <c r="D36" s="128"/>
    </row>
    <row r="37" spans="1:4" s="165" customFormat="1" ht="9" outlineLevel="1" x14ac:dyDescent="0.35">
      <c r="A37" s="161"/>
      <c r="B37" s="162"/>
      <c r="C37" s="163"/>
      <c r="D37" s="164"/>
    </row>
    <row r="38" spans="1:4" s="169" customFormat="1" ht="9" x14ac:dyDescent="0.2">
      <c r="A38" s="166"/>
      <c r="B38" s="167"/>
      <c r="C38" s="163"/>
      <c r="D38" s="168"/>
    </row>
    <row r="39" spans="1:4" ht="15" x14ac:dyDescent="0.25">
      <c r="A39" s="319" t="str">
        <f>A11</f>
        <v>Trx 1</v>
      </c>
      <c r="B39" s="320" t="str">
        <f>B11</f>
        <v>INTERVENTIONS SUR LES EQUIPEMENTS EXISTANTS</v>
      </c>
      <c r="C39" s="321"/>
      <c r="D39" s="322"/>
    </row>
    <row r="40" spans="1:4" outlineLevel="1" x14ac:dyDescent="0.25">
      <c r="A40" s="98"/>
      <c r="B40" s="123"/>
      <c r="C40" s="118"/>
      <c r="D40" s="127"/>
    </row>
    <row r="41" spans="1:4" s="75" customFormat="1" ht="15.5" outlineLevel="1" x14ac:dyDescent="0.35">
      <c r="A41" s="171" t="str">
        <f>A12</f>
        <v>Trx 1.1</v>
      </c>
      <c r="B41" s="73" t="str">
        <f>B12</f>
        <v>Dépose seule de terminaux existants avec intervention de paramétrages</v>
      </c>
      <c r="C41" s="120"/>
      <c r="D41" s="74"/>
    </row>
    <row r="42" spans="1:4" s="111" customFormat="1" ht="47.25" customHeight="1" outlineLevel="1" x14ac:dyDescent="0.3">
      <c r="A42" s="108"/>
      <c r="B42" s="318" t="s">
        <v>182</v>
      </c>
      <c r="C42" s="121"/>
      <c r="D42" s="110"/>
    </row>
    <row r="43" spans="1:4" s="3" customFormat="1" ht="13" outlineLevel="1" x14ac:dyDescent="0.3">
      <c r="A43" s="224" t="str">
        <f>$A$41&amp;"_"&amp;1</f>
        <v>Trx 1.1_1</v>
      </c>
      <c r="B43" s="112" t="s">
        <v>97</v>
      </c>
      <c r="C43" s="125"/>
      <c r="D43" s="113"/>
    </row>
    <row r="44" spans="1:4" s="116" customFormat="1" ht="12" outlineLevel="1" x14ac:dyDescent="0.35">
      <c r="A44" s="172" t="str">
        <f>$A43&amp;"a"</f>
        <v>Trx 1.1_1a</v>
      </c>
      <c r="B44" s="114" t="s">
        <v>167</v>
      </c>
      <c r="C44" s="130" t="s">
        <v>0</v>
      </c>
      <c r="D44" s="115">
        <v>1</v>
      </c>
    </row>
    <row r="45" spans="1:4" s="116" customFormat="1" ht="12" outlineLevel="1" x14ac:dyDescent="0.35">
      <c r="A45" s="172" t="str">
        <f>$A43&amp;"b"</f>
        <v>Trx 1.1_1b</v>
      </c>
      <c r="B45" s="114" t="s">
        <v>69</v>
      </c>
      <c r="C45" s="130" t="s">
        <v>0</v>
      </c>
      <c r="D45" s="115">
        <v>1</v>
      </c>
    </row>
    <row r="46" spans="1:4" s="116" customFormat="1" ht="12" outlineLevel="1" x14ac:dyDescent="0.35">
      <c r="A46" s="172" t="str">
        <f>$A43&amp;"c"</f>
        <v>Trx 1.1_1c</v>
      </c>
      <c r="B46" s="114" t="s">
        <v>98</v>
      </c>
      <c r="C46" s="130" t="s">
        <v>99</v>
      </c>
      <c r="D46" s="115">
        <v>1</v>
      </c>
    </row>
    <row r="47" spans="1:4" s="116" customFormat="1" ht="12" outlineLevel="1" x14ac:dyDescent="0.35">
      <c r="A47" s="172" t="str">
        <f>$A43&amp;"d"</f>
        <v>Trx 1.1_1d</v>
      </c>
      <c r="B47" s="114" t="s">
        <v>100</v>
      </c>
      <c r="C47" s="130" t="s">
        <v>99</v>
      </c>
      <c r="D47" s="115">
        <v>1</v>
      </c>
    </row>
    <row r="48" spans="1:4" s="116" customFormat="1" ht="12" outlineLevel="1" x14ac:dyDescent="0.35">
      <c r="A48" s="173"/>
      <c r="B48" s="114"/>
      <c r="C48" s="130"/>
      <c r="D48" s="115"/>
    </row>
    <row r="49" spans="1:4" s="3" customFormat="1" ht="13" outlineLevel="1" x14ac:dyDescent="0.3">
      <c r="A49" s="224" t="str">
        <f>$A$41&amp;"_"&amp;2</f>
        <v>Trx 1.1_2</v>
      </c>
      <c r="B49" s="112" t="s">
        <v>138</v>
      </c>
      <c r="C49" s="125"/>
      <c r="D49" s="113"/>
    </row>
    <row r="50" spans="1:4" s="116" customFormat="1" ht="12" outlineLevel="1" x14ac:dyDescent="0.35">
      <c r="A50" s="172" t="str">
        <f>$A49&amp;"a"</f>
        <v>Trx 1.1_2a</v>
      </c>
      <c r="B50" s="114" t="s">
        <v>167</v>
      </c>
      <c r="C50" s="130" t="s">
        <v>0</v>
      </c>
      <c r="D50" s="115">
        <v>1</v>
      </c>
    </row>
    <row r="51" spans="1:4" s="116" customFormat="1" ht="12" outlineLevel="1" x14ac:dyDescent="0.35">
      <c r="A51" s="172" t="str">
        <f>$A49&amp;"b"</f>
        <v>Trx 1.1_2b</v>
      </c>
      <c r="B51" s="114" t="s">
        <v>69</v>
      </c>
      <c r="C51" s="130" t="s">
        <v>0</v>
      </c>
      <c r="D51" s="115">
        <v>1</v>
      </c>
    </row>
    <row r="52" spans="1:4" s="116" customFormat="1" ht="12" outlineLevel="1" x14ac:dyDescent="0.35">
      <c r="A52" s="172" t="str">
        <f>$A49&amp;"c"</f>
        <v>Trx 1.1_2c</v>
      </c>
      <c r="B52" s="114" t="s">
        <v>98</v>
      </c>
      <c r="C52" s="130" t="s">
        <v>99</v>
      </c>
      <c r="D52" s="115">
        <v>1</v>
      </c>
    </row>
    <row r="53" spans="1:4" s="116" customFormat="1" ht="12" outlineLevel="1" x14ac:dyDescent="0.35">
      <c r="A53" s="172" t="str">
        <f>$A49&amp;"d"</f>
        <v>Trx 1.1_2d</v>
      </c>
      <c r="B53" s="114" t="s">
        <v>100</v>
      </c>
      <c r="C53" s="130" t="s">
        <v>99</v>
      </c>
      <c r="D53" s="115">
        <v>1</v>
      </c>
    </row>
    <row r="54" spans="1:4" s="116" customFormat="1" ht="12" outlineLevel="1" x14ac:dyDescent="0.35">
      <c r="A54" s="173"/>
      <c r="B54" s="114"/>
      <c r="C54" s="130"/>
      <c r="D54" s="115"/>
    </row>
    <row r="55" spans="1:4" s="3" customFormat="1" ht="13" outlineLevel="1" x14ac:dyDescent="0.3">
      <c r="A55" s="224" t="str">
        <f>$A$41&amp;"_"&amp;3</f>
        <v>Trx 1.1_3</v>
      </c>
      <c r="B55" s="112" t="s">
        <v>101</v>
      </c>
      <c r="C55" s="125"/>
      <c r="D55" s="113"/>
    </row>
    <row r="56" spans="1:4" s="116" customFormat="1" ht="12" outlineLevel="1" x14ac:dyDescent="0.35">
      <c r="A56" s="172" t="str">
        <f>$A55&amp;"a"</f>
        <v>Trx 1.1_3a</v>
      </c>
      <c r="B56" s="114" t="s">
        <v>167</v>
      </c>
      <c r="C56" s="130" t="s">
        <v>0</v>
      </c>
      <c r="D56" s="115">
        <v>1</v>
      </c>
    </row>
    <row r="57" spans="1:4" s="116" customFormat="1" ht="12" outlineLevel="1" x14ac:dyDescent="0.35">
      <c r="A57" s="172" t="str">
        <f>$A55&amp;"b"</f>
        <v>Trx 1.1_3b</v>
      </c>
      <c r="B57" s="114" t="s">
        <v>69</v>
      </c>
      <c r="C57" s="130" t="s">
        <v>0</v>
      </c>
      <c r="D57" s="115">
        <v>1</v>
      </c>
    </row>
    <row r="58" spans="1:4" s="3" customFormat="1" ht="13" outlineLevel="1" x14ac:dyDescent="0.3">
      <c r="A58" s="172" t="str">
        <f>$A55&amp;"c"</f>
        <v>Trx 1.1_3c</v>
      </c>
      <c r="B58" s="114" t="s">
        <v>102</v>
      </c>
      <c r="C58" s="130" t="s">
        <v>99</v>
      </c>
      <c r="D58" s="115">
        <v>1</v>
      </c>
    </row>
    <row r="59" spans="1:4" s="116" customFormat="1" ht="12" outlineLevel="1" x14ac:dyDescent="0.35">
      <c r="A59" s="172" t="str">
        <f>$A55&amp;"d"</f>
        <v>Trx 1.1_3d</v>
      </c>
      <c r="B59" s="114" t="s">
        <v>100</v>
      </c>
      <c r="C59" s="130" t="s">
        <v>99</v>
      </c>
      <c r="D59" s="115">
        <v>1</v>
      </c>
    </row>
    <row r="60" spans="1:4" s="2" customFormat="1" ht="11" outlineLevel="1" thickBot="1" x14ac:dyDescent="0.4">
      <c r="A60" s="243"/>
      <c r="B60" s="244"/>
      <c r="C60" s="245"/>
      <c r="D60" s="154">
        <v>0</v>
      </c>
    </row>
    <row r="61" spans="1:4" s="237" customFormat="1" ht="10.5" outlineLevel="1" x14ac:dyDescent="0.25">
      <c r="A61" s="233"/>
      <c r="B61" s="234"/>
      <c r="C61" s="235"/>
      <c r="D61" s="236"/>
    </row>
    <row r="62" spans="1:4" s="75" customFormat="1" ht="15.5" outlineLevel="1" x14ac:dyDescent="0.35">
      <c r="A62" s="171" t="str">
        <f>A13</f>
        <v>Trx 1.2</v>
      </c>
      <c r="B62" s="73" t="str">
        <f>B13</f>
        <v>Dépose et repose de terminaux existants sans intervention de paramétrages</v>
      </c>
      <c r="C62" s="120"/>
      <c r="D62" s="74"/>
    </row>
    <row r="63" spans="1:4" s="88" customFormat="1" ht="46.5" customHeight="1" outlineLevel="1" x14ac:dyDescent="0.3">
      <c r="A63" s="86"/>
      <c r="B63" s="109" t="s">
        <v>168</v>
      </c>
      <c r="C63" s="131"/>
      <c r="D63" s="124"/>
    </row>
    <row r="64" spans="1:4" s="3" customFormat="1" ht="13.5" outlineLevel="1" x14ac:dyDescent="0.3">
      <c r="A64" s="224" t="str">
        <f>$A$62&amp;"_"&amp;1</f>
        <v>Trx 1.2_1</v>
      </c>
      <c r="B64" s="231" t="s">
        <v>97</v>
      </c>
      <c r="C64" s="125" t="s">
        <v>0</v>
      </c>
      <c r="D64" s="71">
        <v>1</v>
      </c>
    </row>
    <row r="65" spans="1:4" s="3" customFormat="1" ht="13.5" outlineLevel="1" x14ac:dyDescent="0.3">
      <c r="A65" s="224" t="str">
        <f>$A$62&amp;"_"&amp;2</f>
        <v>Trx 1.2_2</v>
      </c>
      <c r="B65" s="231" t="s">
        <v>138</v>
      </c>
      <c r="C65" s="125" t="s">
        <v>0</v>
      </c>
      <c r="D65" s="71">
        <v>1</v>
      </c>
    </row>
    <row r="66" spans="1:4" s="3" customFormat="1" ht="13.5" outlineLevel="1" x14ac:dyDescent="0.3">
      <c r="A66" s="224" t="str">
        <f>$A$62&amp;"_"&amp;3</f>
        <v>Trx 1.2_3</v>
      </c>
      <c r="B66" s="231" t="s">
        <v>101</v>
      </c>
      <c r="C66" s="125" t="s">
        <v>0</v>
      </c>
      <c r="D66" s="71">
        <v>1</v>
      </c>
    </row>
    <row r="67" spans="1:4" s="1" customFormat="1" ht="10.5" outlineLevel="1" x14ac:dyDescent="0.25">
      <c r="A67" s="174"/>
      <c r="B67" s="232"/>
      <c r="C67" s="239"/>
      <c r="D67" s="102"/>
    </row>
    <row r="68" spans="1:4" s="237" customFormat="1" ht="10.5" outlineLevel="1" x14ac:dyDescent="0.25">
      <c r="A68" s="233"/>
      <c r="B68" s="234"/>
      <c r="C68" s="235"/>
      <c r="D68" s="236"/>
    </row>
    <row r="69" spans="1:4" s="75" customFormat="1" ht="15.5" outlineLevel="1" x14ac:dyDescent="0.35">
      <c r="A69" s="171" t="str">
        <f>A14</f>
        <v>Trx 1.3</v>
      </c>
      <c r="B69" s="73" t="str">
        <f>B14</f>
        <v>Dépose et repose de terminaux existants avec intervention de paramétrages</v>
      </c>
      <c r="C69" s="120"/>
      <c r="D69" s="74"/>
    </row>
    <row r="70" spans="1:4" s="3" customFormat="1" ht="58.5" customHeight="1" outlineLevel="1" x14ac:dyDescent="0.3">
      <c r="A70" s="174"/>
      <c r="B70" s="184" t="s">
        <v>183</v>
      </c>
      <c r="C70" s="125"/>
      <c r="D70" s="71"/>
    </row>
    <row r="71" spans="1:4" s="3" customFormat="1" ht="13.5" outlineLevel="1" x14ac:dyDescent="0.3">
      <c r="A71" s="224" t="str">
        <f>$A$69&amp;"_"&amp;1</f>
        <v>Trx 1.3_1</v>
      </c>
      <c r="B71" s="112" t="s">
        <v>97</v>
      </c>
      <c r="C71" s="125"/>
      <c r="D71" s="71"/>
    </row>
    <row r="72" spans="1:4" s="3" customFormat="1" ht="13.5" outlineLevel="1" x14ac:dyDescent="0.3">
      <c r="A72" s="172" t="str">
        <f>$A71&amp;"a"</f>
        <v>Trx 1.3_1a</v>
      </c>
      <c r="B72" s="114" t="s">
        <v>103</v>
      </c>
      <c r="C72" s="125" t="s">
        <v>0</v>
      </c>
      <c r="D72" s="71">
        <v>1</v>
      </c>
    </row>
    <row r="73" spans="1:4" s="3" customFormat="1" ht="13.5" outlineLevel="1" x14ac:dyDescent="0.3">
      <c r="A73" s="172" t="str">
        <f>$A71&amp;"b"</f>
        <v>Trx 1.3_1b</v>
      </c>
      <c r="B73" s="114" t="s">
        <v>118</v>
      </c>
      <c r="C73" s="125" t="s">
        <v>99</v>
      </c>
      <c r="D73" s="71">
        <v>1</v>
      </c>
    </row>
    <row r="74" spans="1:4" s="3" customFormat="1" ht="13.5" outlineLevel="1" x14ac:dyDescent="0.3">
      <c r="A74" s="172" t="str">
        <f>$A71&amp;"c"</f>
        <v>Trx 1.3_1c</v>
      </c>
      <c r="B74" s="114" t="s">
        <v>104</v>
      </c>
      <c r="C74" s="125" t="s">
        <v>99</v>
      </c>
      <c r="D74" s="71">
        <v>1</v>
      </c>
    </row>
    <row r="75" spans="1:4" s="3" customFormat="1" ht="13.5" outlineLevel="1" x14ac:dyDescent="0.3">
      <c r="A75" s="172"/>
      <c r="B75" s="114"/>
      <c r="C75" s="125"/>
      <c r="D75" s="71"/>
    </row>
    <row r="76" spans="1:4" s="3" customFormat="1" ht="13.5" outlineLevel="1" x14ac:dyDescent="0.3">
      <c r="A76" s="224" t="str">
        <f>$A$69&amp;"_"&amp;2</f>
        <v>Trx 1.3_2</v>
      </c>
      <c r="B76" s="112" t="s">
        <v>138</v>
      </c>
      <c r="C76" s="125"/>
      <c r="D76" s="71"/>
    </row>
    <row r="77" spans="1:4" s="3" customFormat="1" ht="13.5" outlineLevel="1" x14ac:dyDescent="0.3">
      <c r="A77" s="172" t="str">
        <f>$A76&amp;"a"</f>
        <v>Trx 1.3_2a</v>
      </c>
      <c r="B77" s="114" t="s">
        <v>103</v>
      </c>
      <c r="C77" s="125" t="s">
        <v>0</v>
      </c>
      <c r="D77" s="71">
        <v>1</v>
      </c>
    </row>
    <row r="78" spans="1:4" s="3" customFormat="1" ht="13.5" outlineLevel="1" x14ac:dyDescent="0.3">
      <c r="A78" s="172" t="str">
        <f>$A76&amp;"b"</f>
        <v>Trx 1.3_2b</v>
      </c>
      <c r="B78" s="114" t="s">
        <v>118</v>
      </c>
      <c r="C78" s="125" t="s">
        <v>99</v>
      </c>
      <c r="D78" s="71">
        <v>1</v>
      </c>
    </row>
    <row r="79" spans="1:4" s="3" customFormat="1" ht="13.5" outlineLevel="1" x14ac:dyDescent="0.3">
      <c r="A79" s="172" t="str">
        <f>$A76&amp;"c"</f>
        <v>Trx 1.3_2c</v>
      </c>
      <c r="B79" s="114" t="s">
        <v>104</v>
      </c>
      <c r="C79" s="125" t="s">
        <v>99</v>
      </c>
      <c r="D79" s="71">
        <v>1</v>
      </c>
    </row>
    <row r="80" spans="1:4" s="3" customFormat="1" ht="13.5" outlineLevel="1" x14ac:dyDescent="0.3">
      <c r="A80" s="172"/>
      <c r="B80" s="114"/>
      <c r="C80" s="125"/>
      <c r="D80" s="71"/>
    </row>
    <row r="81" spans="1:4" s="3" customFormat="1" ht="13.5" outlineLevel="1" x14ac:dyDescent="0.3">
      <c r="A81" s="224" t="str">
        <f>$A$69&amp;"_"&amp;3</f>
        <v>Trx 1.3_3</v>
      </c>
      <c r="B81" s="112" t="s">
        <v>101</v>
      </c>
      <c r="C81" s="125"/>
      <c r="D81" s="71"/>
    </row>
    <row r="82" spans="1:4" s="3" customFormat="1" ht="13.5" outlineLevel="1" x14ac:dyDescent="0.3">
      <c r="A82" s="172" t="str">
        <f>$A81&amp;"a"</f>
        <v>Trx 1.3_3a</v>
      </c>
      <c r="B82" s="114" t="s">
        <v>103</v>
      </c>
      <c r="C82" s="125" t="s">
        <v>0</v>
      </c>
      <c r="D82" s="71">
        <v>1</v>
      </c>
    </row>
    <row r="83" spans="1:4" s="3" customFormat="1" ht="13.5" outlineLevel="1" x14ac:dyDescent="0.3">
      <c r="A83" s="172" t="str">
        <f>$A81&amp;"b"</f>
        <v>Trx 1.3_3b</v>
      </c>
      <c r="B83" s="114" t="s">
        <v>118</v>
      </c>
      <c r="C83" s="125" t="s">
        <v>99</v>
      </c>
      <c r="D83" s="71">
        <v>1</v>
      </c>
    </row>
    <row r="84" spans="1:4" s="3" customFormat="1" ht="13.5" outlineLevel="1" x14ac:dyDescent="0.3">
      <c r="A84" s="172" t="str">
        <f>$A81&amp;"c"</f>
        <v>Trx 1.3_3c</v>
      </c>
      <c r="B84" s="114" t="s">
        <v>104</v>
      </c>
      <c r="C84" s="125" t="s">
        <v>99</v>
      </c>
      <c r="D84" s="71">
        <v>1</v>
      </c>
    </row>
    <row r="85" spans="1:4" s="237" customFormat="1" ht="10.5" outlineLevel="1" x14ac:dyDescent="0.25">
      <c r="A85" s="233"/>
      <c r="B85" s="234"/>
      <c r="C85" s="235"/>
      <c r="D85" s="236"/>
    </row>
    <row r="86" spans="1:4" s="3" customFormat="1" ht="13.5" outlineLevel="1" thickBot="1" x14ac:dyDescent="0.35">
      <c r="A86" s="247"/>
      <c r="B86" s="248"/>
      <c r="C86" s="249"/>
      <c r="D86" s="250"/>
    </row>
    <row r="87" spans="1:4" s="4" customFormat="1" ht="12" x14ac:dyDescent="0.3">
      <c r="A87" s="142"/>
      <c r="B87" s="143"/>
      <c r="C87" s="144"/>
      <c r="D87" s="145"/>
    </row>
    <row r="88" spans="1:4" ht="15" x14ac:dyDescent="0.25">
      <c r="A88" s="319" t="str">
        <f>A17</f>
        <v>Trx 2</v>
      </c>
      <c r="B88" s="320" t="str">
        <f>B17</f>
        <v>EXTENSION / MODIFICATION DE LIGNE</v>
      </c>
      <c r="C88" s="321"/>
      <c r="D88" s="322"/>
    </row>
    <row r="89" spans="1:4" outlineLevel="1" x14ac:dyDescent="0.25">
      <c r="A89" s="98"/>
      <c r="B89" s="123"/>
      <c r="C89" s="118"/>
      <c r="D89" s="127"/>
    </row>
    <row r="90" spans="1:4" s="3" customFormat="1" ht="15.5" outlineLevel="1" x14ac:dyDescent="0.35">
      <c r="A90" s="171" t="str">
        <f>A18</f>
        <v>Trx 2.1</v>
      </c>
      <c r="B90" s="73" t="str">
        <f>B18</f>
        <v>Extension / modification de ligne de détection incendie (SDI)</v>
      </c>
      <c r="C90" s="125"/>
      <c r="D90" s="71"/>
    </row>
    <row r="91" spans="1:4" s="3" customFormat="1" ht="39" outlineLevel="1" x14ac:dyDescent="0.35">
      <c r="A91" s="171"/>
      <c r="B91" s="109" t="s">
        <v>187</v>
      </c>
      <c r="C91" s="125"/>
      <c r="D91" s="71"/>
    </row>
    <row r="92" spans="1:4" s="3" customFormat="1" ht="13.5" outlineLevel="1" x14ac:dyDescent="0.35">
      <c r="A92" s="171"/>
      <c r="B92" s="256" t="s">
        <v>105</v>
      </c>
      <c r="C92" s="125"/>
      <c r="D92" s="71"/>
    </row>
    <row r="93" spans="1:4" s="1" customFormat="1" ht="10.5" outlineLevel="1" x14ac:dyDescent="0.25">
      <c r="A93" s="233"/>
      <c r="B93" s="253"/>
      <c r="C93" s="239"/>
      <c r="D93" s="102"/>
    </row>
    <row r="94" spans="1:4" s="3" customFormat="1" ht="13.5" outlineLevel="1" x14ac:dyDescent="0.35">
      <c r="A94" s="171"/>
      <c r="B94" s="256" t="s">
        <v>125</v>
      </c>
      <c r="C94" s="125"/>
      <c r="D94" s="71"/>
    </row>
    <row r="95" spans="1:4" s="3" customFormat="1" ht="13.5" outlineLevel="1" x14ac:dyDescent="0.3">
      <c r="A95" s="100" t="str">
        <f>$A$90&amp;"_"&amp;1</f>
        <v>Trx 2.1_1</v>
      </c>
      <c r="B95" s="231" t="s">
        <v>123</v>
      </c>
      <c r="C95" s="125" t="s">
        <v>1</v>
      </c>
      <c r="D95" s="71">
        <v>1</v>
      </c>
    </row>
    <row r="96" spans="1:4" s="3" customFormat="1" ht="13.5" outlineLevel="1" x14ac:dyDescent="0.3">
      <c r="A96" s="100" t="str">
        <f>$A$90&amp;"_"&amp;2</f>
        <v>Trx 2.1_2</v>
      </c>
      <c r="B96" s="231" t="s">
        <v>124</v>
      </c>
      <c r="C96" s="125" t="s">
        <v>1</v>
      </c>
      <c r="D96" s="71">
        <v>1</v>
      </c>
    </row>
    <row r="97" spans="1:6" s="3" customFormat="1" ht="13.5" outlineLevel="1" x14ac:dyDescent="0.3">
      <c r="A97" s="100" t="str">
        <f>$A$90&amp;"_"&amp;3</f>
        <v>Trx 2.1_3</v>
      </c>
      <c r="B97" s="231" t="s">
        <v>169</v>
      </c>
      <c r="C97" s="125" t="s">
        <v>0</v>
      </c>
      <c r="D97" s="71">
        <v>1</v>
      </c>
    </row>
    <row r="98" spans="1:6" s="3" customFormat="1" ht="13.5" outlineLevel="1" x14ac:dyDescent="0.3">
      <c r="A98" s="100" t="str">
        <f>$A$90&amp;"_"&amp;4</f>
        <v>Trx 2.1_4</v>
      </c>
      <c r="B98" s="231" t="s">
        <v>170</v>
      </c>
      <c r="C98" s="125" t="s">
        <v>0</v>
      </c>
      <c r="D98" s="71">
        <v>1</v>
      </c>
    </row>
    <row r="99" spans="1:6" s="3" customFormat="1" ht="13.5" outlineLevel="1" x14ac:dyDescent="0.3">
      <c r="A99" s="100" t="str">
        <f>$A$90&amp;"_"&amp;5</f>
        <v>Trx 2.1_5</v>
      </c>
      <c r="B99" s="231" t="s">
        <v>171</v>
      </c>
      <c r="C99" s="125" t="s">
        <v>0</v>
      </c>
      <c r="D99" s="71">
        <v>1</v>
      </c>
    </row>
    <row r="100" spans="1:6" s="3" customFormat="1" ht="13.5" outlineLevel="1" x14ac:dyDescent="0.3">
      <c r="A100" s="100" t="str">
        <f>$A$90&amp;"_"&amp;6</f>
        <v>Trx 2.1_6</v>
      </c>
      <c r="B100" s="231" t="s">
        <v>172</v>
      </c>
      <c r="C100" s="125" t="s">
        <v>0</v>
      </c>
      <c r="D100" s="71">
        <v>1</v>
      </c>
    </row>
    <row r="101" spans="1:6" s="3" customFormat="1" ht="13.5" outlineLevel="1" x14ac:dyDescent="0.3">
      <c r="A101" s="100" t="str">
        <f>$A$90&amp;"_"&amp;7</f>
        <v>Trx 2.1_7</v>
      </c>
      <c r="B101" s="231" t="s">
        <v>173</v>
      </c>
      <c r="C101" s="125" t="s">
        <v>0</v>
      </c>
      <c r="D101" s="71">
        <v>1</v>
      </c>
    </row>
    <row r="102" spans="1:6" s="3" customFormat="1" ht="13.5" outlineLevel="1" x14ac:dyDescent="0.3">
      <c r="A102" s="100" t="str">
        <f>$A$90&amp;"_"&amp;8</f>
        <v>Trx 2.1_8</v>
      </c>
      <c r="B102" s="231" t="s">
        <v>174</v>
      </c>
      <c r="C102" s="125" t="s">
        <v>0</v>
      </c>
      <c r="D102" s="71">
        <v>1</v>
      </c>
    </row>
    <row r="103" spans="1:6" s="3" customFormat="1" ht="13.5" outlineLevel="1" x14ac:dyDescent="0.3">
      <c r="A103" s="100" t="str">
        <f>$A$90&amp;"_"&amp;9</f>
        <v>Trx 2.1_9</v>
      </c>
      <c r="B103" s="231" t="s">
        <v>175</v>
      </c>
      <c r="C103" s="125" t="s">
        <v>0</v>
      </c>
      <c r="D103" s="71">
        <v>1</v>
      </c>
    </row>
    <row r="104" spans="1:6" s="3" customFormat="1" ht="13.5" outlineLevel="1" x14ac:dyDescent="0.3">
      <c r="A104" s="100" t="str">
        <f>$A$90&amp;"_"&amp;10</f>
        <v>Trx 2.1_10</v>
      </c>
      <c r="B104" s="231" t="s">
        <v>126</v>
      </c>
      <c r="C104" s="125" t="s">
        <v>99</v>
      </c>
      <c r="D104" s="71">
        <v>1</v>
      </c>
    </row>
    <row r="105" spans="1:6" s="3" customFormat="1" ht="13.5" outlineLevel="1" x14ac:dyDescent="0.3">
      <c r="A105" s="100" t="str">
        <f>$A$90&amp;"_"&amp;11</f>
        <v>Trx 2.1_11</v>
      </c>
      <c r="B105" s="231" t="s">
        <v>176</v>
      </c>
      <c r="C105" s="125" t="s">
        <v>0</v>
      </c>
      <c r="D105" s="71">
        <v>1</v>
      </c>
    </row>
    <row r="106" spans="1:6" s="3" customFormat="1" ht="13.5" outlineLevel="1" x14ac:dyDescent="0.3">
      <c r="A106" s="100" t="str">
        <f>$A$90&amp;"_"&amp;12</f>
        <v>Trx 2.1_12</v>
      </c>
      <c r="B106" s="231" t="s">
        <v>177</v>
      </c>
      <c r="C106" s="125" t="s">
        <v>0</v>
      </c>
      <c r="D106" s="71">
        <v>1</v>
      </c>
    </row>
    <row r="107" spans="1:6" s="3" customFormat="1" ht="26" outlineLevel="1" x14ac:dyDescent="0.3">
      <c r="A107" s="252" t="str">
        <f>$A$90&amp;"_"&amp;13</f>
        <v>Trx 2.1_13</v>
      </c>
      <c r="B107" s="231" t="s">
        <v>127</v>
      </c>
      <c r="C107" s="241" t="s">
        <v>99</v>
      </c>
      <c r="D107" s="242">
        <v>1</v>
      </c>
    </row>
    <row r="108" spans="1:6" s="1" customFormat="1" ht="10.5" outlineLevel="1" x14ac:dyDescent="0.25">
      <c r="A108" s="174"/>
      <c r="B108" s="232"/>
      <c r="C108" s="239"/>
      <c r="D108" s="102"/>
    </row>
    <row r="109" spans="1:6" s="55" customFormat="1" ht="10" outlineLevel="1" x14ac:dyDescent="0.2">
      <c r="A109" s="98"/>
      <c r="B109" s="123"/>
      <c r="C109" s="118"/>
      <c r="D109" s="251"/>
      <c r="E109" s="54"/>
      <c r="F109" s="54"/>
    </row>
    <row r="110" spans="1:6" s="3" customFormat="1" ht="15.5" outlineLevel="1" x14ac:dyDescent="0.35">
      <c r="A110" s="171" t="str">
        <f>A19</f>
        <v>Trx 2.2</v>
      </c>
      <c r="B110" s="73" t="str">
        <f>B19</f>
        <v>Extension / modification de ligne d'asservissement (CMSI)</v>
      </c>
      <c r="C110" s="125"/>
      <c r="D110" s="71"/>
    </row>
    <row r="111" spans="1:6" s="3" customFormat="1" ht="39" outlineLevel="1" x14ac:dyDescent="0.35">
      <c r="A111" s="171"/>
      <c r="B111" s="109" t="s">
        <v>178</v>
      </c>
      <c r="C111" s="125"/>
      <c r="D111" s="71"/>
    </row>
    <row r="112" spans="1:6" s="1" customFormat="1" ht="10.5" outlineLevel="1" x14ac:dyDescent="0.25">
      <c r="A112" s="233"/>
      <c r="B112" s="253"/>
      <c r="C112" s="239"/>
      <c r="D112" s="102"/>
    </row>
    <row r="113" spans="1:6" s="3" customFormat="1" ht="13.5" outlineLevel="1" x14ac:dyDescent="0.35">
      <c r="A113" s="171"/>
      <c r="B113" s="183" t="s">
        <v>125</v>
      </c>
      <c r="C113" s="125"/>
      <c r="D113" s="71"/>
    </row>
    <row r="114" spans="1:6" s="3" customFormat="1" ht="13.5" outlineLevel="1" x14ac:dyDescent="0.3">
      <c r="A114" s="252" t="str">
        <f>$A$110&amp;"_"&amp;1</f>
        <v>Trx 2.2_1</v>
      </c>
      <c r="B114" s="255" t="s">
        <v>129</v>
      </c>
      <c r="C114" s="241" t="s">
        <v>1</v>
      </c>
      <c r="D114" s="242">
        <v>1</v>
      </c>
    </row>
    <row r="115" spans="1:6" s="3" customFormat="1" ht="13.5" outlineLevel="1" x14ac:dyDescent="0.3">
      <c r="A115" s="252" t="str">
        <f>$A$110&amp;"_"&amp;2</f>
        <v>Trx 2.2_2</v>
      </c>
      <c r="B115" s="255" t="s">
        <v>130</v>
      </c>
      <c r="C115" s="241" t="s">
        <v>1</v>
      </c>
      <c r="D115" s="242">
        <v>1</v>
      </c>
    </row>
    <row r="116" spans="1:6" s="3" customFormat="1" ht="13.5" outlineLevel="1" x14ac:dyDescent="0.3">
      <c r="A116" s="252" t="str">
        <f>$A$110&amp;"_"&amp;3</f>
        <v>Trx 2.2_3</v>
      </c>
      <c r="B116" s="255" t="s">
        <v>131</v>
      </c>
      <c r="C116" s="241" t="s">
        <v>1</v>
      </c>
      <c r="D116" s="242">
        <v>1</v>
      </c>
    </row>
    <row r="117" spans="1:6" s="3" customFormat="1" ht="26" outlineLevel="1" x14ac:dyDescent="0.3">
      <c r="A117" s="252" t="str">
        <f>$A$110&amp;"_"&amp;4</f>
        <v>Trx 2.2_4</v>
      </c>
      <c r="B117" s="255" t="s">
        <v>132</v>
      </c>
      <c r="C117" s="241" t="s">
        <v>1</v>
      </c>
      <c r="D117" s="242">
        <v>1</v>
      </c>
    </row>
    <row r="118" spans="1:6" s="3" customFormat="1" ht="26" outlineLevel="1" x14ac:dyDescent="0.3">
      <c r="A118" s="252" t="str">
        <f>$A$110&amp;"_"&amp;5</f>
        <v>Trx 2.2_5</v>
      </c>
      <c r="B118" s="255" t="s">
        <v>133</v>
      </c>
      <c r="C118" s="241" t="s">
        <v>1</v>
      </c>
      <c r="D118" s="242">
        <v>1</v>
      </c>
    </row>
    <row r="119" spans="1:6" s="3" customFormat="1" ht="26" outlineLevel="1" x14ac:dyDescent="0.3">
      <c r="A119" s="252" t="str">
        <f>$A$110&amp;"_"&amp;6</f>
        <v>Trx 2.2_6</v>
      </c>
      <c r="B119" s="255" t="s">
        <v>134</v>
      </c>
      <c r="C119" s="241" t="s">
        <v>1</v>
      </c>
      <c r="D119" s="242">
        <v>1</v>
      </c>
    </row>
    <row r="120" spans="1:6" s="3" customFormat="1" ht="13.5" outlineLevel="1" x14ac:dyDescent="0.3">
      <c r="A120" s="252" t="str">
        <f>$A$110&amp;"_"&amp;7</f>
        <v>Trx 2.2_7</v>
      </c>
      <c r="B120" s="255" t="s">
        <v>135</v>
      </c>
      <c r="C120" s="241" t="s">
        <v>1</v>
      </c>
      <c r="D120" s="242">
        <v>1</v>
      </c>
    </row>
    <row r="121" spans="1:6" s="3" customFormat="1" ht="26" outlineLevel="1" x14ac:dyDescent="0.3">
      <c r="A121" s="252" t="str">
        <f>$A$110&amp;"_"&amp;8</f>
        <v>Trx 2.2_8</v>
      </c>
      <c r="B121" s="255" t="s">
        <v>136</v>
      </c>
      <c r="C121" s="241" t="s">
        <v>0</v>
      </c>
      <c r="D121" s="242">
        <v>1</v>
      </c>
    </row>
    <row r="122" spans="1:6" s="3" customFormat="1" ht="13.5" outlineLevel="1" x14ac:dyDescent="0.3">
      <c r="A122" s="252" t="str">
        <f>$A$110&amp;"_"&amp;9</f>
        <v>Trx 2.2_9</v>
      </c>
      <c r="B122" s="255" t="s">
        <v>137</v>
      </c>
      <c r="C122" s="241" t="s">
        <v>0</v>
      </c>
      <c r="D122" s="242">
        <v>1</v>
      </c>
    </row>
    <row r="123" spans="1:6" s="1" customFormat="1" ht="10.5" outlineLevel="1" x14ac:dyDescent="0.25">
      <c r="A123" s="254"/>
      <c r="B123" s="232"/>
      <c r="C123" s="239"/>
      <c r="D123" s="102"/>
    </row>
    <row r="124" spans="1:6" s="1" customFormat="1" ht="11" outlineLevel="1" thickBot="1" x14ac:dyDescent="0.3">
      <c r="A124" s="258"/>
      <c r="B124" s="244"/>
      <c r="C124" s="246"/>
      <c r="D124" s="154"/>
    </row>
    <row r="125" spans="1:6" s="55" customFormat="1" ht="10" outlineLevel="1" x14ac:dyDescent="0.2">
      <c r="A125" s="98"/>
      <c r="B125" s="123"/>
      <c r="C125" s="118"/>
      <c r="D125" s="251"/>
      <c r="E125" s="54"/>
      <c r="F125" s="54"/>
    </row>
    <row r="126" spans="1:6" s="3" customFormat="1" ht="15.5" outlineLevel="1" x14ac:dyDescent="0.35">
      <c r="A126" s="171" t="str">
        <f>A20</f>
        <v>Trx 2.3</v>
      </c>
      <c r="B126" s="73" t="str">
        <f>B20</f>
        <v>Terminaux</v>
      </c>
      <c r="C126" s="125"/>
      <c r="D126" s="71"/>
    </row>
    <row r="127" spans="1:6" s="3" customFormat="1" ht="52" outlineLevel="1" x14ac:dyDescent="0.3">
      <c r="A127" s="257"/>
      <c r="B127" s="184" t="s">
        <v>184</v>
      </c>
      <c r="C127" s="125"/>
      <c r="D127" s="71"/>
    </row>
    <row r="128" spans="1:6" s="1" customFormat="1" ht="10.5" outlineLevel="1" x14ac:dyDescent="0.25">
      <c r="A128" s="233"/>
      <c r="B128" s="253"/>
      <c r="C128" s="239"/>
      <c r="D128" s="102"/>
    </row>
    <row r="129" spans="1:5" s="3" customFormat="1" ht="13.5" outlineLevel="1" x14ac:dyDescent="0.35">
      <c r="A129" s="171"/>
      <c r="B129" s="183" t="s">
        <v>125</v>
      </c>
      <c r="C129" s="125"/>
      <c r="D129" s="71"/>
    </row>
    <row r="130" spans="1:5" s="3" customFormat="1" ht="13.5" outlineLevel="1" x14ac:dyDescent="0.3">
      <c r="A130" s="252" t="str">
        <f>$A$126&amp;"_"&amp;1</f>
        <v>Trx 2.3_1</v>
      </c>
      <c r="B130" s="255" t="s">
        <v>144</v>
      </c>
      <c r="C130" s="241" t="s">
        <v>0</v>
      </c>
      <c r="D130" s="242">
        <v>1</v>
      </c>
    </row>
    <row r="131" spans="1:5" s="3" customFormat="1" ht="13.5" outlineLevel="1" x14ac:dyDescent="0.3">
      <c r="A131" s="252" t="str">
        <f>$A$126&amp;"_"&amp;2</f>
        <v>Trx 2.3_2</v>
      </c>
      <c r="B131" s="255" t="s">
        <v>145</v>
      </c>
      <c r="C131" s="241" t="s">
        <v>0</v>
      </c>
      <c r="D131" s="242">
        <v>1</v>
      </c>
    </row>
    <row r="132" spans="1:5" s="3" customFormat="1" ht="13.5" outlineLevel="1" x14ac:dyDescent="0.3">
      <c r="A132" s="252" t="str">
        <f>$A$126&amp;"_"&amp;3</f>
        <v>Trx 2.3_3</v>
      </c>
      <c r="B132" s="255" t="s">
        <v>146</v>
      </c>
      <c r="C132" s="241" t="s">
        <v>0</v>
      </c>
      <c r="D132" s="242">
        <v>1</v>
      </c>
    </row>
    <row r="133" spans="1:5" s="3" customFormat="1" ht="13.5" outlineLevel="1" x14ac:dyDescent="0.3">
      <c r="A133" s="252" t="str">
        <f>$A$126&amp;"_"&amp;4</f>
        <v>Trx 2.3_4</v>
      </c>
      <c r="B133" s="255" t="s">
        <v>147</v>
      </c>
      <c r="C133" s="241" t="s">
        <v>0</v>
      </c>
      <c r="D133" s="242">
        <v>1</v>
      </c>
    </row>
    <row r="134" spans="1:5" s="3" customFormat="1" ht="13.5" outlineLevel="1" x14ac:dyDescent="0.3">
      <c r="A134" s="252" t="str">
        <f>$A$126&amp;"_"&amp;5</f>
        <v>Trx 2.3_5</v>
      </c>
      <c r="B134" s="255" t="s">
        <v>148</v>
      </c>
      <c r="C134" s="241" t="s">
        <v>0</v>
      </c>
      <c r="D134" s="242">
        <v>1</v>
      </c>
    </row>
    <row r="135" spans="1:5" s="3" customFormat="1" ht="13.5" outlineLevel="1" x14ac:dyDescent="0.3">
      <c r="A135" s="252" t="str">
        <f>$A$126&amp;"_"&amp;6</f>
        <v>Trx 2.3_6</v>
      </c>
      <c r="B135" s="255" t="s">
        <v>149</v>
      </c>
      <c r="C135" s="241" t="s">
        <v>0</v>
      </c>
      <c r="D135" s="242">
        <v>1</v>
      </c>
    </row>
    <row r="136" spans="1:5" s="3" customFormat="1" ht="13.5" outlineLevel="1" x14ac:dyDescent="0.3">
      <c r="A136" s="252" t="str">
        <f>$A$126&amp;"_"&amp;7</f>
        <v>Trx 2.3_7</v>
      </c>
      <c r="B136" s="255" t="s">
        <v>150</v>
      </c>
      <c r="C136" s="241" t="s">
        <v>0</v>
      </c>
      <c r="D136" s="242">
        <v>1</v>
      </c>
    </row>
    <row r="137" spans="1:5" outlineLevel="1" x14ac:dyDescent="0.25">
      <c r="A137" s="98"/>
      <c r="B137" s="123"/>
      <c r="C137" s="118"/>
      <c r="D137" s="251"/>
    </row>
    <row r="138" spans="1:5" outlineLevel="1" x14ac:dyDescent="0.25">
      <c r="A138" s="98"/>
      <c r="B138" s="123"/>
      <c r="C138" s="118"/>
      <c r="D138" s="251"/>
    </row>
    <row r="139" spans="1:5" s="3" customFormat="1" ht="15.5" outlineLevel="1" x14ac:dyDescent="0.35">
      <c r="A139" s="171" t="str">
        <f>A21</f>
        <v>Trx 2.4</v>
      </c>
      <c r="B139" s="73" t="str">
        <f>B21</f>
        <v>Equipements divers</v>
      </c>
      <c r="C139" s="125"/>
      <c r="D139" s="71"/>
    </row>
    <row r="140" spans="1:5" s="1" customFormat="1" ht="10.5" outlineLevel="1" x14ac:dyDescent="0.25">
      <c r="A140" s="292"/>
      <c r="B140" s="234"/>
      <c r="C140" s="239"/>
      <c r="D140" s="102"/>
    </row>
    <row r="141" spans="1:5" s="3" customFormat="1" ht="13.5" outlineLevel="1" x14ac:dyDescent="0.3">
      <c r="A141" s="298" t="str">
        <f>$A$139&amp;"_"&amp;1</f>
        <v>Trx 2.4_1</v>
      </c>
      <c r="B141" s="112" t="s">
        <v>152</v>
      </c>
      <c r="C141" s="125"/>
      <c r="D141" s="71"/>
    </row>
    <row r="142" spans="1:5" s="81" customFormat="1" ht="13.5" outlineLevel="1" x14ac:dyDescent="0.3">
      <c r="A142" s="79"/>
      <c r="B142" s="260" t="s">
        <v>151</v>
      </c>
      <c r="C142" s="259"/>
      <c r="D142" s="65"/>
      <c r="E142" s="219"/>
    </row>
    <row r="143" spans="1:5" s="238" customFormat="1" ht="23" outlineLevel="1" x14ac:dyDescent="0.25">
      <c r="A143" s="276"/>
      <c r="B143" s="287" t="s">
        <v>141</v>
      </c>
      <c r="C143" s="277"/>
      <c r="D143" s="240"/>
      <c r="E143" s="278"/>
    </row>
    <row r="144" spans="1:5" s="238" customFormat="1" ht="12" outlineLevel="1" x14ac:dyDescent="0.25">
      <c r="A144" s="276"/>
      <c r="B144" s="288" t="s">
        <v>142</v>
      </c>
      <c r="C144" s="277"/>
      <c r="D144" s="240"/>
      <c r="E144" s="278"/>
    </row>
    <row r="145" spans="1:6" s="238" customFormat="1" ht="23" outlineLevel="1" x14ac:dyDescent="0.25">
      <c r="A145" s="276"/>
      <c r="B145" s="287" t="s">
        <v>143</v>
      </c>
      <c r="C145" s="277"/>
      <c r="D145" s="240"/>
      <c r="E145" s="278"/>
    </row>
    <row r="146" spans="1:6" s="237" customFormat="1" ht="10.5" outlineLevel="1" x14ac:dyDescent="0.25">
      <c r="A146" s="261"/>
      <c r="B146" s="289"/>
      <c r="C146" s="262"/>
      <c r="D146" s="263"/>
      <c r="E146" s="264"/>
    </row>
    <row r="147" spans="1:6" s="286" customFormat="1" ht="12" outlineLevel="1" x14ac:dyDescent="0.35">
      <c r="A147" s="282" t="str">
        <f>$A$141&amp;"a"</f>
        <v>Trx 2.4_1a</v>
      </c>
      <c r="B147" s="114" t="s">
        <v>153</v>
      </c>
      <c r="C147" s="283" t="s">
        <v>1</v>
      </c>
      <c r="D147" s="115">
        <v>1</v>
      </c>
      <c r="E147" s="284"/>
      <c r="F147" s="285"/>
    </row>
    <row r="148" spans="1:6" s="286" customFormat="1" ht="12" outlineLevel="1" x14ac:dyDescent="0.35">
      <c r="A148" s="282" t="str">
        <f>$A$141&amp;"b"</f>
        <v>Trx 2.4_1b</v>
      </c>
      <c r="B148" s="114" t="s">
        <v>154</v>
      </c>
      <c r="C148" s="283" t="s">
        <v>1</v>
      </c>
      <c r="D148" s="115">
        <v>1</v>
      </c>
      <c r="E148" s="284"/>
      <c r="F148" s="285"/>
    </row>
    <row r="149" spans="1:6" s="286" customFormat="1" ht="12" outlineLevel="1" x14ac:dyDescent="0.35">
      <c r="A149" s="282" t="str">
        <f>$A$141&amp;"c"</f>
        <v>Trx 2.4_1c</v>
      </c>
      <c r="B149" s="114" t="s">
        <v>155</v>
      </c>
      <c r="C149" s="283" t="s">
        <v>1</v>
      </c>
      <c r="D149" s="115">
        <v>1</v>
      </c>
      <c r="E149" s="284"/>
      <c r="F149" s="285"/>
    </row>
    <row r="150" spans="1:6" s="286" customFormat="1" ht="12" outlineLevel="1" x14ac:dyDescent="0.35">
      <c r="A150" s="282" t="str">
        <f>$A$141&amp;"d"</f>
        <v>Trx 2.4_1d</v>
      </c>
      <c r="B150" s="114" t="s">
        <v>156</v>
      </c>
      <c r="C150" s="283" t="s">
        <v>1</v>
      </c>
      <c r="D150" s="115">
        <v>1</v>
      </c>
      <c r="E150" s="284"/>
      <c r="F150" s="285"/>
    </row>
    <row r="151" spans="1:6" s="286" customFormat="1" ht="12" outlineLevel="1" x14ac:dyDescent="0.35">
      <c r="A151" s="282" t="str">
        <f>$A$141&amp;"e"</f>
        <v>Trx 2.4_1e</v>
      </c>
      <c r="B151" s="114" t="s">
        <v>157</v>
      </c>
      <c r="C151" s="283" t="s">
        <v>1</v>
      </c>
      <c r="D151" s="115">
        <v>1</v>
      </c>
      <c r="E151" s="284"/>
      <c r="F151" s="285"/>
    </row>
    <row r="152" spans="1:6" s="286" customFormat="1" ht="12" outlineLevel="1" x14ac:dyDescent="0.35">
      <c r="A152" s="282" t="str">
        <f>$A$141&amp;"f"</f>
        <v>Trx 2.4_1f</v>
      </c>
      <c r="B152" s="114" t="s">
        <v>158</v>
      </c>
      <c r="C152" s="283" t="s">
        <v>1</v>
      </c>
      <c r="D152" s="115">
        <v>1</v>
      </c>
      <c r="E152" s="284"/>
      <c r="F152" s="285"/>
    </row>
    <row r="153" spans="1:6" s="103" customFormat="1" ht="10.5" outlineLevel="1" x14ac:dyDescent="0.35">
      <c r="A153" s="100"/>
      <c r="B153" s="232"/>
      <c r="C153" s="279"/>
      <c r="D153" s="102"/>
      <c r="E153" s="280"/>
      <c r="F153" s="281"/>
    </row>
    <row r="154" spans="1:6" s="103" customFormat="1" ht="10.5" outlineLevel="1" x14ac:dyDescent="0.35">
      <c r="A154" s="100"/>
      <c r="B154" s="232"/>
      <c r="C154" s="279"/>
      <c r="D154" s="102"/>
      <c r="E154" s="280"/>
      <c r="F154" s="281"/>
    </row>
    <row r="155" spans="1:6" s="103" customFormat="1" ht="10.5" outlineLevel="1" x14ac:dyDescent="0.35">
      <c r="A155" s="100"/>
      <c r="B155" s="232"/>
      <c r="C155" s="279"/>
      <c r="D155" s="102"/>
      <c r="E155" s="280"/>
      <c r="F155" s="281"/>
    </row>
    <row r="156" spans="1:6" s="103" customFormat="1" ht="10.5" outlineLevel="1" x14ac:dyDescent="0.35">
      <c r="A156" s="100"/>
      <c r="B156" s="232"/>
      <c r="C156" s="279"/>
      <c r="D156" s="102"/>
      <c r="E156" s="280"/>
      <c r="F156" s="281"/>
    </row>
    <row r="157" spans="1:6" s="103" customFormat="1" ht="10.5" outlineLevel="1" x14ac:dyDescent="0.35">
      <c r="A157" s="100"/>
      <c r="B157" s="232"/>
      <c r="C157" s="279"/>
      <c r="D157" s="102"/>
      <c r="E157" s="280"/>
      <c r="F157" s="281"/>
    </row>
    <row r="158" spans="1:6" s="103" customFormat="1" ht="11" outlineLevel="1" thickBot="1" x14ac:dyDescent="0.4">
      <c r="A158" s="309"/>
      <c r="B158" s="244"/>
      <c r="C158" s="310"/>
      <c r="D158" s="154"/>
      <c r="E158" s="280"/>
      <c r="F158" s="281"/>
    </row>
    <row r="159" spans="1:6" s="72" customFormat="1" ht="10.5" outlineLevel="1" x14ac:dyDescent="0.25">
      <c r="A159" s="290"/>
      <c r="B159" s="291"/>
      <c r="C159" s="279"/>
      <c r="D159" s="102"/>
      <c r="E159" s="268"/>
      <c r="F159" s="92"/>
    </row>
    <row r="160" spans="1:6" s="3" customFormat="1" ht="15.5" outlineLevel="1" x14ac:dyDescent="0.35">
      <c r="A160" s="171" t="str">
        <f>A22</f>
        <v>Trx 2.5</v>
      </c>
      <c r="B160" s="73" t="str">
        <f>B22</f>
        <v>Tranchées / Entailles / Percements / Bouchements / Scellements</v>
      </c>
      <c r="C160" s="125"/>
      <c r="D160" s="71"/>
    </row>
    <row r="161" spans="1:6" s="295" customFormat="1" ht="23" outlineLevel="1" x14ac:dyDescent="0.25">
      <c r="A161" s="293"/>
      <c r="B161" s="294" t="s">
        <v>36</v>
      </c>
      <c r="C161" s="277"/>
      <c r="D161" s="240"/>
      <c r="E161" s="278"/>
      <c r="F161" s="238"/>
    </row>
    <row r="162" spans="1:6" s="295" customFormat="1" ht="12" outlineLevel="1" x14ac:dyDescent="0.25">
      <c r="A162" s="296"/>
      <c r="B162" s="297" t="s">
        <v>37</v>
      </c>
      <c r="C162" s="277"/>
      <c r="D162" s="240"/>
      <c r="E162" s="278"/>
      <c r="F162" s="238"/>
    </row>
    <row r="163" spans="1:6" s="295" customFormat="1" ht="12" outlineLevel="1" x14ac:dyDescent="0.25">
      <c r="A163" s="293"/>
      <c r="B163" s="297" t="s">
        <v>38</v>
      </c>
      <c r="C163" s="277"/>
      <c r="D163" s="240"/>
      <c r="E163" s="278"/>
      <c r="F163" s="238"/>
    </row>
    <row r="164" spans="1:6" s="295" customFormat="1" ht="12" outlineLevel="1" x14ac:dyDescent="0.25">
      <c r="A164" s="293"/>
      <c r="B164" s="297" t="s">
        <v>39</v>
      </c>
      <c r="C164" s="277"/>
      <c r="D164" s="240"/>
      <c r="E164" s="278"/>
      <c r="F164" s="238"/>
    </row>
    <row r="165" spans="1:6" s="295" customFormat="1" ht="12" outlineLevel="1" x14ac:dyDescent="0.25">
      <c r="A165" s="293"/>
      <c r="B165" s="297" t="s">
        <v>40</v>
      </c>
      <c r="C165" s="277"/>
      <c r="D165" s="240"/>
      <c r="E165" s="278"/>
      <c r="F165" s="238"/>
    </row>
    <row r="166" spans="1:6" s="295" customFormat="1" ht="12" outlineLevel="1" x14ac:dyDescent="0.25">
      <c r="A166" s="293"/>
      <c r="B166" s="297" t="s">
        <v>41</v>
      </c>
      <c r="C166" s="277"/>
      <c r="D166" s="240"/>
      <c r="E166" s="278"/>
      <c r="F166" s="238"/>
    </row>
    <row r="167" spans="1:6" s="295" customFormat="1" ht="12" outlineLevel="1" x14ac:dyDescent="0.25">
      <c r="A167" s="293"/>
      <c r="B167" s="297" t="s">
        <v>42</v>
      </c>
      <c r="C167" s="277"/>
      <c r="D167" s="240"/>
      <c r="E167" s="278"/>
      <c r="F167" s="238"/>
    </row>
    <row r="168" spans="1:6" s="295" customFormat="1" ht="12" outlineLevel="1" x14ac:dyDescent="0.25">
      <c r="A168" s="293"/>
      <c r="B168" s="297" t="s">
        <v>43</v>
      </c>
      <c r="C168" s="277"/>
      <c r="D168" s="240"/>
      <c r="E168" s="278"/>
      <c r="F168" s="238"/>
    </row>
    <row r="169" spans="1:6" s="295" customFormat="1" ht="12" outlineLevel="1" x14ac:dyDescent="0.25">
      <c r="A169" s="293"/>
      <c r="B169" s="297" t="s">
        <v>44</v>
      </c>
      <c r="C169" s="277"/>
      <c r="D169" s="240"/>
      <c r="E169" s="278"/>
      <c r="F169" s="238"/>
    </row>
    <row r="170" spans="1:6" s="272" customFormat="1" ht="13.5" outlineLevel="1" x14ac:dyDescent="0.25">
      <c r="A170" s="269"/>
      <c r="B170" s="270"/>
      <c r="C170" s="271"/>
      <c r="D170" s="65"/>
      <c r="E170" s="192"/>
      <c r="F170" s="193"/>
    </row>
    <row r="171" spans="1:6" s="3" customFormat="1" ht="13.5" outlineLevel="1" x14ac:dyDescent="0.3">
      <c r="A171" s="298" t="str">
        <f>$A$160&amp;"_"&amp;1</f>
        <v>Trx 2.5_1</v>
      </c>
      <c r="B171" s="112" t="s">
        <v>162</v>
      </c>
      <c r="C171" s="125"/>
      <c r="D171" s="71"/>
    </row>
    <row r="172" spans="1:6" s="295" customFormat="1" ht="12" outlineLevel="1" x14ac:dyDescent="0.25">
      <c r="A172" s="293"/>
      <c r="B172" s="297" t="s">
        <v>45</v>
      </c>
      <c r="C172" s="277"/>
      <c r="D172" s="240"/>
      <c r="E172" s="278"/>
      <c r="F172" s="238"/>
    </row>
    <row r="173" spans="1:6" s="295" customFormat="1" ht="12" outlineLevel="1" x14ac:dyDescent="0.25">
      <c r="A173" s="293"/>
      <c r="B173" s="297" t="s">
        <v>46</v>
      </c>
      <c r="C173" s="277"/>
      <c r="D173" s="240"/>
      <c r="E173" s="278"/>
      <c r="F173" s="238"/>
    </row>
    <row r="174" spans="1:6" s="295" customFormat="1" ht="12" outlineLevel="1" x14ac:dyDescent="0.25">
      <c r="A174" s="293"/>
      <c r="B174" s="297" t="s">
        <v>47</v>
      </c>
      <c r="C174" s="277"/>
      <c r="D174" s="240"/>
      <c r="E174" s="278"/>
      <c r="F174" s="238"/>
    </row>
    <row r="175" spans="1:6" s="77" customFormat="1" ht="13.5" outlineLevel="1" x14ac:dyDescent="0.35">
      <c r="A175" s="282" t="str">
        <f>$A$171&amp;"a"</f>
        <v>Trx 2.5_1a</v>
      </c>
      <c r="B175" s="93" t="s">
        <v>48</v>
      </c>
      <c r="C175" s="265" t="s">
        <v>1</v>
      </c>
      <c r="D175" s="71">
        <v>1</v>
      </c>
      <c r="E175" s="266"/>
      <c r="F175" s="267"/>
    </row>
    <row r="176" spans="1:6" s="77" customFormat="1" ht="13.5" outlineLevel="1" x14ac:dyDescent="0.35">
      <c r="A176" s="282" t="str">
        <f>$A$171&amp;"b"</f>
        <v>Trx 2.5_1b</v>
      </c>
      <c r="B176" s="93" t="s">
        <v>49</v>
      </c>
      <c r="C176" s="265" t="s">
        <v>1</v>
      </c>
      <c r="D176" s="71">
        <v>1</v>
      </c>
      <c r="E176" s="266"/>
      <c r="F176" s="267"/>
    </row>
    <row r="177" spans="1:6" s="77" customFormat="1" ht="13.5" outlineLevel="1" x14ac:dyDescent="0.35">
      <c r="A177" s="282" t="str">
        <f>$A$171&amp;"c"</f>
        <v>Trx 2.5_1c</v>
      </c>
      <c r="B177" s="93" t="s">
        <v>50</v>
      </c>
      <c r="C177" s="265" t="s">
        <v>51</v>
      </c>
      <c r="D177" s="71">
        <v>1</v>
      </c>
      <c r="E177" s="266"/>
      <c r="F177" s="267"/>
    </row>
    <row r="178" spans="1:6" s="77" customFormat="1" ht="13.5" outlineLevel="1" x14ac:dyDescent="0.35">
      <c r="A178" s="282" t="str">
        <f>$A$171&amp;"d"</f>
        <v>Trx 2.5_1d</v>
      </c>
      <c r="B178" s="93" t="s">
        <v>52</v>
      </c>
      <c r="C178" s="265" t="s">
        <v>51</v>
      </c>
      <c r="D178" s="71">
        <v>1</v>
      </c>
      <c r="E178" s="266"/>
      <c r="F178" s="267"/>
    </row>
    <row r="179" spans="1:6" s="72" customFormat="1" ht="10.5" outlineLevel="1" x14ac:dyDescent="0.25">
      <c r="A179" s="6"/>
      <c r="B179" s="9"/>
      <c r="C179" s="279"/>
      <c r="D179" s="102"/>
      <c r="E179" s="268"/>
      <c r="F179" s="92"/>
    </row>
    <row r="180" spans="1:6" s="3" customFormat="1" ht="13.5" outlineLevel="1" x14ac:dyDescent="0.3">
      <c r="A180" s="298" t="str">
        <f>$A$160&amp;"_"&amp;2</f>
        <v>Trx 2.5_2</v>
      </c>
      <c r="B180" s="112" t="s">
        <v>164</v>
      </c>
      <c r="C180" s="125"/>
      <c r="D180" s="71"/>
    </row>
    <row r="181" spans="1:6" s="295" customFormat="1" ht="23" outlineLevel="1" x14ac:dyDescent="0.25">
      <c r="A181" s="293"/>
      <c r="B181" s="294" t="s">
        <v>163</v>
      </c>
      <c r="C181" s="277"/>
      <c r="D181" s="240"/>
      <c r="E181" s="278"/>
      <c r="F181" s="238"/>
    </row>
    <row r="182" spans="1:6" s="302" customFormat="1" ht="12" outlineLevel="1" x14ac:dyDescent="0.25">
      <c r="A182" s="299"/>
      <c r="B182" s="300" t="str">
        <f>"Nota : les percement liés à la fixation d'équipements sont compris dans les postes "&amp;""""&amp;A141&amp;""""</f>
        <v>Nota : les percement liés à la fixation d'équipements sont compris dans les postes "Trx 2.4_1"</v>
      </c>
      <c r="C182" s="301"/>
      <c r="D182" s="240"/>
      <c r="E182" s="186"/>
      <c r="F182" s="187"/>
    </row>
    <row r="183" spans="1:6" s="77" customFormat="1" ht="13.5" outlineLevel="1" x14ac:dyDescent="0.35">
      <c r="A183" s="282" t="str">
        <f>$A$180&amp;"a"</f>
        <v>Trx 2.5_2a</v>
      </c>
      <c r="B183" s="93" t="s">
        <v>56</v>
      </c>
      <c r="C183" s="265" t="s">
        <v>55</v>
      </c>
      <c r="D183" s="71">
        <v>1</v>
      </c>
      <c r="E183" s="266"/>
      <c r="F183" s="267"/>
    </row>
    <row r="184" spans="1:6" s="77" customFormat="1" ht="13.5" outlineLevel="1" x14ac:dyDescent="0.35">
      <c r="A184" s="282" t="str">
        <f>$A$180&amp;"b"</f>
        <v>Trx 2.5_2b</v>
      </c>
      <c r="B184" s="93" t="s">
        <v>57</v>
      </c>
      <c r="C184" s="265" t="s">
        <v>55</v>
      </c>
      <c r="D184" s="71">
        <v>1</v>
      </c>
      <c r="E184" s="266"/>
      <c r="F184" s="267"/>
    </row>
    <row r="185" spans="1:6" s="77" customFormat="1" ht="13.5" outlineLevel="1" x14ac:dyDescent="0.35">
      <c r="A185" s="282" t="str">
        <f>$A$180&amp;"c"</f>
        <v>Trx 2.5_2c</v>
      </c>
      <c r="B185" s="93" t="s">
        <v>58</v>
      </c>
      <c r="C185" s="265" t="s">
        <v>55</v>
      </c>
      <c r="D185" s="71">
        <v>1</v>
      </c>
      <c r="E185" s="266"/>
      <c r="F185" s="267"/>
    </row>
    <row r="186" spans="1:6" s="77" customFormat="1" ht="13.5" outlineLevel="1" x14ac:dyDescent="0.35">
      <c r="A186" s="282" t="str">
        <f>$A$180&amp;"d"</f>
        <v>Trx 2.5_2d</v>
      </c>
      <c r="B186" s="93" t="s">
        <v>59</v>
      </c>
      <c r="C186" s="265" t="s">
        <v>55</v>
      </c>
      <c r="D186" s="71">
        <v>1</v>
      </c>
      <c r="E186" s="266"/>
      <c r="F186" s="267"/>
    </row>
    <row r="187" spans="1:6" s="72" customFormat="1" ht="10.5" outlineLevel="1" x14ac:dyDescent="0.25">
      <c r="A187" s="6"/>
      <c r="B187" s="9"/>
      <c r="C187" s="279"/>
      <c r="D187" s="102"/>
      <c r="E187" s="268"/>
      <c r="F187" s="92"/>
    </row>
    <row r="188" spans="1:6" s="3" customFormat="1" ht="13.5" outlineLevel="1" x14ac:dyDescent="0.3">
      <c r="A188" s="298" t="str">
        <f>$A$160&amp;"_"&amp;3</f>
        <v>Trx 2.5_3</v>
      </c>
      <c r="B188" s="112" t="s">
        <v>165</v>
      </c>
      <c r="C188" s="125"/>
      <c r="D188" s="71"/>
    </row>
    <row r="189" spans="1:6" s="295" customFormat="1" ht="12" outlineLevel="1" x14ac:dyDescent="0.25">
      <c r="A189" s="293"/>
      <c r="B189" s="294" t="s">
        <v>60</v>
      </c>
      <c r="C189" s="277"/>
      <c r="D189" s="240"/>
      <c r="E189" s="278"/>
      <c r="F189" s="238"/>
    </row>
    <row r="190" spans="1:6" s="295" customFormat="1" ht="12" outlineLevel="1" x14ac:dyDescent="0.25">
      <c r="A190" s="293"/>
      <c r="B190" s="294" t="s">
        <v>61</v>
      </c>
      <c r="C190" s="277"/>
      <c r="D190" s="240"/>
      <c r="E190" s="278"/>
      <c r="F190" s="238"/>
    </row>
    <row r="191" spans="1:6" s="295" customFormat="1" ht="12" outlineLevel="1" x14ac:dyDescent="0.25">
      <c r="A191" s="293"/>
      <c r="B191" s="294" t="s">
        <v>46</v>
      </c>
      <c r="C191" s="277"/>
      <c r="D191" s="240"/>
      <c r="E191" s="278"/>
      <c r="F191" s="238"/>
    </row>
    <row r="192" spans="1:6" s="295" customFormat="1" ht="12" outlineLevel="1" x14ac:dyDescent="0.25">
      <c r="A192" s="293"/>
      <c r="B192" s="294" t="s">
        <v>47</v>
      </c>
      <c r="C192" s="277"/>
      <c r="D192" s="240"/>
      <c r="E192" s="278"/>
      <c r="F192" s="238"/>
    </row>
    <row r="193" spans="1:6" s="77" customFormat="1" ht="13.5" outlineLevel="1" x14ac:dyDescent="0.35">
      <c r="A193" s="282" t="str">
        <f>$A$188&amp;"a"</f>
        <v>Trx 2.5_3a</v>
      </c>
      <c r="B193" s="93" t="s">
        <v>62</v>
      </c>
      <c r="C193" s="265" t="s">
        <v>1</v>
      </c>
      <c r="D193" s="71">
        <v>1</v>
      </c>
      <c r="E193" s="266"/>
      <c r="F193" s="267"/>
    </row>
    <row r="194" spans="1:6" s="77" customFormat="1" ht="13.5" outlineLevel="1" x14ac:dyDescent="0.35">
      <c r="A194" s="282" t="str">
        <f>$A$188&amp;"b"</f>
        <v>Trx 2.5_3b</v>
      </c>
      <c r="B194" s="93" t="s">
        <v>63</v>
      </c>
      <c r="C194" s="265" t="s">
        <v>51</v>
      </c>
      <c r="D194" s="71">
        <v>1</v>
      </c>
      <c r="E194" s="266"/>
      <c r="F194" s="267"/>
    </row>
    <row r="195" spans="1:6" s="72" customFormat="1" ht="13.5" outlineLevel="1" x14ac:dyDescent="0.25">
      <c r="A195" s="6"/>
      <c r="B195" s="9"/>
      <c r="C195" s="265"/>
      <c r="D195" s="71"/>
      <c r="E195" s="268"/>
      <c r="F195" s="92"/>
    </row>
    <row r="196" spans="1:6" s="3" customFormat="1" ht="13.5" outlineLevel="1" x14ac:dyDescent="0.3">
      <c r="A196" s="298" t="str">
        <f>$A$160&amp;"_"&amp;4</f>
        <v>Trx 2.5_4</v>
      </c>
      <c r="B196" s="112" t="s">
        <v>64</v>
      </c>
      <c r="C196" s="125"/>
      <c r="D196" s="71"/>
    </row>
    <row r="197" spans="1:6" s="295" customFormat="1" ht="12" outlineLevel="1" x14ac:dyDescent="0.25">
      <c r="A197" s="293"/>
      <c r="B197" s="294" t="s">
        <v>60</v>
      </c>
      <c r="C197" s="277"/>
      <c r="D197" s="240"/>
      <c r="E197" s="278"/>
      <c r="F197" s="238"/>
    </row>
    <row r="198" spans="1:6" s="295" customFormat="1" ht="12" outlineLevel="1" x14ac:dyDescent="0.25">
      <c r="A198" s="293"/>
      <c r="B198" s="294" t="s">
        <v>65</v>
      </c>
      <c r="C198" s="277" t="s">
        <v>14</v>
      </c>
      <c r="D198" s="240"/>
      <c r="E198" s="278"/>
      <c r="F198" s="238"/>
    </row>
    <row r="199" spans="1:6" s="295" customFormat="1" ht="12" outlineLevel="1" x14ac:dyDescent="0.25">
      <c r="A199" s="293"/>
      <c r="B199" s="294" t="s">
        <v>53</v>
      </c>
      <c r="C199" s="277"/>
      <c r="D199" s="240"/>
      <c r="E199" s="278"/>
      <c r="F199" s="238"/>
    </row>
    <row r="200" spans="1:6" s="295" customFormat="1" ht="12" outlineLevel="1" x14ac:dyDescent="0.25">
      <c r="A200" s="293"/>
      <c r="B200" s="294" t="s">
        <v>54</v>
      </c>
      <c r="C200" s="277"/>
      <c r="D200" s="240"/>
      <c r="E200" s="278"/>
      <c r="F200" s="238"/>
    </row>
    <row r="201" spans="1:6" s="77" customFormat="1" ht="13.5" outlineLevel="1" x14ac:dyDescent="0.35">
      <c r="A201" s="282" t="str">
        <f>$A$196&amp;"a"</f>
        <v>Trx 2.5_4a</v>
      </c>
      <c r="B201" s="93" t="s">
        <v>139</v>
      </c>
      <c r="C201" s="265" t="s">
        <v>55</v>
      </c>
      <c r="D201" s="71">
        <v>1</v>
      </c>
      <c r="E201" s="266"/>
      <c r="F201" s="267"/>
    </row>
    <row r="202" spans="1:6" s="77" customFormat="1" ht="13.5" outlineLevel="1" x14ac:dyDescent="0.35">
      <c r="A202" s="282" t="str">
        <f>$A$196&amp;"b"</f>
        <v>Trx 2.5_4b</v>
      </c>
      <c r="B202" s="93" t="s">
        <v>140</v>
      </c>
      <c r="C202" s="265" t="s">
        <v>55</v>
      </c>
      <c r="D202" s="71">
        <v>1</v>
      </c>
      <c r="E202" s="266"/>
      <c r="F202" s="267"/>
    </row>
    <row r="203" spans="1:6" s="72" customFormat="1" ht="13.5" outlineLevel="1" x14ac:dyDescent="0.25">
      <c r="A203" s="6"/>
      <c r="B203" s="9"/>
      <c r="C203" s="265"/>
      <c r="D203" s="71"/>
      <c r="E203" s="268"/>
      <c r="F203" s="92"/>
    </row>
    <row r="204" spans="1:6" s="72" customFormat="1" ht="14" outlineLevel="1" thickBot="1" x14ac:dyDescent="0.3">
      <c r="A204" s="151"/>
      <c r="B204" s="273"/>
      <c r="C204" s="274"/>
      <c r="D204" s="275"/>
      <c r="E204" s="268"/>
      <c r="F204" s="92"/>
    </row>
    <row r="205" spans="1:6" x14ac:dyDescent="0.25">
      <c r="A205" s="98"/>
      <c r="B205" s="123"/>
      <c r="C205" s="118"/>
      <c r="D205" s="127"/>
    </row>
    <row r="206" spans="1:6" ht="15" x14ac:dyDescent="0.25">
      <c r="A206" s="319" t="str">
        <f>A24</f>
        <v>Trx 3</v>
      </c>
      <c r="B206" s="320" t="str">
        <f>B24</f>
        <v>AUTRES PRESTATIONS</v>
      </c>
      <c r="C206" s="321"/>
      <c r="D206" s="322"/>
    </row>
    <row r="207" spans="1:6" s="45" customFormat="1" ht="11.25" customHeight="1" outlineLevel="1" x14ac:dyDescent="0.35">
      <c r="A207" s="146"/>
      <c r="B207" s="141"/>
      <c r="C207" s="132"/>
      <c r="D207" s="129"/>
    </row>
    <row r="208" spans="1:6" s="75" customFormat="1" ht="15.5" outlineLevel="1" x14ac:dyDescent="0.35">
      <c r="A208" s="176" t="str">
        <f>$A$206&amp;".1"</f>
        <v>Trx 3.1</v>
      </c>
      <c r="B208" s="73" t="s">
        <v>68</v>
      </c>
      <c r="C208" s="120"/>
      <c r="D208" s="74"/>
    </row>
    <row r="209" spans="1:4" s="66" customFormat="1" ht="13.5" outlineLevel="1" x14ac:dyDescent="0.35">
      <c r="A209" s="63"/>
      <c r="B209" s="64" t="s">
        <v>13</v>
      </c>
      <c r="C209" s="133" t="s">
        <v>14</v>
      </c>
      <c r="D209" s="65"/>
    </row>
    <row r="210" spans="1:4" s="107" customFormat="1" ht="9.5" outlineLevel="1" x14ac:dyDescent="0.35">
      <c r="A210" s="104"/>
      <c r="B210" s="105"/>
      <c r="C210" s="134"/>
      <c r="D210" s="106"/>
    </row>
    <row r="211" spans="1:4" s="66" customFormat="1" ht="13.5" outlineLevel="1" x14ac:dyDescent="0.35">
      <c r="A211" s="67"/>
      <c r="B211" s="64" t="s">
        <v>15</v>
      </c>
      <c r="C211" s="133"/>
      <c r="D211" s="65"/>
    </row>
    <row r="212" spans="1:4" s="107" customFormat="1" ht="9.5" outlineLevel="1" x14ac:dyDescent="0.35">
      <c r="A212" s="104"/>
      <c r="B212" s="105"/>
      <c r="C212" s="134"/>
      <c r="D212" s="106"/>
    </row>
    <row r="213" spans="1:4" s="66" customFormat="1" ht="26" outlineLevel="1" x14ac:dyDescent="0.35">
      <c r="A213" s="67"/>
      <c r="B213" s="68" t="s">
        <v>16</v>
      </c>
      <c r="C213" s="133"/>
      <c r="D213" s="65"/>
    </row>
    <row r="214" spans="1:4" s="107" customFormat="1" ht="9.5" outlineLevel="1" x14ac:dyDescent="0.35">
      <c r="A214" s="104"/>
      <c r="B214" s="105"/>
      <c r="C214" s="134"/>
      <c r="D214" s="106"/>
    </row>
    <row r="215" spans="1:4" s="66" customFormat="1" ht="13.5" outlineLevel="1" x14ac:dyDescent="0.35">
      <c r="A215" s="67"/>
      <c r="B215" s="64" t="s">
        <v>17</v>
      </c>
      <c r="C215" s="133"/>
      <c r="D215" s="65"/>
    </row>
    <row r="216" spans="1:4" s="66" customFormat="1" ht="13.5" outlineLevel="1" x14ac:dyDescent="0.35">
      <c r="A216" s="67"/>
      <c r="B216" s="64" t="s">
        <v>18</v>
      </c>
      <c r="C216" s="133"/>
      <c r="D216" s="65"/>
    </row>
    <row r="217" spans="1:4" s="66" customFormat="1" ht="13.5" outlineLevel="1" x14ac:dyDescent="0.35">
      <c r="A217" s="67"/>
      <c r="B217" s="64" t="s">
        <v>19</v>
      </c>
      <c r="C217" s="133"/>
      <c r="D217" s="65"/>
    </row>
    <row r="218" spans="1:4" s="66" customFormat="1" ht="13.5" outlineLevel="1" x14ac:dyDescent="0.35">
      <c r="A218" s="67"/>
      <c r="B218" s="64" t="s">
        <v>20</v>
      </c>
      <c r="C218" s="133"/>
      <c r="D218" s="65"/>
    </row>
    <row r="219" spans="1:4" s="66" customFormat="1" ht="13.5" outlineLevel="1" x14ac:dyDescent="0.35">
      <c r="A219" s="67"/>
      <c r="B219" s="64" t="s">
        <v>21</v>
      </c>
      <c r="C219" s="133"/>
      <c r="D219" s="65"/>
    </row>
    <row r="220" spans="1:4" s="66" customFormat="1" ht="13.5" outlineLevel="1" x14ac:dyDescent="0.35">
      <c r="A220" s="67"/>
      <c r="B220" s="64" t="s">
        <v>22</v>
      </c>
      <c r="C220" s="133"/>
      <c r="D220" s="65"/>
    </row>
    <row r="221" spans="1:4" s="66" customFormat="1" ht="13.5" outlineLevel="1" x14ac:dyDescent="0.35">
      <c r="A221" s="67"/>
      <c r="B221" s="64" t="s">
        <v>23</v>
      </c>
      <c r="C221" s="133"/>
      <c r="D221" s="65"/>
    </row>
    <row r="222" spans="1:4" s="66" customFormat="1" ht="13.5" outlineLevel="1" x14ac:dyDescent="0.35">
      <c r="A222" s="67"/>
      <c r="B222" s="64" t="s">
        <v>24</v>
      </c>
      <c r="C222" s="133"/>
      <c r="D222" s="65"/>
    </row>
    <row r="223" spans="1:4" s="66" customFormat="1" ht="13.5" outlineLevel="1" x14ac:dyDescent="0.35">
      <c r="A223" s="67"/>
      <c r="B223" s="64" t="s">
        <v>25</v>
      </c>
      <c r="C223" s="133"/>
      <c r="D223" s="65"/>
    </row>
    <row r="224" spans="1:4" s="66" customFormat="1" ht="13.5" outlineLevel="1" x14ac:dyDescent="0.35">
      <c r="A224" s="67"/>
      <c r="B224" s="64" t="s">
        <v>85</v>
      </c>
      <c r="C224" s="133"/>
      <c r="D224" s="65"/>
    </row>
    <row r="225" spans="1:4" s="107" customFormat="1" ht="9.5" outlineLevel="1" x14ac:dyDescent="0.35">
      <c r="A225" s="104"/>
      <c r="B225" s="105"/>
      <c r="C225" s="134"/>
      <c r="D225" s="106"/>
    </row>
    <row r="226" spans="1:4" s="66" customFormat="1" ht="13.5" outlineLevel="1" x14ac:dyDescent="0.35">
      <c r="A226" s="67"/>
      <c r="B226" s="64" t="s">
        <v>26</v>
      </c>
      <c r="C226" s="133"/>
      <c r="D226" s="65"/>
    </row>
    <row r="227" spans="1:4" s="66" customFormat="1" ht="13.5" outlineLevel="1" x14ac:dyDescent="0.35">
      <c r="A227" s="67"/>
      <c r="B227" s="64" t="s">
        <v>27</v>
      </c>
      <c r="C227" s="133"/>
      <c r="D227" s="65"/>
    </row>
    <row r="228" spans="1:4" s="66" customFormat="1" ht="26" outlineLevel="1" x14ac:dyDescent="0.35">
      <c r="A228" s="67"/>
      <c r="B228" s="68" t="s">
        <v>34</v>
      </c>
      <c r="C228" s="133"/>
      <c r="D228" s="65"/>
    </row>
    <row r="229" spans="1:4" s="72" customFormat="1" ht="13.5" outlineLevel="1" x14ac:dyDescent="0.35">
      <c r="A229" s="69"/>
      <c r="B229" s="70"/>
      <c r="C229" s="135"/>
      <c r="D229" s="71"/>
    </row>
    <row r="230" spans="1:4" s="147" customFormat="1" ht="14.5" outlineLevel="1" x14ac:dyDescent="0.35">
      <c r="A230" s="175" t="str">
        <f>A208&amp;"."&amp;1</f>
        <v>Trx 3.1.1</v>
      </c>
      <c r="B230" s="148" t="s">
        <v>33</v>
      </c>
      <c r="C230" s="149"/>
      <c r="D230" s="150"/>
    </row>
    <row r="231" spans="1:4" s="77" customFormat="1" ht="13.5" outlineLevel="1" x14ac:dyDescent="0.35">
      <c r="A231" s="172" t="str">
        <f>$A$230&amp;"_"&amp;ROW()-ROW($A$230)</f>
        <v>Trx 3.1.1_1</v>
      </c>
      <c r="B231" s="76" t="s">
        <v>72</v>
      </c>
      <c r="C231" s="135" t="s">
        <v>28</v>
      </c>
      <c r="D231" s="71">
        <v>1</v>
      </c>
    </row>
    <row r="232" spans="1:4" s="77" customFormat="1" ht="13.5" outlineLevel="1" x14ac:dyDescent="0.35">
      <c r="A232" s="172" t="str">
        <f t="shared" ref="A232:A236" si="0">$A$230&amp;"_"&amp;ROW()-ROW($A$230)</f>
        <v>Trx 3.1.1_2</v>
      </c>
      <c r="B232" s="76" t="s">
        <v>73</v>
      </c>
      <c r="C232" s="135" t="s">
        <v>28</v>
      </c>
      <c r="D232" s="71">
        <v>1</v>
      </c>
    </row>
    <row r="233" spans="1:4" s="77" customFormat="1" ht="13.5" outlineLevel="1" x14ac:dyDescent="0.35">
      <c r="A233" s="172" t="str">
        <f t="shared" si="0"/>
        <v>Trx 3.1.1_3</v>
      </c>
      <c r="B233" s="76" t="s">
        <v>29</v>
      </c>
      <c r="C233" s="135" t="s">
        <v>28</v>
      </c>
      <c r="D233" s="71">
        <v>1</v>
      </c>
    </row>
    <row r="234" spans="1:4" s="77" customFormat="1" ht="13.5" outlineLevel="1" x14ac:dyDescent="0.35">
      <c r="A234" s="172" t="str">
        <f t="shared" si="0"/>
        <v>Trx 3.1.1_4</v>
      </c>
      <c r="B234" s="76" t="s">
        <v>30</v>
      </c>
      <c r="C234" s="135" t="s">
        <v>28</v>
      </c>
      <c r="D234" s="71">
        <v>1</v>
      </c>
    </row>
    <row r="235" spans="1:4" s="77" customFormat="1" ht="13.5" outlineLevel="1" x14ac:dyDescent="0.35">
      <c r="A235" s="172" t="str">
        <f t="shared" si="0"/>
        <v>Trx 3.1.1_5</v>
      </c>
      <c r="B235" s="76" t="s">
        <v>31</v>
      </c>
      <c r="C235" s="135" t="s">
        <v>28</v>
      </c>
      <c r="D235" s="71">
        <v>1</v>
      </c>
    </row>
    <row r="236" spans="1:4" s="77" customFormat="1" ht="13.5" outlineLevel="1" x14ac:dyDescent="0.35">
      <c r="A236" s="172" t="str">
        <f t="shared" si="0"/>
        <v>Trx 3.1.1_6</v>
      </c>
      <c r="B236" s="76" t="s">
        <v>32</v>
      </c>
      <c r="C236" s="135" t="s">
        <v>28</v>
      </c>
      <c r="D236" s="71">
        <v>1</v>
      </c>
    </row>
    <row r="237" spans="1:4" s="72" customFormat="1" ht="13.5" outlineLevel="1" x14ac:dyDescent="0.35">
      <c r="A237" s="6"/>
      <c r="B237" s="8"/>
      <c r="C237" s="78"/>
      <c r="D237" s="71"/>
    </row>
    <row r="238" spans="1:4" s="147" customFormat="1" ht="14.5" outlineLevel="1" x14ac:dyDescent="0.35">
      <c r="A238" s="175" t="str">
        <f>A208&amp;"."&amp;2</f>
        <v>Trx 3.1.2</v>
      </c>
      <c r="B238" s="148" t="s">
        <v>76</v>
      </c>
      <c r="C238" s="149"/>
      <c r="D238" s="150"/>
    </row>
    <row r="239" spans="1:4" s="77" customFormat="1" ht="13.5" outlineLevel="1" x14ac:dyDescent="0.35">
      <c r="A239" s="172" t="str">
        <f>$A$238&amp;"_"&amp;ROW()-ROW($A$238)</f>
        <v>Trx 3.1.2_1</v>
      </c>
      <c r="B239" s="76" t="s">
        <v>72</v>
      </c>
      <c r="C239" s="135" t="s">
        <v>28</v>
      </c>
      <c r="D239" s="71">
        <v>1</v>
      </c>
    </row>
    <row r="240" spans="1:4" s="77" customFormat="1" ht="13.5" outlineLevel="1" x14ac:dyDescent="0.35">
      <c r="A240" s="172" t="str">
        <f t="shared" ref="A240:A244" si="1">$A$238&amp;"_"&amp;ROW()-ROW($A$238)</f>
        <v>Trx 3.1.2_2</v>
      </c>
      <c r="B240" s="76" t="s">
        <v>73</v>
      </c>
      <c r="C240" s="135" t="s">
        <v>28</v>
      </c>
      <c r="D240" s="71">
        <v>1</v>
      </c>
    </row>
    <row r="241" spans="1:4" s="77" customFormat="1" ht="13.5" outlineLevel="1" x14ac:dyDescent="0.35">
      <c r="A241" s="172" t="str">
        <f t="shared" si="1"/>
        <v>Trx 3.1.2_3</v>
      </c>
      <c r="B241" s="76" t="s">
        <v>29</v>
      </c>
      <c r="C241" s="135" t="s">
        <v>28</v>
      </c>
      <c r="D241" s="71">
        <v>1</v>
      </c>
    </row>
    <row r="242" spans="1:4" s="77" customFormat="1" ht="13.5" outlineLevel="1" x14ac:dyDescent="0.35">
      <c r="A242" s="172" t="str">
        <f t="shared" si="1"/>
        <v>Trx 3.1.2_4</v>
      </c>
      <c r="B242" s="76" t="s">
        <v>30</v>
      </c>
      <c r="C242" s="135" t="s">
        <v>28</v>
      </c>
      <c r="D242" s="71">
        <v>1</v>
      </c>
    </row>
    <row r="243" spans="1:4" s="77" customFormat="1" ht="13.5" outlineLevel="1" x14ac:dyDescent="0.35">
      <c r="A243" s="172" t="str">
        <f t="shared" si="1"/>
        <v>Trx 3.1.2_5</v>
      </c>
      <c r="B243" s="76" t="s">
        <v>31</v>
      </c>
      <c r="C243" s="135" t="s">
        <v>28</v>
      </c>
      <c r="D243" s="71">
        <v>1</v>
      </c>
    </row>
    <row r="244" spans="1:4" s="77" customFormat="1" ht="13.5" outlineLevel="1" x14ac:dyDescent="0.35">
      <c r="A244" s="172" t="str">
        <f t="shared" si="1"/>
        <v>Trx 3.1.2_6</v>
      </c>
      <c r="B244" s="76" t="s">
        <v>32</v>
      </c>
      <c r="C244" s="135" t="s">
        <v>28</v>
      </c>
      <c r="D244" s="71">
        <v>1</v>
      </c>
    </row>
    <row r="245" spans="1:4" s="103" customFormat="1" ht="10.5" outlineLevel="1" x14ac:dyDescent="0.35">
      <c r="A245" s="100"/>
      <c r="B245" s="101"/>
      <c r="C245" s="136"/>
      <c r="D245" s="102"/>
    </row>
    <row r="246" spans="1:4" s="72" customFormat="1" ht="11" outlineLevel="1" thickBot="1" x14ac:dyDescent="0.4">
      <c r="A246" s="151"/>
      <c r="B246" s="152"/>
      <c r="C246" s="153"/>
      <c r="D246" s="154"/>
    </row>
    <row r="247" spans="1:4" s="72" customFormat="1" ht="10.5" outlineLevel="1" x14ac:dyDescent="0.35">
      <c r="A247" s="6"/>
      <c r="B247" s="8"/>
      <c r="C247" s="137"/>
      <c r="D247" s="102"/>
    </row>
    <row r="248" spans="1:4" s="75" customFormat="1" ht="15.5" outlineLevel="1" x14ac:dyDescent="0.35">
      <c r="A248" s="176" t="str">
        <f>$A$206&amp;".2"</f>
        <v>Trx 3.2</v>
      </c>
      <c r="B248" s="73" t="s">
        <v>83</v>
      </c>
      <c r="C248" s="120"/>
      <c r="D248" s="74"/>
    </row>
    <row r="249" spans="1:4" s="81" customFormat="1" ht="52" outlineLevel="1" x14ac:dyDescent="0.3">
      <c r="A249" s="79"/>
      <c r="B249" s="80" t="s">
        <v>179</v>
      </c>
      <c r="C249" s="133"/>
      <c r="D249" s="65"/>
    </row>
    <row r="250" spans="1:4" s="85" customFormat="1" ht="8" outlineLevel="1" x14ac:dyDescent="0.2">
      <c r="A250" s="82"/>
      <c r="B250" s="83"/>
      <c r="C250" s="138"/>
      <c r="D250" s="84"/>
    </row>
    <row r="251" spans="1:4" s="81" customFormat="1" ht="13.5" outlineLevel="1" x14ac:dyDescent="0.3">
      <c r="A251" s="79"/>
      <c r="B251" s="80" t="s">
        <v>2</v>
      </c>
      <c r="C251" s="133"/>
      <c r="D251" s="65"/>
    </row>
    <row r="252" spans="1:4" s="81" customFormat="1" ht="13.5" outlineLevel="1" x14ac:dyDescent="0.3">
      <c r="A252" s="79"/>
      <c r="B252" s="80" t="s">
        <v>3</v>
      </c>
      <c r="C252" s="133"/>
      <c r="D252" s="65"/>
    </row>
    <row r="253" spans="1:4" s="81" customFormat="1" ht="13.5" outlineLevel="1" x14ac:dyDescent="0.3">
      <c r="A253" s="79"/>
      <c r="B253" s="80" t="s">
        <v>4</v>
      </c>
      <c r="C253" s="133"/>
      <c r="D253" s="65"/>
    </row>
    <row r="254" spans="1:4" s="81" customFormat="1" ht="13.5" outlineLevel="1" x14ac:dyDescent="0.3">
      <c r="A254" s="79"/>
      <c r="B254" s="80" t="s">
        <v>5</v>
      </c>
      <c r="C254" s="133"/>
      <c r="D254" s="65"/>
    </row>
    <row r="255" spans="1:4" s="81" customFormat="1" ht="13.5" outlineLevel="1" x14ac:dyDescent="0.3">
      <c r="A255" s="79"/>
      <c r="B255" s="80" t="s">
        <v>86</v>
      </c>
      <c r="C255" s="133"/>
      <c r="D255" s="65"/>
    </row>
    <row r="256" spans="1:4" s="81" customFormat="1" ht="13.5" outlineLevel="1" x14ac:dyDescent="0.3">
      <c r="A256" s="79"/>
      <c r="B256" s="80" t="s">
        <v>6</v>
      </c>
      <c r="C256" s="133"/>
      <c r="D256" s="65"/>
    </row>
    <row r="257" spans="1:4" s="81" customFormat="1" ht="13.5" outlineLevel="1" x14ac:dyDescent="0.3">
      <c r="A257" s="79"/>
      <c r="B257" s="80" t="s">
        <v>87</v>
      </c>
      <c r="C257" s="133"/>
      <c r="D257" s="65"/>
    </row>
    <row r="258" spans="1:4" s="85" customFormat="1" ht="8" outlineLevel="1" x14ac:dyDescent="0.2">
      <c r="A258" s="82"/>
      <c r="B258" s="83"/>
      <c r="C258" s="138"/>
      <c r="D258" s="84"/>
    </row>
    <row r="259" spans="1:4" s="88" customFormat="1" ht="13.5" outlineLevel="1" x14ac:dyDescent="0.35">
      <c r="A259" s="86"/>
      <c r="B259" s="87" t="s">
        <v>7</v>
      </c>
      <c r="C259" s="131"/>
      <c r="D259" s="65"/>
    </row>
    <row r="260" spans="1:4" s="81" customFormat="1" ht="13.5" outlineLevel="1" x14ac:dyDescent="0.3">
      <c r="A260" s="79"/>
      <c r="B260" s="80" t="s">
        <v>71</v>
      </c>
      <c r="C260" s="133"/>
      <c r="D260" s="65"/>
    </row>
    <row r="261" spans="1:4" s="85" customFormat="1" ht="8" outlineLevel="1" x14ac:dyDescent="0.2">
      <c r="A261" s="82"/>
      <c r="B261" s="83"/>
      <c r="C261" s="138"/>
      <c r="D261" s="84"/>
    </row>
    <row r="262" spans="1:4" s="81" customFormat="1" ht="26" outlineLevel="1" x14ac:dyDescent="0.3">
      <c r="A262" s="79"/>
      <c r="B262" s="80" t="s">
        <v>81</v>
      </c>
      <c r="C262" s="133"/>
      <c r="D262" s="65"/>
    </row>
    <row r="263" spans="1:4" s="85" customFormat="1" ht="8" outlineLevel="1" x14ac:dyDescent="0.2">
      <c r="A263" s="82"/>
      <c r="B263" s="83"/>
      <c r="C263" s="138"/>
      <c r="D263" s="84"/>
    </row>
    <row r="264" spans="1:4" s="81" customFormat="1" ht="40.5" outlineLevel="1" x14ac:dyDescent="0.35">
      <c r="A264" s="79"/>
      <c r="B264" s="89" t="s">
        <v>70</v>
      </c>
      <c r="C264" s="133"/>
      <c r="D264" s="65"/>
    </row>
    <row r="265" spans="1:4" s="85" customFormat="1" ht="8" outlineLevel="1" x14ac:dyDescent="0.2">
      <c r="A265" s="82"/>
      <c r="B265" s="83"/>
      <c r="C265" s="138"/>
      <c r="D265" s="84"/>
    </row>
    <row r="266" spans="1:4" s="81" customFormat="1" ht="13.5" outlineLevel="1" x14ac:dyDescent="0.35">
      <c r="A266" s="79"/>
      <c r="B266" s="89" t="s">
        <v>82</v>
      </c>
      <c r="C266" s="133"/>
      <c r="D266" s="65"/>
    </row>
    <row r="267" spans="1:4" s="92" customFormat="1" ht="13.5" outlineLevel="1" x14ac:dyDescent="0.25">
      <c r="A267" s="90"/>
      <c r="B267" s="91"/>
      <c r="C267" s="135"/>
      <c r="D267" s="71"/>
    </row>
    <row r="268" spans="1:4" s="77" customFormat="1" ht="13" outlineLevel="1" x14ac:dyDescent="0.25">
      <c r="A268" s="177" t="str">
        <f>A248&amp;"."&amp;1</f>
        <v>Trx 3.2.1</v>
      </c>
      <c r="B268" s="93" t="s">
        <v>8</v>
      </c>
      <c r="C268" s="135" t="s">
        <v>9</v>
      </c>
      <c r="D268" s="94">
        <v>1</v>
      </c>
    </row>
    <row r="269" spans="1:4" s="77" customFormat="1" ht="13" outlineLevel="1" x14ac:dyDescent="0.25">
      <c r="A269" s="177" t="str">
        <f>A248&amp;"."&amp;2</f>
        <v>Trx 3.2.2</v>
      </c>
      <c r="B269" s="93" t="s">
        <v>10</v>
      </c>
      <c r="C269" s="135" t="s">
        <v>9</v>
      </c>
      <c r="D269" s="94">
        <v>1</v>
      </c>
    </row>
    <row r="270" spans="1:4" s="77" customFormat="1" ht="13" outlineLevel="1" x14ac:dyDescent="0.25">
      <c r="A270" s="177" t="str">
        <f>A248&amp;"."&amp;3</f>
        <v>Trx 3.2.3</v>
      </c>
      <c r="B270" s="93" t="s">
        <v>11</v>
      </c>
      <c r="C270" s="135" t="s">
        <v>9</v>
      </c>
      <c r="D270" s="94">
        <v>1</v>
      </c>
    </row>
    <row r="271" spans="1:4" s="77" customFormat="1" ht="13" outlineLevel="1" x14ac:dyDescent="0.25">
      <c r="A271" s="177" t="str">
        <f>A248&amp;"."&amp;4</f>
        <v>Trx 3.2.4</v>
      </c>
      <c r="B271" s="93" t="s">
        <v>12</v>
      </c>
      <c r="C271" s="135" t="s">
        <v>9</v>
      </c>
      <c r="D271" s="94">
        <v>1</v>
      </c>
    </row>
    <row r="272" spans="1:4" s="1" customFormat="1" ht="13" outlineLevel="1" x14ac:dyDescent="0.25">
      <c r="A272" s="5"/>
      <c r="B272" s="7"/>
      <c r="C272" s="139"/>
      <c r="D272" s="10"/>
    </row>
    <row r="273" spans="1:6" s="43" customFormat="1" ht="26" outlineLevel="1" x14ac:dyDescent="0.3">
      <c r="A273" s="5"/>
      <c r="B273" s="340" t="s">
        <v>189</v>
      </c>
      <c r="C273" s="139"/>
      <c r="D273" s="10"/>
      <c r="E273" s="46"/>
      <c r="F273" s="46"/>
    </row>
    <row r="274" spans="1:6" s="43" customFormat="1" ht="13.5" thickBot="1" x14ac:dyDescent="0.35">
      <c r="A274" s="95"/>
      <c r="B274" s="96"/>
      <c r="C274" s="140"/>
      <c r="D274" s="11"/>
      <c r="E274" s="46"/>
      <c r="F274" s="46"/>
    </row>
  </sheetData>
  <conditionalFormatting sqref="D6:D11 D207 D209:D237 D249:D274 D239:D247 D16:D19 D63:D67 D81:D84 D70:D79 D90:D94 D108 D22:D38 D127 D142:D159 D161:D170 D172:D179 D181:D182 D187 D189:D195 D197:D205 D86:D87">
    <cfRule type="cellIs" dxfId="36" priority="99" stopIfTrue="1" operator="equal">
      <formula>0</formula>
    </cfRule>
  </conditionalFormatting>
  <conditionalFormatting sqref="D40:D41 D61">
    <cfRule type="cellIs" dxfId="35" priority="91" stopIfTrue="1" operator="equal">
      <formula>0</formula>
    </cfRule>
  </conditionalFormatting>
  <conditionalFormatting sqref="D89 D109">
    <cfRule type="cellIs" dxfId="34" priority="65" stopIfTrue="1" operator="equal">
      <formula>0</formula>
    </cfRule>
  </conditionalFormatting>
  <conditionalFormatting sqref="D39">
    <cfRule type="cellIs" dxfId="33" priority="57" stopIfTrue="1" operator="equal">
      <formula>0</formula>
    </cfRule>
  </conditionalFormatting>
  <conditionalFormatting sqref="D88">
    <cfRule type="cellIs" dxfId="32" priority="56" stopIfTrue="1" operator="equal">
      <formula>0</formula>
    </cfRule>
  </conditionalFormatting>
  <conditionalFormatting sqref="D206">
    <cfRule type="cellIs" dxfId="31" priority="55" stopIfTrue="1" operator="equal">
      <formula>0</formula>
    </cfRule>
  </conditionalFormatting>
  <conditionalFormatting sqref="D208">
    <cfRule type="cellIs" dxfId="30" priority="54" stopIfTrue="1" operator="equal">
      <formula>0</formula>
    </cfRule>
  </conditionalFormatting>
  <conditionalFormatting sqref="D248">
    <cfRule type="cellIs" dxfId="29" priority="53" stopIfTrue="1" operator="equal">
      <formula>0</formula>
    </cfRule>
  </conditionalFormatting>
  <conditionalFormatting sqref="D238">
    <cfRule type="cellIs" dxfId="28" priority="52" stopIfTrue="1" operator="equal">
      <formula>0</formula>
    </cfRule>
  </conditionalFormatting>
  <conditionalFormatting sqref="D12 D14:D15">
    <cfRule type="cellIs" dxfId="27" priority="47" stopIfTrue="1" operator="equal">
      <formula>0</formula>
    </cfRule>
  </conditionalFormatting>
  <conditionalFormatting sqref="D62 D68">
    <cfRule type="cellIs" dxfId="26" priority="46" stopIfTrue="1" operator="equal">
      <formula>0</formula>
    </cfRule>
  </conditionalFormatting>
  <conditionalFormatting sqref="D42:D60">
    <cfRule type="cellIs" dxfId="25" priority="43" stopIfTrue="1" operator="equal">
      <formula>0</formula>
    </cfRule>
  </conditionalFormatting>
  <conditionalFormatting sqref="D13">
    <cfRule type="cellIs" dxfId="24" priority="42" stopIfTrue="1" operator="equal">
      <formula>0</formula>
    </cfRule>
  </conditionalFormatting>
  <conditionalFormatting sqref="D69 D85">
    <cfRule type="cellIs" dxfId="23" priority="40" stopIfTrue="1" operator="equal">
      <formula>0</formula>
    </cfRule>
  </conditionalFormatting>
  <conditionalFormatting sqref="D80">
    <cfRule type="cellIs" dxfId="22" priority="37" stopIfTrue="1" operator="equal">
      <formula>0</formula>
    </cfRule>
  </conditionalFormatting>
  <conditionalFormatting sqref="D137:D138">
    <cfRule type="cellIs" dxfId="21" priority="30" stopIfTrue="1" operator="equal">
      <formula>0</formula>
    </cfRule>
  </conditionalFormatting>
  <conditionalFormatting sqref="D160">
    <cfRule type="cellIs" dxfId="20" priority="27" stopIfTrue="1" operator="equal">
      <formula>0</formula>
    </cfRule>
  </conditionalFormatting>
  <conditionalFormatting sqref="D111">
    <cfRule type="cellIs" dxfId="19" priority="26" stopIfTrue="1" operator="equal">
      <formula>0</formula>
    </cfRule>
  </conditionalFormatting>
  <conditionalFormatting sqref="D110">
    <cfRule type="cellIs" dxfId="18" priority="25" stopIfTrue="1" operator="equal">
      <formula>0</formula>
    </cfRule>
  </conditionalFormatting>
  <conditionalFormatting sqref="D95:D97">
    <cfRule type="cellIs" dxfId="17" priority="24" stopIfTrue="1" operator="equal">
      <formula>0</formula>
    </cfRule>
  </conditionalFormatting>
  <conditionalFormatting sqref="D98:D107">
    <cfRule type="cellIs" dxfId="16" priority="23" stopIfTrue="1" operator="equal">
      <formula>0</formula>
    </cfRule>
  </conditionalFormatting>
  <conditionalFormatting sqref="D20">
    <cfRule type="cellIs" dxfId="15" priority="22" stopIfTrue="1" operator="equal">
      <formula>0</formula>
    </cfRule>
  </conditionalFormatting>
  <conditionalFormatting sqref="D126">
    <cfRule type="cellIs" dxfId="14" priority="19" stopIfTrue="1" operator="equal">
      <formula>0</formula>
    </cfRule>
  </conditionalFormatting>
  <conditionalFormatting sqref="D112:D113">
    <cfRule type="cellIs" dxfId="13" priority="18" stopIfTrue="1" operator="equal">
      <formula>0</formula>
    </cfRule>
  </conditionalFormatting>
  <conditionalFormatting sqref="D123:D124">
    <cfRule type="cellIs" dxfId="12" priority="17" stopIfTrue="1" operator="equal">
      <formula>0</formula>
    </cfRule>
  </conditionalFormatting>
  <conditionalFormatting sqref="D125">
    <cfRule type="cellIs" dxfId="11" priority="16" stopIfTrue="1" operator="equal">
      <formula>0</formula>
    </cfRule>
  </conditionalFormatting>
  <conditionalFormatting sqref="D114:D122">
    <cfRule type="cellIs" dxfId="10" priority="15" stopIfTrue="1" operator="equal">
      <formula>0</formula>
    </cfRule>
  </conditionalFormatting>
  <conditionalFormatting sqref="D128:D129">
    <cfRule type="cellIs" dxfId="9" priority="14" stopIfTrue="1" operator="equal">
      <formula>0</formula>
    </cfRule>
  </conditionalFormatting>
  <conditionalFormatting sqref="D130:D136">
    <cfRule type="cellIs" dxfId="8" priority="13" stopIfTrue="1" operator="equal">
      <formula>0</formula>
    </cfRule>
  </conditionalFormatting>
  <conditionalFormatting sqref="D141">
    <cfRule type="cellIs" dxfId="7" priority="8" stopIfTrue="1" operator="equal">
      <formula>0</formula>
    </cfRule>
  </conditionalFormatting>
  <conditionalFormatting sqref="D139:D140">
    <cfRule type="cellIs" dxfId="6" priority="7" stopIfTrue="1" operator="equal">
      <formula>0</formula>
    </cfRule>
  </conditionalFormatting>
  <conditionalFormatting sqref="D21">
    <cfRule type="cellIs" dxfId="5" priority="6" stopIfTrue="1" operator="equal">
      <formula>0</formula>
    </cfRule>
  </conditionalFormatting>
  <conditionalFormatting sqref="D171">
    <cfRule type="cellIs" dxfId="4" priority="5" stopIfTrue="1" operator="equal">
      <formula>0</formula>
    </cfRule>
  </conditionalFormatting>
  <conditionalFormatting sqref="D180">
    <cfRule type="cellIs" dxfId="3" priority="4" stopIfTrue="1" operator="equal">
      <formula>0</formula>
    </cfRule>
  </conditionalFormatting>
  <conditionalFormatting sqref="D183:D186">
    <cfRule type="cellIs" dxfId="2" priority="3" stopIfTrue="1" operator="equal">
      <formula>0</formula>
    </cfRule>
  </conditionalFormatting>
  <conditionalFormatting sqref="D188">
    <cfRule type="cellIs" dxfId="1" priority="2" stopIfTrue="1" operator="equal">
      <formula>0</formula>
    </cfRule>
  </conditionalFormatting>
  <conditionalFormatting sqref="D196">
    <cfRule type="cellIs" dxfId="0" priority="1" stopIfTrue="1" operator="equal">
      <formula>0</formula>
    </cfRule>
  </conditionalFormatting>
  <dataValidations disablePrompts="1" xWindow="904" yWindow="751" count="1">
    <dataValidation operator="greaterThanOrEqual" allowBlank="1" showInputMessage="1" showErrorMessage="1" prompt="Cellule à compléter" sqref="IY33:IY37 SU33:SU37 ACQ33:ACQ37 AMM33:AMM37 AWI33:AWI37 BGE33:BGE37 BQA33:BQA37 BZW33:BZW37 CJS33:CJS37 CTO33:CTO37 DDK33:DDK37 DNG33:DNG37 DXC33:DXC37 EGY33:EGY37 EQU33:EQU37 FAQ33:FAQ37 FKM33:FKM37 FUI33:FUI37 GEE33:GEE37 GOA33:GOA37 GXW33:GXW37 HHS33:HHS37 HRO33:HRO37 IBK33:IBK37 ILG33:ILG37 IVC33:IVC37 JEY33:JEY37 JOU33:JOU37 JYQ33:JYQ37 KIM33:KIM37 KSI33:KSI37 LCE33:LCE37 LMA33:LMA37 LVW33:LVW37 MFS33:MFS37 MPO33:MPO37 MZK33:MZK37 NJG33:NJG37 NTC33:NTC37 OCY33:OCY37 OMU33:OMU37 OWQ33:OWQ37 PGM33:PGM37 PQI33:PQI37 QAE33:QAE37 QKA33:QKA37 QTW33:QTW37 RDS33:RDS37 RNO33:RNO37 RXK33:RXK37 SHG33:SHG37 SRC33:SRC37 TAY33:TAY37 TKU33:TKU37 TUQ33:TUQ37 UEM33:UEM37 UOI33:UOI37 UYE33:UYE37 VIA33:VIA37 VRW33:VRW37 WBS33:WBS37 WLO33:WLO37 WVK33:WVK37" xr:uid="{00000000-0002-0000-0100-000000000000}"/>
  </dataValidations>
  <pageMargins left="0.39370078740157483" right="0.39370078740157483" top="0.19685039370078741" bottom="0.59055118110236227" header="0.11811023622047245" footer="0.11811023622047245"/>
  <pageSetup paperSize="9" scale="92" orientation="portrait" r:id="rId1"/>
  <headerFooter alignWithMargins="0">
    <oddFooter>&amp;R&amp;"Times New Roman,Gras"Page - &amp;P/&amp;N</oddFooter>
  </headerFooter>
  <rowBreaks count="6" manualBreakCount="6">
    <brk id="60" max="16383" man="1"/>
    <brk id="86" max="16383" man="1"/>
    <brk id="124" max="16383" man="1"/>
    <brk id="158" max="16383" man="1"/>
    <brk id="204" max="16383" man="1"/>
    <brk id="246" max="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Maint Tech - PG AC</vt:lpstr>
      <vt:lpstr>BPU Compl</vt:lpstr>
      <vt:lpstr>'BPU Compl'!Impression_des_titres</vt:lpstr>
      <vt:lpstr>'BPU Compl'!Zone_d_impression</vt:lpstr>
    </vt:vector>
  </TitlesOfParts>
  <Company>SENAT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Labarre Jocelyn</dc:creator>
  <cp:lastModifiedBy>Adrien WALFARD</cp:lastModifiedBy>
  <cp:lastPrinted>2020-04-20T09:39:00Z</cp:lastPrinted>
  <dcterms:created xsi:type="dcterms:W3CDTF">2017-02-01T16:11:01Z</dcterms:created>
  <dcterms:modified xsi:type="dcterms:W3CDTF">2024-11-18T10:38:08Z</dcterms:modified>
</cp:coreProperties>
</file>