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G:\00_Consultation\00_Marches_en_cours\03_Marches_SERV\2029_XX_XX_Maintenance_SSI\10_DCE\A publier\"/>
    </mc:Choice>
  </mc:AlternateContent>
  <xr:revisionPtr revIDLastSave="0" documentId="13_ncr:1_{800F89B0-F678-4750-97EC-E939B7D553BF}" xr6:coauthVersionLast="47" xr6:coauthVersionMax="47" xr10:uidLastSave="{00000000-0000-0000-0000-000000000000}"/>
  <bookViews>
    <workbookView xWindow="-120" yWindow="-120" windowWidth="29040" windowHeight="15840" tabRatio="834" activeTab="1" xr2:uid="{00000000-000D-0000-FFFF-FFFF00000000}"/>
  </bookViews>
  <sheets>
    <sheet name="Maint Tech - PG AC" sheetId="16" r:id="rId1"/>
    <sheet name="BPU Compl Exploi Maint" sheetId="29" r:id="rId2"/>
  </sheets>
  <definedNames>
    <definedName name="_xlnm.Print_Titles" localSheetId="1">'BPU Compl Exploi Maint'!$1:$5</definedName>
    <definedName name="_xlnm.Print_Area" localSheetId="1">'BPU Compl Exploi Maint'!$A$1:$E$405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5" i="29" l="1"/>
  <c r="B317" i="29" l="1"/>
  <c r="A317" i="29"/>
  <c r="B300" i="29"/>
  <c r="A300" i="29"/>
  <c r="B293" i="29"/>
  <c r="A293" i="29"/>
  <c r="B266" i="29"/>
  <c r="A266" i="29"/>
  <c r="B259" i="29"/>
  <c r="A259" i="29"/>
  <c r="B252" i="29"/>
  <c r="A252" i="29"/>
  <c r="B247" i="29"/>
  <c r="A247" i="29"/>
  <c r="AE233" i="29"/>
  <c r="B232" i="29"/>
  <c r="A232" i="29"/>
  <c r="B218" i="29"/>
  <c r="A218" i="29"/>
  <c r="AE59" i="29"/>
  <c r="AE60" i="29" s="1"/>
  <c r="AE61" i="29" s="1"/>
  <c r="B57" i="29"/>
  <c r="A57" i="29"/>
  <c r="A58" i="29" s="1"/>
  <c r="B334" i="29"/>
  <c r="A334" i="29"/>
  <c r="A355" i="29" s="1"/>
  <c r="A54" i="29"/>
  <c r="B54" i="29"/>
  <c r="B371" i="29"/>
  <c r="A371" i="29"/>
  <c r="A389" i="29" s="1"/>
  <c r="B368" i="29"/>
  <c r="A368" i="29"/>
  <c r="A365" i="29"/>
  <c r="A363" i="29"/>
  <c r="B363" i="29"/>
  <c r="A233" i="29" l="1"/>
  <c r="A356" i="29"/>
  <c r="A357" i="29"/>
  <c r="A358" i="29"/>
  <c r="A59" i="29"/>
  <c r="AE234" i="29"/>
  <c r="A60" i="29"/>
  <c r="A61" i="29"/>
  <c r="AE62" i="29"/>
  <c r="A394" i="29"/>
  <c r="A392" i="29"/>
  <c r="A397" i="29"/>
  <c r="A403" i="29" s="1"/>
  <c r="A393" i="29"/>
  <c r="A391" i="29"/>
  <c r="A395" i="29"/>
  <c r="A390" i="29"/>
  <c r="AE235" i="29" l="1"/>
  <c r="A234" i="29"/>
  <c r="A62" i="29"/>
  <c r="AE63" i="29"/>
  <c r="A401" i="29"/>
  <c r="A399" i="29"/>
  <c r="A402" i="29"/>
  <c r="A400" i="29"/>
  <c r="A398" i="29"/>
  <c r="AE236" i="29" l="1"/>
  <c r="A235" i="29"/>
  <c r="AE64" i="29"/>
  <c r="A63" i="29"/>
  <c r="AE237" i="29" l="1"/>
  <c r="A236" i="29"/>
  <c r="AE65" i="29"/>
  <c r="A64" i="29"/>
  <c r="AE238" i="29" l="1"/>
  <c r="A237" i="29"/>
  <c r="A65" i="29"/>
  <c r="AE66" i="29"/>
  <c r="AE239" i="29" l="1"/>
  <c r="A238" i="29"/>
  <c r="A66" i="29"/>
  <c r="AE67" i="29"/>
  <c r="AE240" i="29" l="1"/>
  <c r="A239" i="29"/>
  <c r="AE68" i="29"/>
  <c r="A67" i="29"/>
  <c r="AE241" i="29" l="1"/>
  <c r="A240" i="29"/>
  <c r="AE69" i="29"/>
  <c r="A68" i="29"/>
  <c r="AE242" i="29" l="1"/>
  <c r="A241" i="29"/>
  <c r="A69" i="29"/>
  <c r="AE70" i="29"/>
  <c r="AE243" i="29" l="1"/>
  <c r="A242" i="29"/>
  <c r="A70" i="29"/>
  <c r="AE71" i="29"/>
  <c r="AE244" i="29" l="1"/>
  <c r="A243" i="29"/>
  <c r="AE72" i="29"/>
  <c r="A71" i="29"/>
  <c r="AE245" i="29" l="1"/>
  <c r="A244" i="29"/>
  <c r="AE73" i="29"/>
  <c r="A72" i="29"/>
  <c r="AE248" i="29" l="1"/>
  <c r="A245" i="29"/>
  <c r="A73" i="29"/>
  <c r="AE74" i="29"/>
  <c r="AE249" i="29" l="1"/>
  <c r="AE250" i="29" s="1"/>
  <c r="A248" i="29"/>
  <c r="A74" i="29"/>
  <c r="AE75" i="29"/>
  <c r="A249" i="29" l="1"/>
  <c r="AE253" i="29"/>
  <c r="A250" i="29"/>
  <c r="AE76" i="29"/>
  <c r="A75" i="29"/>
  <c r="AE254" i="29" l="1"/>
  <c r="AE255" i="29" s="1"/>
  <c r="A253" i="29"/>
  <c r="AE77" i="29"/>
  <c r="A76" i="29"/>
  <c r="A254" i="29" l="1"/>
  <c r="AE256" i="29"/>
  <c r="A255" i="29"/>
  <c r="A77" i="29"/>
  <c r="AE78" i="29"/>
  <c r="AE257" i="29" l="1"/>
  <c r="A256" i="29"/>
  <c r="A78" i="29"/>
  <c r="AE79" i="29"/>
  <c r="A257" i="29" l="1"/>
  <c r="AE258" i="29"/>
  <c r="AE260" i="29" s="1"/>
  <c r="A260" i="29" s="1"/>
  <c r="AE80" i="29"/>
  <c r="A79" i="29"/>
  <c r="AE261" i="29" l="1"/>
  <c r="AE81" i="29"/>
  <c r="A80" i="29"/>
  <c r="AE262" i="29" l="1"/>
  <c r="A261" i="29"/>
  <c r="A81" i="29"/>
  <c r="AE82" i="29"/>
  <c r="AE263" i="29" l="1"/>
  <c r="A262" i="29"/>
  <c r="A82" i="29"/>
  <c r="AE83" i="29"/>
  <c r="AE264" i="29" l="1"/>
  <c r="A263" i="29"/>
  <c r="AE84" i="29"/>
  <c r="A83" i="29"/>
  <c r="AE267" i="29" l="1"/>
  <c r="A264" i="29"/>
  <c r="AE85" i="29"/>
  <c r="A84" i="29"/>
  <c r="AE268" i="29" l="1"/>
  <c r="A267" i="29"/>
  <c r="A85" i="29"/>
  <c r="AE86" i="29"/>
  <c r="AE269" i="29" l="1"/>
  <c r="A268" i="29"/>
  <c r="A86" i="29"/>
  <c r="AE87" i="29"/>
  <c r="AE270" i="29" l="1"/>
  <c r="A269" i="29"/>
  <c r="AE88" i="29"/>
  <c r="A87" i="29"/>
  <c r="AE271" i="29" l="1"/>
  <c r="A270" i="29"/>
  <c r="AE89" i="29"/>
  <c r="A88" i="29"/>
  <c r="AE272" i="29" l="1"/>
  <c r="A271" i="29"/>
  <c r="A89" i="29"/>
  <c r="AE90" i="29"/>
  <c r="AE273" i="29" l="1"/>
  <c r="A272" i="29"/>
  <c r="A90" i="29"/>
  <c r="AE91" i="29"/>
  <c r="AE274" i="29" l="1"/>
  <c r="A273" i="29"/>
  <c r="AE92" i="29"/>
  <c r="A91" i="29"/>
  <c r="AE275" i="29" l="1"/>
  <c r="A274" i="29"/>
  <c r="AE93" i="29"/>
  <c r="A92" i="29"/>
  <c r="AE276" i="29" l="1"/>
  <c r="A275" i="29"/>
  <c r="A93" i="29"/>
  <c r="AE94" i="29"/>
  <c r="AE277" i="29" l="1"/>
  <c r="A276" i="29"/>
  <c r="A94" i="29"/>
  <c r="AE95" i="29"/>
  <c r="AE278" i="29" l="1"/>
  <c r="A277" i="29"/>
  <c r="AE96" i="29"/>
  <c r="A95" i="29"/>
  <c r="AE279" i="29" l="1"/>
  <c r="A278" i="29"/>
  <c r="AE97" i="29"/>
  <c r="A96" i="29"/>
  <c r="AE280" i="29" l="1"/>
  <c r="A279" i="29"/>
  <c r="A97" i="29"/>
  <c r="AE98" i="29"/>
  <c r="AE281" i="29" l="1"/>
  <c r="A280" i="29"/>
  <c r="A98" i="29"/>
  <c r="AE99" i="29"/>
  <c r="AE282" i="29" l="1"/>
  <c r="A281" i="29"/>
  <c r="AE100" i="29"/>
  <c r="A99" i="29"/>
  <c r="AE283" i="29" l="1"/>
  <c r="A282" i="29"/>
  <c r="AE101" i="29"/>
  <c r="A100" i="29"/>
  <c r="AE284" i="29" l="1"/>
  <c r="A283" i="29"/>
  <c r="A101" i="29"/>
  <c r="AE102" i="29"/>
  <c r="AE285" i="29" l="1"/>
  <c r="A284" i="29"/>
  <c r="A102" i="29"/>
  <c r="AE103" i="29"/>
  <c r="AE286" i="29" l="1"/>
  <c r="A285" i="29"/>
  <c r="AE104" i="29"/>
  <c r="A103" i="29"/>
  <c r="AE287" i="29" l="1"/>
  <c r="A286" i="29"/>
  <c r="AE105" i="29"/>
  <c r="A104" i="29"/>
  <c r="AE288" i="29" l="1"/>
  <c r="A287" i="29"/>
  <c r="A105" i="29"/>
  <c r="AE106" i="29"/>
  <c r="AE289" i="29" l="1"/>
  <c r="A288" i="29"/>
  <c r="A106" i="29"/>
  <c r="AE107" i="29"/>
  <c r="AE290" i="29" l="1"/>
  <c r="A289" i="29"/>
  <c r="AE108" i="29"/>
  <c r="A107" i="29"/>
  <c r="AE291" i="29" l="1"/>
  <c r="A290" i="29"/>
  <c r="AE109" i="29"/>
  <c r="A108" i="29"/>
  <c r="AE294" i="29" l="1"/>
  <c r="A294" i="29" s="1"/>
  <c r="A291" i="29"/>
  <c r="A109" i="29"/>
  <c r="AE110" i="29"/>
  <c r="AE295" i="29" l="1"/>
  <c r="A110" i="29"/>
  <c r="AE111" i="29"/>
  <c r="AE296" i="29" l="1"/>
  <c r="A295" i="29"/>
  <c r="AE112" i="29"/>
  <c r="A111" i="29"/>
  <c r="AE297" i="29" l="1"/>
  <c r="A296" i="29"/>
  <c r="AE113" i="29"/>
  <c r="A112" i="29"/>
  <c r="AE298" i="29" l="1"/>
  <c r="A297" i="29"/>
  <c r="A113" i="29"/>
  <c r="AE114" i="29"/>
  <c r="AE301" i="29" l="1"/>
  <c r="A298" i="29"/>
  <c r="A114" i="29"/>
  <c r="AE115" i="29"/>
  <c r="AE302" i="29" l="1"/>
  <c r="AE303" i="29" s="1"/>
  <c r="A301" i="29"/>
  <c r="AE116" i="29"/>
  <c r="A115" i="29"/>
  <c r="B2" i="29"/>
  <c r="A302" i="29" l="1"/>
  <c r="AE304" i="29"/>
  <c r="A303" i="29"/>
  <c r="AE117" i="29"/>
  <c r="A116" i="29"/>
  <c r="B3" i="29"/>
  <c r="AE305" i="29" l="1"/>
  <c r="A304" i="29"/>
  <c r="A117" i="29"/>
  <c r="AE118" i="29"/>
  <c r="E2" i="29"/>
  <c r="A1" i="29"/>
  <c r="AE306" i="29" l="1"/>
  <c r="A305" i="29"/>
  <c r="A118" i="29"/>
  <c r="AE119" i="29"/>
  <c r="AE307" i="29" l="1"/>
  <c r="A306" i="29"/>
  <c r="AE120" i="29"/>
  <c r="A119" i="29"/>
  <c r="AE308" i="29" l="1"/>
  <c r="A307" i="29"/>
  <c r="AE121" i="29"/>
  <c r="A120" i="29"/>
  <c r="AE309" i="29" l="1"/>
  <c r="A308" i="29"/>
  <c r="A121" i="29"/>
  <c r="AE122" i="29"/>
  <c r="AE310" i="29" l="1"/>
  <c r="A309" i="29"/>
  <c r="A122" i="29"/>
  <c r="AE123" i="29"/>
  <c r="AE311" i="29" l="1"/>
  <c r="A310" i="29"/>
  <c r="AE124" i="29"/>
  <c r="A123" i="29"/>
  <c r="AE312" i="29" l="1"/>
  <c r="A311" i="29"/>
  <c r="AE125" i="29"/>
  <c r="A124" i="29"/>
  <c r="AE313" i="29" l="1"/>
  <c r="A312" i="29"/>
  <c r="A125" i="29"/>
  <c r="AE126" i="29"/>
  <c r="AE314" i="29" l="1"/>
  <c r="A313" i="29"/>
  <c r="A126" i="29"/>
  <c r="AE127" i="29"/>
  <c r="AE315" i="29" l="1"/>
  <c r="A314" i="29"/>
  <c r="AE128" i="29"/>
  <c r="A127" i="29"/>
  <c r="AE318" i="29" l="1"/>
  <c r="A315" i="29"/>
  <c r="AE129" i="29"/>
  <c r="A128" i="29"/>
  <c r="AE319" i="29" l="1"/>
  <c r="A319" i="29" s="1"/>
  <c r="A318" i="29"/>
  <c r="A129" i="29"/>
  <c r="AE130" i="29"/>
  <c r="AE320" i="29" l="1"/>
  <c r="A320" i="29" s="1"/>
  <c r="A130" i="29"/>
  <c r="AE131" i="29"/>
  <c r="AE321" i="29" l="1"/>
  <c r="A321" i="29" s="1"/>
  <c r="AE132" i="29"/>
  <c r="A131" i="29"/>
  <c r="AE322" i="29" l="1"/>
  <c r="A322" i="29" s="1"/>
  <c r="AE323" i="29"/>
  <c r="A323" i="29" s="1"/>
  <c r="AE133" i="29"/>
  <c r="A132" i="29"/>
  <c r="AE324" i="29" l="1"/>
  <c r="A324" i="29" s="1"/>
  <c r="A133" i="29"/>
  <c r="AE134" i="29"/>
  <c r="AE325" i="29" l="1"/>
  <c r="A325" i="29" s="1"/>
  <c r="A134" i="29"/>
  <c r="AE135" i="29"/>
  <c r="AE326" i="29" l="1"/>
  <c r="A326" i="29" s="1"/>
  <c r="AE136" i="29"/>
  <c r="A135" i="29"/>
  <c r="AE327" i="29" l="1"/>
  <c r="A327" i="29" s="1"/>
  <c r="AE137" i="29"/>
  <c r="A136" i="29"/>
  <c r="AE328" i="29" l="1"/>
  <c r="A328" i="29" s="1"/>
  <c r="A137" i="29"/>
  <c r="AE138" i="29"/>
  <c r="AE329" i="29" l="1"/>
  <c r="A329" i="29" s="1"/>
  <c r="A138" i="29"/>
  <c r="AE139" i="29"/>
  <c r="AE330" i="29" l="1"/>
  <c r="A330" i="29" s="1"/>
  <c r="AE140" i="29"/>
  <c r="A139" i="29"/>
  <c r="AE141" i="29" l="1"/>
  <c r="A140" i="29"/>
  <c r="A141" i="29" l="1"/>
  <c r="AE142" i="29"/>
  <c r="A142" i="29" l="1"/>
  <c r="AE143" i="29"/>
  <c r="AE144" i="29" l="1"/>
  <c r="A143" i="29"/>
  <c r="AE145" i="29" l="1"/>
  <c r="A144" i="29"/>
  <c r="A145" i="29" l="1"/>
  <c r="AE146" i="29"/>
  <c r="A146" i="29" l="1"/>
  <c r="AE147" i="29"/>
  <c r="AE148" i="29" l="1"/>
  <c r="A147" i="29"/>
  <c r="AE149" i="29" l="1"/>
  <c r="A148" i="29"/>
  <c r="A149" i="29" l="1"/>
  <c r="AE150" i="29"/>
  <c r="A150" i="29" l="1"/>
  <c r="AE151" i="29"/>
  <c r="AE152" i="29" l="1"/>
  <c r="A151" i="29"/>
  <c r="AE153" i="29" l="1"/>
  <c r="A152" i="29"/>
  <c r="A153" i="29" l="1"/>
  <c r="AE154" i="29"/>
  <c r="A154" i="29" l="1"/>
  <c r="AE155" i="29"/>
  <c r="AE156" i="29" l="1"/>
  <c r="A155" i="29"/>
  <c r="AE157" i="29" l="1"/>
  <c r="A156" i="29"/>
  <c r="A157" i="29" l="1"/>
  <c r="AE158" i="29"/>
  <c r="A158" i="29" l="1"/>
  <c r="AE159" i="29"/>
  <c r="AE160" i="29" l="1"/>
  <c r="A159" i="29"/>
  <c r="AE161" i="29" l="1"/>
  <c r="A160" i="29"/>
  <c r="A161" i="29" l="1"/>
  <c r="AE162" i="29"/>
  <c r="A162" i="29" l="1"/>
  <c r="AE163" i="29"/>
  <c r="AE164" i="29" l="1"/>
  <c r="A163" i="29"/>
  <c r="AE165" i="29" l="1"/>
  <c r="A164" i="29"/>
  <c r="A165" i="29" l="1"/>
  <c r="AE166" i="29"/>
  <c r="A166" i="29" l="1"/>
  <c r="AE167" i="29"/>
  <c r="AE168" i="29" l="1"/>
  <c r="A167" i="29"/>
  <c r="AE169" i="29" l="1"/>
  <c r="A168" i="29"/>
  <c r="A169" i="29" l="1"/>
  <c r="AE170" i="29"/>
  <c r="A170" i="29" l="1"/>
  <c r="AE171" i="29"/>
  <c r="AE172" i="29" l="1"/>
  <c r="A171" i="29"/>
  <c r="AE173" i="29" l="1"/>
  <c r="A172" i="29"/>
  <c r="A173" i="29" l="1"/>
  <c r="AE174" i="29"/>
  <c r="A174" i="29" l="1"/>
  <c r="AE175" i="29"/>
  <c r="AE176" i="29" l="1"/>
  <c r="A175" i="29"/>
  <c r="AE177" i="29" l="1"/>
  <c r="A176" i="29"/>
  <c r="A177" i="29" l="1"/>
  <c r="AE178" i="29"/>
  <c r="A178" i="29" l="1"/>
  <c r="AE179" i="29"/>
  <c r="AE180" i="29" l="1"/>
  <c r="A179" i="29"/>
  <c r="AE181" i="29" l="1"/>
  <c r="A180" i="29"/>
  <c r="A181" i="29" l="1"/>
  <c r="AE182" i="29"/>
  <c r="A182" i="29" l="1"/>
  <c r="AE183" i="29"/>
  <c r="AE184" i="29" l="1"/>
  <c r="A183" i="29"/>
  <c r="AE185" i="29" l="1"/>
  <c r="A184" i="29"/>
  <c r="A185" i="29" l="1"/>
  <c r="AE186" i="29"/>
  <c r="A186" i="29" l="1"/>
  <c r="AE187" i="29"/>
  <c r="AE188" i="29" l="1"/>
  <c r="A187" i="29"/>
  <c r="AE189" i="29" l="1"/>
  <c r="A188" i="29"/>
  <c r="A189" i="29" l="1"/>
  <c r="AE190" i="29"/>
  <c r="A190" i="29" l="1"/>
  <c r="AE191" i="29"/>
  <c r="AE192" i="29" l="1"/>
  <c r="A191" i="29"/>
  <c r="AE193" i="29" l="1"/>
  <c r="A192" i="29"/>
  <c r="A193" i="29" l="1"/>
  <c r="AE194" i="29"/>
  <c r="A194" i="29" l="1"/>
  <c r="AE195" i="29"/>
  <c r="AE196" i="29" l="1"/>
  <c r="A195" i="29"/>
  <c r="AE197" i="29" l="1"/>
  <c r="A196" i="29"/>
  <c r="A197" i="29" l="1"/>
  <c r="AE198" i="29"/>
  <c r="A198" i="29" l="1"/>
  <c r="AE199" i="29"/>
  <c r="AE200" i="29" l="1"/>
  <c r="A199" i="29"/>
  <c r="AE201" i="29" l="1"/>
  <c r="A200" i="29"/>
  <c r="A201" i="29" l="1"/>
  <c r="AE202" i="29"/>
  <c r="A202" i="29" l="1"/>
  <c r="AE203" i="29"/>
  <c r="AE204" i="29" l="1"/>
  <c r="A203" i="29"/>
  <c r="AE205" i="29" l="1"/>
  <c r="A204" i="29"/>
  <c r="A205" i="29" l="1"/>
  <c r="AE206" i="29"/>
  <c r="A206" i="29" l="1"/>
  <c r="AE207" i="29"/>
  <c r="AE208" i="29" l="1"/>
  <c r="A207" i="29"/>
  <c r="AE209" i="29" l="1"/>
  <c r="A208" i="29"/>
  <c r="A209" i="29" l="1"/>
  <c r="AE210" i="29"/>
  <c r="A210" i="29" l="1"/>
  <c r="AE211" i="29"/>
  <c r="AE212" i="29" l="1"/>
  <c r="A211" i="29"/>
  <c r="AE213" i="29" l="1"/>
  <c r="A212" i="29"/>
  <c r="A213" i="29" l="1"/>
  <c r="AE214" i="29"/>
  <c r="A214" i="29" l="1"/>
  <c r="AE215" i="29"/>
  <c r="AE216" i="29" l="1"/>
  <c r="A215" i="29"/>
  <c r="AE219" i="29" l="1"/>
  <c r="A216" i="29"/>
  <c r="AE220" i="29" l="1"/>
  <c r="AE221" i="29" s="1"/>
  <c r="A219" i="29"/>
  <c r="A220" i="29" l="1"/>
  <c r="A221" i="29"/>
  <c r="AE222" i="29"/>
  <c r="A222" i="29" l="1"/>
  <c r="AE223" i="29"/>
  <c r="AE224" i="29" l="1"/>
  <c r="A223" i="29"/>
  <c r="AE225" i="29" l="1"/>
  <c r="A224" i="29"/>
  <c r="A225" i="29" l="1"/>
  <c r="AE226" i="29"/>
  <c r="A226" i="29" l="1"/>
  <c r="AE227" i="29"/>
  <c r="AE228" i="29" l="1"/>
  <c r="A227" i="29"/>
  <c r="AE229" i="29" l="1"/>
  <c r="AE230" i="29" s="1"/>
  <c r="A228" i="29"/>
  <c r="A229" i="29" l="1"/>
  <c r="A230" i="29"/>
</calcChain>
</file>

<file path=xl/sharedStrings.xml><?xml version="1.0" encoding="utf-8"?>
<sst xmlns="http://schemas.openxmlformats.org/spreadsheetml/2006/main" count="874" uniqueCount="546">
  <si>
    <t>U</t>
  </si>
  <si>
    <t>ml</t>
  </si>
  <si>
    <t>Ce coefficient devra prendre en compte :</t>
  </si>
  <si>
    <t>- les frais généraux, bénéfices et aléas de l'entreprise</t>
  </si>
  <si>
    <t>- les frais éventuels d'étude, de recherche,…</t>
  </si>
  <si>
    <t>- les frais de chantier</t>
  </si>
  <si>
    <t>- les frais de transports, de stockage,...</t>
  </si>
  <si>
    <t>Justificatif à produire</t>
  </si>
  <si>
    <t xml:space="preserve">• Coefficient pour une valeur entre 0 et 500 €HT </t>
  </si>
  <si>
    <t>Cf</t>
  </si>
  <si>
    <t xml:space="preserve">• Coefficient pour une valeur entre 501 et 2 000 €HT </t>
  </si>
  <si>
    <t xml:space="preserve">• Coefficient pour une valeur entre 2 001 et 5 000 €HT </t>
  </si>
  <si>
    <t xml:space="preserve">• Coefficient pour une valeur supérieur à 5 000 €HT </t>
  </si>
  <si>
    <t>FF</t>
  </si>
  <si>
    <t xml:space="preserve">     </t>
  </si>
  <si>
    <t>Cette prestation sera rémunérée, comme suit :</t>
  </si>
  <si>
    <t>Nombre d'heures réalisées réellement et justifiées X (multiplié par ) le coût horaire du salarié indiqué dans le bordereau</t>
  </si>
  <si>
    <t xml:space="preserve">Le coût horaire comprendra : </t>
  </si>
  <si>
    <t>- le salaire de l'employé, y compris ses charges</t>
  </si>
  <si>
    <t>- le transport</t>
  </si>
  <si>
    <t>- le matériel et l'outillage courant</t>
  </si>
  <si>
    <t>- les frais généraux de l'entreprise</t>
  </si>
  <si>
    <t>- les temps improductifs</t>
  </si>
  <si>
    <t>Le coût horaire comprendra, également :</t>
  </si>
  <si>
    <t>- les petits matériels nécessaires à l'exécution des travaux</t>
  </si>
  <si>
    <t xml:space="preserve">- l'ensemble des équipements de protection nécessaires </t>
  </si>
  <si>
    <t>Les justificatifs d'horaire devront comporter les indications, suivantes :</t>
  </si>
  <si>
    <t>. les noms des employés et leurs qualifications exactes</t>
  </si>
  <si>
    <t>h</t>
  </si>
  <si>
    <t>• Compagnon hautement qualifié de niveau 4</t>
  </si>
  <si>
    <t>• Compagnon qualifié de niveau 3</t>
  </si>
  <si>
    <t>• Ouvrier professionnel de niveau 2</t>
  </si>
  <si>
    <t>• Ouvrier d'exécution de niveau 1</t>
  </si>
  <si>
    <t xml:space="preserve"> - Travaux au temps passé les jours ouvrables y compris samedi entre 6h et 21h</t>
  </si>
  <si>
    <t>. les dates avec le détail des heures en fonction des travaux exécutés (document signé par un représentant du D.A.P.J.)</t>
  </si>
  <si>
    <t>DIVERS</t>
  </si>
  <si>
    <t>RAPPEL - Mode de Métré : les quantités à prendre en compte pour le calcul
 de ces fournitures sont les quantités réellement en œuvre
 sans spécifications particulières pour les quantités minimales</t>
  </si>
  <si>
    <t xml:space="preserve">Copie certifiée conforme de facture du fournisseur </t>
  </si>
  <si>
    <t>• Technicien supérieur quelle que soit sa spécialité</t>
  </si>
  <si>
    <t>• Technicien quelle que soit sa spécialité</t>
  </si>
  <si>
    <t>DU PATRIMOINE ET DES JARDINS</t>
  </si>
  <si>
    <t xml:space="preserve">PALAIS DU LUXEMBOURG
ET DEPENDANCES </t>
  </si>
  <si>
    <t xml:space="preserve"> - Travaux au temps passé les jours ouvrables y compris les samedi de nuit entre 21h et 6h</t>
  </si>
  <si>
    <t>Mise à disposition d'un technicien pendant 1 mois du lundi au vendredi pour la formation des personnels de la nouvelle entreprise</t>
  </si>
  <si>
    <t>P.U. en € HT</t>
  </si>
  <si>
    <t xml:space="preserve">DIRECTION DE L'ARCHITECTURE, </t>
  </si>
  <si>
    <t>15, RUE DE VAUGIRARD - 75006 PARIS</t>
  </si>
  <si>
    <t>TELEPHONE : 01 42 34 22 10                              marches-apj@senat.fr</t>
  </si>
  <si>
    <t>D.C.E.</t>
  </si>
  <si>
    <t>- les frais de coltinage pour l'amené à pied d'œuvre</t>
  </si>
  <si>
    <t>- les pertes, chutes liées aux transports ou à la mise en œuvre de cette fourniture</t>
  </si>
  <si>
    <t>Le prix à prendre en compte est bien évidement celui du fournisseur déduction faite
 du rabais commercial et des frais de transport.</t>
  </si>
  <si>
    <t>Nota important : Dans le cas présent, les clauses de variation de prix ne s'appliquent pas.</t>
  </si>
  <si>
    <t>Fournitures sur factures fournisseurs hors forfait "Exploitation et maintenance"</t>
  </si>
  <si>
    <t>Mt 1</t>
  </si>
  <si>
    <t>Mt 2</t>
  </si>
  <si>
    <t>Mt 1.1</t>
  </si>
  <si>
    <t>Mt 1.2</t>
  </si>
  <si>
    <t>Mt 1.3</t>
  </si>
  <si>
    <t>Référence</t>
  </si>
  <si>
    <t>Gamme SIEMENS</t>
  </si>
  <si>
    <t xml:space="preserve">Détecteur ionique ponctuel simple série 9 </t>
  </si>
  <si>
    <t>F905</t>
  </si>
  <si>
    <t xml:space="preserve">Détecteur ionique ponctuel réglable série 9 </t>
  </si>
  <si>
    <t>F915</t>
  </si>
  <si>
    <t xml:space="preserve">Détecteur optique de fumée interactif AlgoLogic® </t>
  </si>
  <si>
    <t>DO1151A</t>
  </si>
  <si>
    <t>DO1152A</t>
  </si>
  <si>
    <t xml:space="preserve">Détecteur optique de fumée interactif AlgoLogic®avec embase </t>
  </si>
  <si>
    <t>DO1151A/DBZ</t>
  </si>
  <si>
    <t xml:space="preserve">Détecteur thermique 60°C interactif AlgoLogic® </t>
  </si>
  <si>
    <t>DT1152A</t>
  </si>
  <si>
    <t xml:space="preserve">Détecteur thermique 60°C interactif AlgoLogic®avec embase </t>
  </si>
  <si>
    <t>DT1152A/DBZ</t>
  </si>
  <si>
    <t xml:space="preserve">Détecteur multicritères interactif AlgoLogic® </t>
  </si>
  <si>
    <t>DOT1151A</t>
  </si>
  <si>
    <t>DOT1152A</t>
  </si>
  <si>
    <t xml:space="preserve">Détecteur multicritères interactif AlgoLogic®avec embase </t>
  </si>
  <si>
    <t>DOT1152A/DBZ</t>
  </si>
  <si>
    <t xml:space="preserve">Détecteur de fumée </t>
  </si>
  <si>
    <t>DO1103A</t>
  </si>
  <si>
    <t xml:space="preserve">Détecteur de fumée multicapteur Sinteso (A+) avec embase </t>
  </si>
  <si>
    <t>FDOOT241-A3</t>
  </si>
  <si>
    <t xml:space="preserve">Détecteur de fumée multicapteur Sinteso (interactif) avec embase </t>
  </si>
  <si>
    <t>FDOOT241-A5</t>
  </si>
  <si>
    <t xml:space="preserve">Détecteur optique de fumée radio Type TELEREX </t>
  </si>
  <si>
    <t>DOW1171</t>
  </si>
  <si>
    <t>Passerelle radio Type TELEREX / SIEMENS</t>
  </si>
  <si>
    <t>DCW1151</t>
  </si>
  <si>
    <t xml:space="preserve">Détecteur optique de fumée radio Type SWING </t>
  </si>
  <si>
    <t>FDOOT271</t>
  </si>
  <si>
    <t>Passerelle radio Type SWING (pour détecteur radio)</t>
  </si>
  <si>
    <t>FDCW241</t>
  </si>
  <si>
    <t>Déclencheur manuel radio</t>
  </si>
  <si>
    <t>FDM273</t>
  </si>
  <si>
    <t>FDM275</t>
  </si>
  <si>
    <t xml:space="preserve">Détecteur linéaire optique </t>
  </si>
  <si>
    <t>DLO 1191</t>
  </si>
  <si>
    <t xml:space="preserve">Détecteur de fumée Sinteso </t>
  </si>
  <si>
    <t>FDO221</t>
  </si>
  <si>
    <t xml:space="preserve">Détecteur de chaleur Sinteso avec ICC </t>
  </si>
  <si>
    <t>FDT221</t>
  </si>
  <si>
    <t xml:space="preserve">Détecteur Thermique </t>
  </si>
  <si>
    <t>FDT241</t>
  </si>
  <si>
    <t>Détecteur linéaire de fumée - Sinteso</t>
  </si>
  <si>
    <t>FDL 241-9</t>
  </si>
  <si>
    <t xml:space="preserve">Réflecteur longue portée - Sinteso </t>
  </si>
  <si>
    <t>DLR 1191</t>
  </si>
  <si>
    <t xml:space="preserve">Déclencheur manuel d'alarme intéractif Adress+ </t>
  </si>
  <si>
    <t>DM1131</t>
  </si>
  <si>
    <t xml:space="preserve">Détecteur optique de fumée - interactif Adress+ </t>
  </si>
  <si>
    <t>DO1131</t>
  </si>
  <si>
    <t xml:space="preserve">Détecteur optique de fumée -  avec socle et isolateur </t>
  </si>
  <si>
    <t>DO1133A</t>
  </si>
  <si>
    <t xml:space="preserve">Détecteur de chaleur ThermoRex </t>
  </si>
  <si>
    <t>DT1131A</t>
  </si>
  <si>
    <t xml:space="preserve">Détecteur de chaleur </t>
  </si>
  <si>
    <t>DT1151A</t>
  </si>
  <si>
    <t xml:space="preserve">Déclencheur manuel Sinteso </t>
  </si>
  <si>
    <t>FDM221</t>
  </si>
  <si>
    <t>Déclencheur manuel Sinteso</t>
  </si>
  <si>
    <t>FDM225</t>
  </si>
  <si>
    <t xml:space="preserve">Socle DB </t>
  </si>
  <si>
    <t>DB/BBZ</t>
  </si>
  <si>
    <t xml:space="preserve">Embase de détecteur pour FDOOT241-A5 </t>
  </si>
  <si>
    <t>DB1151A</t>
  </si>
  <si>
    <t xml:space="preserve">Adaptateur d'embase pour FDOOT241-A5 </t>
  </si>
  <si>
    <t>FDB251</t>
  </si>
  <si>
    <t xml:space="preserve">Adaptateur d'embase pour FDOOT241-A3 </t>
  </si>
  <si>
    <t>FDB241</t>
  </si>
  <si>
    <t xml:space="preserve">Embase de détecteur pour FDOOT241-A3 Adress+ </t>
  </si>
  <si>
    <t>DB1131</t>
  </si>
  <si>
    <t xml:space="preserve">Déclencheur manuel interactif AlgoLogic® </t>
  </si>
  <si>
    <t xml:space="preserve">DM1151A </t>
  </si>
  <si>
    <t xml:space="preserve">Déclencheur manuel interactif AlgoLogic®étanche </t>
  </si>
  <si>
    <t xml:space="preserve">DM1152 </t>
  </si>
  <si>
    <t xml:space="preserve">Sirène 24Volts faible consommation </t>
  </si>
  <si>
    <t>Sir, 24 FC</t>
  </si>
  <si>
    <t xml:space="preserve">Bloc d'alimentation pour CZ et série 11 </t>
  </si>
  <si>
    <t>BAO 4CE</t>
  </si>
  <si>
    <t xml:space="preserve">Carte de communication Cerloop </t>
  </si>
  <si>
    <t>K1 H022</t>
  </si>
  <si>
    <t xml:space="preserve">Carte modem V 24/28 - 2 voies </t>
  </si>
  <si>
    <t>K1D 082</t>
  </si>
  <si>
    <t xml:space="preserve">Carte passerelle de communication </t>
  </si>
  <si>
    <t>NK8235</t>
  </si>
  <si>
    <t xml:space="preserve">Carte modem V24 </t>
  </si>
  <si>
    <t>K1 D012</t>
  </si>
  <si>
    <t xml:space="preserve">Carte 16 entrées Cerban </t>
  </si>
  <si>
    <t>E4G040</t>
  </si>
  <si>
    <t>Terminal S1 (système)</t>
  </si>
  <si>
    <t>B3Q071</t>
  </si>
  <si>
    <t xml:space="preserve">Carte de LON bus </t>
  </si>
  <si>
    <t>E3I040</t>
  </si>
  <si>
    <t>Alimentation AES</t>
  </si>
  <si>
    <t>AES11-500</t>
  </si>
  <si>
    <t>Alimentation électrique de sécurité 48V</t>
  </si>
  <si>
    <t>AES 48-4B</t>
  </si>
  <si>
    <t>Alimentation électrique de sécurité 24V</t>
  </si>
  <si>
    <t>AES 48-3B</t>
  </si>
  <si>
    <t>Bloc d'alimentation</t>
  </si>
  <si>
    <t>B2F 020</t>
  </si>
  <si>
    <t>CE24F1</t>
  </si>
  <si>
    <t>Chargeur AES - SLAT 48V.4A</t>
  </si>
  <si>
    <t>---</t>
  </si>
  <si>
    <t>Chargeur AES - TITAN 48V.40A</t>
  </si>
  <si>
    <t xml:space="preserve">Carte électronique </t>
  </si>
  <si>
    <t>E3C011</t>
  </si>
  <si>
    <t xml:space="preserve">Carte électronique 2 </t>
  </si>
  <si>
    <t>B3Q490</t>
  </si>
  <si>
    <t xml:space="preserve">Carte asservissement 8 sorties </t>
  </si>
  <si>
    <t>E3G050</t>
  </si>
  <si>
    <t xml:space="preserve">Carte de lignes algo+ </t>
  </si>
  <si>
    <t>E3M111</t>
  </si>
  <si>
    <t xml:space="preserve">Carte de lignes interactives </t>
  </si>
  <si>
    <t>E3M071</t>
  </si>
  <si>
    <t xml:space="preserve">Carte E/S </t>
  </si>
  <si>
    <t>E3L020</t>
  </si>
  <si>
    <t>Sirène 48V faible consommation</t>
  </si>
  <si>
    <t>DIF 48</t>
  </si>
  <si>
    <t>Diffuseur sonore SY classe B 90 dB</t>
  </si>
  <si>
    <t>SYMPHONI</t>
  </si>
  <si>
    <t xml:space="preserve">MEA série 11-2 </t>
  </si>
  <si>
    <t>MEA</t>
  </si>
  <si>
    <t xml:space="preserve">Carte MEA série 11-2 </t>
  </si>
  <si>
    <t>Carte</t>
  </si>
  <si>
    <t>Rack d'adaptation STT11/STT20</t>
  </si>
  <si>
    <t>RCB11</t>
  </si>
  <si>
    <t xml:space="preserve">Carte interface ST11/STT20 </t>
  </si>
  <si>
    <t>CO2011</t>
  </si>
  <si>
    <t xml:space="preserve">Module d’entrée interactif AlgoLogic® </t>
  </si>
  <si>
    <t>DC1151</t>
  </si>
  <si>
    <t>Module 3 entrées interactif AlgoLogic®</t>
  </si>
  <si>
    <t xml:space="preserve">DC1157 </t>
  </si>
  <si>
    <t>Boîtier report d'alarme / SIEMENS</t>
  </si>
  <si>
    <t>TR110</t>
  </si>
  <si>
    <t xml:space="preserve">Module interface de puissance pour diffuseurs sonores </t>
  </si>
  <si>
    <t>BIE 24</t>
  </si>
  <si>
    <t>Module d'entrée (4 entrées) Sinteso</t>
  </si>
  <si>
    <t>FDCI222</t>
  </si>
  <si>
    <t xml:space="preserve">Isolateur de ligne Sinteso </t>
  </si>
  <si>
    <t>FDCL221</t>
  </si>
  <si>
    <t xml:space="preserve">Socle pour détecteur Sinteso </t>
  </si>
  <si>
    <t>FDB221</t>
  </si>
  <si>
    <t xml:space="preserve">Carte de ligne S-Line pour CS1140 </t>
  </si>
  <si>
    <t>S-Line</t>
  </si>
  <si>
    <t xml:space="preserve">Carte de ligne 4 voies C-Line pour CS1140 </t>
  </si>
  <si>
    <t>C-Line</t>
  </si>
  <si>
    <t>STT20 - Module déporté type MD20</t>
  </si>
  <si>
    <t>MD20</t>
  </si>
  <si>
    <t>Module déporté adressable MEA 24 (carte + boîtier)</t>
  </si>
  <si>
    <t>MEA 20-24</t>
  </si>
  <si>
    <t xml:space="preserve">Module déporté adressable MEA 48V (carte + boîtier) </t>
  </si>
  <si>
    <t>MEA 20-48</t>
  </si>
  <si>
    <t xml:space="preserve">Module déporté adressable MEA20i 24V (carte + boîtier) </t>
  </si>
  <si>
    <t>MEA20i-24</t>
  </si>
  <si>
    <t>Module déporté adressable MEA20i 48V (carte + boîtier)</t>
  </si>
  <si>
    <t>MEA20i-48</t>
  </si>
  <si>
    <t xml:space="preserve">Module déporté adressable MEA20i 48V (carte + boîtier) </t>
  </si>
  <si>
    <t>MEA20-AT</t>
  </si>
  <si>
    <t>Elément de surveillance des lignes de contrôle pour MEA20</t>
  </si>
  <si>
    <t>ELC 20</t>
  </si>
  <si>
    <t xml:space="preserve">Elément de surveillance des lignes de télécommande pour MEA20 </t>
  </si>
  <si>
    <t>ELT 20</t>
  </si>
  <si>
    <t xml:space="preserve">STT 20 - Module de signalisation et commande </t>
  </si>
  <si>
    <t>MSC 20</t>
  </si>
  <si>
    <t xml:space="preserve">STT 20 - Terminal d'exploitation - 3U-19" </t>
  </si>
  <si>
    <t>TAE20</t>
  </si>
  <si>
    <t xml:space="preserve">STT 20 - Carte micro </t>
  </si>
  <si>
    <t>CP4200</t>
  </si>
  <si>
    <t xml:space="preserve">STT 20 - Carte alimentation </t>
  </si>
  <si>
    <t>CA4140</t>
  </si>
  <si>
    <t xml:space="preserve">STT 20 - Carte processor MD20 </t>
  </si>
  <si>
    <t>CP4210</t>
  </si>
  <si>
    <t xml:space="preserve">STT 20 - Carte électronique MEA 20-24 </t>
  </si>
  <si>
    <t>CP4251</t>
  </si>
  <si>
    <t>STT 20 - Carte électronique MEA 20-48</t>
  </si>
  <si>
    <t>CP4250</t>
  </si>
  <si>
    <t xml:space="preserve">STT 20 - Module de gestion d'alarme </t>
  </si>
  <si>
    <t>MGB20</t>
  </si>
  <si>
    <t xml:space="preserve">STT 20 - Module d'arrêt des ventilateurs </t>
  </si>
  <si>
    <t>MAV20</t>
  </si>
  <si>
    <t>STT 20 - Carte CU4200</t>
  </si>
  <si>
    <t>CU4200</t>
  </si>
  <si>
    <t>Flash lumineux Alarme Feu (version montage plafond)</t>
  </si>
  <si>
    <t>Flash lumineux Alarme Feu (version montage mural)</t>
  </si>
  <si>
    <t>Diffuseur sonore/Flash lumineux 24Vcc/48Vcc (Version montage mural)</t>
  </si>
  <si>
    <t xml:space="preserve">Tiroir de lignes FD20 </t>
  </si>
  <si>
    <t>E3M140</t>
  </si>
  <si>
    <t>Carte de ligne FD20</t>
  </si>
  <si>
    <t>K3M140</t>
  </si>
  <si>
    <t>Tiroir central</t>
  </si>
  <si>
    <t>E3X102</t>
  </si>
  <si>
    <t>Tiroir GATEWAY</t>
  </si>
  <si>
    <t>E3H020</t>
  </si>
  <si>
    <t>Carte de ligne (bus MEA - 4 DAS)</t>
  </si>
  <si>
    <t>CB11-2</t>
  </si>
  <si>
    <t>Carte de ligne (bus MEA - 2 DAS)</t>
  </si>
  <si>
    <t>CB11</t>
  </si>
  <si>
    <t>200 litres d'émulseur (extinction salle des séances)</t>
  </si>
  <si>
    <t>Carte relais pour UGA</t>
  </si>
  <si>
    <t>CR11</t>
  </si>
  <si>
    <t>Module de signalisation et de commande</t>
  </si>
  <si>
    <t>USC11</t>
  </si>
  <si>
    <t>Unité de gestion d'alarme</t>
  </si>
  <si>
    <t>UGA11</t>
  </si>
  <si>
    <t>Module de gestion d'alarme</t>
  </si>
  <si>
    <t>UGA11CE</t>
  </si>
  <si>
    <t>Carte de surveillance</t>
  </si>
  <si>
    <t>CGRFR021</t>
  </si>
  <si>
    <t>Indicateur d'action saillie</t>
  </si>
  <si>
    <t>DJ1191</t>
  </si>
  <si>
    <t>DJ1192/AI330</t>
  </si>
  <si>
    <t>Carte d'interface de communication avec indépendance fonctionnelle</t>
  </si>
  <si>
    <t>ICO/UGA11</t>
  </si>
  <si>
    <t>Carte de communication BaCnet</t>
  </si>
  <si>
    <t>FCGW20</t>
  </si>
  <si>
    <t>Boîtier de détection</t>
  </si>
  <si>
    <t>BDA11</t>
  </si>
  <si>
    <t>Système aspirant de détection incendie</t>
  </si>
  <si>
    <t>AD2</t>
  </si>
  <si>
    <t>Tuyau d'aspiration pour système aspirant de détection incendie</t>
  </si>
  <si>
    <t>Filtre à air pour système aspirant TITANUS</t>
  </si>
  <si>
    <t>Alimentation pour système d'extinction XC1005-A</t>
  </si>
  <si>
    <t>FCP1004-E</t>
  </si>
  <si>
    <t>Coffret DSNA-MULTIVOC</t>
  </si>
  <si>
    <t>CSNF08</t>
  </si>
  <si>
    <t>Diffuseur sonore d'évacuation 95 dB associé au DSNA MULTIVOC</t>
  </si>
  <si>
    <t>SATR4416</t>
  </si>
  <si>
    <t xml:space="preserve">Module réseau (SAFEDLINK) </t>
  </si>
  <si>
    <t>FN2001</t>
  </si>
  <si>
    <t xml:space="preserve">Répétiteur (SAFEDLINK) </t>
  </si>
  <si>
    <t>FN2002</t>
  </si>
  <si>
    <t xml:space="preserve">Répétiteur </t>
  </si>
  <si>
    <t>FN2012</t>
  </si>
  <si>
    <t>Module réseau LWL (SM)</t>
  </si>
  <si>
    <t>FN2006-A1</t>
  </si>
  <si>
    <t>Module réseau LWL (MM)</t>
  </si>
  <si>
    <t>FN2007-A2</t>
  </si>
  <si>
    <t xml:space="preserve">FC20 - Bloc d'alimentation 70W </t>
  </si>
  <si>
    <t>PF2001</t>
  </si>
  <si>
    <t>FC20 - Carte FCI2002</t>
  </si>
  <si>
    <t>FCI2002</t>
  </si>
  <si>
    <t xml:space="preserve">FC20 - Carte microprocesseur </t>
  </si>
  <si>
    <t>FCM2001</t>
  </si>
  <si>
    <t>FC20 - Terminal d'exploitation</t>
  </si>
  <si>
    <t>FTI2001</t>
  </si>
  <si>
    <t>FC20 - Carte de ligne Fdnet</t>
  </si>
  <si>
    <t>FCL2001-A1</t>
  </si>
  <si>
    <t>FC20 - Carte 4 boucles FCI2004</t>
  </si>
  <si>
    <t xml:space="preserve"> FCI2004</t>
  </si>
  <si>
    <t>FC20 - Centrale FC2060</t>
  </si>
  <si>
    <t>FC2060</t>
  </si>
  <si>
    <t>FC20 - Unité additionnelle 48 groupes d'affichage avec signalisations</t>
  </si>
  <si>
    <t>FCM2038-A2</t>
  </si>
  <si>
    <t>FC20 - Alimentation SV 24V-150W</t>
  </si>
  <si>
    <t>V24230-Z6-A5</t>
  </si>
  <si>
    <t xml:space="preserve">FC20 - Module relais </t>
  </si>
  <si>
    <t>Z3B171</t>
  </si>
  <si>
    <t>FC20 - Carte de ligne Fdnet/C-NET</t>
  </si>
  <si>
    <t>FC20 - Carte E/S (programmable)</t>
  </si>
  <si>
    <t>FCI2008-A1</t>
  </si>
  <si>
    <t>FC20 - Carte E/S (Sirène surveillée)</t>
  </si>
  <si>
    <t>FCI2009-A1</t>
  </si>
  <si>
    <t>FC20 - Module sirène</t>
  </si>
  <si>
    <t>FCA2005-A5</t>
  </si>
  <si>
    <t>FC20 - Centrale FC2040</t>
  </si>
  <si>
    <t>FC2040</t>
  </si>
  <si>
    <t>Emulseur ECOPOL 200 L (Système d'extinction mousse associé au générateur de haut foisonnement)</t>
  </si>
  <si>
    <t>ECOPOL</t>
  </si>
  <si>
    <t>ENS</t>
  </si>
  <si>
    <t>Réépreuve d'une bouteille de NOVEC 1230 - 67 kg (Local Serveur A0583)</t>
  </si>
  <si>
    <t>FK-5-1-12</t>
  </si>
  <si>
    <t>Remplissage d'une bouteille de NOVEC 1230 - 67 kg (Local Serveur A0583)</t>
  </si>
  <si>
    <t>FK-5-1-13</t>
  </si>
  <si>
    <t>Contrôle par un organisme agrée (selon la norme NF EN 1568-2 :2008) de l'efficacité de l'émulseur de l'installation d'extinction mousse</t>
  </si>
  <si>
    <t xml:space="preserve">Réépreuve d'une bouteille de FM 200 - 64 kg </t>
  </si>
  <si>
    <t xml:space="preserve">Réépreuve d'une bouteille de NOVEC 1230 - 67 kg </t>
  </si>
  <si>
    <t>Affiche lumineuse évacuation immédiate</t>
  </si>
  <si>
    <t>ALEVE30</t>
  </si>
  <si>
    <t>Affiche lumineuse d'entrée interdite</t>
  </si>
  <si>
    <t>ALINE30</t>
  </si>
  <si>
    <t>Affiche extinction neutralisée</t>
  </si>
  <si>
    <t>ALEX30</t>
  </si>
  <si>
    <t xml:space="preserve">Boite de raccordement </t>
  </si>
  <si>
    <t>BORA</t>
  </si>
  <si>
    <t>Déclencheur manuel (commande manuelle d'extinction automatique)</t>
  </si>
  <si>
    <t>DM1103</t>
  </si>
  <si>
    <t xml:space="preserve">Diffuseur lumineux </t>
  </si>
  <si>
    <t>LX WALL</t>
  </si>
  <si>
    <t xml:space="preserve">Indicateur d'action </t>
  </si>
  <si>
    <t>FDAI92</t>
  </si>
  <si>
    <t>Détecteur de fumée multiponctuel Type TITANUS</t>
  </si>
  <si>
    <t>TOP-SENS</t>
  </si>
  <si>
    <t>Buse BFFP-4 trous</t>
  </si>
  <si>
    <t>BFFP</t>
  </si>
  <si>
    <t>Buse silencieuse pour reseau d'extinction automatique</t>
  </si>
  <si>
    <t>Dispositif Electrique automatique de Commande et de Temporisation / grand boitier (DECT)</t>
  </si>
  <si>
    <t>XC1005-A</t>
  </si>
  <si>
    <t>Gamme SAFETY FIRST</t>
  </si>
  <si>
    <t>Réservoir SAFETY FIRST  avec son support mural (Cuisine Boffrand RDC/R+1)</t>
  </si>
  <si>
    <t>SF/P400</t>
  </si>
  <si>
    <t>Réservoir SAFETY FIRST  avec son support mural (Cuisine Boffrand hotte principale)</t>
  </si>
  <si>
    <t>SF/P600</t>
  </si>
  <si>
    <t>Cartouche azote pour réarmement SAFETY FIRST</t>
  </si>
  <si>
    <t>Charge d'agent extincteur SAFETY FIRST FIRST 4G</t>
  </si>
  <si>
    <t>Charge d'agent extincteur SAFETY FIRST FIRST 6G</t>
  </si>
  <si>
    <t xml:space="preserve">Support fusible complet SAFETY FIRST </t>
  </si>
  <si>
    <t>Buse (appareils de cuison, capteur et conduits) SAFETY FIRST</t>
  </si>
  <si>
    <t>Tube siphon SAFETY FIRST FIRST</t>
  </si>
  <si>
    <t>Chaine de fusibles thermiques</t>
  </si>
  <si>
    <t>Réseau qualité alimentaire 300 x 200</t>
  </si>
  <si>
    <t>Micro interrupteur SAIA pour extinction SAFETY FIRST</t>
  </si>
  <si>
    <t>Gamme DEF</t>
  </si>
  <si>
    <t>Carte C20R - DEF</t>
  </si>
  <si>
    <t>C20R</t>
  </si>
  <si>
    <t>Alimentation élecctrique de sécurité AES POWERLINE 486 - DEF</t>
  </si>
  <si>
    <t>AES</t>
  </si>
  <si>
    <t>Module de détection - DEF</t>
  </si>
  <si>
    <t>MG2B</t>
  </si>
  <si>
    <t>Module déporté - DEF</t>
  </si>
  <si>
    <t>ED4L</t>
  </si>
  <si>
    <t>Module EDR2E</t>
  </si>
  <si>
    <t>EDR2E</t>
  </si>
  <si>
    <t>Module de boucle - DEF</t>
  </si>
  <si>
    <t>CGB</t>
  </si>
  <si>
    <t>Diffuseur sonore - DEF</t>
  </si>
  <si>
    <t>AVS 2000</t>
  </si>
  <si>
    <t>Diffuseur sonore à message parlé - DEF</t>
  </si>
  <si>
    <t>AVSMP</t>
  </si>
  <si>
    <t>Dispositif visuel (flash lumineux/Led rouge) - DEF</t>
  </si>
  <si>
    <t>RADIANCE</t>
  </si>
  <si>
    <t>Déclencheur manuel - DEF</t>
  </si>
  <si>
    <t>DM0A</t>
  </si>
  <si>
    <t>Module - DEF</t>
  </si>
  <si>
    <t>SEV</t>
  </si>
  <si>
    <t>Module de signalisation détection (type B) - DEF</t>
  </si>
  <si>
    <t>EDMA4</t>
  </si>
  <si>
    <t>Module de signalisation (Type B) - DEF</t>
  </si>
  <si>
    <t>EGA4B</t>
  </si>
  <si>
    <t>Gamme FINSECUR</t>
  </si>
  <si>
    <t xml:space="preserve">Déclencheur manuel d'Alarme Conventionnel </t>
  </si>
  <si>
    <t>NEMO C</t>
  </si>
  <si>
    <t>Difusseur sonore - FINSECUR</t>
  </si>
  <si>
    <t>BUCCIN</t>
  </si>
  <si>
    <t>Flash lumineux - FINSECUR</t>
  </si>
  <si>
    <t>SOLISTA MAXI</t>
  </si>
  <si>
    <t>Gamme CHUBB</t>
  </si>
  <si>
    <t>Détecteur de fumée</t>
  </si>
  <si>
    <t>I.SCAN</t>
  </si>
  <si>
    <t>Dffuseur sonore non autonome</t>
  </si>
  <si>
    <t>CHORUS NFS</t>
  </si>
  <si>
    <t>SONOS DC</t>
  </si>
  <si>
    <t>Déclencheur manuel - CHUBB</t>
  </si>
  <si>
    <t>BG2E</t>
  </si>
  <si>
    <t>Difusseur sonore socle bas - CHUBB</t>
  </si>
  <si>
    <t>Gamme ESSER</t>
  </si>
  <si>
    <t>Déclencheur manuel - ESSER</t>
  </si>
  <si>
    <t>WCP3A-R000SF</t>
  </si>
  <si>
    <t>Diffuseur sonore et lumineux - ESSER</t>
  </si>
  <si>
    <t>IQ8S-RB</t>
  </si>
  <si>
    <t>Diffuseur lumineux - ESSER</t>
  </si>
  <si>
    <t>IQ8L-W</t>
  </si>
  <si>
    <t xml:space="preserve">Equipement d'alarme EA 2B equipé de 4 boucles </t>
  </si>
  <si>
    <t>80090N</t>
  </si>
  <si>
    <t>Déclencheur manuel</t>
  </si>
  <si>
    <t>M3A-R000SF-U007-01</t>
  </si>
  <si>
    <t>DESENFUMAGE</t>
  </si>
  <si>
    <t>Câble acier galvanisé</t>
  </si>
  <si>
    <t>Serre câble 6 pans 10</t>
  </si>
  <si>
    <t xml:space="preserve">Coffret de relayage </t>
  </si>
  <si>
    <t>AXONE micro II</t>
  </si>
  <si>
    <t>Coffret Dispositif d'Adaptateur de Commande (DAC) - SOUCHIER</t>
  </si>
  <si>
    <t>SADAP</t>
  </si>
  <si>
    <t>Dispositif de commande manuel (DCM)</t>
  </si>
  <si>
    <t>Télécommande pneumatique - MADICOB</t>
  </si>
  <si>
    <t>MOD 5</t>
  </si>
  <si>
    <t>Télécommande électrique 24 VR - MADICOB</t>
  </si>
  <si>
    <t>24 VR</t>
  </si>
  <si>
    <t>Cartouche CO2 20g</t>
  </si>
  <si>
    <t>Cartouche CO2 30g</t>
  </si>
  <si>
    <t>Cartouche CO2 60g</t>
  </si>
  <si>
    <t>Cartouche CO2 100g</t>
  </si>
  <si>
    <t>Cartouche CO2 150g</t>
  </si>
  <si>
    <t>Tube cuivre 4/6</t>
  </si>
  <si>
    <t>Raccord union te 6</t>
  </si>
  <si>
    <t>Raccord union droit 6</t>
  </si>
  <si>
    <t>Ouvrant désenfumage DENFC OF Dimension 1000x1920mm</t>
  </si>
  <si>
    <t>Dispositif de commande D.C.M ouverture/fermeture - MADICOB</t>
  </si>
  <si>
    <t>Amoire CPS</t>
  </si>
  <si>
    <t>Dispositif de commande D.C.M ouverture seule - MADICOB</t>
  </si>
  <si>
    <t>Coffret CPS</t>
  </si>
  <si>
    <t>Module télécommande pneumatique MOD 4 3,5W - MADICOB</t>
  </si>
  <si>
    <t>Module télécommande pneumatique MOD 5 - MADICOB</t>
  </si>
  <si>
    <t>Vérin pneumatique alésage ø 32 - MADICOB</t>
  </si>
  <si>
    <t>2511-02</t>
  </si>
  <si>
    <t>Vérin pneumatique alésage ø 40 - MADICOB</t>
  </si>
  <si>
    <t>2521-02</t>
  </si>
  <si>
    <t>Coffret de désenfumage - SOUCHIER</t>
  </si>
  <si>
    <t>D.A.D Secouru - CHUBB</t>
  </si>
  <si>
    <t>TSC8</t>
  </si>
  <si>
    <t>D.A.D Secouru - MADICOB</t>
  </si>
  <si>
    <t>Détecteur Autonome Avertisseur de Fumée (DAAF) marquage CE fourni avec pile lithium Type LEGRAND</t>
  </si>
  <si>
    <t xml:space="preserve">Pivot de sol </t>
  </si>
  <si>
    <t>GEZE TS 550 F</t>
  </si>
  <si>
    <t>Verrou DAS pour issues de secours 1 vantail y compris équerre de fixation - CETEXEL</t>
  </si>
  <si>
    <t>DS3000-DT</t>
  </si>
  <si>
    <t>Verrou DAS pour issues de secours 2 vantaux y compris cale de gâche - CETEXEL</t>
  </si>
  <si>
    <t>Ventouse électromagnetique bitension 24/48V (D.A.S)</t>
  </si>
  <si>
    <t>ALIMENTATIONS</t>
  </si>
  <si>
    <t>Batterie 12V 600mAh</t>
  </si>
  <si>
    <t>12V 600mAh</t>
  </si>
  <si>
    <t>Batterie 12V 1,3Ah</t>
  </si>
  <si>
    <t>12V 1,3Ah</t>
  </si>
  <si>
    <t>Batterie 12V 2,1Ah</t>
  </si>
  <si>
    <t>12V 2,1Ah</t>
  </si>
  <si>
    <t>Batterie 12V 4Ah</t>
  </si>
  <si>
    <t>12V 4Ah</t>
  </si>
  <si>
    <t>Batterie 12V 7Ah</t>
  </si>
  <si>
    <t>12V 7Ah</t>
  </si>
  <si>
    <t>Batterie 12V 10Ah</t>
  </si>
  <si>
    <t xml:space="preserve"> 12V 10Ah</t>
  </si>
  <si>
    <t>Batterie 12V 12Ah</t>
  </si>
  <si>
    <t>12V 12Ah</t>
  </si>
  <si>
    <t>Batterie 12V 17Ah</t>
  </si>
  <si>
    <t>12V 17Ah</t>
  </si>
  <si>
    <t>Batterie 12V 24Ah</t>
  </si>
  <si>
    <t>12V 24Ah</t>
  </si>
  <si>
    <t>Batterie 12V 26Ah</t>
  </si>
  <si>
    <t>12V 26Ah</t>
  </si>
  <si>
    <t>Batterie 12V 38Ah</t>
  </si>
  <si>
    <t>12V 38Ah</t>
  </si>
  <si>
    <t>Batterie 12V 45Ah</t>
  </si>
  <si>
    <t>12V 45Ah</t>
  </si>
  <si>
    <t>Pile 9V Ultralife Lithium PP3</t>
  </si>
  <si>
    <t xml:space="preserve"> 9V</t>
  </si>
  <si>
    <t>Pack batterie AA LI-SOCI2  3,6V 10Ah (pour Gateway radio FDCW241)</t>
  </si>
  <si>
    <t>S54370-Z11-A1</t>
  </si>
  <si>
    <t>CHEMINEMENTS ET CANALISATIONS</t>
  </si>
  <si>
    <t>Câble SYT1 rouge 1p (boucle DI)</t>
  </si>
  <si>
    <t>Câble SYS1  1p 8/10ème</t>
  </si>
  <si>
    <t>Câble SYS1  2p 9/10ème</t>
  </si>
  <si>
    <t>Câble SYS1  3p 9/10ème</t>
  </si>
  <si>
    <t xml:space="preserve">Câble CR1  1p </t>
  </si>
  <si>
    <t>Câble 2 * 4² CR1</t>
  </si>
  <si>
    <t>Câble 2 * 6² CR1</t>
  </si>
  <si>
    <t>Câble 3 * 2,5² CR1</t>
  </si>
  <si>
    <t>Câble CR1 2 * 1,5 R2V</t>
  </si>
  <si>
    <t>Tube IRO y compris colliers de fixation</t>
  </si>
  <si>
    <t>Moulure électrique</t>
  </si>
  <si>
    <t>Gaine ICT</t>
  </si>
  <si>
    <t xml:space="preserve">Chemin de câble type CABLOFIL y compris accessoires ou équivalent </t>
  </si>
  <si>
    <t>MAINTENANCE DES INSTALLATIONS
DU SYSTÈME DE SÉCURITÉ INCENDIE</t>
  </si>
  <si>
    <t>Récapitulation des chapitres et sous-chapitres</t>
  </si>
  <si>
    <t>AUTRES PRESTATIONS</t>
  </si>
  <si>
    <t>FOURNITURE DE PIÈCES DETACHÉES</t>
  </si>
  <si>
    <t>FOURNITURE SUR FACTURES FOUNISSEURS</t>
  </si>
  <si>
    <t>Présence sur demande au temps passé</t>
  </si>
  <si>
    <t>Mt 1.4</t>
  </si>
  <si>
    <t>Mt 3</t>
  </si>
  <si>
    <t>Mt 3.1</t>
  </si>
  <si>
    <t>Mt 3.2</t>
  </si>
  <si>
    <t>Mt 3.3</t>
  </si>
  <si>
    <t>Forfait pour l'inventaire de départ et la prise en charge des installations 
en cas de changement de titulaire du marché</t>
  </si>
  <si>
    <t>- toutes les sujétions de manutention pour l’amenée du matériel à pied d'œuvre</t>
  </si>
  <si>
    <t>Description des prestations</t>
  </si>
  <si>
    <t>Description des fournitures</t>
  </si>
  <si>
    <t>SOLISTA LX
 CEILING</t>
  </si>
  <si>
    <t xml:space="preserve">SOLISTA LX
 WALL </t>
  </si>
  <si>
    <t>SYMPHONI LW
WALL BASE</t>
  </si>
  <si>
    <t>TITANUS
 PROSENS</t>
  </si>
  <si>
    <t>TITANUS
 TOPSENS</t>
  </si>
  <si>
    <t>Mt 1.5</t>
  </si>
  <si>
    <t>Mt 1.6</t>
  </si>
  <si>
    <t>Mt 1.7</t>
  </si>
  <si>
    <t>Mt 1.8</t>
  </si>
  <si>
    <t>Mt 1.9</t>
  </si>
  <si>
    <t>Mt 1.10</t>
  </si>
  <si>
    <t>DS3000
-DT 2VTX</t>
  </si>
  <si>
    <t>Les fournitures hors forfait "Exploitation et Maintenance" des installations techniques et hors du BPU du chapitre ci-avant seront rémunérées par l'application d'un coefficient sur la base de la valeur nette d'achat, hors transport, facturée à l'entreprise titulaire du présent marché et uniquement sur les quantités réellement mises en œuvre.</t>
  </si>
  <si>
    <t>Rémunération de diverses demandes de présence exceptionnelles au temps passé.</t>
  </si>
  <si>
    <t>B.P.U. Complémentaires 
pour des prestations complémentaires de maintenance</t>
  </si>
  <si>
    <t>NOVEMBRE 2024</t>
  </si>
  <si>
    <t>N.B. Pour la détermination du coefficient applicable, la valeur retenue sera la valeur totale des fournitures de même nature, quelle qu'en soit la quantité.</t>
  </si>
  <si>
    <t>Inventaire de départ et prise en charge des installations (art. 6.3 du CCP)</t>
  </si>
  <si>
    <t>Forfait pour le maintien sur site d'un technicien au terme du marché (art. 4.1 du CCP)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</si>
</sst>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 _F_-;\-* #,##0.00\ _F_-;_-* &quot;-&quot;??\ _F_-;_-@_-"/>
    <numFmt numFmtId="166" formatCode="#,##0.00_ ;[Red]\-#,##0.00\ "/>
    <numFmt numFmtId="167" formatCode="#,##0.00&quot; €HT&quot;"/>
    <numFmt numFmtId="168" formatCode="_-* #,##0.00\ [$€-1]_-;\-* #,##0.00\ [$€-1]_-;_-* &quot;-&quot;??\ [$€-1]_-"/>
    <numFmt numFmtId="169" formatCode="#,##0.000"/>
    <numFmt numFmtId="170" formatCode="#,###,###,###.00;\-#,###,###,###.00;"/>
    <numFmt numFmtId="171" formatCode="#,##0.00&quot; €HT/heure &quot;"/>
    <numFmt numFmtId="172" formatCode="#,##0.00&quot; €HT/FF&quot;"/>
    <numFmt numFmtId="173" formatCode="#,##0.00&quot; €HT/U &quot;"/>
  </numFmts>
  <fonts count="125" x14ac:knownFonts="1">
    <font>
      <sz val="11"/>
      <color theme="1"/>
      <name val="Calibri"/>
      <family val="2"/>
      <scheme val="minor"/>
    </font>
    <font>
      <b/>
      <u/>
      <sz val="14"/>
      <color indexed="8"/>
      <name val="Times New Roman"/>
      <family val="1"/>
    </font>
    <font>
      <sz val="11"/>
      <color indexed="8"/>
      <name val="Times New Roman"/>
      <family val="1"/>
    </font>
    <font>
      <i/>
      <sz val="10"/>
      <color indexed="8"/>
      <name val="Times New Roman"/>
      <family val="1"/>
    </font>
    <font>
      <b/>
      <sz val="11"/>
      <color indexed="8"/>
      <name val="Times New Roman"/>
      <family val="1"/>
    </font>
    <font>
      <b/>
      <sz val="16"/>
      <color indexed="8"/>
      <name val="Times New Roman"/>
      <family val="1"/>
    </font>
    <font>
      <sz val="8"/>
      <color indexed="8"/>
      <name val="Times New Roman"/>
      <family val="1"/>
    </font>
    <font>
      <b/>
      <u/>
      <sz val="12"/>
      <color indexed="8"/>
      <name val="Times New Roman"/>
      <family val="1"/>
    </font>
    <font>
      <b/>
      <sz val="8"/>
      <color indexed="8"/>
      <name val="Times New Roman"/>
      <family val="1"/>
    </font>
    <font>
      <sz val="10"/>
      <name val="Arial"/>
      <family val="2"/>
    </font>
    <font>
      <sz val="10"/>
      <color indexed="8"/>
      <name val="Arial Narrow"/>
      <family val="2"/>
    </font>
    <font>
      <b/>
      <sz val="12"/>
      <color theme="1"/>
      <name val="Calibri"/>
      <family val="2"/>
      <scheme val="minor"/>
    </font>
    <font>
      <b/>
      <sz val="8"/>
      <color theme="1"/>
      <name val="Calibri"/>
      <family val="2"/>
      <scheme val="minor"/>
    </font>
    <font>
      <i/>
      <sz val="9"/>
      <color indexed="8"/>
      <name val="Times New Roman"/>
      <family val="1"/>
    </font>
    <font>
      <sz val="8"/>
      <name val="Arial"/>
      <family val="2"/>
    </font>
    <font>
      <sz val="10"/>
      <color indexed="8"/>
      <name val="Times New Roman"/>
      <family val="1"/>
    </font>
    <font>
      <sz val="10"/>
      <name val="Times New Roman"/>
      <family val="1"/>
    </font>
    <font>
      <sz val="8"/>
      <name val="Times New Roman"/>
      <family val="1"/>
    </font>
    <font>
      <b/>
      <sz val="9"/>
      <name val="Times New Roman"/>
      <family val="1"/>
    </font>
    <font>
      <b/>
      <sz val="9"/>
      <name val="Arial"/>
      <family val="2"/>
    </font>
    <font>
      <b/>
      <sz val="8"/>
      <name val="Times New Roman"/>
      <family val="1"/>
    </font>
    <font>
      <b/>
      <sz val="10"/>
      <name val="Arial"/>
      <family val="2"/>
    </font>
    <font>
      <b/>
      <i/>
      <sz val="14"/>
      <color indexed="8"/>
      <name val="Times New Roman"/>
      <family val="1"/>
    </font>
    <font>
      <b/>
      <sz val="12"/>
      <name val="Times New Roman"/>
      <family val="1"/>
    </font>
    <font>
      <b/>
      <i/>
      <sz val="12"/>
      <color indexed="12"/>
      <name val="Times New Roman"/>
      <family val="1"/>
    </font>
    <font>
      <b/>
      <i/>
      <sz val="10"/>
      <color indexed="21"/>
      <name val="Times New Roman"/>
      <family val="1"/>
    </font>
    <font>
      <b/>
      <sz val="9"/>
      <color indexed="8"/>
      <name val="Arial"/>
      <family val="2"/>
    </font>
    <font>
      <sz val="10"/>
      <color indexed="8"/>
      <name val="Arial"/>
      <family val="2"/>
    </font>
    <font>
      <b/>
      <sz val="18"/>
      <color indexed="8"/>
      <name val="Times New Roman"/>
      <family val="1"/>
    </font>
    <font>
      <b/>
      <sz val="12"/>
      <color indexed="18"/>
      <name val="Times New Roman"/>
      <family val="1"/>
    </font>
    <font>
      <b/>
      <sz val="10"/>
      <color indexed="8"/>
      <name val="Arial Rounded MT Bold"/>
      <family val="2"/>
    </font>
    <font>
      <sz val="8"/>
      <color indexed="8"/>
      <name val="Arial Narrow"/>
      <family val="2"/>
    </font>
    <font>
      <b/>
      <sz val="8"/>
      <color indexed="8"/>
      <name val="Arial Narrow"/>
      <family val="2"/>
    </font>
    <font>
      <sz val="7"/>
      <color indexed="8"/>
      <name val="Arial"/>
      <family val="2"/>
    </font>
    <font>
      <sz val="8"/>
      <color indexed="8"/>
      <name val="Arial"/>
      <family val="2"/>
    </font>
    <font>
      <sz val="8"/>
      <color indexed="10"/>
      <name val="Arial"/>
      <family val="2"/>
    </font>
    <font>
      <i/>
      <sz val="8"/>
      <color indexed="10"/>
      <name val="Arial"/>
      <family val="2"/>
    </font>
    <font>
      <sz val="12"/>
      <color indexed="8"/>
      <name val="Arial"/>
      <family val="2"/>
    </font>
    <font>
      <sz val="11"/>
      <color theme="1"/>
      <name val="Calibri"/>
      <family val="2"/>
      <scheme val="minor"/>
    </font>
    <font>
      <b/>
      <i/>
      <sz val="10"/>
      <color rgb="FF3333CC"/>
      <name val="Times New Roman"/>
      <family val="1"/>
    </font>
    <font>
      <sz val="9"/>
      <name val="Arial"/>
      <family val="2"/>
    </font>
    <font>
      <b/>
      <u/>
      <sz val="11"/>
      <color indexed="8"/>
      <name val="Times New Roman"/>
      <family val="1"/>
    </font>
    <font>
      <sz val="12"/>
      <name val="Arial"/>
      <family val="2"/>
    </font>
    <font>
      <b/>
      <sz val="20"/>
      <name val="Arial"/>
      <family val="2"/>
    </font>
    <font>
      <sz val="20"/>
      <name val="Arial"/>
      <family val="2"/>
    </font>
    <font>
      <sz val="10"/>
      <name val="MS Sans Serif"/>
      <family val="2"/>
    </font>
    <font>
      <b/>
      <sz val="18"/>
      <name val="Times New Roman"/>
      <family val="1"/>
    </font>
    <font>
      <sz val="12"/>
      <name val="Times New Roman"/>
      <family val="1"/>
    </font>
    <font>
      <b/>
      <i/>
      <sz val="9"/>
      <name val="Times New Roman"/>
      <family val="1"/>
    </font>
    <font>
      <b/>
      <u/>
      <sz val="12"/>
      <name val="Times New Roman"/>
      <family val="1"/>
    </font>
    <font>
      <sz val="10"/>
      <name val="Arial"/>
      <family val="2"/>
    </font>
    <font>
      <b/>
      <u/>
      <sz val="14"/>
      <name val="Times New Roman"/>
      <family val="1"/>
    </font>
    <font>
      <sz val="14"/>
      <name val="Arial"/>
      <family val="2"/>
    </font>
    <font>
      <b/>
      <sz val="14"/>
      <name val="Arial"/>
      <family val="2"/>
    </font>
    <font>
      <b/>
      <sz val="8"/>
      <name val="Arial"/>
      <family val="2"/>
    </font>
    <font>
      <b/>
      <sz val="6"/>
      <name val="Times New Roman"/>
      <family val="1"/>
    </font>
    <font>
      <sz val="6"/>
      <name val="Times New Roman"/>
      <family val="1"/>
    </font>
    <font>
      <b/>
      <i/>
      <u/>
      <sz val="12"/>
      <color theme="1"/>
      <name val="Times New Roman"/>
      <family val="1"/>
    </font>
    <font>
      <i/>
      <sz val="10"/>
      <color theme="1"/>
      <name val="Times New Roman"/>
      <family val="1"/>
    </font>
    <font>
      <b/>
      <i/>
      <sz val="10"/>
      <color rgb="FF008000"/>
      <name val="Times New Roman"/>
      <family val="1"/>
    </font>
    <font>
      <b/>
      <sz val="10"/>
      <color rgb="FF008000"/>
      <name val="Times New Roman"/>
      <family val="1"/>
    </font>
    <font>
      <b/>
      <i/>
      <sz val="10"/>
      <color theme="1"/>
      <name val="Times New Roman"/>
      <family val="1"/>
    </font>
    <font>
      <sz val="8"/>
      <color theme="1"/>
      <name val="Times New Roman"/>
      <family val="1"/>
    </font>
    <font>
      <sz val="9"/>
      <color indexed="8"/>
      <name val="Times New Roman"/>
      <family val="1"/>
    </font>
    <font>
      <sz val="14"/>
      <name val="Times New Roman"/>
      <family val="1"/>
    </font>
    <font>
      <b/>
      <u/>
      <sz val="8"/>
      <name val="Times New Roman"/>
      <family val="1"/>
    </font>
    <font>
      <sz val="14"/>
      <color theme="1"/>
      <name val="Calibri"/>
      <family val="2"/>
      <scheme val="minor"/>
    </font>
    <font>
      <b/>
      <sz val="18"/>
      <name val="Arial"/>
      <family val="2"/>
    </font>
    <font>
      <sz val="18"/>
      <color theme="1"/>
      <name val="Calibri"/>
      <family val="2"/>
      <scheme val="minor"/>
    </font>
    <font>
      <sz val="14"/>
      <color theme="1"/>
      <name val="Times New Roman"/>
      <family val="1"/>
    </font>
    <font>
      <b/>
      <i/>
      <u/>
      <sz val="14"/>
      <color theme="1"/>
      <name val="Times New Roman"/>
      <family val="1"/>
    </font>
    <font>
      <b/>
      <sz val="14"/>
      <color rgb="FF008000"/>
      <name val="Times New Roman"/>
      <family val="1"/>
    </font>
    <font>
      <b/>
      <sz val="14"/>
      <color rgb="FF3333CC"/>
      <name val="Times New Roman"/>
      <family val="1"/>
    </font>
    <font>
      <b/>
      <sz val="8"/>
      <color rgb="FF008000"/>
      <name val="Times New Roman"/>
      <family val="1"/>
    </font>
    <font>
      <b/>
      <sz val="8"/>
      <color rgb="FF3333CC"/>
      <name val="Times New Roman"/>
      <family val="1"/>
    </font>
    <font>
      <b/>
      <i/>
      <sz val="12"/>
      <color rgb="FF008000"/>
      <name val="Times New Roman"/>
      <family val="1"/>
    </font>
    <font>
      <b/>
      <i/>
      <sz val="12"/>
      <color rgb="FF3333CC"/>
      <name val="Times New Roman"/>
      <family val="1"/>
    </font>
    <font>
      <b/>
      <i/>
      <sz val="12"/>
      <color theme="1"/>
      <name val="Times New Roman"/>
      <family val="1"/>
    </font>
    <font>
      <b/>
      <i/>
      <sz val="8"/>
      <color theme="1"/>
      <name val="Times New Roman"/>
      <family val="1"/>
    </font>
    <font>
      <b/>
      <i/>
      <sz val="8"/>
      <color rgb="FF008000"/>
      <name val="Times New Roman"/>
      <family val="1"/>
    </font>
    <font>
      <b/>
      <i/>
      <sz val="8"/>
      <color rgb="FF3333CC"/>
      <name val="Times New Roman"/>
      <family val="1"/>
    </font>
    <font>
      <i/>
      <sz val="10"/>
      <color rgb="FF008000"/>
      <name val="Times New Roman"/>
      <family val="1"/>
    </font>
    <font>
      <i/>
      <sz val="10"/>
      <color rgb="FF3333CC"/>
      <name val="Times New Roman"/>
      <family val="1"/>
    </font>
    <font>
      <b/>
      <i/>
      <u/>
      <sz val="8"/>
      <color theme="1"/>
      <name val="Times New Roman"/>
      <family val="1"/>
    </font>
    <font>
      <b/>
      <sz val="10"/>
      <name val="Times New Roman"/>
      <family val="1"/>
    </font>
    <font>
      <sz val="9"/>
      <name val="Times New Roman"/>
      <family val="1"/>
    </font>
    <font>
      <b/>
      <i/>
      <sz val="9"/>
      <color indexed="8"/>
      <name val="Times New Roman"/>
      <family val="1"/>
    </font>
    <font>
      <b/>
      <i/>
      <sz val="9"/>
      <color rgb="FF008000"/>
      <name val="Times New Roman"/>
      <family val="1"/>
    </font>
    <font>
      <b/>
      <i/>
      <sz val="9"/>
      <color rgb="FF3333CC"/>
      <name val="Times New Roman"/>
      <family val="1"/>
    </font>
    <font>
      <i/>
      <sz val="9"/>
      <color theme="1"/>
      <name val="Times New Roman"/>
      <family val="1"/>
    </font>
    <font>
      <b/>
      <i/>
      <sz val="9"/>
      <color theme="1"/>
      <name val="Times New Roman"/>
      <family val="1"/>
    </font>
    <font>
      <i/>
      <sz val="8"/>
      <color theme="1"/>
      <name val="Times New Roman"/>
      <family val="1"/>
    </font>
    <font>
      <b/>
      <sz val="9"/>
      <color rgb="FF008000"/>
      <name val="Times New Roman"/>
      <family val="1"/>
    </font>
    <font>
      <b/>
      <i/>
      <u/>
      <sz val="9"/>
      <color theme="1"/>
      <name val="Times New Roman"/>
      <family val="1"/>
    </font>
    <font>
      <u/>
      <sz val="10"/>
      <color theme="1"/>
      <name val="Times New Roman"/>
      <family val="1"/>
    </font>
    <font>
      <b/>
      <i/>
      <u/>
      <sz val="10"/>
      <color rgb="FF3333CC"/>
      <name val="Times New Roman"/>
      <family val="1"/>
    </font>
    <font>
      <sz val="9"/>
      <color theme="1"/>
      <name val="Times New Roman"/>
      <family val="1"/>
    </font>
    <font>
      <sz val="12"/>
      <color rgb="FF3333CC"/>
      <name val="Times New Roman"/>
      <family val="1"/>
    </font>
    <font>
      <sz val="6"/>
      <color rgb="FF3333CC"/>
      <name val="Times New Roman"/>
      <family val="1"/>
    </font>
    <font>
      <b/>
      <sz val="10"/>
      <color rgb="FF3333CC"/>
      <name val="Arial"/>
      <family val="2"/>
    </font>
    <font>
      <sz val="8"/>
      <color rgb="FF3333CC"/>
      <name val="Arial"/>
      <family val="2"/>
    </font>
    <font>
      <b/>
      <sz val="12"/>
      <color rgb="FF3333CC"/>
      <name val="Times New Roman"/>
      <family val="1"/>
    </font>
    <font>
      <sz val="8"/>
      <color rgb="FF3333CC"/>
      <name val="Times New Roman"/>
      <family val="1"/>
    </font>
    <font>
      <sz val="10"/>
      <color rgb="FF3333CC"/>
      <name val="Times New Roman"/>
      <family val="1"/>
    </font>
    <font>
      <b/>
      <sz val="9"/>
      <color rgb="FF3333CC"/>
      <name val="Times New Roman"/>
      <family val="1"/>
    </font>
    <font>
      <b/>
      <sz val="10"/>
      <color rgb="FF3333CC"/>
      <name val="Times New Roman"/>
      <family val="1"/>
    </font>
    <font>
      <b/>
      <sz val="12"/>
      <color rgb="FF008000"/>
      <name val="Calibri"/>
      <family val="2"/>
      <scheme val="minor"/>
    </font>
    <font>
      <sz val="12"/>
      <color rgb="FF008000"/>
      <name val="Times New Roman"/>
      <family val="1"/>
    </font>
    <font>
      <sz val="6"/>
      <color rgb="FF008000"/>
      <name val="Times New Roman"/>
      <family val="1"/>
    </font>
    <font>
      <b/>
      <sz val="10"/>
      <color rgb="FF008000"/>
      <name val="Arial"/>
      <family val="2"/>
    </font>
    <font>
      <sz val="8"/>
      <color rgb="FF008000"/>
      <name val="Arial"/>
      <family val="2"/>
    </font>
    <font>
      <b/>
      <sz val="12"/>
      <color rgb="FF008000"/>
      <name val="Times New Roman"/>
      <family val="1"/>
    </font>
    <font>
      <sz val="8"/>
      <color rgb="FF008000"/>
      <name val="Times New Roman"/>
      <family val="1"/>
    </font>
    <font>
      <sz val="10"/>
      <color rgb="FF008000"/>
      <name val="Times New Roman"/>
      <family val="1"/>
    </font>
    <font>
      <b/>
      <i/>
      <u/>
      <sz val="10"/>
      <color rgb="FF008000"/>
      <name val="Times New Roman"/>
      <family val="1"/>
    </font>
    <font>
      <sz val="9"/>
      <color rgb="FF008000"/>
      <name val="Times New Roman"/>
      <family val="1"/>
    </font>
    <font>
      <b/>
      <i/>
      <u/>
      <sz val="11"/>
      <name val="Calibri"/>
      <family val="2"/>
      <scheme val="minor"/>
    </font>
    <font>
      <b/>
      <sz val="14"/>
      <color theme="1"/>
      <name val="Times New Roman"/>
      <family val="1"/>
    </font>
    <font>
      <b/>
      <sz val="8"/>
      <color theme="1"/>
      <name val="Times New Roman"/>
      <family val="1"/>
    </font>
    <font>
      <b/>
      <sz val="12"/>
      <color theme="1"/>
      <name val="Times New Roman"/>
      <family val="1"/>
    </font>
    <font>
      <b/>
      <sz val="10"/>
      <color theme="1"/>
      <name val="Times New Roman"/>
      <family val="1"/>
    </font>
    <font>
      <b/>
      <sz val="9"/>
      <color theme="1"/>
      <name val="Times New Roman"/>
      <family val="1"/>
    </font>
    <font>
      <b/>
      <sz val="9"/>
      <color rgb="FF008000"/>
      <name val="Arial"/>
      <family val="2"/>
    </font>
    <font>
      <i/>
      <sz val="9"/>
      <name val="Times New Roman"/>
      <family val="1"/>
    </font>
    <font>
      <i/>
      <sz val="9"/>
      <color rgb="FF000000"/>
      <name val="Times New Roman"/>
      <family val="1"/>
    </font>
  </fonts>
  <fills count="11">
    <fill>
      <patternFill patternType="none"/>
    </fill>
    <fill>
      <patternFill patternType="gray125"/>
    </fill>
    <fill>
      <patternFill patternType="solid">
        <fgColor indexed="9"/>
      </patternFill>
    </fill>
    <fill>
      <patternFill patternType="solid">
        <fgColor theme="0" tint="-0.14999847407452621"/>
        <bgColor indexed="64"/>
      </patternFill>
    </fill>
    <fill>
      <patternFill patternType="solid">
        <fgColor indexed="43"/>
      </patternFill>
    </fill>
    <fill>
      <patternFill patternType="solid">
        <fgColor indexed="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theme="7" tint="0.79998168889431442"/>
        <bgColor indexed="64"/>
      </patternFill>
    </fill>
  </fills>
  <borders count="39">
    <border>
      <left/>
      <right/>
      <top/>
      <bottom/>
      <diagonal/>
    </border>
    <border>
      <left style="thin">
        <color indexed="9"/>
      </left>
      <right style="thin">
        <color indexed="9"/>
      </right>
      <top style="thin">
        <color indexed="9"/>
      </top>
      <bottom style="thin">
        <color indexed="9"/>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top/>
      <bottom/>
      <diagonal/>
    </border>
  </borders>
  <cellStyleXfs count="127">
    <xf numFmtId="0" fontId="0" fillId="0" borderId="0"/>
    <xf numFmtId="49" fontId="1" fillId="2" borderId="0">
      <alignment horizontal="lef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2" fillId="2" borderId="0">
      <alignment horizontal="left" vertical="top" wrapText="1"/>
    </xf>
    <xf numFmtId="49" fontId="5" fillId="4" borderId="1">
      <alignment horizontal="left" vertical="top" wrapText="1"/>
    </xf>
    <xf numFmtId="0" fontId="10" fillId="2" borderId="0">
      <alignment horizontal="left" vertical="top" wrapText="1"/>
    </xf>
    <xf numFmtId="0" fontId="3" fillId="2" borderId="0">
      <alignment horizontal="left" vertical="top" wrapText="1"/>
    </xf>
    <xf numFmtId="49" fontId="7" fillId="2" borderId="0">
      <alignment horizontal="left" vertical="top" wrapText="1"/>
    </xf>
    <xf numFmtId="0" fontId="3" fillId="2" borderId="0">
      <alignment horizontal="left" vertical="top" wrapText="1"/>
    </xf>
    <xf numFmtId="0" fontId="2" fillId="2" borderId="0">
      <alignment horizontal="left" vertical="top" wrapText="1"/>
    </xf>
    <xf numFmtId="0" fontId="9" fillId="0" borderId="0"/>
    <xf numFmtId="0" fontId="9" fillId="0" borderId="0">
      <alignment vertical="top"/>
    </xf>
    <xf numFmtId="49" fontId="7" fillId="2" borderId="0">
      <alignment horizontal="left" vertical="top" wrapText="1"/>
    </xf>
    <xf numFmtId="0" fontId="15" fillId="2" borderId="0">
      <alignment horizontal="left" vertical="top" wrapText="1"/>
    </xf>
    <xf numFmtId="0" fontId="15" fillId="2" borderId="0">
      <alignment horizontal="left" vertical="top" wrapText="1"/>
    </xf>
    <xf numFmtId="0" fontId="15" fillId="2" borderId="0">
      <alignment horizontal="left" vertical="top" wrapText="1"/>
    </xf>
    <xf numFmtId="49" fontId="24" fillId="2" borderId="0">
      <alignment horizontal="left" vertical="top" wrapText="1"/>
    </xf>
    <xf numFmtId="0" fontId="15" fillId="2" borderId="0">
      <alignment horizontal="left" vertical="top" wrapText="1"/>
    </xf>
    <xf numFmtId="49" fontId="25" fillId="2" borderId="0">
      <alignment horizontal="left" vertical="top" wrapText="1"/>
    </xf>
    <xf numFmtId="49" fontId="22"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3" fillId="2" borderId="0">
      <alignment horizontal="left" vertical="top" wrapText="1"/>
    </xf>
    <xf numFmtId="0" fontId="26"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49" fontId="28" fillId="2" borderId="0">
      <alignment horizontal="left" vertical="top" wrapText="1"/>
    </xf>
    <xf numFmtId="49" fontId="5" fillId="2" borderId="0">
      <alignment horizontal="left" vertical="top" wrapText="1"/>
    </xf>
    <xf numFmtId="49" fontId="1" fillId="2" borderId="0">
      <alignment horizontal="left" vertical="top" wrapText="1"/>
    </xf>
    <xf numFmtId="49" fontId="29" fillId="2" borderId="0">
      <alignment horizontal="left" vertical="top" wrapText="1"/>
    </xf>
    <xf numFmtId="0" fontId="30" fillId="2" borderId="0">
      <alignment horizontal="left" vertical="top" wrapText="1"/>
    </xf>
    <xf numFmtId="0" fontId="15" fillId="2" borderId="0">
      <alignment horizontal="left" vertical="top" wrapText="1"/>
    </xf>
    <xf numFmtId="0" fontId="27" fillId="2" borderId="0">
      <alignment horizontal="left" vertical="top" wrapText="1"/>
    </xf>
    <xf numFmtId="0" fontId="15" fillId="2" borderId="0">
      <alignment horizontal="left" vertical="top" wrapText="1"/>
    </xf>
    <xf numFmtId="0" fontId="15"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 fillId="2" borderId="0">
      <alignment horizontal="left" vertical="top" wrapText="1"/>
    </xf>
    <xf numFmtId="0" fontId="31" fillId="2" borderId="0">
      <alignment horizontal="left" vertical="top" wrapText="1" indent="1"/>
    </xf>
    <xf numFmtId="0" fontId="32" fillId="2" borderId="0">
      <alignment horizontal="left" vertical="top" wrapText="1" indent="1"/>
    </xf>
    <xf numFmtId="0" fontId="31" fillId="2" borderId="0">
      <alignment horizontal="left" vertical="top" wrapText="1" indent="1"/>
    </xf>
    <xf numFmtId="49" fontId="33" fillId="2" borderId="0">
      <alignment vertical="top" wrapText="1"/>
    </xf>
    <xf numFmtId="0" fontId="34" fillId="2" borderId="0">
      <alignment horizontal="left" vertical="top"/>
    </xf>
    <xf numFmtId="0" fontId="34" fillId="2" borderId="0">
      <alignment horizontal="left" vertical="top"/>
    </xf>
    <xf numFmtId="0" fontId="34" fillId="2" borderId="0">
      <alignment horizontal="left" vertical="top" wrapText="1"/>
    </xf>
    <xf numFmtId="49" fontId="34" fillId="2" borderId="0">
      <alignment horizontal="left" vertical="top" wrapText="1"/>
    </xf>
    <xf numFmtId="0" fontId="35" fillId="2" borderId="0">
      <alignment horizontal="left" vertical="top" wrapText="1"/>
    </xf>
    <xf numFmtId="0" fontId="34" fillId="2" borderId="0">
      <alignment horizontal="left" vertical="top" wrapText="1"/>
    </xf>
    <xf numFmtId="0" fontId="34" fillId="2" borderId="0">
      <alignment horizontal="left" vertical="top" wrapText="1"/>
    </xf>
    <xf numFmtId="0" fontId="27" fillId="2" borderId="0">
      <alignment horizontal="left" vertical="top" wrapText="1"/>
    </xf>
    <xf numFmtId="0" fontId="27" fillId="2" borderId="0">
      <alignment horizontal="left" vertical="top" wrapText="1"/>
    </xf>
    <xf numFmtId="49" fontId="27" fillId="2" borderId="0">
      <alignment horizontal="left" vertical="top" wrapText="1"/>
    </xf>
    <xf numFmtId="49" fontId="27" fillId="2" borderId="0">
      <alignment horizontal="left" vertical="top" wrapText="1"/>
    </xf>
    <xf numFmtId="0" fontId="34" fillId="2" borderId="0">
      <alignment horizontal="left" vertical="top" wrapText="1"/>
    </xf>
    <xf numFmtId="0" fontId="36" fillId="2" borderId="0">
      <alignment horizontal="left" vertical="top" wrapText="1"/>
    </xf>
    <xf numFmtId="49" fontId="37" fillId="2" borderId="0">
      <alignment horizontal="left" vertical="top"/>
    </xf>
    <xf numFmtId="4" fontId="14" fillId="0" borderId="0">
      <alignment horizontal="right" vertical="center"/>
    </xf>
    <xf numFmtId="49" fontId="33" fillId="2" borderId="0">
      <alignment vertical="top" wrapText="1"/>
    </xf>
    <xf numFmtId="0" fontId="2" fillId="2" borderId="0">
      <alignment horizontal="left" vertical="top" wrapText="1"/>
    </xf>
    <xf numFmtId="0" fontId="3" fillId="2" borderId="0">
      <alignment horizontal="left" vertical="top" wrapText="1"/>
    </xf>
    <xf numFmtId="49" fontId="4" fillId="2" borderId="0">
      <alignment horizontal="left" vertical="top" wrapText="1"/>
    </xf>
    <xf numFmtId="0" fontId="34" fillId="2" borderId="0">
      <alignment horizontal="left" vertical="top"/>
    </xf>
    <xf numFmtId="164" fontId="9" fillId="0" borderId="0" applyFont="0" applyFill="0" applyBorder="0" applyAlignment="0" applyProtection="0"/>
    <xf numFmtId="0" fontId="3" fillId="2" borderId="0">
      <alignment horizontal="left" vertical="top" wrapText="1"/>
    </xf>
    <xf numFmtId="0" fontId="3" fillId="2" borderId="0">
      <alignment horizontal="left" vertical="top" wrapText="1"/>
    </xf>
    <xf numFmtId="49" fontId="41" fillId="2" borderId="0">
      <alignment horizontal="left" vertical="top" wrapText="1"/>
    </xf>
    <xf numFmtId="0" fontId="2" fillId="2" borderId="0">
      <alignment horizontal="left" vertical="top" wrapText="1"/>
    </xf>
    <xf numFmtId="0" fontId="2" fillId="2" borderId="0">
      <alignment horizontal="left" vertical="top" wrapText="1"/>
    </xf>
    <xf numFmtId="168" fontId="9" fillId="0" borderId="0" applyFont="0" applyFill="0" applyBorder="0" applyAlignment="0" applyProtection="0"/>
    <xf numFmtId="49" fontId="29" fillId="2" borderId="0">
      <alignment horizontal="left" vertical="top" wrapText="1"/>
    </xf>
    <xf numFmtId="0" fontId="9" fillId="0" borderId="0">
      <alignment vertical="top"/>
    </xf>
    <xf numFmtId="0" fontId="16" fillId="0" borderId="0">
      <alignment horizontal="left" vertical="center"/>
    </xf>
    <xf numFmtId="0" fontId="45" fillId="0" borderId="0" applyFont="0" applyFill="0" applyBorder="0" applyAlignment="0" applyProtection="0"/>
    <xf numFmtId="0" fontId="9" fillId="0" borderId="0"/>
    <xf numFmtId="0" fontId="50" fillId="0" borderId="0"/>
    <xf numFmtId="165" fontId="50" fillId="0" borderId="0" applyFont="0" applyFill="0" applyBorder="0" applyAlignment="0" applyProtection="0"/>
    <xf numFmtId="0" fontId="50" fillId="0" borderId="0">
      <alignment vertical="top"/>
    </xf>
    <xf numFmtId="0" fontId="9" fillId="0" borderId="0"/>
    <xf numFmtId="165" fontId="9" fillId="0" borderId="0" applyFont="0" applyFill="0" applyBorder="0" applyAlignment="0" applyProtection="0"/>
    <xf numFmtId="0" fontId="2" fillId="2" borderId="0">
      <alignment horizontal="left" vertical="top" wrapText="1"/>
    </xf>
    <xf numFmtId="0" fontId="26" fillId="2" borderId="0">
      <alignment horizontal="left" vertical="top" wrapText="1"/>
    </xf>
    <xf numFmtId="0" fontId="27" fillId="2" borderId="0">
      <alignment horizontal="left" vertical="top" wrapText="1"/>
    </xf>
    <xf numFmtId="0" fontId="3"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49" fontId="4" fillId="2" borderId="0">
      <alignment horizontal="left" vertical="top" wrapText="1"/>
    </xf>
    <xf numFmtId="0" fontId="30" fillId="2" borderId="0">
      <alignment horizontal="left" vertical="top" wrapText="1"/>
    </xf>
    <xf numFmtId="0" fontId="15" fillId="2" borderId="0">
      <alignment horizontal="left" vertical="top" wrapText="1"/>
    </xf>
    <xf numFmtId="0" fontId="2" fillId="2" borderId="0">
      <alignment horizontal="left" vertical="top" wrapText="1"/>
    </xf>
    <xf numFmtId="0" fontId="2" fillId="2" borderId="0">
      <alignment horizontal="left" vertical="top" wrapText="1"/>
    </xf>
    <xf numFmtId="0" fontId="15" fillId="2" borderId="0">
      <alignment horizontal="left" vertical="top" wrapText="1"/>
    </xf>
    <xf numFmtId="0" fontId="27" fillId="2" borderId="0">
      <alignment horizontal="left" vertical="top" wrapText="1"/>
    </xf>
    <xf numFmtId="0" fontId="15" fillId="2" borderId="0">
      <alignment horizontal="left" vertical="top" wrapText="1"/>
    </xf>
    <xf numFmtId="0" fontId="3" fillId="2" borderId="0">
      <alignment horizontal="left" vertical="top" wrapText="1"/>
    </xf>
    <xf numFmtId="0" fontId="3" fillId="2" borderId="0">
      <alignment horizontal="left" vertical="top" wrapText="1"/>
    </xf>
    <xf numFmtId="0" fontId="15"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0" fontId="27" fillId="2" borderId="0">
      <alignment horizontal="left" vertical="top" wrapText="1"/>
    </xf>
    <xf numFmtId="49" fontId="22" fillId="2" borderId="0">
      <alignment horizontal="left" vertical="top" wrapText="1"/>
    </xf>
    <xf numFmtId="49" fontId="5" fillId="4" borderId="1">
      <alignment horizontal="left" vertical="top" wrapText="1"/>
    </xf>
    <xf numFmtId="49" fontId="1" fillId="2" borderId="0">
      <alignment horizontal="left" vertical="top" wrapText="1"/>
    </xf>
    <xf numFmtId="49" fontId="7" fillId="2" borderId="0">
      <alignment horizontal="left" vertical="top" wrapText="1"/>
    </xf>
    <xf numFmtId="49" fontId="25" fillId="2" borderId="0">
      <alignment horizontal="left" vertical="top" wrapText="1"/>
    </xf>
    <xf numFmtId="49" fontId="33" fillId="2" borderId="0">
      <alignment vertical="top" wrapText="1"/>
    </xf>
    <xf numFmtId="0" fontId="34" fillId="2" borderId="0">
      <alignment horizontal="left" vertical="top"/>
    </xf>
    <xf numFmtId="0" fontId="34" fillId="2" borderId="0">
      <alignment horizontal="left" vertical="top"/>
    </xf>
    <xf numFmtId="0" fontId="35" fillId="2" borderId="0">
      <alignment horizontal="left" vertical="top" wrapText="1"/>
    </xf>
    <xf numFmtId="0" fontId="34" fillId="2" borderId="0">
      <alignment horizontal="left" vertical="top" wrapText="1"/>
    </xf>
    <xf numFmtId="0" fontId="34" fillId="2" borderId="0">
      <alignment horizontal="left" vertical="top" wrapText="1"/>
    </xf>
    <xf numFmtId="0" fontId="34" fillId="2" borderId="0">
      <alignment horizontal="left" vertical="top" wrapText="1"/>
    </xf>
    <xf numFmtId="0" fontId="36" fillId="2" borderId="0">
      <alignment horizontal="left" vertical="top" wrapText="1"/>
    </xf>
    <xf numFmtId="49" fontId="37" fillId="2" borderId="0">
      <alignment horizontal="left" vertical="top"/>
    </xf>
    <xf numFmtId="0" fontId="38" fillId="0" borderId="0"/>
    <xf numFmtId="0" fontId="34" fillId="2" borderId="0">
      <alignment horizontal="left" vertical="top"/>
    </xf>
  </cellStyleXfs>
  <cellXfs count="322">
    <xf numFmtId="0" fontId="0" fillId="0" borderId="0" xfId="0"/>
    <xf numFmtId="49" fontId="8" fillId="2" borderId="17" xfId="4" applyFont="1" applyBorder="1" applyAlignment="1" applyProtection="1">
      <alignment horizontal="left" vertical="top"/>
    </xf>
    <xf numFmtId="0" fontId="20" fillId="0" borderId="0" xfId="79" applyFont="1" applyAlignment="1">
      <alignment horizontal="center" vertical="top" wrapText="1"/>
    </xf>
    <xf numFmtId="0" fontId="9" fillId="0" borderId="0" xfId="79">
      <alignment vertical="top"/>
    </xf>
    <xf numFmtId="0" fontId="16" fillId="0" borderId="0" xfId="80">
      <alignment horizontal="left" vertical="center"/>
    </xf>
    <xf numFmtId="0" fontId="9" fillId="0" borderId="0" xfId="79" applyAlignment="1">
      <alignment horizontal="centerContinuous" vertical="top"/>
    </xf>
    <xf numFmtId="0" fontId="42" fillId="0" borderId="0" xfId="79" applyFont="1" applyAlignment="1">
      <alignment horizontal="centerContinuous" vertical="top"/>
    </xf>
    <xf numFmtId="0" fontId="14" fillId="0" borderId="0" xfId="79" applyFont="1" applyAlignment="1">
      <alignment horizontal="centerContinuous" vertical="top"/>
    </xf>
    <xf numFmtId="0" fontId="40" fillId="0" borderId="0" xfId="79" applyFont="1" applyAlignment="1">
      <alignment horizontal="centerContinuous" vertical="top"/>
    </xf>
    <xf numFmtId="0" fontId="9" fillId="0" borderId="0" xfId="79" applyFont="1" applyAlignment="1">
      <alignment horizontal="center" vertical="top"/>
    </xf>
    <xf numFmtId="0" fontId="9" fillId="0" borderId="3" xfId="79" applyFont="1" applyBorder="1" applyAlignment="1">
      <alignment horizontal="centerContinuous" vertical="top"/>
    </xf>
    <xf numFmtId="0" fontId="9" fillId="0" borderId="4" xfId="79" applyBorder="1" applyAlignment="1">
      <alignment horizontal="centerContinuous" vertical="top"/>
    </xf>
    <xf numFmtId="0" fontId="9" fillId="0" borderId="5" xfId="79" applyBorder="1" applyAlignment="1">
      <alignment horizontal="centerContinuous" vertical="top"/>
    </xf>
    <xf numFmtId="0" fontId="9" fillId="0" borderId="2" xfId="79" applyFont="1" applyBorder="1" applyAlignment="1">
      <alignment horizontal="centerContinuous" vertical="top"/>
    </xf>
    <xf numFmtId="0" fontId="9" fillId="0" borderId="0" xfId="79" applyBorder="1" applyAlignment="1">
      <alignment horizontal="centerContinuous" vertical="top"/>
    </xf>
    <xf numFmtId="0" fontId="9" fillId="0" borderId="6" xfId="79" applyBorder="1" applyAlignment="1">
      <alignment horizontal="centerContinuous" vertical="top"/>
    </xf>
    <xf numFmtId="0" fontId="9" fillId="0" borderId="7" xfId="79" applyFont="1" applyBorder="1" applyAlignment="1">
      <alignment horizontal="centerContinuous" vertical="top"/>
    </xf>
    <xf numFmtId="0" fontId="9" fillId="0" borderId="8" xfId="79" applyBorder="1" applyAlignment="1">
      <alignment horizontal="centerContinuous" vertical="top"/>
    </xf>
    <xf numFmtId="0" fontId="9" fillId="0" borderId="9" xfId="79" applyBorder="1" applyAlignment="1">
      <alignment horizontal="centerContinuous" vertical="top"/>
    </xf>
    <xf numFmtId="0" fontId="9" fillId="0" borderId="0" xfId="79" applyFont="1" applyAlignment="1">
      <alignment horizontal="centerContinuous" vertical="top"/>
    </xf>
    <xf numFmtId="0" fontId="9" fillId="0" borderId="0" xfId="79" applyFont="1" applyBorder="1" applyAlignment="1">
      <alignment horizontal="centerContinuous" vertical="top"/>
    </xf>
    <xf numFmtId="17" fontId="44" fillId="0" borderId="0" xfId="79" applyNumberFormat="1" applyFont="1" applyAlignment="1">
      <alignment horizontal="center" vertical="top"/>
    </xf>
    <xf numFmtId="17" fontId="44" fillId="0" borderId="0" xfId="79" quotePrefix="1" applyNumberFormat="1" applyFont="1" applyAlignment="1">
      <alignment horizontal="right" vertical="top"/>
    </xf>
    <xf numFmtId="0" fontId="46" fillId="0" borderId="0" xfId="79" applyFont="1" applyAlignment="1">
      <alignment horizontal="centerContinuous" vertical="top"/>
    </xf>
    <xf numFmtId="0" fontId="23" fillId="0" borderId="0" xfId="79" applyFont="1" applyAlignment="1">
      <alignment horizontal="centerContinuous" vertical="top" wrapText="1"/>
    </xf>
    <xf numFmtId="0" fontId="47" fillId="0" borderId="0" xfId="80" applyFont="1">
      <alignment horizontal="left" vertical="center"/>
    </xf>
    <xf numFmtId="0" fontId="16" fillId="0" borderId="0" xfId="80" applyAlignment="1">
      <alignment vertical="center"/>
    </xf>
    <xf numFmtId="0" fontId="47" fillId="0" borderId="0" xfId="12" applyFont="1" applyFill="1" applyProtection="1"/>
    <xf numFmtId="0" fontId="11" fillId="0" borderId="0" xfId="0" applyFont="1"/>
    <xf numFmtId="0" fontId="11" fillId="0" borderId="2" xfId="0" applyFont="1" applyBorder="1" applyAlignment="1"/>
    <xf numFmtId="49" fontId="23" fillId="5" borderId="2" xfId="12" applyNumberFormat="1" applyFont="1" applyFill="1" applyBorder="1" applyAlignment="1" applyProtection="1">
      <alignment vertical="top"/>
    </xf>
    <xf numFmtId="0" fontId="9" fillId="0" borderId="0" xfId="79" applyFont="1" applyBorder="1" applyAlignment="1">
      <alignment horizontal="left" vertical="top" indent="3"/>
    </xf>
    <xf numFmtId="0" fontId="16" fillId="0" borderId="0" xfId="83" applyFont="1" applyProtection="1"/>
    <xf numFmtId="0" fontId="50" fillId="0" borderId="0" xfId="83" applyProtection="1"/>
    <xf numFmtId="0" fontId="52" fillId="0" borderId="0" xfId="83" applyFont="1" applyFill="1" applyBorder="1" applyProtection="1"/>
    <xf numFmtId="0" fontId="16" fillId="0" borderId="0" xfId="83" applyFont="1" applyProtection="1">
      <protection locked="0"/>
    </xf>
    <xf numFmtId="0" fontId="50" fillId="0" borderId="0" xfId="83" applyProtection="1">
      <protection locked="0"/>
    </xf>
    <xf numFmtId="49" fontId="14" fillId="5" borderId="0" xfId="83" applyNumberFormat="1" applyFont="1" applyFill="1" applyBorder="1" applyAlignment="1" applyProtection="1">
      <alignment vertical="top" wrapText="1"/>
    </xf>
    <xf numFmtId="0" fontId="14" fillId="5" borderId="0" xfId="83" applyNumberFormat="1" applyFont="1" applyFill="1" applyBorder="1" applyAlignment="1" applyProtection="1">
      <alignment horizontal="left" vertical="top" wrapText="1"/>
    </xf>
    <xf numFmtId="0" fontId="9" fillId="0" borderId="0" xfId="83" applyFont="1" applyAlignment="1" applyProtection="1">
      <alignment vertical="center"/>
      <protection locked="0"/>
    </xf>
    <xf numFmtId="0" fontId="9" fillId="0" borderId="0" xfId="83" applyFont="1" applyAlignment="1" applyProtection="1">
      <alignment vertical="center"/>
    </xf>
    <xf numFmtId="0" fontId="17" fillId="0" borderId="0" xfId="83" applyFont="1" applyProtection="1"/>
    <xf numFmtId="0" fontId="14" fillId="0" borderId="0" xfId="83" applyFont="1" applyFill="1" applyBorder="1" applyProtection="1"/>
    <xf numFmtId="49" fontId="55" fillId="5" borderId="7" xfId="12" applyNumberFormat="1" applyFont="1" applyFill="1" applyBorder="1" applyAlignment="1" applyProtection="1">
      <alignment vertical="top"/>
    </xf>
    <xf numFmtId="0" fontId="56" fillId="5" borderId="8" xfId="12" applyNumberFormat="1" applyFont="1" applyFill="1" applyBorder="1" applyAlignment="1" applyProtection="1">
      <alignment horizontal="left" vertical="top"/>
    </xf>
    <xf numFmtId="0" fontId="56" fillId="0" borderId="0" xfId="12" applyFont="1" applyFill="1" applyProtection="1"/>
    <xf numFmtId="0" fontId="59" fillId="0" borderId="24" xfId="0" applyFont="1" applyFill="1" applyBorder="1" applyAlignment="1">
      <alignment horizontal="center" vertical="center"/>
    </xf>
    <xf numFmtId="167" fontId="39" fillId="0" borderId="6" xfId="0" applyNumberFormat="1" applyFont="1" applyFill="1" applyBorder="1" applyAlignment="1" applyProtection="1">
      <alignment horizontal="right" vertical="center"/>
    </xf>
    <xf numFmtId="0" fontId="58" fillId="0" borderId="0" xfId="0" applyFont="1" applyFill="1"/>
    <xf numFmtId="0" fontId="62" fillId="0" borderId="17" xfId="0" applyFont="1" applyBorder="1"/>
    <xf numFmtId="0" fontId="60" fillId="0" borderId="24" xfId="0" applyFont="1" applyBorder="1" applyAlignment="1">
      <alignment horizontal="center" vertical="center"/>
    </xf>
    <xf numFmtId="167" fontId="39" fillId="5" borderId="6" xfId="0" applyNumberFormat="1" applyFont="1" applyFill="1" applyBorder="1" applyAlignment="1" applyProtection="1">
      <alignment horizontal="right" vertical="center"/>
    </xf>
    <xf numFmtId="0" fontId="62" fillId="0" borderId="0" xfId="0" applyFont="1"/>
    <xf numFmtId="49" fontId="14" fillId="5" borderId="20" xfId="83" applyNumberFormat="1" applyFont="1" applyFill="1" applyBorder="1" applyAlignment="1" applyProtection="1">
      <alignment vertical="top" wrapText="1"/>
    </xf>
    <xf numFmtId="49" fontId="14" fillId="5" borderId="17" xfId="83" applyNumberFormat="1" applyFont="1" applyFill="1" applyBorder="1" applyAlignment="1" applyProtection="1">
      <alignment vertical="top" wrapText="1"/>
    </xf>
    <xf numFmtId="49" fontId="16" fillId="0" borderId="17" xfId="83" applyNumberFormat="1" applyFont="1" applyFill="1" applyBorder="1" applyAlignment="1" applyProtection="1">
      <alignment horizontal="left" vertical="top" wrapText="1" indent="1"/>
    </xf>
    <xf numFmtId="49" fontId="51" fillId="0" borderId="17" xfId="83" applyNumberFormat="1" applyFont="1" applyFill="1" applyBorder="1" applyAlignment="1" applyProtection="1">
      <alignment horizontal="left" vertical="center" wrapText="1" indent="1"/>
    </xf>
    <xf numFmtId="49" fontId="16" fillId="5" borderId="19" xfId="83" applyNumberFormat="1" applyFont="1" applyFill="1" applyBorder="1" applyAlignment="1" applyProtection="1">
      <alignment vertical="top" wrapText="1"/>
    </xf>
    <xf numFmtId="49" fontId="16" fillId="0" borderId="17" xfId="83" applyNumberFormat="1" applyFont="1" applyFill="1" applyBorder="1" applyAlignment="1" applyProtection="1">
      <alignment horizontal="center" vertical="center" wrapText="1"/>
    </xf>
    <xf numFmtId="0" fontId="63" fillId="2" borderId="17" xfId="7" applyFont="1" applyBorder="1" applyAlignment="1" applyProtection="1">
      <alignment horizontal="center" wrapText="1"/>
    </xf>
    <xf numFmtId="0" fontId="48" fillId="5" borderId="3" xfId="12" applyNumberFormat="1" applyFont="1" applyFill="1" applyBorder="1" applyAlignment="1" applyProtection="1">
      <alignment horizontal="left" vertical="center"/>
    </xf>
    <xf numFmtId="0" fontId="48" fillId="0" borderId="4" xfId="12" applyFont="1" applyFill="1" applyBorder="1" applyAlignment="1" applyProtection="1">
      <alignment vertical="center"/>
    </xf>
    <xf numFmtId="0" fontId="48" fillId="0" borderId="0" xfId="12" applyFont="1" applyFill="1" applyAlignment="1" applyProtection="1">
      <alignment vertical="center"/>
    </xf>
    <xf numFmtId="0" fontId="53" fillId="0" borderId="2" xfId="79" applyFont="1" applyBorder="1" applyAlignment="1">
      <alignment horizontal="center" vertical="top" wrapText="1"/>
    </xf>
    <xf numFmtId="0" fontId="53" fillId="0" borderId="0" xfId="79" applyFont="1" applyBorder="1" applyAlignment="1">
      <alignment horizontal="center" vertical="top" wrapText="1"/>
    </xf>
    <xf numFmtId="0" fontId="53" fillId="0" borderId="6" xfId="79" applyFont="1" applyBorder="1" applyAlignment="1">
      <alignment horizontal="center" vertical="top" wrapText="1"/>
    </xf>
    <xf numFmtId="49" fontId="17" fillId="0" borderId="17" xfId="83" applyNumberFormat="1" applyFont="1" applyFill="1" applyBorder="1" applyAlignment="1" applyProtection="1">
      <alignment horizontal="left" vertical="top" wrapText="1" indent="1"/>
    </xf>
    <xf numFmtId="0" fontId="66" fillId="0" borderId="0" xfId="0" applyFont="1" applyBorder="1" applyAlignment="1">
      <alignment horizontal="center" vertical="top" wrapText="1"/>
    </xf>
    <xf numFmtId="0" fontId="66" fillId="0" borderId="6" xfId="0" applyFont="1" applyBorder="1" applyAlignment="1">
      <alignment horizontal="center" vertical="top" wrapText="1"/>
    </xf>
    <xf numFmtId="0" fontId="64" fillId="0" borderId="0" xfId="80" applyFont="1">
      <alignment horizontal="left" vertical="center"/>
    </xf>
    <xf numFmtId="0" fontId="12" fillId="0" borderId="0" xfId="0" applyFont="1" applyBorder="1" applyAlignment="1">
      <alignment horizontal="left" vertical="center" wrapText="1"/>
    </xf>
    <xf numFmtId="0" fontId="9" fillId="0" borderId="0" xfId="86" applyFont="1" applyFill="1" applyAlignment="1">
      <alignment vertical="center"/>
    </xf>
    <xf numFmtId="0" fontId="69" fillId="7" borderId="17" xfId="0" applyFont="1" applyFill="1" applyBorder="1"/>
    <xf numFmtId="0" fontId="71" fillId="7" borderId="13" xfId="0" applyFont="1" applyFill="1" applyBorder="1" applyAlignment="1">
      <alignment horizontal="center" vertical="center"/>
    </xf>
    <xf numFmtId="0" fontId="72" fillId="7" borderId="6" xfId="0" applyFont="1" applyFill="1" applyBorder="1" applyAlignment="1">
      <alignment horizontal="right" vertical="center"/>
    </xf>
    <xf numFmtId="0" fontId="69" fillId="0" borderId="0" xfId="0" applyFont="1" applyFill="1" applyBorder="1" applyAlignment="1"/>
    <xf numFmtId="0" fontId="69" fillId="0" borderId="0" xfId="0" applyFont="1" applyFill="1"/>
    <xf numFmtId="0" fontId="69" fillId="0" borderId="0" xfId="0" applyFont="1" applyFill="1" applyBorder="1"/>
    <xf numFmtId="0" fontId="62" fillId="7" borderId="17" xfId="0" applyFont="1" applyFill="1" applyBorder="1"/>
    <xf numFmtId="0" fontId="73" fillId="7" borderId="13" xfId="0" applyFont="1" applyFill="1" applyBorder="1" applyAlignment="1">
      <alignment horizontal="center" vertical="center"/>
    </xf>
    <xf numFmtId="0" fontId="74" fillId="7" borderId="6" xfId="0" applyFont="1" applyFill="1" applyBorder="1" applyAlignment="1">
      <alignment horizontal="right" vertical="center"/>
    </xf>
    <xf numFmtId="0" fontId="62" fillId="0" borderId="0" xfId="0" applyFont="1" applyFill="1" applyBorder="1" applyAlignment="1"/>
    <xf numFmtId="0" fontId="62" fillId="0" borderId="0" xfId="0" applyFont="1" applyFill="1"/>
    <xf numFmtId="0" fontId="62" fillId="0" borderId="0" xfId="0" applyFont="1" applyFill="1" applyBorder="1"/>
    <xf numFmtId="0" fontId="75" fillId="7" borderId="13" xfId="0" applyFont="1" applyFill="1" applyBorder="1" applyAlignment="1">
      <alignment horizontal="center" vertical="center"/>
    </xf>
    <xf numFmtId="0" fontId="76" fillId="7" borderId="6" xfId="0" applyFont="1" applyFill="1" applyBorder="1" applyAlignment="1">
      <alignment horizontal="right" vertical="center"/>
    </xf>
    <xf numFmtId="0" fontId="77" fillId="0" borderId="0" xfId="0" applyFont="1" applyFill="1" applyBorder="1" applyAlignment="1"/>
    <xf numFmtId="0" fontId="79" fillId="7" borderId="13" xfId="0" applyFont="1" applyFill="1" applyBorder="1" applyAlignment="1">
      <alignment horizontal="center" vertical="center"/>
    </xf>
    <xf numFmtId="0" fontId="80" fillId="7" borderId="6" xfId="0" applyFont="1" applyFill="1" applyBorder="1" applyAlignment="1">
      <alignment horizontal="right" vertical="center"/>
    </xf>
    <xf numFmtId="0" fontId="78" fillId="0" borderId="0" xfId="0" applyFont="1" applyFill="1" applyBorder="1" applyAlignment="1"/>
    <xf numFmtId="0" fontId="57" fillId="7" borderId="17" xfId="0" applyFont="1" applyFill="1" applyBorder="1" applyAlignment="1"/>
    <xf numFmtId="0" fontId="77" fillId="0" borderId="0" xfId="0" applyFont="1" applyFill="1" applyAlignment="1"/>
    <xf numFmtId="0" fontId="58" fillId="7" borderId="17" xfId="0" applyFont="1" applyFill="1" applyBorder="1" applyAlignment="1"/>
    <xf numFmtId="0" fontId="81" fillId="7" borderId="13" xfId="0" applyFont="1" applyFill="1" applyBorder="1" applyAlignment="1">
      <alignment horizontal="center" vertical="center"/>
    </xf>
    <xf numFmtId="0" fontId="82" fillId="7" borderId="6" xfId="0" applyFont="1" applyFill="1" applyBorder="1" applyAlignment="1">
      <alignment horizontal="right" vertical="center"/>
    </xf>
    <xf numFmtId="0" fontId="58" fillId="0" borderId="0" xfId="0" applyFont="1" applyFill="1" applyBorder="1" applyAlignment="1"/>
    <xf numFmtId="0" fontId="58" fillId="0" borderId="0" xfId="0" applyFont="1" applyFill="1" applyAlignment="1"/>
    <xf numFmtId="0" fontId="83" fillId="7" borderId="17" xfId="0" applyFont="1" applyFill="1" applyBorder="1" applyAlignment="1"/>
    <xf numFmtId="0" fontId="78" fillId="0" borderId="0" xfId="0" applyFont="1" applyFill="1" applyAlignment="1"/>
    <xf numFmtId="0" fontId="62" fillId="7" borderId="17" xfId="0" applyFont="1" applyFill="1" applyBorder="1" applyAlignment="1"/>
    <xf numFmtId="0" fontId="62" fillId="0" borderId="0" xfId="0" applyFont="1" applyFill="1" applyAlignment="1"/>
    <xf numFmtId="0" fontId="62" fillId="0" borderId="17" xfId="0" applyFont="1" applyFill="1" applyBorder="1" applyAlignment="1"/>
    <xf numFmtId="0" fontId="73" fillId="0" borderId="24" xfId="0" applyFont="1" applyFill="1" applyBorder="1" applyAlignment="1">
      <alignment horizontal="center" vertical="center"/>
    </xf>
    <xf numFmtId="0" fontId="74" fillId="0" borderId="6" xfId="0" applyFont="1" applyFill="1" applyBorder="1" applyAlignment="1">
      <alignment horizontal="right" vertical="center"/>
    </xf>
    <xf numFmtId="0" fontId="84" fillId="0" borderId="17" xfId="83" applyNumberFormat="1" applyFont="1" applyFill="1" applyBorder="1" applyAlignment="1" applyProtection="1">
      <alignment horizontal="center" vertical="center" wrapText="1"/>
    </xf>
    <xf numFmtId="49" fontId="85" fillId="0" borderId="17" xfId="83" applyNumberFormat="1" applyFont="1" applyFill="1" applyBorder="1" applyAlignment="1" applyProtection="1">
      <alignment horizontal="center" vertical="center" wrapText="1"/>
    </xf>
    <xf numFmtId="0" fontId="85" fillId="0" borderId="0" xfId="83" applyFont="1" applyProtection="1"/>
    <xf numFmtId="0" fontId="58" fillId="0" borderId="0" xfId="0" applyFont="1" applyFill="1" applyAlignment="1" applyProtection="1">
      <alignment vertical="top"/>
    </xf>
    <xf numFmtId="49" fontId="58" fillId="0" borderId="17" xfId="0" applyNumberFormat="1" applyFont="1" applyFill="1" applyBorder="1" applyAlignment="1" applyProtection="1">
      <alignment vertical="top"/>
    </xf>
    <xf numFmtId="49" fontId="62" fillId="5" borderId="17" xfId="0" applyNumberFormat="1" applyFont="1" applyFill="1" applyBorder="1" applyAlignment="1" applyProtection="1">
      <alignment vertical="top"/>
    </xf>
    <xf numFmtId="0" fontId="62" fillId="5" borderId="0" xfId="0" applyFont="1" applyFill="1" applyAlignment="1" applyProtection="1">
      <alignment vertical="top"/>
    </xf>
    <xf numFmtId="0" fontId="61" fillId="0" borderId="17" xfId="0" applyFont="1" applyFill="1" applyBorder="1" applyAlignment="1">
      <alignment horizontal="left"/>
    </xf>
    <xf numFmtId="0" fontId="6" fillId="2" borderId="17" xfId="7" applyFont="1" applyBorder="1" applyAlignment="1" applyProtection="1">
      <alignment horizontal="left" vertical="center" wrapText="1"/>
    </xf>
    <xf numFmtId="0" fontId="73" fillId="0" borderId="24" xfId="0" applyFont="1" applyBorder="1" applyAlignment="1">
      <alignment horizontal="center" vertical="center"/>
    </xf>
    <xf numFmtId="167" fontId="80" fillId="5" borderId="6" xfId="0" applyNumberFormat="1" applyFont="1" applyFill="1" applyBorder="1" applyAlignment="1" applyProtection="1">
      <alignment horizontal="right" vertical="center"/>
    </xf>
    <xf numFmtId="0" fontId="17" fillId="5" borderId="0" xfId="13" applyFont="1" applyFill="1" applyAlignment="1" applyProtection="1">
      <alignment vertical="top" wrapText="1"/>
    </xf>
    <xf numFmtId="49" fontId="8" fillId="2" borderId="19" xfId="4" applyFont="1" applyBorder="1" applyAlignment="1" applyProtection="1">
      <alignment horizontal="left" vertical="top"/>
    </xf>
    <xf numFmtId="0" fontId="73" fillId="5" borderId="28" xfId="0" applyFont="1" applyFill="1" applyBorder="1" applyAlignment="1" applyProtection="1">
      <alignment horizontal="center" vertical="center"/>
    </xf>
    <xf numFmtId="167" fontId="80" fillId="5" borderId="9" xfId="0" applyNumberFormat="1" applyFont="1" applyFill="1" applyBorder="1" applyAlignment="1" applyProtection="1">
      <alignment horizontal="right" vertical="center"/>
    </xf>
    <xf numFmtId="49" fontId="86" fillId="0" borderId="17" xfId="4" applyFont="1" applyFill="1" applyBorder="1" applyAlignment="1" applyProtection="1">
      <alignment horizontal="left" vertical="top"/>
    </xf>
    <xf numFmtId="0" fontId="87" fillId="0" borderId="24" xfId="0" applyFont="1" applyFill="1" applyBorder="1" applyAlignment="1">
      <alignment horizontal="center" vertical="center"/>
    </xf>
    <xf numFmtId="167" fontId="88" fillId="0" borderId="6" xfId="0" applyNumberFormat="1" applyFont="1" applyFill="1" applyBorder="1" applyAlignment="1" applyProtection="1">
      <alignment horizontal="right" vertical="center"/>
    </xf>
    <xf numFmtId="0" fontId="89" fillId="0" borderId="0" xfId="0" applyFont="1" applyFill="1" applyAlignment="1" applyProtection="1">
      <alignment vertical="top"/>
    </xf>
    <xf numFmtId="49" fontId="89" fillId="0" borderId="17" xfId="0" applyNumberFormat="1" applyFont="1" applyFill="1" applyBorder="1" applyAlignment="1" applyProtection="1">
      <alignment vertical="top"/>
    </xf>
    <xf numFmtId="0" fontId="90" fillId="0" borderId="17" xfId="0" applyFont="1" applyFill="1" applyBorder="1" applyAlignment="1">
      <alignment horizontal="left"/>
    </xf>
    <xf numFmtId="0" fontId="91" fillId="0" borderId="0" xfId="0" applyFont="1" applyFill="1"/>
    <xf numFmtId="0" fontId="90" fillId="0" borderId="24" xfId="0" applyFont="1" applyFill="1" applyBorder="1"/>
    <xf numFmtId="0" fontId="89" fillId="0" borderId="0" xfId="0" applyFont="1" applyFill="1"/>
    <xf numFmtId="0" fontId="92" fillId="0" borderId="24" xfId="0" applyFont="1" applyBorder="1" applyAlignment="1">
      <alignment horizontal="center" vertical="center"/>
    </xf>
    <xf numFmtId="0" fontId="85" fillId="5" borderId="0" xfId="13" applyFont="1" applyFill="1" applyAlignment="1" applyProtection="1">
      <alignment vertical="top" wrapText="1"/>
    </xf>
    <xf numFmtId="0" fontId="14" fillId="5" borderId="26" xfId="83" applyNumberFormat="1" applyFont="1" applyFill="1" applyBorder="1" applyAlignment="1" applyProtection="1">
      <alignment horizontal="left" vertical="top" wrapText="1"/>
    </xf>
    <xf numFmtId="0" fontId="62" fillId="0" borderId="24" xfId="0" applyFont="1" applyFill="1" applyBorder="1" applyAlignment="1">
      <alignment vertical="top"/>
    </xf>
    <xf numFmtId="0" fontId="14" fillId="5" borderId="24" xfId="83" applyNumberFormat="1" applyFont="1" applyFill="1" applyBorder="1" applyAlignment="1" applyProtection="1">
      <alignment horizontal="left" vertical="top" wrapText="1"/>
    </xf>
    <xf numFmtId="0" fontId="16" fillId="0" borderId="24" xfId="83" applyNumberFormat="1" applyFont="1" applyFill="1" applyBorder="1" applyAlignment="1" applyProtection="1">
      <alignment horizontal="left" vertical="top" wrapText="1"/>
    </xf>
    <xf numFmtId="0" fontId="51" fillId="0" borderId="24" xfId="83" applyNumberFormat="1" applyFont="1" applyFill="1" applyBorder="1" applyAlignment="1" applyProtection="1">
      <alignment horizontal="left" vertical="center"/>
    </xf>
    <xf numFmtId="0" fontId="62" fillId="0" borderId="24" xfId="0" applyFont="1" applyBorder="1"/>
    <xf numFmtId="0" fontId="16" fillId="5" borderId="28" xfId="83" applyNumberFormat="1" applyFont="1" applyFill="1" applyBorder="1" applyAlignment="1" applyProtection="1">
      <alignment horizontal="left" vertical="top" wrapText="1"/>
    </xf>
    <xf numFmtId="0" fontId="84" fillId="0" borderId="24" xfId="83" applyNumberFormat="1" applyFont="1" applyFill="1" applyBorder="1" applyAlignment="1" applyProtection="1">
      <alignment horizontal="left" vertical="top" wrapText="1"/>
    </xf>
    <xf numFmtId="0" fontId="85" fillId="0" borderId="24" xfId="83" applyNumberFormat="1" applyFont="1" applyFill="1" applyBorder="1" applyAlignment="1" applyProtection="1">
      <alignment horizontal="left" vertical="top" wrapText="1"/>
    </xf>
    <xf numFmtId="0" fontId="17" fillId="0" borderId="24" xfId="83" applyNumberFormat="1" applyFont="1" applyFill="1" applyBorder="1" applyAlignment="1" applyProtection="1">
      <alignment horizontal="left" vertical="top" wrapText="1"/>
    </xf>
    <xf numFmtId="0" fontId="13" fillId="0" borderId="24" xfId="5" applyFont="1" applyFill="1" applyBorder="1" applyAlignment="1" applyProtection="1">
      <alignment horizontal="left" vertical="top"/>
    </xf>
    <xf numFmtId="0" fontId="3" fillId="0" borderId="24" xfId="5" applyFont="1" applyFill="1" applyBorder="1" applyAlignment="1" applyProtection="1">
      <alignment horizontal="left" vertical="top" wrapText="1"/>
    </xf>
    <xf numFmtId="0" fontId="13" fillId="0" borderId="24" xfId="5" applyFont="1" applyFill="1" applyBorder="1" applyAlignment="1" applyProtection="1">
      <alignment horizontal="left" vertical="top" wrapText="1"/>
    </xf>
    <xf numFmtId="49" fontId="62" fillId="5" borderId="24" xfId="0" applyNumberFormat="1" applyFont="1" applyFill="1" applyBorder="1" applyAlignment="1" applyProtection="1">
      <alignment vertical="top"/>
    </xf>
    <xf numFmtId="0" fontId="63" fillId="2" borderId="24" xfId="19" applyFont="1" applyBorder="1" applyAlignment="1" applyProtection="1">
      <alignment horizontal="left" vertical="top" wrapText="1" indent="2"/>
    </xf>
    <xf numFmtId="0" fontId="6" fillId="2" borderId="24" xfId="5" applyFont="1" applyBorder="1" applyAlignment="1" applyProtection="1">
      <alignment horizontal="left" vertical="top"/>
    </xf>
    <xf numFmtId="0" fontId="6" fillId="2" borderId="24" xfId="19" applyFont="1" applyBorder="1" applyAlignment="1" applyProtection="1">
      <alignment horizontal="left" vertical="top" wrapText="1" indent="2"/>
    </xf>
    <xf numFmtId="0" fontId="6" fillId="2" borderId="28" xfId="5" applyFont="1" applyBorder="1" applyAlignment="1" applyProtection="1">
      <alignment horizontal="left" vertical="top"/>
    </xf>
    <xf numFmtId="0" fontId="70" fillId="7" borderId="24" xfId="0" applyFont="1" applyFill="1" applyBorder="1" applyAlignment="1">
      <alignment vertical="top" wrapText="1"/>
    </xf>
    <xf numFmtId="0" fontId="62" fillId="7" borderId="24" xfId="0" applyFont="1" applyFill="1" applyBorder="1" applyAlignment="1">
      <alignment vertical="top" wrapText="1"/>
    </xf>
    <xf numFmtId="0" fontId="57" fillId="7" borderId="24" xfId="0" applyFont="1" applyFill="1" applyBorder="1" applyAlignment="1">
      <alignment vertical="top"/>
    </xf>
    <xf numFmtId="0" fontId="58" fillId="7" borderId="24" xfId="0" applyFont="1" applyFill="1" applyBorder="1" applyAlignment="1">
      <alignment horizontal="left" vertical="top" indent="1"/>
    </xf>
    <xf numFmtId="0" fontId="83" fillId="7" borderId="24" xfId="0" applyFont="1" applyFill="1" applyBorder="1" applyAlignment="1">
      <alignment vertical="top"/>
    </xf>
    <xf numFmtId="0" fontId="62" fillId="7" borderId="24" xfId="0" applyFont="1" applyFill="1" applyBorder="1" applyAlignment="1">
      <alignment vertical="top"/>
    </xf>
    <xf numFmtId="0" fontId="14" fillId="5" borderId="37" xfId="83" applyNumberFormat="1" applyFont="1" applyFill="1" applyBorder="1" applyAlignment="1" applyProtection="1">
      <alignment horizontal="left" vertical="top" wrapText="1"/>
    </xf>
    <xf numFmtId="0" fontId="70" fillId="7" borderId="38" xfId="0" applyFont="1" applyFill="1" applyBorder="1" applyAlignment="1">
      <alignment vertical="top" wrapText="1"/>
    </xf>
    <xf numFmtId="0" fontId="62" fillId="7" borderId="38" xfId="0" applyFont="1" applyFill="1" applyBorder="1" applyAlignment="1">
      <alignment vertical="top" wrapText="1"/>
    </xf>
    <xf numFmtId="0" fontId="57" fillId="7" borderId="38" xfId="0" applyFont="1" applyFill="1" applyBorder="1" applyAlignment="1">
      <alignment vertical="top"/>
    </xf>
    <xf numFmtId="0" fontId="58" fillId="7" borderId="38" xfId="0" applyFont="1" applyFill="1" applyBorder="1" applyAlignment="1">
      <alignment horizontal="left" vertical="top" indent="1"/>
    </xf>
    <xf numFmtId="0" fontId="83" fillId="7" borderId="38" xfId="0" applyFont="1" applyFill="1" applyBorder="1" applyAlignment="1">
      <alignment vertical="top"/>
    </xf>
    <xf numFmtId="0" fontId="62" fillId="7" borderId="38" xfId="0" applyFont="1" applyFill="1" applyBorder="1" applyAlignment="1">
      <alignment vertical="top"/>
    </xf>
    <xf numFmtId="0" fontId="62" fillId="0" borderId="38" xfId="0" applyFont="1" applyFill="1" applyBorder="1" applyAlignment="1">
      <alignment vertical="top"/>
    </xf>
    <xf numFmtId="0" fontId="14" fillId="5" borderId="38" xfId="83" applyNumberFormat="1" applyFont="1" applyFill="1" applyBorder="1" applyAlignment="1" applyProtection="1">
      <alignment horizontal="left" vertical="top" wrapText="1"/>
    </xf>
    <xf numFmtId="0" fontId="16" fillId="0" borderId="38" xfId="83" applyNumberFormat="1" applyFont="1" applyFill="1" applyBorder="1" applyAlignment="1" applyProtection="1">
      <alignment horizontal="left" vertical="top" wrapText="1"/>
    </xf>
    <xf numFmtId="0" fontId="94" fillId="0" borderId="24" xfId="0" applyFont="1" applyFill="1" applyBorder="1"/>
    <xf numFmtId="0" fontId="95" fillId="0" borderId="6" xfId="0" applyFont="1" applyFill="1" applyBorder="1" applyAlignment="1">
      <alignment horizontal="right"/>
    </xf>
    <xf numFmtId="0" fontId="89" fillId="0" borderId="17" xfId="0" applyFont="1" applyFill="1" applyBorder="1"/>
    <xf numFmtId="0" fontId="89" fillId="0" borderId="24" xfId="0" applyFont="1" applyFill="1" applyBorder="1" applyAlignment="1">
      <alignment wrapText="1"/>
    </xf>
    <xf numFmtId="0" fontId="91" fillId="0" borderId="17" xfId="0" applyFont="1" applyFill="1" applyBorder="1"/>
    <xf numFmtId="0" fontId="91" fillId="0" borderId="24" xfId="0" applyFont="1" applyFill="1" applyBorder="1" applyAlignment="1">
      <alignment wrapText="1"/>
    </xf>
    <xf numFmtId="0" fontId="79" fillId="0" borderId="24" xfId="0" applyFont="1" applyFill="1" applyBorder="1" applyAlignment="1">
      <alignment horizontal="center" vertical="center"/>
    </xf>
    <xf numFmtId="167" fontId="80" fillId="0" borderId="6" xfId="0" applyNumberFormat="1" applyFont="1" applyFill="1" applyBorder="1" applyAlignment="1" applyProtection="1">
      <alignment horizontal="right" vertical="center"/>
    </xf>
    <xf numFmtId="0" fontId="96" fillId="0" borderId="17" xfId="0" applyFont="1" applyFill="1" applyBorder="1"/>
    <xf numFmtId="0" fontId="93" fillId="0" borderId="24" xfId="0" applyFont="1" applyFill="1" applyBorder="1" applyAlignment="1">
      <alignment wrapText="1"/>
    </xf>
    <xf numFmtId="0" fontId="92" fillId="0" borderId="24" xfId="0" applyFont="1" applyFill="1" applyBorder="1" applyAlignment="1">
      <alignment horizontal="center" vertical="center"/>
    </xf>
    <xf numFmtId="0" fontId="96" fillId="0" borderId="0" xfId="0" applyFont="1" applyFill="1"/>
    <xf numFmtId="0" fontId="90" fillId="0" borderId="24" xfId="0" applyFont="1" applyFill="1" applyBorder="1" applyAlignment="1">
      <alignment wrapText="1"/>
    </xf>
    <xf numFmtId="0" fontId="63" fillId="2" borderId="24" xfId="19" applyFont="1" applyBorder="1" applyAlignment="1" applyProtection="1">
      <alignment horizontal="left" vertical="top" wrapText="1" indent="1"/>
    </xf>
    <xf numFmtId="0" fontId="14" fillId="5" borderId="33" xfId="83" applyNumberFormat="1" applyFont="1" applyFill="1" applyBorder="1" applyAlignment="1" applyProtection="1">
      <alignment horizontal="left" vertical="top" wrapText="1"/>
    </xf>
    <xf numFmtId="0" fontId="14" fillId="5" borderId="34" xfId="83" applyNumberFormat="1" applyFont="1" applyFill="1" applyBorder="1" applyAlignment="1" applyProtection="1">
      <alignment horizontal="left" vertical="top" wrapText="1"/>
    </xf>
    <xf numFmtId="0" fontId="51" fillId="0" borderId="38" xfId="83" applyNumberFormat="1" applyFont="1" applyFill="1" applyBorder="1" applyAlignment="1" applyProtection="1">
      <alignment horizontal="left" vertical="center"/>
    </xf>
    <xf numFmtId="0" fontId="94" fillId="0" borderId="38" xfId="0" applyFont="1" applyFill="1" applyBorder="1"/>
    <xf numFmtId="0" fontId="89" fillId="0" borderId="38" xfId="0" applyFont="1" applyFill="1" applyBorder="1" applyAlignment="1">
      <alignment wrapText="1"/>
    </xf>
    <xf numFmtId="0" fontId="93" fillId="0" borderId="38" xfId="0" applyFont="1" applyFill="1" applyBorder="1" applyAlignment="1">
      <alignment wrapText="1"/>
    </xf>
    <xf numFmtId="0" fontId="90" fillId="0" borderId="38" xfId="0" applyFont="1" applyFill="1" applyBorder="1" applyAlignment="1">
      <alignment wrapText="1"/>
    </xf>
    <xf numFmtId="0" fontId="62" fillId="0" borderId="38" xfId="0" applyFont="1" applyBorder="1"/>
    <xf numFmtId="0" fontId="63" fillId="2" borderId="38" xfId="19" applyFont="1" applyBorder="1" applyAlignment="1" applyProtection="1">
      <alignment horizontal="left" vertical="top" wrapText="1" indent="1"/>
    </xf>
    <xf numFmtId="0" fontId="16" fillId="5" borderId="22" xfId="83" applyNumberFormat="1" applyFont="1" applyFill="1" applyBorder="1" applyAlignment="1" applyProtection="1">
      <alignment horizontal="left" vertical="top" wrapText="1"/>
    </xf>
    <xf numFmtId="0" fontId="84" fillId="0" borderId="38" xfId="83" applyNumberFormat="1" applyFont="1" applyFill="1" applyBorder="1" applyAlignment="1" applyProtection="1">
      <alignment horizontal="left" vertical="top" wrapText="1"/>
    </xf>
    <xf numFmtId="0" fontId="85" fillId="0" borderId="38" xfId="83" applyNumberFormat="1" applyFont="1" applyFill="1" applyBorder="1" applyAlignment="1" applyProtection="1">
      <alignment horizontal="left" vertical="top" wrapText="1"/>
    </xf>
    <xf numFmtId="0" fontId="17" fillId="0" borderId="38" xfId="83" applyNumberFormat="1" applyFont="1" applyFill="1" applyBorder="1" applyAlignment="1" applyProtection="1">
      <alignment horizontal="left" vertical="top" wrapText="1"/>
    </xf>
    <xf numFmtId="0" fontId="13" fillId="0" borderId="38" xfId="5" applyFont="1" applyFill="1" applyBorder="1" applyAlignment="1" applyProtection="1">
      <alignment horizontal="left" vertical="top"/>
    </xf>
    <xf numFmtId="0" fontId="3" fillId="0" borderId="38" xfId="5" applyFont="1" applyFill="1" applyBorder="1" applyAlignment="1" applyProtection="1">
      <alignment horizontal="left" vertical="top" wrapText="1"/>
    </xf>
    <xf numFmtId="0" fontId="13" fillId="0" borderId="38" xfId="5" applyFont="1" applyFill="1" applyBorder="1" applyAlignment="1" applyProtection="1">
      <alignment horizontal="left" vertical="top" wrapText="1"/>
    </xf>
    <xf numFmtId="49" fontId="62" fillId="5" borderId="38" xfId="0" applyNumberFormat="1" applyFont="1" applyFill="1" applyBorder="1" applyAlignment="1" applyProtection="1">
      <alignment vertical="top"/>
    </xf>
    <xf numFmtId="0" fontId="90" fillId="0" borderId="38" xfId="0" applyFont="1" applyFill="1" applyBorder="1"/>
    <xf numFmtId="0" fontId="63" fillId="2" borderId="38" xfId="19" applyFont="1" applyBorder="1" applyAlignment="1" applyProtection="1">
      <alignment horizontal="left" vertical="top" wrapText="1" indent="2"/>
    </xf>
    <xf numFmtId="0" fontId="6" fillId="2" borderId="38" xfId="5" applyFont="1" applyBorder="1" applyAlignment="1" applyProtection="1">
      <alignment horizontal="left" vertical="top"/>
    </xf>
    <xf numFmtId="0" fontId="6" fillId="2" borderId="38" xfId="19" applyFont="1" applyBorder="1" applyAlignment="1" applyProtection="1">
      <alignment horizontal="left" vertical="top" wrapText="1" indent="2"/>
    </xf>
    <xf numFmtId="0" fontId="6" fillId="2" borderId="22" xfId="5" applyFont="1" applyBorder="1" applyAlignment="1" applyProtection="1">
      <alignment horizontal="left" vertical="top"/>
    </xf>
    <xf numFmtId="0" fontId="61" fillId="0" borderId="38" xfId="0" applyFont="1" applyFill="1" applyBorder="1"/>
    <xf numFmtId="0" fontId="61" fillId="0" borderId="24" xfId="0" applyFont="1" applyFill="1" applyBorder="1"/>
    <xf numFmtId="0" fontId="39" fillId="0" borderId="6" xfId="0" applyFont="1" applyFill="1" applyBorder="1" applyAlignment="1">
      <alignment horizontal="right"/>
    </xf>
    <xf numFmtId="0" fontId="63" fillId="2" borderId="17" xfId="7" applyFont="1" applyBorder="1" applyAlignment="1" applyProtection="1">
      <alignment horizontal="left" vertical="top" wrapText="1"/>
    </xf>
    <xf numFmtId="0" fontId="73" fillId="5" borderId="24" xfId="0" applyFont="1" applyFill="1" applyBorder="1" applyAlignment="1" applyProtection="1">
      <alignment horizontal="center" vertical="center"/>
    </xf>
    <xf numFmtId="49" fontId="20" fillId="0" borderId="19" xfId="83" applyNumberFormat="1" applyFont="1" applyFill="1" applyBorder="1" applyAlignment="1" applyProtection="1">
      <alignment horizontal="left" vertical="top" wrapText="1" indent="1"/>
    </xf>
    <xf numFmtId="0" fontId="65" fillId="0" borderId="15" xfId="83" applyNumberFormat="1" applyFont="1" applyFill="1" applyBorder="1" applyAlignment="1" applyProtection="1">
      <alignment horizontal="left" vertical="center" wrapText="1"/>
    </xf>
    <xf numFmtId="0" fontId="65" fillId="0" borderId="28" xfId="83" applyNumberFormat="1" applyFont="1" applyFill="1" applyBorder="1" applyAlignment="1" applyProtection="1">
      <alignment horizontal="left" vertical="center" wrapText="1"/>
    </xf>
    <xf numFmtId="0" fontId="91" fillId="0" borderId="38" xfId="0" applyFont="1" applyFill="1" applyBorder="1" applyAlignment="1">
      <alignment wrapText="1"/>
    </xf>
    <xf numFmtId="0" fontId="87" fillId="0" borderId="4" xfId="12" applyFont="1" applyFill="1" applyBorder="1" applyAlignment="1" applyProtection="1">
      <alignment vertical="center"/>
      <protection locked="0"/>
    </xf>
    <xf numFmtId="0" fontId="106" fillId="0" borderId="0" xfId="0" applyFont="1" applyBorder="1" applyAlignment="1"/>
    <xf numFmtId="0" fontId="108" fillId="0" borderId="8" xfId="12" applyFont="1" applyFill="1" applyBorder="1" applyAlignment="1" applyProtection="1">
      <alignment horizontal="center"/>
    </xf>
    <xf numFmtId="49" fontId="110" fillId="5" borderId="26" xfId="84" applyNumberFormat="1" applyFont="1" applyFill="1" applyBorder="1" applyAlignment="1" applyProtection="1">
      <alignment horizontal="center" vertical="top"/>
    </xf>
    <xf numFmtId="49" fontId="110" fillId="5" borderId="24" xfId="84" applyNumberFormat="1" applyFont="1" applyFill="1" applyBorder="1" applyAlignment="1" applyProtection="1">
      <alignment horizontal="center" vertical="top"/>
    </xf>
    <xf numFmtId="49" fontId="112" fillId="0" borderId="24" xfId="84" applyNumberFormat="1" applyFont="1" applyFill="1" applyBorder="1" applyAlignment="1" applyProtection="1">
      <alignment horizontal="center" vertical="top"/>
    </xf>
    <xf numFmtId="49" fontId="113" fillId="0" borderId="24" xfId="84" applyNumberFormat="1" applyFont="1" applyFill="1" applyBorder="1" applyAlignment="1" applyProtection="1">
      <alignment horizontal="center" vertical="top"/>
    </xf>
    <xf numFmtId="49" fontId="112" fillId="0" borderId="28" xfId="84" applyNumberFormat="1" applyFont="1" applyFill="1" applyBorder="1" applyAlignment="1" applyProtection="1">
      <alignment horizontal="center" vertical="top"/>
    </xf>
    <xf numFmtId="49" fontId="71" fillId="0" borderId="24" xfId="84" applyNumberFormat="1" applyFont="1" applyFill="1" applyBorder="1" applyAlignment="1" applyProtection="1">
      <alignment horizontal="left" vertical="center"/>
    </xf>
    <xf numFmtId="0" fontId="114" fillId="0" borderId="24" xfId="0" applyFont="1" applyFill="1" applyBorder="1"/>
    <xf numFmtId="49" fontId="113" fillId="5" borderId="28" xfId="84" applyNumberFormat="1" applyFont="1" applyFill="1" applyBorder="1" applyAlignment="1" applyProtection="1">
      <alignment horizontal="center" vertical="top"/>
    </xf>
    <xf numFmtId="49" fontId="115" fillId="0" borderId="24" xfId="84" applyNumberFormat="1" applyFont="1" applyFill="1" applyBorder="1" applyAlignment="1" applyProtection="1">
      <alignment horizontal="center" vertical="top"/>
    </xf>
    <xf numFmtId="0" fontId="59" fillId="0" borderId="24" xfId="0" applyFont="1" applyFill="1" applyBorder="1"/>
    <xf numFmtId="0" fontId="87" fillId="0" borderId="24" xfId="0" applyFont="1" applyFill="1" applyBorder="1"/>
    <xf numFmtId="49" fontId="110" fillId="5" borderId="0" xfId="84" applyNumberFormat="1" applyFont="1" applyFill="1" applyBorder="1" applyAlignment="1" applyProtection="1">
      <alignment horizontal="center" vertical="top"/>
    </xf>
    <xf numFmtId="17" fontId="116" fillId="0" borderId="6" xfId="0" applyNumberFormat="1" applyFont="1" applyBorder="1" applyAlignment="1">
      <alignment horizontal="center" vertical="center"/>
    </xf>
    <xf numFmtId="0" fontId="88" fillId="0" borderId="5" xfId="12" applyFont="1" applyFill="1" applyBorder="1" applyAlignment="1" applyProtection="1">
      <alignment vertical="center"/>
    </xf>
    <xf numFmtId="0" fontId="98" fillId="0" borderId="9" xfId="12" applyFont="1" applyFill="1" applyBorder="1" applyProtection="1">
      <protection locked="0"/>
    </xf>
    <xf numFmtId="4" fontId="100" fillId="5" borderId="23" xfId="84" applyNumberFormat="1" applyFont="1" applyFill="1" applyBorder="1" applyAlignment="1" applyProtection="1">
      <alignment horizontal="right" vertical="top"/>
    </xf>
    <xf numFmtId="4" fontId="100" fillId="5" borderId="31" xfId="84" applyNumberFormat="1" applyFont="1" applyFill="1" applyBorder="1" applyAlignment="1" applyProtection="1">
      <alignment horizontal="right" vertical="top"/>
    </xf>
    <xf numFmtId="4" fontId="102" fillId="0" borderId="31" xfId="84" applyNumberFormat="1" applyFont="1" applyFill="1" applyBorder="1" applyAlignment="1" applyProtection="1">
      <alignment horizontal="right" vertical="top"/>
    </xf>
    <xf numFmtId="4" fontId="102" fillId="0" borderId="21" xfId="84" applyNumberFormat="1" applyFont="1" applyFill="1" applyBorder="1" applyAlignment="1" applyProtection="1">
      <alignment horizontal="right" vertical="top"/>
    </xf>
    <xf numFmtId="166" fontId="72" fillId="0" borderId="31" xfId="84" applyNumberFormat="1" applyFont="1" applyFill="1" applyBorder="1" applyAlignment="1" applyProtection="1">
      <alignment vertical="center"/>
    </xf>
    <xf numFmtId="4" fontId="103" fillId="5" borderId="21" xfId="84" applyNumberFormat="1" applyFont="1" applyFill="1" applyBorder="1" applyAlignment="1" applyProtection="1">
      <alignment horizontal="right" vertical="top"/>
    </xf>
    <xf numFmtId="4" fontId="103" fillId="0" borderId="31" xfId="84" applyNumberFormat="1" applyFont="1" applyFill="1" applyBorder="1" applyAlignment="1" applyProtection="1">
      <alignment horizontal="right" vertical="top"/>
    </xf>
    <xf numFmtId="4" fontId="100" fillId="5" borderId="0" xfId="84" applyNumberFormat="1" applyFont="1" applyFill="1" applyBorder="1" applyAlignment="1" applyProtection="1">
      <alignment horizontal="right" vertical="top"/>
    </xf>
    <xf numFmtId="0" fontId="18" fillId="0" borderId="17" xfId="0" applyFont="1" applyFill="1" applyBorder="1" applyAlignment="1"/>
    <xf numFmtId="0" fontId="18" fillId="0" borderId="6" xfId="0" applyFont="1" applyFill="1" applyBorder="1" applyAlignment="1">
      <alignment horizontal="right" vertical="center"/>
    </xf>
    <xf numFmtId="0" fontId="18" fillId="0" borderId="0" xfId="0" applyFont="1" applyFill="1" applyBorder="1" applyAlignment="1"/>
    <xf numFmtId="0" fontId="18" fillId="0" borderId="0" xfId="0" applyFont="1" applyFill="1" applyAlignment="1"/>
    <xf numFmtId="0" fontId="21" fillId="6" borderId="35" xfId="86" applyNumberFormat="1" applyFont="1" applyFill="1" applyBorder="1" applyAlignment="1" applyProtection="1">
      <alignment horizontal="left" vertical="center" indent="1"/>
    </xf>
    <xf numFmtId="49" fontId="21" fillId="6" borderId="35" xfId="86" applyNumberFormat="1" applyFont="1" applyFill="1" applyBorder="1" applyAlignment="1" applyProtection="1">
      <alignment vertical="center" wrapText="1"/>
    </xf>
    <xf numFmtId="49" fontId="21" fillId="6" borderId="27" xfId="86" applyNumberFormat="1" applyFont="1" applyFill="1" applyBorder="1" applyAlignment="1" applyProtection="1">
      <alignment vertical="center" wrapText="1"/>
    </xf>
    <xf numFmtId="0" fontId="21" fillId="0" borderId="0" xfId="86" applyFont="1" applyFill="1" applyAlignment="1">
      <alignment vertical="center"/>
    </xf>
    <xf numFmtId="49" fontId="109" fillId="6" borderId="35" xfId="86" applyNumberFormat="1" applyFont="1" applyFill="1" applyBorder="1" applyAlignment="1" applyProtection="1">
      <alignment vertical="center" wrapText="1"/>
    </xf>
    <xf numFmtId="0" fontId="19" fillId="6" borderId="32" xfId="86" applyNumberFormat="1" applyFont="1" applyFill="1" applyBorder="1" applyAlignment="1" applyProtection="1">
      <alignment horizontal="center" vertical="center"/>
    </xf>
    <xf numFmtId="0" fontId="11" fillId="8" borderId="0" xfId="0" applyFont="1" applyFill="1" applyAlignment="1">
      <alignment horizontal="center"/>
    </xf>
    <xf numFmtId="0" fontId="21" fillId="8" borderId="0" xfId="86" applyFont="1" applyFill="1" applyAlignment="1">
      <alignment horizontal="center" vertical="center"/>
    </xf>
    <xf numFmtId="0" fontId="18" fillId="8" borderId="0" xfId="12" applyFont="1" applyFill="1" applyAlignment="1" applyProtection="1">
      <alignment horizontal="center" vertical="center"/>
    </xf>
    <xf numFmtId="0" fontId="23" fillId="8" borderId="0" xfId="12" applyFont="1" applyFill="1" applyAlignment="1" applyProtection="1">
      <alignment horizontal="center"/>
    </xf>
    <xf numFmtId="0" fontId="55" fillId="8" borderId="0" xfId="12" applyFont="1" applyFill="1" applyAlignment="1" applyProtection="1">
      <alignment horizontal="center"/>
    </xf>
    <xf numFmtId="0" fontId="21" fillId="8" borderId="0" xfId="83" applyFont="1" applyFill="1" applyAlignment="1" applyProtection="1">
      <alignment horizontal="center" vertical="center"/>
      <protection locked="0"/>
    </xf>
    <xf numFmtId="0" fontId="21" fillId="8" borderId="0" xfId="83" applyFont="1" applyFill="1" applyAlignment="1" applyProtection="1">
      <alignment horizontal="center"/>
      <protection locked="0"/>
    </xf>
    <xf numFmtId="0" fontId="117" fillId="8" borderId="0" xfId="0" applyFont="1" applyFill="1" applyAlignment="1">
      <alignment horizontal="center"/>
    </xf>
    <xf numFmtId="0" fontId="118" fillId="8" borderId="0" xfId="0" applyFont="1" applyFill="1" applyAlignment="1">
      <alignment horizontal="center"/>
    </xf>
    <xf numFmtId="0" fontId="119" fillId="8" borderId="0" xfId="0" applyFont="1" applyFill="1" applyAlignment="1">
      <alignment horizontal="center"/>
    </xf>
    <xf numFmtId="0" fontId="120" fillId="8" borderId="0" xfId="0" applyFont="1" applyFill="1" applyAlignment="1">
      <alignment horizontal="center"/>
    </xf>
    <xf numFmtId="0" fontId="20" fillId="8" borderId="0" xfId="83" applyFont="1" applyFill="1" applyAlignment="1" applyProtection="1">
      <alignment horizontal="center"/>
    </xf>
    <xf numFmtId="0" fontId="54" fillId="8" borderId="0" xfId="83" applyFont="1" applyFill="1" applyBorder="1" applyAlignment="1" applyProtection="1">
      <alignment horizontal="center"/>
    </xf>
    <xf numFmtId="0" fontId="53" fillId="8" borderId="0" xfId="83" applyFont="1" applyFill="1" applyBorder="1" applyAlignment="1" applyProtection="1">
      <alignment horizontal="center"/>
    </xf>
    <xf numFmtId="0" fontId="121" fillId="8" borderId="0" xfId="0" applyFont="1" applyFill="1" applyAlignment="1">
      <alignment horizontal="center"/>
    </xf>
    <xf numFmtId="0" fontId="18" fillId="8" borderId="0" xfId="13" applyFont="1" applyFill="1" applyAlignment="1" applyProtection="1">
      <alignment horizontal="center" vertical="top" wrapText="1"/>
    </xf>
    <xf numFmtId="0" fontId="84" fillId="8" borderId="0" xfId="83" applyFont="1" applyFill="1" applyAlignment="1" applyProtection="1">
      <alignment horizontal="center"/>
      <protection locked="0"/>
    </xf>
    <xf numFmtId="0" fontId="84" fillId="8" borderId="0" xfId="83" applyFont="1" applyFill="1" applyAlignment="1" applyProtection="1">
      <alignment horizontal="center"/>
    </xf>
    <xf numFmtId="0" fontId="18" fillId="8" borderId="0" xfId="83" applyFont="1" applyFill="1" applyAlignment="1" applyProtection="1">
      <alignment horizontal="center"/>
    </xf>
    <xf numFmtId="0" fontId="121" fillId="8" borderId="0" xfId="0" applyFont="1" applyFill="1" applyAlignment="1" applyProtection="1">
      <alignment horizontal="center" vertical="top"/>
    </xf>
    <xf numFmtId="0" fontId="120" fillId="8" borderId="0" xfId="0" applyFont="1" applyFill="1" applyAlignment="1" applyProtection="1">
      <alignment horizontal="center" vertical="top"/>
    </xf>
    <xf numFmtId="0" fontId="118" fillId="8" borderId="0" xfId="0" applyFont="1" applyFill="1" applyAlignment="1" applyProtection="1">
      <alignment horizontal="center" vertical="top"/>
    </xf>
    <xf numFmtId="0" fontId="20" fillId="8" borderId="0" xfId="13" applyFont="1" applyFill="1" applyAlignment="1" applyProtection="1">
      <alignment horizontal="center" vertical="top" wrapText="1"/>
    </xf>
    <xf numFmtId="170" fontId="40" fillId="0" borderId="14" xfId="87" applyNumberFormat="1" applyFont="1" applyFill="1" applyBorder="1" applyAlignment="1" applyProtection="1">
      <alignment horizontal="center" vertical="center"/>
    </xf>
    <xf numFmtId="0" fontId="9" fillId="0" borderId="14" xfId="86" applyNumberFormat="1" applyFont="1" applyFill="1" applyBorder="1" applyAlignment="1" applyProtection="1">
      <alignment horizontal="left" vertical="center" wrapText="1" indent="1"/>
    </xf>
    <xf numFmtId="171" fontId="80" fillId="5" borderId="6" xfId="0" applyNumberFormat="1" applyFont="1" applyFill="1" applyBorder="1" applyAlignment="1" applyProtection="1">
      <alignment horizontal="right" vertical="center"/>
    </xf>
    <xf numFmtId="171" fontId="88" fillId="0" borderId="6" xfId="0" applyNumberFormat="1" applyFont="1" applyFill="1" applyBorder="1" applyAlignment="1">
      <alignment horizontal="right"/>
    </xf>
    <xf numFmtId="171" fontId="88" fillId="5" borderId="6" xfId="0" applyNumberFormat="1" applyFont="1" applyFill="1" applyBorder="1" applyAlignment="1" applyProtection="1">
      <alignment horizontal="right" vertical="center"/>
    </xf>
    <xf numFmtId="172" fontId="105" fillId="0" borderId="31" xfId="84" applyNumberFormat="1" applyFont="1" applyFill="1" applyBorder="1" applyAlignment="1" applyProtection="1">
      <alignment vertical="top"/>
      <protection locked="0"/>
    </xf>
    <xf numFmtId="169" fontId="104" fillId="0" borderId="31" xfId="84" applyNumberFormat="1" applyFont="1" applyFill="1" applyBorder="1" applyAlignment="1" applyProtection="1">
      <alignment horizontal="center" vertical="top"/>
      <protection locked="0"/>
    </xf>
    <xf numFmtId="0" fontId="14" fillId="0" borderId="14" xfId="86" applyNumberFormat="1" applyFont="1" applyFill="1" applyBorder="1" applyAlignment="1" applyProtection="1">
      <alignment horizontal="center" vertical="center" wrapText="1"/>
    </xf>
    <xf numFmtId="0" fontId="9" fillId="7" borderId="14" xfId="86" applyNumberFormat="1" applyFont="1" applyFill="1" applyBorder="1" applyAlignment="1" applyProtection="1">
      <alignment horizontal="left" vertical="center" wrapText="1" indent="1"/>
    </xf>
    <xf numFmtId="49" fontId="122" fillId="0" borderId="14" xfId="87" applyNumberFormat="1" applyFont="1" applyFill="1" applyBorder="1" applyAlignment="1" applyProtection="1">
      <alignment horizontal="center" vertical="center"/>
    </xf>
    <xf numFmtId="173" fontId="104" fillId="0" borderId="30" xfId="84" applyNumberFormat="1" applyFont="1" applyFill="1" applyBorder="1" applyAlignment="1" applyProtection="1">
      <alignment vertical="center"/>
      <protection locked="0"/>
    </xf>
    <xf numFmtId="170" fontId="40" fillId="7" borderId="14" xfId="87" applyNumberFormat="1" applyFont="1" applyFill="1" applyBorder="1" applyAlignment="1" applyProtection="1">
      <alignment horizontal="center" vertical="center"/>
    </xf>
    <xf numFmtId="49" fontId="122" fillId="7" borderId="14" xfId="87" applyNumberFormat="1" applyFont="1" applyFill="1" applyBorder="1" applyAlignment="1" applyProtection="1">
      <alignment horizontal="center" vertical="center"/>
    </xf>
    <xf numFmtId="173" fontId="104" fillId="7" borderId="30" xfId="84" applyNumberFormat="1" applyFont="1" applyFill="1" applyBorder="1" applyAlignment="1" applyProtection="1">
      <alignment vertical="center"/>
      <protection locked="0"/>
    </xf>
    <xf numFmtId="170" fontId="40" fillId="0" borderId="14" xfId="87" applyNumberFormat="1" applyFont="1" applyFill="1" applyBorder="1" applyAlignment="1" applyProtection="1">
      <alignment horizontal="center" vertical="center" wrapText="1"/>
    </xf>
    <xf numFmtId="170" fontId="40" fillId="7" borderId="14" xfId="87" applyNumberFormat="1" applyFont="1" applyFill="1" applyBorder="1" applyAlignment="1" applyProtection="1">
      <alignment horizontal="center" vertical="center" wrapText="1"/>
    </xf>
    <xf numFmtId="0" fontId="48" fillId="3" borderId="38" xfId="0" applyFont="1" applyFill="1" applyBorder="1" applyAlignment="1">
      <alignment horizontal="left" vertical="top" indent="1"/>
    </xf>
    <xf numFmtId="0" fontId="48" fillId="3" borderId="14" xfId="0" applyFont="1" applyFill="1" applyBorder="1" applyAlignment="1">
      <alignment horizontal="center" vertical="top"/>
    </xf>
    <xf numFmtId="0" fontId="18" fillId="8" borderId="0" xfId="0" applyFont="1" applyFill="1" applyAlignment="1">
      <alignment horizontal="center"/>
    </xf>
    <xf numFmtId="0" fontId="84" fillId="0" borderId="17" xfId="83" applyNumberFormat="1" applyFont="1" applyFill="1" applyBorder="1" applyAlignment="1" applyProtection="1">
      <alignment horizontal="center" vertical="top" wrapText="1"/>
    </xf>
    <xf numFmtId="0" fontId="118" fillId="0" borderId="0" xfId="0" applyFont="1" applyFill="1" applyAlignment="1">
      <alignment horizontal="center"/>
    </xf>
    <xf numFmtId="0" fontId="62" fillId="0" borderId="19" xfId="0" applyFont="1" applyFill="1" applyBorder="1" applyAlignment="1"/>
    <xf numFmtId="0" fontId="62" fillId="0" borderId="22" xfId="0" applyFont="1" applyFill="1" applyBorder="1" applyAlignment="1">
      <alignment vertical="top"/>
    </xf>
    <xf numFmtId="0" fontId="62" fillId="0" borderId="28" xfId="0" applyFont="1" applyFill="1" applyBorder="1" applyAlignment="1">
      <alignment vertical="top"/>
    </xf>
    <xf numFmtId="0" fontId="73" fillId="0" borderId="28" xfId="0" applyFont="1" applyFill="1" applyBorder="1" applyAlignment="1">
      <alignment horizontal="center" vertical="center"/>
    </xf>
    <xf numFmtId="0" fontId="74" fillId="0" borderId="9" xfId="0" applyFont="1" applyFill="1" applyBorder="1" applyAlignment="1">
      <alignment horizontal="right" vertical="center"/>
    </xf>
    <xf numFmtId="0" fontId="49" fillId="9" borderId="0" xfId="12" applyNumberFormat="1" applyFont="1" applyFill="1" applyBorder="1" applyAlignment="1" applyProtection="1">
      <alignment horizontal="left" vertical="top"/>
    </xf>
    <xf numFmtId="0" fontId="107" fillId="9" borderId="0" xfId="12" applyFont="1" applyFill="1" applyBorder="1" applyAlignment="1" applyProtection="1">
      <alignment horizontal="center"/>
    </xf>
    <xf numFmtId="0" fontId="97" fillId="9" borderId="6" xfId="12" applyFont="1" applyFill="1" applyBorder="1" applyProtection="1">
      <protection locked="0"/>
    </xf>
    <xf numFmtId="49" fontId="21" fillId="10" borderId="16" xfId="83" applyNumberFormat="1" applyFont="1" applyFill="1" applyBorder="1" applyAlignment="1" applyProtection="1">
      <alignment vertical="center" wrapText="1"/>
    </xf>
    <xf numFmtId="0" fontId="21" fillId="10" borderId="36" xfId="83" applyNumberFormat="1" applyFont="1" applyFill="1" applyBorder="1" applyAlignment="1" applyProtection="1">
      <alignment horizontal="left" vertical="center" wrapText="1"/>
    </xf>
    <xf numFmtId="0" fontId="21" fillId="10" borderId="25" xfId="83" applyNumberFormat="1" applyFont="1" applyFill="1" applyBorder="1" applyAlignment="1" applyProtection="1">
      <alignment horizontal="left" vertical="center" wrapText="1"/>
    </xf>
    <xf numFmtId="49" fontId="109" fillId="10" borderId="25" xfId="84" applyNumberFormat="1" applyFont="1" applyFill="1" applyBorder="1" applyAlignment="1" applyProtection="1">
      <alignment horizontal="center" vertical="center"/>
    </xf>
    <xf numFmtId="49" fontId="99" fillId="10" borderId="29" xfId="84" applyNumberFormat="1" applyFont="1" applyFill="1" applyBorder="1" applyAlignment="1" applyProtection="1">
      <alignment horizontal="center" vertical="center"/>
    </xf>
    <xf numFmtId="0" fontId="23" fillId="10" borderId="18" xfId="83" applyNumberFormat="1" applyFont="1" applyFill="1" applyBorder="1" applyAlignment="1" applyProtection="1">
      <alignment horizontal="left" vertical="center" wrapText="1" indent="1"/>
    </xf>
    <xf numFmtId="0" fontId="23" fillId="10" borderId="32" xfId="83" applyNumberFormat="1" applyFont="1" applyFill="1" applyBorder="1" applyAlignment="1" applyProtection="1">
      <alignment horizontal="left" vertical="center"/>
    </xf>
    <xf numFmtId="0" fontId="23" fillId="10" borderId="27" xfId="83" applyNumberFormat="1" applyFont="1" applyFill="1" applyBorder="1" applyAlignment="1" applyProtection="1">
      <alignment horizontal="left" vertical="center"/>
    </xf>
    <xf numFmtId="49" fontId="111" fillId="10" borderId="27" xfId="84" applyNumberFormat="1" applyFont="1" applyFill="1" applyBorder="1" applyAlignment="1" applyProtection="1">
      <alignment horizontal="center" vertical="center"/>
    </xf>
    <xf numFmtId="166" fontId="101" fillId="10" borderId="30" xfId="84" applyNumberFormat="1" applyFont="1" applyFill="1" applyBorder="1" applyAlignment="1" applyProtection="1">
      <alignment vertical="center"/>
    </xf>
    <xf numFmtId="0" fontId="123" fillId="0" borderId="38" xfId="5" applyFont="1" applyFill="1" applyBorder="1" applyAlignment="1" applyProtection="1">
      <alignment horizontal="left" vertical="top"/>
    </xf>
    <xf numFmtId="0" fontId="124" fillId="2" borderId="38" xfId="19" applyFont="1" applyBorder="1" applyAlignment="1" applyProtection="1">
      <alignment horizontal="left" vertical="top" wrapText="1" indent="1"/>
    </xf>
    <xf numFmtId="0" fontId="43" fillId="0" borderId="10" xfId="79"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6" fillId="0" borderId="0" xfId="79" applyFont="1" applyAlignment="1">
      <alignment vertical="top" wrapText="1"/>
    </xf>
    <xf numFmtId="0" fontId="43" fillId="0" borderId="2" xfId="79" applyFont="1" applyBorder="1" applyAlignment="1">
      <alignment horizontal="center" vertical="top" wrapText="1"/>
    </xf>
    <xf numFmtId="0" fontId="0" fillId="0" borderId="0" xfId="0" applyBorder="1" applyAlignment="1">
      <alignment horizontal="center" vertical="top" wrapText="1"/>
    </xf>
    <xf numFmtId="0" fontId="0" fillId="0" borderId="6" xfId="0" applyBorder="1" applyAlignment="1">
      <alignment horizontal="center" vertical="top" wrapText="1"/>
    </xf>
    <xf numFmtId="0" fontId="43" fillId="0" borderId="10" xfId="79" applyFont="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67" fillId="0" borderId="2" xfId="79" applyFont="1" applyBorder="1" applyAlignment="1">
      <alignment horizontal="center" vertical="center" wrapText="1"/>
    </xf>
    <xf numFmtId="0" fontId="68" fillId="0" borderId="0" xfId="0" applyFont="1" applyAlignment="1">
      <alignment horizontal="center" vertical="center" wrapText="1"/>
    </xf>
    <xf numFmtId="0" fontId="68" fillId="0" borderId="6" xfId="0" applyFont="1" applyBorder="1" applyAlignment="1">
      <alignment horizontal="center" vertical="center" wrapText="1"/>
    </xf>
  </cellXfs>
  <cellStyles count="127">
    <cellStyle name="ArtDescriptif" xfId="5" xr:uid="{00000000-0005-0000-0000-000000000000}"/>
    <cellStyle name="ArtDescriptif 2" xfId="15" xr:uid="{00000000-0005-0000-0000-000001000000}"/>
    <cellStyle name="ArtDescriptif 3" xfId="88" xr:uid="{00000000-0005-0000-0000-000002000000}"/>
    <cellStyle name="Article note1" xfId="22" xr:uid="{00000000-0005-0000-0000-000003000000}"/>
    <cellStyle name="Article note2" xfId="23" xr:uid="{00000000-0005-0000-0000-000004000000}"/>
    <cellStyle name="Article note3" xfId="24" xr:uid="{00000000-0005-0000-0000-000006000000}"/>
    <cellStyle name="Article note4" xfId="25" xr:uid="{00000000-0005-0000-0000-000007000000}"/>
    <cellStyle name="Article note5" xfId="26" xr:uid="{00000000-0005-0000-0000-000008000000}"/>
    <cellStyle name="ArtLibelleCond" xfId="27" xr:uid="{00000000-0005-0000-0000-000009000000}"/>
    <cellStyle name="ArtLibelleCond 2" xfId="89" xr:uid="{00000000-0005-0000-0000-00000A000000}"/>
    <cellStyle name="ArtNote1" xfId="28" xr:uid="{00000000-0005-0000-0000-00000B000000}"/>
    <cellStyle name="ArtNote1 2" xfId="90" xr:uid="{00000000-0005-0000-0000-00000C000000}"/>
    <cellStyle name="ArtNote2" xfId="8" xr:uid="{00000000-0005-0000-0000-00000D000000}"/>
    <cellStyle name="ArtNote2 2" xfId="91" xr:uid="{00000000-0005-0000-0000-00000E000000}"/>
    <cellStyle name="ArtNote3" xfId="29" xr:uid="{00000000-0005-0000-0000-00000F000000}"/>
    <cellStyle name="ArtNote3 2" xfId="73" xr:uid="{00000000-0005-0000-0000-000010000000}"/>
    <cellStyle name="ArtNote3 3" xfId="92" xr:uid="{00000000-0005-0000-0000-000011000000}"/>
    <cellStyle name="ArtNote4" xfId="30" xr:uid="{00000000-0005-0000-0000-000012000000}"/>
    <cellStyle name="ArtNote4 2" xfId="93" xr:uid="{00000000-0005-0000-0000-000013000000}"/>
    <cellStyle name="ArtNote5" xfId="31" xr:uid="{00000000-0005-0000-0000-000014000000}"/>
    <cellStyle name="ArtNote5 2" xfId="94" xr:uid="{00000000-0005-0000-0000-000015000000}"/>
    <cellStyle name="ArtTitre" xfId="4" xr:uid="{00000000-0005-0000-0000-000016000000}"/>
    <cellStyle name="ArtTitre 2" xfId="95" xr:uid="{00000000-0005-0000-0000-000017000000}"/>
    <cellStyle name="CE" xfId="32" xr:uid="{00000000-0005-0000-0000-000018000000}"/>
    <cellStyle name="Chap 1" xfId="33" xr:uid="{00000000-0005-0000-0000-000019000000}"/>
    <cellStyle name="Chap 2" xfId="34" xr:uid="{00000000-0005-0000-0000-00001A000000}"/>
    <cellStyle name="Chap 3" xfId="35" xr:uid="{00000000-0005-0000-0000-00001B000000}"/>
    <cellStyle name="ChapDescriptif0" xfId="36" xr:uid="{00000000-0005-0000-0000-00001C000000}"/>
    <cellStyle name="ChapDescriptif0 2" xfId="96" xr:uid="{00000000-0005-0000-0000-00001D000000}"/>
    <cellStyle name="ChapDescriptif1" xfId="16" xr:uid="{00000000-0005-0000-0000-00001E000000}"/>
    <cellStyle name="ChapDescriptif1 2" xfId="76" xr:uid="{00000000-0005-0000-0000-00001F000000}"/>
    <cellStyle name="ChapDescriptif1 3" xfId="97" xr:uid="{00000000-0005-0000-0000-000020000000}"/>
    <cellStyle name="ChapDescriptif2" xfId="2" xr:uid="{00000000-0005-0000-0000-000021000000}"/>
    <cellStyle name="ChapDescriptif2 2" xfId="17" xr:uid="{00000000-0005-0000-0000-000022000000}"/>
    <cellStyle name="ChapDescriptif2 3" xfId="98" xr:uid="{00000000-0005-0000-0000-000023000000}"/>
    <cellStyle name="ChapDescriptif3" xfId="11" xr:uid="{00000000-0005-0000-0000-000024000000}"/>
    <cellStyle name="ChapDescriptif3 2" xfId="19" xr:uid="{00000000-0005-0000-0000-000025000000}"/>
    <cellStyle name="ChapDescriptif3 3" xfId="99" xr:uid="{00000000-0005-0000-0000-000026000000}"/>
    <cellStyle name="ChapDescriptif4" xfId="37" xr:uid="{00000000-0005-0000-0000-000027000000}"/>
    <cellStyle name="ChapDescriptif4 2" xfId="75" xr:uid="{00000000-0005-0000-0000-000028000000}"/>
    <cellStyle name="ChapDescriptif4 3" xfId="100" xr:uid="{00000000-0005-0000-0000-000029000000}"/>
    <cellStyle name="ChapNote0" xfId="38" xr:uid="{00000000-0005-0000-0000-00002A000000}"/>
    <cellStyle name="ChapNote0 2" xfId="101" xr:uid="{00000000-0005-0000-0000-00002B000000}"/>
    <cellStyle name="ChapNote1" xfId="39" xr:uid="{00000000-0005-0000-0000-00002C000000}"/>
    <cellStyle name="ChapNote1 2" xfId="72" xr:uid="{00000000-0005-0000-0000-00002D000000}"/>
    <cellStyle name="ChapNote1 3" xfId="102" xr:uid="{00000000-0005-0000-0000-00002E000000}"/>
    <cellStyle name="ChapNote2" xfId="3" xr:uid="{00000000-0005-0000-0000-00002F000000}"/>
    <cellStyle name="ChapNote2 2" xfId="103" xr:uid="{00000000-0005-0000-0000-000030000000}"/>
    <cellStyle name="ChapNote3" xfId="10" xr:uid="{00000000-0005-0000-0000-000031000000}"/>
    <cellStyle name="ChapNote3 2" xfId="104" xr:uid="{00000000-0005-0000-0000-000032000000}"/>
    <cellStyle name="ChapNote4" xfId="40" xr:uid="{00000000-0005-0000-0000-000033000000}"/>
    <cellStyle name="ChapNote4 2" xfId="105" xr:uid="{00000000-0005-0000-0000-000034000000}"/>
    <cellStyle name="ChapRecap0" xfId="41" xr:uid="{00000000-0005-0000-0000-000035000000}"/>
    <cellStyle name="ChapRecap0 2" xfId="106" xr:uid="{00000000-0005-0000-0000-000036000000}"/>
    <cellStyle name="ChapRecap1" xfId="42" xr:uid="{00000000-0005-0000-0000-000037000000}"/>
    <cellStyle name="ChapRecap1 2" xfId="107" xr:uid="{00000000-0005-0000-0000-000038000000}"/>
    <cellStyle name="ChapRecap2" xfId="43" xr:uid="{00000000-0005-0000-0000-000039000000}"/>
    <cellStyle name="ChapRecap2 2" xfId="108" xr:uid="{00000000-0005-0000-0000-00003A000000}"/>
    <cellStyle name="ChapRecap3" xfId="44" xr:uid="{00000000-0005-0000-0000-00003B000000}"/>
    <cellStyle name="ChapRecap3 2" xfId="109" xr:uid="{00000000-0005-0000-0000-00003C000000}"/>
    <cellStyle name="ChapRecap4" xfId="45" xr:uid="{00000000-0005-0000-0000-00003D000000}"/>
    <cellStyle name="ChapRecap4 2" xfId="110" xr:uid="{00000000-0005-0000-0000-00003E000000}"/>
    <cellStyle name="ChapTitre0" xfId="21" xr:uid="{00000000-0005-0000-0000-00003F000000}"/>
    <cellStyle name="ChapTitre0 2" xfId="111" xr:uid="{00000000-0005-0000-0000-000040000000}"/>
    <cellStyle name="ChapTitre1" xfId="6" xr:uid="{00000000-0005-0000-0000-000041000000}"/>
    <cellStyle name="ChapTitre1 2" xfId="112" xr:uid="{00000000-0005-0000-0000-000042000000}"/>
    <cellStyle name="ChapTitre2" xfId="1" xr:uid="{00000000-0005-0000-0000-000043000000}"/>
    <cellStyle name="ChapTitre2 2" xfId="14" xr:uid="{00000000-0005-0000-0000-000044000000}"/>
    <cellStyle name="ChapTitre2 3" xfId="113" xr:uid="{00000000-0005-0000-0000-000045000000}"/>
    <cellStyle name="ChapTitre3" xfId="9" xr:uid="{00000000-0005-0000-0000-000046000000}"/>
    <cellStyle name="ChapTitre3 2" xfId="18" xr:uid="{00000000-0005-0000-0000-000047000000}"/>
    <cellStyle name="ChapTitre3 3" xfId="78" xr:uid="{00000000-0005-0000-0000-000048000000}"/>
    <cellStyle name="ChapTitre3 4" xfId="114" xr:uid="{00000000-0005-0000-0000-000049000000}"/>
    <cellStyle name="ChapTitre4" xfId="20" xr:uid="{00000000-0005-0000-0000-00004A000000}"/>
    <cellStyle name="ChapTitre4 2" xfId="74" xr:uid="{00000000-0005-0000-0000-00004B000000}"/>
    <cellStyle name="ChapTitre4 3" xfId="115" xr:uid="{00000000-0005-0000-0000-00004C000000}"/>
    <cellStyle name="Descr Article" xfId="46" xr:uid="{00000000-0005-0000-0000-00004D000000}"/>
    <cellStyle name="DQLocQuantNonLoc" xfId="47" xr:uid="{00000000-0005-0000-0000-00004F000000}"/>
    <cellStyle name="DQLocRefClass" xfId="48" xr:uid="{00000000-0005-0000-0000-000050000000}"/>
    <cellStyle name="DQLocStruct" xfId="49" xr:uid="{00000000-0005-0000-0000-000051000000}"/>
    <cellStyle name="DQMinutes" xfId="50" xr:uid="{00000000-0005-0000-0000-000052000000}"/>
    <cellStyle name="DQMinutes 2" xfId="116" xr:uid="{00000000-0005-0000-0000-000053000000}"/>
    <cellStyle name="Euro" xfId="77" xr:uid="{00000000-0005-0000-0000-000054000000}"/>
    <cellStyle name="Euro 7" xfId="81" xr:uid="{00000000-0005-0000-0000-000055000000}"/>
    <cellStyle name="Info Entete" xfId="51" xr:uid="{00000000-0005-0000-0000-000056000000}"/>
    <cellStyle name="Info Entete 2" xfId="117" xr:uid="{00000000-0005-0000-0000-000057000000}"/>
    <cellStyle name="Inter Entete" xfId="52" xr:uid="{00000000-0005-0000-0000-000058000000}"/>
    <cellStyle name="Inter Entete 2" xfId="118" xr:uid="{00000000-0005-0000-0000-000059000000}"/>
    <cellStyle name="Loc Litteraire" xfId="53" xr:uid="{00000000-0005-0000-0000-00005A000000}"/>
    <cellStyle name="Loc Structuree" xfId="54" xr:uid="{00000000-0005-0000-0000-00005B000000}"/>
    <cellStyle name="LocLit" xfId="55" xr:uid="{00000000-0005-0000-0000-00005C000000}"/>
    <cellStyle name="LocLit 2" xfId="119" xr:uid="{00000000-0005-0000-0000-00005D000000}"/>
    <cellStyle name="LocRefClass" xfId="56" xr:uid="{00000000-0005-0000-0000-00005E000000}"/>
    <cellStyle name="LocRefClass 2" xfId="120" xr:uid="{00000000-0005-0000-0000-00005F000000}"/>
    <cellStyle name="LocSignetRep" xfId="57" xr:uid="{00000000-0005-0000-0000-000060000000}"/>
    <cellStyle name="LocSignetRep 2" xfId="121" xr:uid="{00000000-0005-0000-0000-000061000000}"/>
    <cellStyle name="LocStrRecap0" xfId="58" xr:uid="{00000000-0005-0000-0000-000062000000}"/>
    <cellStyle name="LocStrRecap1" xfId="59" xr:uid="{00000000-0005-0000-0000-000063000000}"/>
    <cellStyle name="LocStrTexte0" xfId="60" xr:uid="{00000000-0005-0000-0000-000064000000}"/>
    <cellStyle name="LocStrTexte1" xfId="61" xr:uid="{00000000-0005-0000-0000-000065000000}"/>
    <cellStyle name="LocStruct" xfId="62" xr:uid="{00000000-0005-0000-0000-000066000000}"/>
    <cellStyle name="LocStruct 2" xfId="122" xr:uid="{00000000-0005-0000-0000-000067000000}"/>
    <cellStyle name="LocTitre" xfId="63" xr:uid="{00000000-0005-0000-0000-000068000000}"/>
    <cellStyle name="LocTitre 2" xfId="123" xr:uid="{00000000-0005-0000-0000-000069000000}"/>
    <cellStyle name="Lot" xfId="64" xr:uid="{00000000-0005-0000-0000-00006A000000}"/>
    <cellStyle name="Lot 2" xfId="124" xr:uid="{00000000-0005-0000-0000-00006B000000}"/>
    <cellStyle name="Milliers 2" xfId="71" xr:uid="{00000000-0005-0000-0000-00006C000000}"/>
    <cellStyle name="Milliers 3" xfId="84" xr:uid="{00000000-0005-0000-0000-00006D000000}"/>
    <cellStyle name="Milliers 4" xfId="87" xr:uid="{00000000-0005-0000-0000-00006E000000}"/>
    <cellStyle name="Nb2dec" xfId="65" xr:uid="{00000000-0005-0000-0000-000070000000}"/>
    <cellStyle name="Normal" xfId="0" builtinId="0"/>
    <cellStyle name="Normal 2" xfId="13" xr:uid="{00000000-0005-0000-0000-000072000000}"/>
    <cellStyle name="Normal 2 3" xfId="82" xr:uid="{00000000-0005-0000-0000-000073000000}"/>
    <cellStyle name="Normal 3" xfId="80" xr:uid="{00000000-0005-0000-0000-000074000000}"/>
    <cellStyle name="Normal 4" xfId="83" xr:uid="{00000000-0005-0000-0000-000075000000}"/>
    <cellStyle name="Normal 5" xfId="85" xr:uid="{00000000-0005-0000-0000-000076000000}"/>
    <cellStyle name="Normal 6" xfId="125" xr:uid="{00000000-0005-0000-0000-000077000000}"/>
    <cellStyle name="Normal_2006 Menuiserie - BPU" xfId="79" xr:uid="{00000000-0005-0000-0000-000078000000}"/>
    <cellStyle name="Normal_Lot SSI DPGF Maintenance" xfId="86" xr:uid="{00000000-0005-0000-0000-00007B000000}"/>
    <cellStyle name="Normal_Mmixte - Elec 2008 - BPU Travaux" xfId="12" xr:uid="{00000000-0005-0000-0000-00007C000000}"/>
    <cellStyle name="Numerotation" xfId="7" xr:uid="{00000000-0005-0000-0000-00007E000000}"/>
    <cellStyle name="Qte Structuree" xfId="66" xr:uid="{00000000-0005-0000-0000-00007F000000}"/>
    <cellStyle name="Structure" xfId="67" xr:uid="{00000000-0005-0000-0000-000080000000}"/>
    <cellStyle name="Structure Note" xfId="68" xr:uid="{00000000-0005-0000-0000-000081000000}"/>
    <cellStyle name="Titre Article" xfId="69" xr:uid="{00000000-0005-0000-0000-000082000000}"/>
    <cellStyle name="Titre Entete" xfId="70" xr:uid="{00000000-0005-0000-0000-000083000000}"/>
    <cellStyle name="Titre Entete 2" xfId="126" xr:uid="{00000000-0005-0000-0000-000084000000}"/>
  </cellStyles>
  <dxfs count="88">
    <dxf>
      <font>
        <condense val="0"/>
        <extend val="0"/>
        <color indexed="9"/>
      </font>
    </dxf>
    <dxf>
      <font>
        <condense val="0"/>
        <extend val="0"/>
        <color indexed="9"/>
      </font>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ont>
        <condense val="0"/>
        <extend val="0"/>
        <color indexed="9"/>
      </font>
    </dxf>
    <dxf>
      <fill>
        <patternFill>
          <bgColor indexed="11"/>
        </patternFill>
      </fill>
    </dxf>
    <dxf>
      <font>
        <condense val="0"/>
        <extend val="0"/>
        <color indexed="9"/>
      </font>
    </dxf>
    <dxf>
      <font>
        <condense val="0"/>
        <extend val="0"/>
        <color indexed="9"/>
      </font>
    </dxf>
    <dxf>
      <fill>
        <patternFill>
          <bgColor indexed="11"/>
        </patternFill>
      </fill>
    </dxf>
    <dxf>
      <font>
        <condense val="0"/>
        <extend val="0"/>
        <color indexed="9"/>
      </font>
    </dxf>
    <dxf>
      <fill>
        <patternFill>
          <bgColor indexed="11"/>
        </patternFill>
      </fill>
    </dxf>
    <dxf>
      <font>
        <condense val="0"/>
        <extend val="0"/>
        <color indexed="9"/>
      </font>
    </dxf>
    <dxf>
      <fill>
        <patternFill>
          <bgColor indexed="11"/>
        </patternFill>
      </fill>
    </dxf>
    <dxf>
      <font>
        <condense val="0"/>
        <extend val="0"/>
        <color indexed="9"/>
      </font>
    </dxf>
    <dxf>
      <fill>
        <patternFill>
          <bgColor indexed="11"/>
        </patternFill>
      </fill>
    </dxf>
    <dxf>
      <font>
        <condense val="0"/>
        <extend val="0"/>
        <color indexed="9"/>
      </font>
    </dxf>
    <dxf>
      <fill>
        <patternFill>
          <bgColor indexed="11"/>
        </patternFill>
      </fill>
    </dxf>
    <dxf>
      <font>
        <condense val="0"/>
        <extend val="0"/>
        <color indexed="9"/>
      </font>
    </dxf>
    <dxf>
      <fill>
        <patternFill>
          <bgColor indexed="11"/>
        </patternFill>
      </fill>
    </dxf>
    <dxf>
      <fill>
        <patternFill>
          <bgColor indexed="11"/>
        </patternFill>
      </fill>
    </dxf>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ill>
        <patternFill>
          <bgColor indexed="11"/>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indexed="11"/>
        </patternFill>
      </fill>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008000"/>
      <color rgb="FF3333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127137</xdr:colOff>
      <xdr:row>0</xdr:row>
      <xdr:rowOff>145774</xdr:rowOff>
    </xdr:from>
    <xdr:to>
      <xdr:col>0</xdr:col>
      <xdr:colOff>1041538</xdr:colOff>
      <xdr:row>4</xdr:row>
      <xdr:rowOff>140391</xdr:rowOff>
    </xdr:to>
    <xdr:pic>
      <xdr:nvPicPr>
        <xdr:cNvPr id="2" name="Picture 1" descr="logoquadri_150dpi_25">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137" y="145774"/>
          <a:ext cx="914401" cy="9388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57979</xdr:colOff>
      <xdr:row>1</xdr:row>
      <xdr:rowOff>57978</xdr:rowOff>
    </xdr:from>
    <xdr:to>
      <xdr:col>0</xdr:col>
      <xdr:colOff>410308</xdr:colOff>
      <xdr:row>2</xdr:row>
      <xdr:rowOff>123812</xdr:rowOff>
    </xdr:to>
    <xdr:pic>
      <xdr:nvPicPr>
        <xdr:cNvPr id="2" name="Picture 1" descr="logoquadri_150dpi_25">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979" y="210378"/>
          <a:ext cx="352329" cy="3564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tabColor rgb="FFFF0000"/>
    <pageSetUpPr fitToPage="1"/>
  </sheetPr>
  <dimension ref="A1:E39"/>
  <sheetViews>
    <sheetView showGridLines="0" view="pageBreakPreview" zoomScale="115" zoomScaleNormal="100" zoomScaleSheetLayoutView="115" workbookViewId="0">
      <selection activeCell="E40" sqref="E40"/>
    </sheetView>
  </sheetViews>
  <sheetFormatPr baseColWidth="10" defaultRowHeight="12.75" x14ac:dyDescent="0.25"/>
  <cols>
    <col min="1" max="2" width="16.5703125" style="4" customWidth="1"/>
    <col min="3" max="3" width="21.5703125" style="4" customWidth="1"/>
    <col min="4" max="4" width="16.5703125" style="4" customWidth="1"/>
    <col min="5" max="5" width="18.5703125" style="4" customWidth="1"/>
    <col min="6" max="256" width="11.42578125" style="4"/>
    <col min="257" max="258" width="16.5703125" style="4" customWidth="1"/>
    <col min="259" max="259" width="21.5703125" style="4" customWidth="1"/>
    <col min="260" max="260" width="16.5703125" style="4" customWidth="1"/>
    <col min="261" max="261" width="18.5703125" style="4" customWidth="1"/>
    <col min="262" max="512" width="11.42578125" style="4"/>
    <col min="513" max="514" width="16.5703125" style="4" customWidth="1"/>
    <col min="515" max="515" width="21.5703125" style="4" customWidth="1"/>
    <col min="516" max="516" width="16.5703125" style="4" customWidth="1"/>
    <col min="517" max="517" width="18.5703125" style="4" customWidth="1"/>
    <col min="518" max="768" width="11.42578125" style="4"/>
    <col min="769" max="770" width="16.5703125" style="4" customWidth="1"/>
    <col min="771" max="771" width="21.5703125" style="4" customWidth="1"/>
    <col min="772" max="772" width="16.5703125" style="4" customWidth="1"/>
    <col min="773" max="773" width="18.5703125" style="4" customWidth="1"/>
    <col min="774" max="1024" width="11.42578125" style="4"/>
    <col min="1025" max="1026" width="16.5703125" style="4" customWidth="1"/>
    <col min="1027" max="1027" width="21.5703125" style="4" customWidth="1"/>
    <col min="1028" max="1028" width="16.5703125" style="4" customWidth="1"/>
    <col min="1029" max="1029" width="18.5703125" style="4" customWidth="1"/>
    <col min="1030" max="1280" width="11.42578125" style="4"/>
    <col min="1281" max="1282" width="16.5703125" style="4" customWidth="1"/>
    <col min="1283" max="1283" width="21.5703125" style="4" customWidth="1"/>
    <col min="1284" max="1284" width="16.5703125" style="4" customWidth="1"/>
    <col min="1285" max="1285" width="18.5703125" style="4" customWidth="1"/>
    <col min="1286" max="1536" width="11.42578125" style="4"/>
    <col min="1537" max="1538" width="16.5703125" style="4" customWidth="1"/>
    <col min="1539" max="1539" width="21.5703125" style="4" customWidth="1"/>
    <col min="1540" max="1540" width="16.5703125" style="4" customWidth="1"/>
    <col min="1541" max="1541" width="18.5703125" style="4" customWidth="1"/>
    <col min="1542" max="1792" width="11.42578125" style="4"/>
    <col min="1793" max="1794" width="16.5703125" style="4" customWidth="1"/>
    <col min="1795" max="1795" width="21.5703125" style="4" customWidth="1"/>
    <col min="1796" max="1796" width="16.5703125" style="4" customWidth="1"/>
    <col min="1797" max="1797" width="18.5703125" style="4" customWidth="1"/>
    <col min="1798" max="2048" width="11.42578125" style="4"/>
    <col min="2049" max="2050" width="16.5703125" style="4" customWidth="1"/>
    <col min="2051" max="2051" width="21.5703125" style="4" customWidth="1"/>
    <col min="2052" max="2052" width="16.5703125" style="4" customWidth="1"/>
    <col min="2053" max="2053" width="18.5703125" style="4" customWidth="1"/>
    <col min="2054" max="2304" width="11.42578125" style="4"/>
    <col min="2305" max="2306" width="16.5703125" style="4" customWidth="1"/>
    <col min="2307" max="2307" width="21.5703125" style="4" customWidth="1"/>
    <col min="2308" max="2308" width="16.5703125" style="4" customWidth="1"/>
    <col min="2309" max="2309" width="18.5703125" style="4" customWidth="1"/>
    <col min="2310" max="2560" width="11.42578125" style="4"/>
    <col min="2561" max="2562" width="16.5703125" style="4" customWidth="1"/>
    <col min="2563" max="2563" width="21.5703125" style="4" customWidth="1"/>
    <col min="2564" max="2564" width="16.5703125" style="4" customWidth="1"/>
    <col min="2565" max="2565" width="18.5703125" style="4" customWidth="1"/>
    <col min="2566" max="2816" width="11.42578125" style="4"/>
    <col min="2817" max="2818" width="16.5703125" style="4" customWidth="1"/>
    <col min="2819" max="2819" width="21.5703125" style="4" customWidth="1"/>
    <col min="2820" max="2820" width="16.5703125" style="4" customWidth="1"/>
    <col min="2821" max="2821" width="18.5703125" style="4" customWidth="1"/>
    <col min="2822" max="3072" width="11.42578125" style="4"/>
    <col min="3073" max="3074" width="16.5703125" style="4" customWidth="1"/>
    <col min="3075" max="3075" width="21.5703125" style="4" customWidth="1"/>
    <col min="3076" max="3076" width="16.5703125" style="4" customWidth="1"/>
    <col min="3077" max="3077" width="18.5703125" style="4" customWidth="1"/>
    <col min="3078" max="3328" width="11.42578125" style="4"/>
    <col min="3329" max="3330" width="16.5703125" style="4" customWidth="1"/>
    <col min="3331" max="3331" width="21.5703125" style="4" customWidth="1"/>
    <col min="3332" max="3332" width="16.5703125" style="4" customWidth="1"/>
    <col min="3333" max="3333" width="18.5703125" style="4" customWidth="1"/>
    <col min="3334" max="3584" width="11.42578125" style="4"/>
    <col min="3585" max="3586" width="16.5703125" style="4" customWidth="1"/>
    <col min="3587" max="3587" width="21.5703125" style="4" customWidth="1"/>
    <col min="3588" max="3588" width="16.5703125" style="4" customWidth="1"/>
    <col min="3589" max="3589" width="18.5703125" style="4" customWidth="1"/>
    <col min="3590" max="3840" width="11.42578125" style="4"/>
    <col min="3841" max="3842" width="16.5703125" style="4" customWidth="1"/>
    <col min="3843" max="3843" width="21.5703125" style="4" customWidth="1"/>
    <col min="3844" max="3844" width="16.5703125" style="4" customWidth="1"/>
    <col min="3845" max="3845" width="18.5703125" style="4" customWidth="1"/>
    <col min="3846" max="4096" width="11.42578125" style="4"/>
    <col min="4097" max="4098" width="16.5703125" style="4" customWidth="1"/>
    <col min="4099" max="4099" width="21.5703125" style="4" customWidth="1"/>
    <col min="4100" max="4100" width="16.5703125" style="4" customWidth="1"/>
    <col min="4101" max="4101" width="18.5703125" style="4" customWidth="1"/>
    <col min="4102" max="4352" width="11.42578125" style="4"/>
    <col min="4353" max="4354" width="16.5703125" style="4" customWidth="1"/>
    <col min="4355" max="4355" width="21.5703125" style="4" customWidth="1"/>
    <col min="4356" max="4356" width="16.5703125" style="4" customWidth="1"/>
    <col min="4357" max="4357" width="18.5703125" style="4" customWidth="1"/>
    <col min="4358" max="4608" width="11.42578125" style="4"/>
    <col min="4609" max="4610" width="16.5703125" style="4" customWidth="1"/>
    <col min="4611" max="4611" width="21.5703125" style="4" customWidth="1"/>
    <col min="4612" max="4612" width="16.5703125" style="4" customWidth="1"/>
    <col min="4613" max="4613" width="18.5703125" style="4" customWidth="1"/>
    <col min="4614" max="4864" width="11.42578125" style="4"/>
    <col min="4865" max="4866" width="16.5703125" style="4" customWidth="1"/>
    <col min="4867" max="4867" width="21.5703125" style="4" customWidth="1"/>
    <col min="4868" max="4868" width="16.5703125" style="4" customWidth="1"/>
    <col min="4869" max="4869" width="18.5703125" style="4" customWidth="1"/>
    <col min="4870" max="5120" width="11.42578125" style="4"/>
    <col min="5121" max="5122" width="16.5703125" style="4" customWidth="1"/>
    <col min="5123" max="5123" width="21.5703125" style="4" customWidth="1"/>
    <col min="5124" max="5124" width="16.5703125" style="4" customWidth="1"/>
    <col min="5125" max="5125" width="18.5703125" style="4" customWidth="1"/>
    <col min="5126" max="5376" width="11.42578125" style="4"/>
    <col min="5377" max="5378" width="16.5703125" style="4" customWidth="1"/>
    <col min="5379" max="5379" width="21.5703125" style="4" customWidth="1"/>
    <col min="5380" max="5380" width="16.5703125" style="4" customWidth="1"/>
    <col min="5381" max="5381" width="18.5703125" style="4" customWidth="1"/>
    <col min="5382" max="5632" width="11.42578125" style="4"/>
    <col min="5633" max="5634" width="16.5703125" style="4" customWidth="1"/>
    <col min="5635" max="5635" width="21.5703125" style="4" customWidth="1"/>
    <col min="5636" max="5636" width="16.5703125" style="4" customWidth="1"/>
    <col min="5637" max="5637" width="18.5703125" style="4" customWidth="1"/>
    <col min="5638" max="5888" width="11.42578125" style="4"/>
    <col min="5889" max="5890" width="16.5703125" style="4" customWidth="1"/>
    <col min="5891" max="5891" width="21.5703125" style="4" customWidth="1"/>
    <col min="5892" max="5892" width="16.5703125" style="4" customWidth="1"/>
    <col min="5893" max="5893" width="18.5703125" style="4" customWidth="1"/>
    <col min="5894" max="6144" width="11.42578125" style="4"/>
    <col min="6145" max="6146" width="16.5703125" style="4" customWidth="1"/>
    <col min="6147" max="6147" width="21.5703125" style="4" customWidth="1"/>
    <col min="6148" max="6148" width="16.5703125" style="4" customWidth="1"/>
    <col min="6149" max="6149" width="18.5703125" style="4" customWidth="1"/>
    <col min="6150" max="6400" width="11.42578125" style="4"/>
    <col min="6401" max="6402" width="16.5703125" style="4" customWidth="1"/>
    <col min="6403" max="6403" width="21.5703125" style="4" customWidth="1"/>
    <col min="6404" max="6404" width="16.5703125" style="4" customWidth="1"/>
    <col min="6405" max="6405" width="18.5703125" style="4" customWidth="1"/>
    <col min="6406" max="6656" width="11.42578125" style="4"/>
    <col min="6657" max="6658" width="16.5703125" style="4" customWidth="1"/>
    <col min="6659" max="6659" width="21.5703125" style="4" customWidth="1"/>
    <col min="6660" max="6660" width="16.5703125" style="4" customWidth="1"/>
    <col min="6661" max="6661" width="18.5703125" style="4" customWidth="1"/>
    <col min="6662" max="6912" width="11.42578125" style="4"/>
    <col min="6913" max="6914" width="16.5703125" style="4" customWidth="1"/>
    <col min="6915" max="6915" width="21.5703125" style="4" customWidth="1"/>
    <col min="6916" max="6916" width="16.5703125" style="4" customWidth="1"/>
    <col min="6917" max="6917" width="18.5703125" style="4" customWidth="1"/>
    <col min="6918" max="7168" width="11.42578125" style="4"/>
    <col min="7169" max="7170" width="16.5703125" style="4" customWidth="1"/>
    <col min="7171" max="7171" width="21.5703125" style="4" customWidth="1"/>
    <col min="7172" max="7172" width="16.5703125" style="4" customWidth="1"/>
    <col min="7173" max="7173" width="18.5703125" style="4" customWidth="1"/>
    <col min="7174" max="7424" width="11.42578125" style="4"/>
    <col min="7425" max="7426" width="16.5703125" style="4" customWidth="1"/>
    <col min="7427" max="7427" width="21.5703125" style="4" customWidth="1"/>
    <col min="7428" max="7428" width="16.5703125" style="4" customWidth="1"/>
    <col min="7429" max="7429" width="18.5703125" style="4" customWidth="1"/>
    <col min="7430" max="7680" width="11.42578125" style="4"/>
    <col min="7681" max="7682" width="16.5703125" style="4" customWidth="1"/>
    <col min="7683" max="7683" width="21.5703125" style="4" customWidth="1"/>
    <col min="7684" max="7684" width="16.5703125" style="4" customWidth="1"/>
    <col min="7685" max="7685" width="18.5703125" style="4" customWidth="1"/>
    <col min="7686" max="7936" width="11.42578125" style="4"/>
    <col min="7937" max="7938" width="16.5703125" style="4" customWidth="1"/>
    <col min="7939" max="7939" width="21.5703125" style="4" customWidth="1"/>
    <col min="7940" max="7940" width="16.5703125" style="4" customWidth="1"/>
    <col min="7941" max="7941" width="18.5703125" style="4" customWidth="1"/>
    <col min="7942" max="8192" width="11.42578125" style="4"/>
    <col min="8193" max="8194" width="16.5703125" style="4" customWidth="1"/>
    <col min="8195" max="8195" width="21.5703125" style="4" customWidth="1"/>
    <col min="8196" max="8196" width="16.5703125" style="4" customWidth="1"/>
    <col min="8197" max="8197" width="18.5703125" style="4" customWidth="1"/>
    <col min="8198" max="8448" width="11.42578125" style="4"/>
    <col min="8449" max="8450" width="16.5703125" style="4" customWidth="1"/>
    <col min="8451" max="8451" width="21.5703125" style="4" customWidth="1"/>
    <col min="8452" max="8452" width="16.5703125" style="4" customWidth="1"/>
    <col min="8453" max="8453" width="18.5703125" style="4" customWidth="1"/>
    <col min="8454" max="8704" width="11.42578125" style="4"/>
    <col min="8705" max="8706" width="16.5703125" style="4" customWidth="1"/>
    <col min="8707" max="8707" width="21.5703125" style="4" customWidth="1"/>
    <col min="8708" max="8708" width="16.5703125" style="4" customWidth="1"/>
    <col min="8709" max="8709" width="18.5703125" style="4" customWidth="1"/>
    <col min="8710" max="8960" width="11.42578125" style="4"/>
    <col min="8961" max="8962" width="16.5703125" style="4" customWidth="1"/>
    <col min="8963" max="8963" width="21.5703125" style="4" customWidth="1"/>
    <col min="8964" max="8964" width="16.5703125" style="4" customWidth="1"/>
    <col min="8965" max="8965" width="18.5703125" style="4" customWidth="1"/>
    <col min="8966" max="9216" width="11.42578125" style="4"/>
    <col min="9217" max="9218" width="16.5703125" style="4" customWidth="1"/>
    <col min="9219" max="9219" width="21.5703125" style="4" customWidth="1"/>
    <col min="9220" max="9220" width="16.5703125" style="4" customWidth="1"/>
    <col min="9221" max="9221" width="18.5703125" style="4" customWidth="1"/>
    <col min="9222" max="9472" width="11.42578125" style="4"/>
    <col min="9473" max="9474" width="16.5703125" style="4" customWidth="1"/>
    <col min="9475" max="9475" width="21.5703125" style="4" customWidth="1"/>
    <col min="9476" max="9476" width="16.5703125" style="4" customWidth="1"/>
    <col min="9477" max="9477" width="18.5703125" style="4" customWidth="1"/>
    <col min="9478" max="9728" width="11.42578125" style="4"/>
    <col min="9729" max="9730" width="16.5703125" style="4" customWidth="1"/>
    <col min="9731" max="9731" width="21.5703125" style="4" customWidth="1"/>
    <col min="9732" max="9732" width="16.5703125" style="4" customWidth="1"/>
    <col min="9733" max="9733" width="18.5703125" style="4" customWidth="1"/>
    <col min="9734" max="9984" width="11.42578125" style="4"/>
    <col min="9985" max="9986" width="16.5703125" style="4" customWidth="1"/>
    <col min="9987" max="9987" width="21.5703125" style="4" customWidth="1"/>
    <col min="9988" max="9988" width="16.5703125" style="4" customWidth="1"/>
    <col min="9989" max="9989" width="18.5703125" style="4" customWidth="1"/>
    <col min="9990" max="10240" width="11.42578125" style="4"/>
    <col min="10241" max="10242" width="16.5703125" style="4" customWidth="1"/>
    <col min="10243" max="10243" width="21.5703125" style="4" customWidth="1"/>
    <col min="10244" max="10244" width="16.5703125" style="4" customWidth="1"/>
    <col min="10245" max="10245" width="18.5703125" style="4" customWidth="1"/>
    <col min="10246" max="10496" width="11.42578125" style="4"/>
    <col min="10497" max="10498" width="16.5703125" style="4" customWidth="1"/>
    <col min="10499" max="10499" width="21.5703125" style="4" customWidth="1"/>
    <col min="10500" max="10500" width="16.5703125" style="4" customWidth="1"/>
    <col min="10501" max="10501" width="18.5703125" style="4" customWidth="1"/>
    <col min="10502" max="10752" width="11.42578125" style="4"/>
    <col min="10753" max="10754" width="16.5703125" style="4" customWidth="1"/>
    <col min="10755" max="10755" width="21.5703125" style="4" customWidth="1"/>
    <col min="10756" max="10756" width="16.5703125" style="4" customWidth="1"/>
    <col min="10757" max="10757" width="18.5703125" style="4" customWidth="1"/>
    <col min="10758" max="11008" width="11.42578125" style="4"/>
    <col min="11009" max="11010" width="16.5703125" style="4" customWidth="1"/>
    <col min="11011" max="11011" width="21.5703125" style="4" customWidth="1"/>
    <col min="11012" max="11012" width="16.5703125" style="4" customWidth="1"/>
    <col min="11013" max="11013" width="18.5703125" style="4" customWidth="1"/>
    <col min="11014" max="11264" width="11.42578125" style="4"/>
    <col min="11265" max="11266" width="16.5703125" style="4" customWidth="1"/>
    <col min="11267" max="11267" width="21.5703125" style="4" customWidth="1"/>
    <col min="11268" max="11268" width="16.5703125" style="4" customWidth="1"/>
    <col min="11269" max="11269" width="18.5703125" style="4" customWidth="1"/>
    <col min="11270" max="11520" width="11.42578125" style="4"/>
    <col min="11521" max="11522" width="16.5703125" style="4" customWidth="1"/>
    <col min="11523" max="11523" width="21.5703125" style="4" customWidth="1"/>
    <col min="11524" max="11524" width="16.5703125" style="4" customWidth="1"/>
    <col min="11525" max="11525" width="18.5703125" style="4" customWidth="1"/>
    <col min="11526" max="11776" width="11.42578125" style="4"/>
    <col min="11777" max="11778" width="16.5703125" style="4" customWidth="1"/>
    <col min="11779" max="11779" width="21.5703125" style="4" customWidth="1"/>
    <col min="11780" max="11780" width="16.5703125" style="4" customWidth="1"/>
    <col min="11781" max="11781" width="18.5703125" style="4" customWidth="1"/>
    <col min="11782" max="12032" width="11.42578125" style="4"/>
    <col min="12033" max="12034" width="16.5703125" style="4" customWidth="1"/>
    <col min="12035" max="12035" width="21.5703125" style="4" customWidth="1"/>
    <col min="12036" max="12036" width="16.5703125" style="4" customWidth="1"/>
    <col min="12037" max="12037" width="18.5703125" style="4" customWidth="1"/>
    <col min="12038" max="12288" width="11.42578125" style="4"/>
    <col min="12289" max="12290" width="16.5703125" style="4" customWidth="1"/>
    <col min="12291" max="12291" width="21.5703125" style="4" customWidth="1"/>
    <col min="12292" max="12292" width="16.5703125" style="4" customWidth="1"/>
    <col min="12293" max="12293" width="18.5703125" style="4" customWidth="1"/>
    <col min="12294" max="12544" width="11.42578125" style="4"/>
    <col min="12545" max="12546" width="16.5703125" style="4" customWidth="1"/>
    <col min="12547" max="12547" width="21.5703125" style="4" customWidth="1"/>
    <col min="12548" max="12548" width="16.5703125" style="4" customWidth="1"/>
    <col min="12549" max="12549" width="18.5703125" style="4" customWidth="1"/>
    <col min="12550" max="12800" width="11.42578125" style="4"/>
    <col min="12801" max="12802" width="16.5703125" style="4" customWidth="1"/>
    <col min="12803" max="12803" width="21.5703125" style="4" customWidth="1"/>
    <col min="12804" max="12804" width="16.5703125" style="4" customWidth="1"/>
    <col min="12805" max="12805" width="18.5703125" style="4" customWidth="1"/>
    <col min="12806" max="13056" width="11.42578125" style="4"/>
    <col min="13057" max="13058" width="16.5703125" style="4" customWidth="1"/>
    <col min="13059" max="13059" width="21.5703125" style="4" customWidth="1"/>
    <col min="13060" max="13060" width="16.5703125" style="4" customWidth="1"/>
    <col min="13061" max="13061" width="18.5703125" style="4" customWidth="1"/>
    <col min="13062" max="13312" width="11.42578125" style="4"/>
    <col min="13313" max="13314" width="16.5703125" style="4" customWidth="1"/>
    <col min="13315" max="13315" width="21.5703125" style="4" customWidth="1"/>
    <col min="13316" max="13316" width="16.5703125" style="4" customWidth="1"/>
    <col min="13317" max="13317" width="18.5703125" style="4" customWidth="1"/>
    <col min="13318" max="13568" width="11.42578125" style="4"/>
    <col min="13569" max="13570" width="16.5703125" style="4" customWidth="1"/>
    <col min="13571" max="13571" width="21.5703125" style="4" customWidth="1"/>
    <col min="13572" max="13572" width="16.5703125" style="4" customWidth="1"/>
    <col min="13573" max="13573" width="18.5703125" style="4" customWidth="1"/>
    <col min="13574" max="13824" width="11.42578125" style="4"/>
    <col min="13825" max="13826" width="16.5703125" style="4" customWidth="1"/>
    <col min="13827" max="13827" width="21.5703125" style="4" customWidth="1"/>
    <col min="13828" max="13828" width="16.5703125" style="4" customWidth="1"/>
    <col min="13829" max="13829" width="18.5703125" style="4" customWidth="1"/>
    <col min="13830" max="14080" width="11.42578125" style="4"/>
    <col min="14081" max="14082" width="16.5703125" style="4" customWidth="1"/>
    <col min="14083" max="14083" width="21.5703125" style="4" customWidth="1"/>
    <col min="14084" max="14084" width="16.5703125" style="4" customWidth="1"/>
    <col min="14085" max="14085" width="18.5703125" style="4" customWidth="1"/>
    <col min="14086" max="14336" width="11.42578125" style="4"/>
    <col min="14337" max="14338" width="16.5703125" style="4" customWidth="1"/>
    <col min="14339" max="14339" width="21.5703125" style="4" customWidth="1"/>
    <col min="14340" max="14340" width="16.5703125" style="4" customWidth="1"/>
    <col min="14341" max="14341" width="18.5703125" style="4" customWidth="1"/>
    <col min="14342" max="14592" width="11.42578125" style="4"/>
    <col min="14593" max="14594" width="16.5703125" style="4" customWidth="1"/>
    <col min="14595" max="14595" width="21.5703125" style="4" customWidth="1"/>
    <col min="14596" max="14596" width="16.5703125" style="4" customWidth="1"/>
    <col min="14597" max="14597" width="18.5703125" style="4" customWidth="1"/>
    <col min="14598" max="14848" width="11.42578125" style="4"/>
    <col min="14849" max="14850" width="16.5703125" style="4" customWidth="1"/>
    <col min="14851" max="14851" width="21.5703125" style="4" customWidth="1"/>
    <col min="14852" max="14852" width="16.5703125" style="4" customWidth="1"/>
    <col min="14853" max="14853" width="18.5703125" style="4" customWidth="1"/>
    <col min="14854" max="15104" width="11.42578125" style="4"/>
    <col min="15105" max="15106" width="16.5703125" style="4" customWidth="1"/>
    <col min="15107" max="15107" width="21.5703125" style="4" customWidth="1"/>
    <col min="15108" max="15108" width="16.5703125" style="4" customWidth="1"/>
    <col min="15109" max="15109" width="18.5703125" style="4" customWidth="1"/>
    <col min="15110" max="15360" width="11.42578125" style="4"/>
    <col min="15361" max="15362" width="16.5703125" style="4" customWidth="1"/>
    <col min="15363" max="15363" width="21.5703125" style="4" customWidth="1"/>
    <col min="15364" max="15364" width="16.5703125" style="4" customWidth="1"/>
    <col min="15365" max="15365" width="18.5703125" style="4" customWidth="1"/>
    <col min="15366" max="15616" width="11.42578125" style="4"/>
    <col min="15617" max="15618" width="16.5703125" style="4" customWidth="1"/>
    <col min="15619" max="15619" width="21.5703125" style="4" customWidth="1"/>
    <col min="15620" max="15620" width="16.5703125" style="4" customWidth="1"/>
    <col min="15621" max="15621" width="18.5703125" style="4" customWidth="1"/>
    <col min="15622" max="15872" width="11.42578125" style="4"/>
    <col min="15873" max="15874" width="16.5703125" style="4" customWidth="1"/>
    <col min="15875" max="15875" width="21.5703125" style="4" customWidth="1"/>
    <col min="15876" max="15876" width="16.5703125" style="4" customWidth="1"/>
    <col min="15877" max="15877" width="18.5703125" style="4" customWidth="1"/>
    <col min="15878" max="16128" width="11.42578125" style="4"/>
    <col min="16129" max="16130" width="16.5703125" style="4" customWidth="1"/>
    <col min="16131" max="16131" width="21.5703125" style="4" customWidth="1"/>
    <col min="16132" max="16132" width="16.5703125" style="4" customWidth="1"/>
    <col min="16133" max="16133" width="18.5703125" style="4" customWidth="1"/>
    <col min="16134" max="16384" width="11.42578125" style="4"/>
  </cols>
  <sheetData>
    <row r="1" spans="1:5" x14ac:dyDescent="0.25">
      <c r="A1" s="312"/>
      <c r="B1" s="2"/>
      <c r="C1" s="3"/>
      <c r="D1" s="3"/>
      <c r="E1" s="3"/>
    </row>
    <row r="2" spans="1:5" ht="22.5" x14ac:dyDescent="0.25">
      <c r="A2" s="312"/>
      <c r="B2" s="23" t="s">
        <v>45</v>
      </c>
      <c r="C2" s="5"/>
      <c r="D2" s="5"/>
      <c r="E2" s="5"/>
    </row>
    <row r="3" spans="1:5" ht="22.5" x14ac:dyDescent="0.25">
      <c r="A3" s="312"/>
      <c r="B3" s="23" t="s">
        <v>40</v>
      </c>
      <c r="C3" s="5"/>
      <c r="D3" s="5"/>
      <c r="E3" s="5"/>
    </row>
    <row r="4" spans="1:5" s="25" customFormat="1" ht="15.75" x14ac:dyDescent="0.25">
      <c r="A4" s="312"/>
      <c r="B4" s="24"/>
      <c r="C4" s="6"/>
      <c r="D4" s="6"/>
      <c r="E4" s="6"/>
    </row>
    <row r="5" spans="1:5" ht="15" x14ac:dyDescent="0.25">
      <c r="A5" s="312"/>
      <c r="B5" s="6" t="s">
        <v>46</v>
      </c>
      <c r="C5" s="5"/>
      <c r="D5" s="5"/>
      <c r="E5" s="5"/>
    </row>
    <row r="6" spans="1:5" x14ac:dyDescent="0.25">
      <c r="A6" s="312"/>
      <c r="B6" s="7"/>
      <c r="C6" s="5"/>
      <c r="D6" s="5"/>
      <c r="E6" s="5"/>
    </row>
    <row r="7" spans="1:5" x14ac:dyDescent="0.25">
      <c r="A7" s="312"/>
      <c r="B7" s="8" t="s">
        <v>47</v>
      </c>
      <c r="C7" s="5"/>
      <c r="D7" s="5"/>
      <c r="E7" s="5"/>
    </row>
    <row r="8" spans="1:5" x14ac:dyDescent="0.25">
      <c r="A8" s="9"/>
      <c r="B8" s="3"/>
      <c r="C8" s="3"/>
      <c r="D8" s="3"/>
      <c r="E8" s="3"/>
    </row>
    <row r="9" spans="1:5" x14ac:dyDescent="0.25">
      <c r="A9" s="9"/>
      <c r="B9" s="3"/>
      <c r="C9" s="3"/>
      <c r="D9" s="3"/>
      <c r="E9" s="3"/>
    </row>
    <row r="10" spans="1:5" ht="13.5" thickBot="1" x14ac:dyDescent="0.3">
      <c r="A10" s="9"/>
      <c r="B10" s="3"/>
      <c r="C10" s="3"/>
      <c r="D10" s="3"/>
      <c r="E10" s="3"/>
    </row>
    <row r="11" spans="1:5" x14ac:dyDescent="0.25">
      <c r="A11" s="10"/>
      <c r="B11" s="11"/>
      <c r="C11" s="11"/>
      <c r="D11" s="11"/>
      <c r="E11" s="12"/>
    </row>
    <row r="12" spans="1:5" x14ac:dyDescent="0.25">
      <c r="A12" s="13"/>
      <c r="B12" s="14"/>
      <c r="C12" s="14"/>
      <c r="D12" s="14"/>
      <c r="E12" s="15"/>
    </row>
    <row r="13" spans="1:5" ht="55.5" customHeight="1" x14ac:dyDescent="0.25">
      <c r="A13" s="313" t="s">
        <v>41</v>
      </c>
      <c r="B13" s="314"/>
      <c r="C13" s="314"/>
      <c r="D13" s="314"/>
      <c r="E13" s="315"/>
    </row>
    <row r="14" spans="1:5" s="69" customFormat="1" ht="18.75" x14ac:dyDescent="0.25">
      <c r="A14" s="63"/>
      <c r="B14" s="67"/>
      <c r="C14" s="67"/>
      <c r="D14" s="67"/>
      <c r="E14" s="68"/>
    </row>
    <row r="15" spans="1:5" ht="60.75" customHeight="1" x14ac:dyDescent="0.25">
      <c r="A15" s="319" t="s">
        <v>512</v>
      </c>
      <c r="B15" s="320"/>
      <c r="C15" s="320"/>
      <c r="D15" s="320"/>
      <c r="E15" s="321"/>
    </row>
    <row r="16" spans="1:5" ht="18" x14ac:dyDescent="0.25">
      <c r="A16" s="63"/>
      <c r="B16" s="64"/>
      <c r="C16" s="64"/>
      <c r="D16" s="64"/>
      <c r="E16" s="65"/>
    </row>
    <row r="17" spans="1:5" ht="18" x14ac:dyDescent="0.25">
      <c r="A17" s="63"/>
      <c r="B17" s="64"/>
      <c r="C17" s="64"/>
      <c r="D17" s="64"/>
      <c r="E17" s="65"/>
    </row>
    <row r="18" spans="1:5" ht="13.5" thickBot="1" x14ac:dyDescent="0.3">
      <c r="A18" s="16"/>
      <c r="B18" s="17"/>
      <c r="C18" s="17"/>
      <c r="D18" s="17"/>
      <c r="E18" s="18"/>
    </row>
    <row r="19" spans="1:5" x14ac:dyDescent="0.25">
      <c r="A19" s="19"/>
      <c r="B19" s="5"/>
      <c r="C19" s="5"/>
      <c r="D19" s="5"/>
      <c r="E19" s="5"/>
    </row>
    <row r="20" spans="1:5" ht="13.5" thickBot="1" x14ac:dyDescent="0.3">
      <c r="A20" s="19"/>
      <c r="B20" s="5"/>
      <c r="C20" s="5"/>
      <c r="D20" s="5"/>
      <c r="E20" s="5"/>
    </row>
    <row r="21" spans="1:5" s="26" customFormat="1" ht="45" customHeight="1" thickBot="1" x14ac:dyDescent="0.3">
      <c r="A21" s="316" t="s">
        <v>48</v>
      </c>
      <c r="B21" s="317"/>
      <c r="C21" s="317"/>
      <c r="D21" s="317"/>
      <c r="E21" s="318"/>
    </row>
    <row r="22" spans="1:5" x14ac:dyDescent="0.25">
      <c r="A22" s="19"/>
      <c r="B22" s="5"/>
      <c r="C22" s="5"/>
      <c r="D22" s="5"/>
      <c r="E22" s="5"/>
    </row>
    <row r="23" spans="1:5" ht="13.5" thickBot="1" x14ac:dyDescent="0.3">
      <c r="A23" s="19"/>
      <c r="B23" s="5"/>
      <c r="C23" s="5"/>
      <c r="D23" s="5"/>
      <c r="E23" s="5"/>
    </row>
    <row r="24" spans="1:5" s="26" customFormat="1" ht="88.5" customHeight="1" thickBot="1" x14ac:dyDescent="0.3">
      <c r="A24" s="309" t="s">
        <v>541</v>
      </c>
      <c r="B24" s="310"/>
      <c r="C24" s="310"/>
      <c r="D24" s="310"/>
      <c r="E24" s="311"/>
    </row>
    <row r="25" spans="1:5" x14ac:dyDescent="0.25">
      <c r="A25" s="20"/>
      <c r="B25" s="14"/>
      <c r="C25" s="14"/>
      <c r="D25" s="14"/>
      <c r="E25" s="14"/>
    </row>
    <row r="26" spans="1:5" x14ac:dyDescent="0.25">
      <c r="A26" s="20"/>
      <c r="B26" s="14"/>
      <c r="C26" s="14"/>
      <c r="D26" s="14"/>
      <c r="E26" s="14"/>
    </row>
    <row r="27" spans="1:5" x14ac:dyDescent="0.25">
      <c r="A27" s="19"/>
      <c r="B27" s="5"/>
      <c r="C27" s="5"/>
      <c r="D27" s="5"/>
      <c r="E27" s="5"/>
    </row>
    <row r="28" spans="1:5" x14ac:dyDescent="0.25">
      <c r="A28" s="31"/>
      <c r="B28" s="3"/>
      <c r="C28" s="3"/>
      <c r="D28" s="3"/>
      <c r="E28" s="3"/>
    </row>
    <row r="29" spans="1:5" x14ac:dyDescent="0.25">
      <c r="A29" s="31"/>
      <c r="B29" s="3"/>
      <c r="C29" s="3"/>
      <c r="D29" s="3"/>
      <c r="E29" s="3"/>
    </row>
    <row r="30" spans="1:5" x14ac:dyDescent="0.25">
      <c r="A30" s="31"/>
      <c r="B30" s="3"/>
      <c r="C30" s="3"/>
      <c r="D30" s="3"/>
      <c r="E30" s="3"/>
    </row>
    <row r="31" spans="1:5" x14ac:dyDescent="0.25">
      <c r="A31" s="31"/>
      <c r="B31" s="3"/>
      <c r="C31" s="3"/>
      <c r="D31" s="3"/>
      <c r="E31" s="3"/>
    </row>
    <row r="32" spans="1:5" x14ac:dyDescent="0.25">
      <c r="A32" s="31"/>
      <c r="B32" s="3"/>
      <c r="C32" s="3"/>
      <c r="D32" s="3"/>
      <c r="E32" s="3"/>
    </row>
    <row r="33" spans="1:5" x14ac:dyDescent="0.25">
      <c r="A33" s="31"/>
      <c r="B33" s="3"/>
      <c r="C33" s="3"/>
      <c r="D33" s="3"/>
      <c r="E33" s="3"/>
    </row>
    <row r="34" spans="1:5" x14ac:dyDescent="0.25">
      <c r="A34" s="9"/>
      <c r="B34" s="3"/>
      <c r="C34" s="3"/>
      <c r="D34" s="3"/>
      <c r="E34" s="3"/>
    </row>
    <row r="35" spans="1:5" x14ac:dyDescent="0.25">
      <c r="A35" s="9"/>
      <c r="B35" s="3"/>
      <c r="C35" s="3"/>
      <c r="D35" s="3"/>
      <c r="E35" s="3"/>
    </row>
    <row r="36" spans="1:5" x14ac:dyDescent="0.25">
      <c r="A36" s="9"/>
      <c r="B36" s="3"/>
      <c r="C36" s="3"/>
      <c r="D36" s="3"/>
      <c r="E36" s="3"/>
    </row>
    <row r="37" spans="1:5" x14ac:dyDescent="0.25">
      <c r="A37" s="9"/>
      <c r="B37" s="3"/>
      <c r="C37" s="3"/>
      <c r="D37" s="3"/>
      <c r="E37" s="3"/>
    </row>
    <row r="38" spans="1:5" x14ac:dyDescent="0.25">
      <c r="A38" s="9"/>
      <c r="B38" s="3"/>
      <c r="C38" s="3"/>
      <c r="D38" s="3"/>
      <c r="E38" s="3"/>
    </row>
    <row r="39" spans="1:5" ht="25.5" x14ac:dyDescent="0.25">
      <c r="A39" s="21"/>
      <c r="B39" s="3"/>
      <c r="C39" s="3"/>
      <c r="D39" s="3"/>
      <c r="E39" s="22" t="s">
        <v>542</v>
      </c>
    </row>
  </sheetData>
  <mergeCells count="5">
    <mergeCell ref="A24:E24"/>
    <mergeCell ref="A1:A7"/>
    <mergeCell ref="A13:E13"/>
    <mergeCell ref="A21:E21"/>
    <mergeCell ref="A15:E15"/>
  </mergeCells>
  <printOptions horizontalCentered="1"/>
  <pageMargins left="0.19685039370078741" right="0.19685039370078741" top="0.19685039370078741" bottom="0.59055118110236227" header="0.11811023622047245" footer="0.11811023622047245"/>
  <pageSetup paperSize="9" orientation="portrait" r:id="rId1"/>
  <headerFooter alignWithMargins="0">
    <oddFooter>&amp;R&amp;"Times New Roman,Gras"Page -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2">
    <tabColor theme="9" tint="0.39997558519241921"/>
    <outlinePr summaryBelow="0"/>
  </sheetPr>
  <dimension ref="A1:AK405"/>
  <sheetViews>
    <sheetView showGridLines="0" tabSelected="1" zoomScale="130" zoomScaleNormal="130" zoomScaleSheetLayoutView="145" workbookViewId="0">
      <pane ySplit="5" topLeftCell="A399" activePane="bottomLeft" state="frozen"/>
      <selection activeCell="A14" sqref="A14:E18"/>
      <selection pane="bottomLeft" activeCell="B367" sqref="B367"/>
    </sheetView>
  </sheetViews>
  <sheetFormatPr baseColWidth="10" defaultRowHeight="12.75" outlineLevelRow="1" x14ac:dyDescent="0.2"/>
  <cols>
    <col min="1" max="1" width="9.42578125" style="37" customWidth="1"/>
    <col min="2" max="2" width="55.5703125" style="38" customWidth="1"/>
    <col min="3" max="3" width="13.42578125" style="38" customWidth="1"/>
    <col min="4" max="4" width="6.5703125" style="223" customWidth="1"/>
    <col min="5" max="5" width="15.5703125" style="234" customWidth="1"/>
    <col min="6" max="30" width="11.42578125" style="36"/>
    <col min="31" max="31" width="4.5703125" style="251" bestFit="1" customWidth="1"/>
    <col min="32" max="279" width="11.42578125" style="33"/>
    <col min="280" max="280" width="8.5703125" style="33" customWidth="1"/>
    <col min="281" max="281" width="46.5703125" style="33" customWidth="1"/>
    <col min="282" max="282" width="3.5703125" style="33" customWidth="1"/>
    <col min="283" max="283" width="10.5703125" style="33" customWidth="1"/>
    <col min="284" max="284" width="11.85546875" style="33" customWidth="1"/>
    <col min="285" max="285" width="15.42578125" style="33" customWidth="1"/>
    <col min="286" max="535" width="11.42578125" style="33"/>
    <col min="536" max="536" width="8.5703125" style="33" customWidth="1"/>
    <col min="537" max="537" width="46.5703125" style="33" customWidth="1"/>
    <col min="538" max="538" width="3.5703125" style="33" customWidth="1"/>
    <col min="539" max="539" width="10.5703125" style="33" customWidth="1"/>
    <col min="540" max="540" width="11.85546875" style="33" customWidth="1"/>
    <col min="541" max="541" width="15.42578125" style="33" customWidth="1"/>
    <col min="542" max="791" width="11.42578125" style="33"/>
    <col min="792" max="792" width="8.5703125" style="33" customWidth="1"/>
    <col min="793" max="793" width="46.5703125" style="33" customWidth="1"/>
    <col min="794" max="794" width="3.5703125" style="33" customWidth="1"/>
    <col min="795" max="795" width="10.5703125" style="33" customWidth="1"/>
    <col min="796" max="796" width="11.85546875" style="33" customWidth="1"/>
    <col min="797" max="797" width="15.42578125" style="33" customWidth="1"/>
    <col min="798" max="1047" width="11.42578125" style="33"/>
    <col min="1048" max="1048" width="8.5703125" style="33" customWidth="1"/>
    <col min="1049" max="1049" width="46.5703125" style="33" customWidth="1"/>
    <col min="1050" max="1050" width="3.5703125" style="33" customWidth="1"/>
    <col min="1051" max="1051" width="10.5703125" style="33" customWidth="1"/>
    <col min="1052" max="1052" width="11.85546875" style="33" customWidth="1"/>
    <col min="1053" max="1053" width="15.42578125" style="33" customWidth="1"/>
    <col min="1054" max="1303" width="11.42578125" style="33"/>
    <col min="1304" max="1304" width="8.5703125" style="33" customWidth="1"/>
    <col min="1305" max="1305" width="46.5703125" style="33" customWidth="1"/>
    <col min="1306" max="1306" width="3.5703125" style="33" customWidth="1"/>
    <col min="1307" max="1307" width="10.5703125" style="33" customWidth="1"/>
    <col min="1308" max="1308" width="11.85546875" style="33" customWidth="1"/>
    <col min="1309" max="1309" width="15.42578125" style="33" customWidth="1"/>
    <col min="1310" max="1559" width="11.42578125" style="33"/>
    <col min="1560" max="1560" width="8.5703125" style="33" customWidth="1"/>
    <col min="1561" max="1561" width="46.5703125" style="33" customWidth="1"/>
    <col min="1562" max="1562" width="3.5703125" style="33" customWidth="1"/>
    <col min="1563" max="1563" width="10.5703125" style="33" customWidth="1"/>
    <col min="1564" max="1564" width="11.85546875" style="33" customWidth="1"/>
    <col min="1565" max="1565" width="15.42578125" style="33" customWidth="1"/>
    <col min="1566" max="1815" width="11.42578125" style="33"/>
    <col min="1816" max="1816" width="8.5703125" style="33" customWidth="1"/>
    <col min="1817" max="1817" width="46.5703125" style="33" customWidth="1"/>
    <col min="1818" max="1818" width="3.5703125" style="33" customWidth="1"/>
    <col min="1819" max="1819" width="10.5703125" style="33" customWidth="1"/>
    <col min="1820" max="1820" width="11.85546875" style="33" customWidth="1"/>
    <col min="1821" max="1821" width="15.42578125" style="33" customWidth="1"/>
    <col min="1822" max="2071" width="11.42578125" style="33"/>
    <col min="2072" max="2072" width="8.5703125" style="33" customWidth="1"/>
    <col min="2073" max="2073" width="46.5703125" style="33" customWidth="1"/>
    <col min="2074" max="2074" width="3.5703125" style="33" customWidth="1"/>
    <col min="2075" max="2075" width="10.5703125" style="33" customWidth="1"/>
    <col min="2076" max="2076" width="11.85546875" style="33" customWidth="1"/>
    <col min="2077" max="2077" width="15.42578125" style="33" customWidth="1"/>
    <col min="2078" max="2327" width="11.42578125" style="33"/>
    <col min="2328" max="2328" width="8.5703125" style="33" customWidth="1"/>
    <col min="2329" max="2329" width="46.5703125" style="33" customWidth="1"/>
    <col min="2330" max="2330" width="3.5703125" style="33" customWidth="1"/>
    <col min="2331" max="2331" width="10.5703125" style="33" customWidth="1"/>
    <col min="2332" max="2332" width="11.85546875" style="33" customWidth="1"/>
    <col min="2333" max="2333" width="15.42578125" style="33" customWidth="1"/>
    <col min="2334" max="2583" width="11.42578125" style="33"/>
    <col min="2584" max="2584" width="8.5703125" style="33" customWidth="1"/>
    <col min="2585" max="2585" width="46.5703125" style="33" customWidth="1"/>
    <col min="2586" max="2586" width="3.5703125" style="33" customWidth="1"/>
    <col min="2587" max="2587" width="10.5703125" style="33" customWidth="1"/>
    <col min="2588" max="2588" width="11.85546875" style="33" customWidth="1"/>
    <col min="2589" max="2589" width="15.42578125" style="33" customWidth="1"/>
    <col min="2590" max="2839" width="11.42578125" style="33"/>
    <col min="2840" max="2840" width="8.5703125" style="33" customWidth="1"/>
    <col min="2841" max="2841" width="46.5703125" style="33" customWidth="1"/>
    <col min="2842" max="2842" width="3.5703125" style="33" customWidth="1"/>
    <col min="2843" max="2843" width="10.5703125" style="33" customWidth="1"/>
    <col min="2844" max="2844" width="11.85546875" style="33" customWidth="1"/>
    <col min="2845" max="2845" width="15.42578125" style="33" customWidth="1"/>
    <col min="2846" max="3095" width="11.42578125" style="33"/>
    <col min="3096" max="3096" width="8.5703125" style="33" customWidth="1"/>
    <col min="3097" max="3097" width="46.5703125" style="33" customWidth="1"/>
    <col min="3098" max="3098" width="3.5703125" style="33" customWidth="1"/>
    <col min="3099" max="3099" width="10.5703125" style="33" customWidth="1"/>
    <col min="3100" max="3100" width="11.85546875" style="33" customWidth="1"/>
    <col min="3101" max="3101" width="15.42578125" style="33" customWidth="1"/>
    <col min="3102" max="3351" width="11.42578125" style="33"/>
    <col min="3352" max="3352" width="8.5703125" style="33" customWidth="1"/>
    <col min="3353" max="3353" width="46.5703125" style="33" customWidth="1"/>
    <col min="3354" max="3354" width="3.5703125" style="33" customWidth="1"/>
    <col min="3355" max="3355" width="10.5703125" style="33" customWidth="1"/>
    <col min="3356" max="3356" width="11.85546875" style="33" customWidth="1"/>
    <col min="3357" max="3357" width="15.42578125" style="33" customWidth="1"/>
    <col min="3358" max="3607" width="11.42578125" style="33"/>
    <col min="3608" max="3608" width="8.5703125" style="33" customWidth="1"/>
    <col min="3609" max="3609" width="46.5703125" style="33" customWidth="1"/>
    <col min="3610" max="3610" width="3.5703125" style="33" customWidth="1"/>
    <col min="3611" max="3611" width="10.5703125" style="33" customWidth="1"/>
    <col min="3612" max="3612" width="11.85546875" style="33" customWidth="1"/>
    <col min="3613" max="3613" width="15.42578125" style="33" customWidth="1"/>
    <col min="3614" max="3863" width="11.42578125" style="33"/>
    <col min="3864" max="3864" width="8.5703125" style="33" customWidth="1"/>
    <col min="3865" max="3865" width="46.5703125" style="33" customWidth="1"/>
    <col min="3866" max="3866" width="3.5703125" style="33" customWidth="1"/>
    <col min="3867" max="3867" width="10.5703125" style="33" customWidth="1"/>
    <col min="3868" max="3868" width="11.85546875" style="33" customWidth="1"/>
    <col min="3869" max="3869" width="15.42578125" style="33" customWidth="1"/>
    <col min="3870" max="4119" width="11.42578125" style="33"/>
    <col min="4120" max="4120" width="8.5703125" style="33" customWidth="1"/>
    <col min="4121" max="4121" width="46.5703125" style="33" customWidth="1"/>
    <col min="4122" max="4122" width="3.5703125" style="33" customWidth="1"/>
    <col min="4123" max="4123" width="10.5703125" style="33" customWidth="1"/>
    <col min="4124" max="4124" width="11.85546875" style="33" customWidth="1"/>
    <col min="4125" max="4125" width="15.42578125" style="33" customWidth="1"/>
    <col min="4126" max="4375" width="11.42578125" style="33"/>
    <col min="4376" max="4376" width="8.5703125" style="33" customWidth="1"/>
    <col min="4377" max="4377" width="46.5703125" style="33" customWidth="1"/>
    <col min="4378" max="4378" width="3.5703125" style="33" customWidth="1"/>
    <col min="4379" max="4379" width="10.5703125" style="33" customWidth="1"/>
    <col min="4380" max="4380" width="11.85546875" style="33" customWidth="1"/>
    <col min="4381" max="4381" width="15.42578125" style="33" customWidth="1"/>
    <col min="4382" max="4631" width="11.42578125" style="33"/>
    <col min="4632" max="4632" width="8.5703125" style="33" customWidth="1"/>
    <col min="4633" max="4633" width="46.5703125" style="33" customWidth="1"/>
    <col min="4634" max="4634" width="3.5703125" style="33" customWidth="1"/>
    <col min="4635" max="4635" width="10.5703125" style="33" customWidth="1"/>
    <col min="4636" max="4636" width="11.85546875" style="33" customWidth="1"/>
    <col min="4637" max="4637" width="15.42578125" style="33" customWidth="1"/>
    <col min="4638" max="4887" width="11.42578125" style="33"/>
    <col min="4888" max="4888" width="8.5703125" style="33" customWidth="1"/>
    <col min="4889" max="4889" width="46.5703125" style="33" customWidth="1"/>
    <col min="4890" max="4890" width="3.5703125" style="33" customWidth="1"/>
    <col min="4891" max="4891" width="10.5703125" style="33" customWidth="1"/>
    <col min="4892" max="4892" width="11.85546875" style="33" customWidth="1"/>
    <col min="4893" max="4893" width="15.42578125" style="33" customWidth="1"/>
    <col min="4894" max="5143" width="11.42578125" style="33"/>
    <col min="5144" max="5144" width="8.5703125" style="33" customWidth="1"/>
    <col min="5145" max="5145" width="46.5703125" style="33" customWidth="1"/>
    <col min="5146" max="5146" width="3.5703125" style="33" customWidth="1"/>
    <col min="5147" max="5147" width="10.5703125" style="33" customWidth="1"/>
    <col min="5148" max="5148" width="11.85546875" style="33" customWidth="1"/>
    <col min="5149" max="5149" width="15.42578125" style="33" customWidth="1"/>
    <col min="5150" max="5399" width="11.42578125" style="33"/>
    <col min="5400" max="5400" width="8.5703125" style="33" customWidth="1"/>
    <col min="5401" max="5401" width="46.5703125" style="33" customWidth="1"/>
    <col min="5402" max="5402" width="3.5703125" style="33" customWidth="1"/>
    <col min="5403" max="5403" width="10.5703125" style="33" customWidth="1"/>
    <col min="5404" max="5404" width="11.85546875" style="33" customWidth="1"/>
    <col min="5405" max="5405" width="15.42578125" style="33" customWidth="1"/>
    <col min="5406" max="5655" width="11.42578125" style="33"/>
    <col min="5656" max="5656" width="8.5703125" style="33" customWidth="1"/>
    <col min="5657" max="5657" width="46.5703125" style="33" customWidth="1"/>
    <col min="5658" max="5658" width="3.5703125" style="33" customWidth="1"/>
    <col min="5659" max="5659" width="10.5703125" style="33" customWidth="1"/>
    <col min="5660" max="5660" width="11.85546875" style="33" customWidth="1"/>
    <col min="5661" max="5661" width="15.42578125" style="33" customWidth="1"/>
    <col min="5662" max="5911" width="11.42578125" style="33"/>
    <col min="5912" max="5912" width="8.5703125" style="33" customWidth="1"/>
    <col min="5913" max="5913" width="46.5703125" style="33" customWidth="1"/>
    <col min="5914" max="5914" width="3.5703125" style="33" customWidth="1"/>
    <col min="5915" max="5915" width="10.5703125" style="33" customWidth="1"/>
    <col min="5916" max="5916" width="11.85546875" style="33" customWidth="1"/>
    <col min="5917" max="5917" width="15.42578125" style="33" customWidth="1"/>
    <col min="5918" max="6167" width="11.42578125" style="33"/>
    <col min="6168" max="6168" width="8.5703125" style="33" customWidth="1"/>
    <col min="6169" max="6169" width="46.5703125" style="33" customWidth="1"/>
    <col min="6170" max="6170" width="3.5703125" style="33" customWidth="1"/>
    <col min="6171" max="6171" width="10.5703125" style="33" customWidth="1"/>
    <col min="6172" max="6172" width="11.85546875" style="33" customWidth="1"/>
    <col min="6173" max="6173" width="15.42578125" style="33" customWidth="1"/>
    <col min="6174" max="6423" width="11.42578125" style="33"/>
    <col min="6424" max="6424" width="8.5703125" style="33" customWidth="1"/>
    <col min="6425" max="6425" width="46.5703125" style="33" customWidth="1"/>
    <col min="6426" max="6426" width="3.5703125" style="33" customWidth="1"/>
    <col min="6427" max="6427" width="10.5703125" style="33" customWidth="1"/>
    <col min="6428" max="6428" width="11.85546875" style="33" customWidth="1"/>
    <col min="6429" max="6429" width="15.42578125" style="33" customWidth="1"/>
    <col min="6430" max="6679" width="11.42578125" style="33"/>
    <col min="6680" max="6680" width="8.5703125" style="33" customWidth="1"/>
    <col min="6681" max="6681" width="46.5703125" style="33" customWidth="1"/>
    <col min="6682" max="6682" width="3.5703125" style="33" customWidth="1"/>
    <col min="6683" max="6683" width="10.5703125" style="33" customWidth="1"/>
    <col min="6684" max="6684" width="11.85546875" style="33" customWidth="1"/>
    <col min="6685" max="6685" width="15.42578125" style="33" customWidth="1"/>
    <col min="6686" max="6935" width="11.42578125" style="33"/>
    <col min="6936" max="6936" width="8.5703125" style="33" customWidth="1"/>
    <col min="6937" max="6937" width="46.5703125" style="33" customWidth="1"/>
    <col min="6938" max="6938" width="3.5703125" style="33" customWidth="1"/>
    <col min="6939" max="6939" width="10.5703125" style="33" customWidth="1"/>
    <col min="6940" max="6940" width="11.85546875" style="33" customWidth="1"/>
    <col min="6941" max="6941" width="15.42578125" style="33" customWidth="1"/>
    <col min="6942" max="7191" width="11.42578125" style="33"/>
    <col min="7192" max="7192" width="8.5703125" style="33" customWidth="1"/>
    <col min="7193" max="7193" width="46.5703125" style="33" customWidth="1"/>
    <col min="7194" max="7194" width="3.5703125" style="33" customWidth="1"/>
    <col min="7195" max="7195" width="10.5703125" style="33" customWidth="1"/>
    <col min="7196" max="7196" width="11.85546875" style="33" customWidth="1"/>
    <col min="7197" max="7197" width="15.42578125" style="33" customWidth="1"/>
    <col min="7198" max="7447" width="11.42578125" style="33"/>
    <col min="7448" max="7448" width="8.5703125" style="33" customWidth="1"/>
    <col min="7449" max="7449" width="46.5703125" style="33" customWidth="1"/>
    <col min="7450" max="7450" width="3.5703125" style="33" customWidth="1"/>
    <col min="7451" max="7451" width="10.5703125" style="33" customWidth="1"/>
    <col min="7452" max="7452" width="11.85546875" style="33" customWidth="1"/>
    <col min="7453" max="7453" width="15.42578125" style="33" customWidth="1"/>
    <col min="7454" max="7703" width="11.42578125" style="33"/>
    <col min="7704" max="7704" width="8.5703125" style="33" customWidth="1"/>
    <col min="7705" max="7705" width="46.5703125" style="33" customWidth="1"/>
    <col min="7706" max="7706" width="3.5703125" style="33" customWidth="1"/>
    <col min="7707" max="7707" width="10.5703125" style="33" customWidth="1"/>
    <col min="7708" max="7708" width="11.85546875" style="33" customWidth="1"/>
    <col min="7709" max="7709" width="15.42578125" style="33" customWidth="1"/>
    <col min="7710" max="7959" width="11.42578125" style="33"/>
    <col min="7960" max="7960" width="8.5703125" style="33" customWidth="1"/>
    <col min="7961" max="7961" width="46.5703125" style="33" customWidth="1"/>
    <col min="7962" max="7962" width="3.5703125" style="33" customWidth="1"/>
    <col min="7963" max="7963" width="10.5703125" style="33" customWidth="1"/>
    <col min="7964" max="7964" width="11.85546875" style="33" customWidth="1"/>
    <col min="7965" max="7965" width="15.42578125" style="33" customWidth="1"/>
    <col min="7966" max="8215" width="11.42578125" style="33"/>
    <col min="8216" max="8216" width="8.5703125" style="33" customWidth="1"/>
    <col min="8217" max="8217" width="46.5703125" style="33" customWidth="1"/>
    <col min="8218" max="8218" width="3.5703125" style="33" customWidth="1"/>
    <col min="8219" max="8219" width="10.5703125" style="33" customWidth="1"/>
    <col min="8220" max="8220" width="11.85546875" style="33" customWidth="1"/>
    <col min="8221" max="8221" width="15.42578125" style="33" customWidth="1"/>
    <col min="8222" max="8471" width="11.42578125" style="33"/>
    <col min="8472" max="8472" width="8.5703125" style="33" customWidth="1"/>
    <col min="8473" max="8473" width="46.5703125" style="33" customWidth="1"/>
    <col min="8474" max="8474" width="3.5703125" style="33" customWidth="1"/>
    <col min="8475" max="8475" width="10.5703125" style="33" customWidth="1"/>
    <col min="8476" max="8476" width="11.85546875" style="33" customWidth="1"/>
    <col min="8477" max="8477" width="15.42578125" style="33" customWidth="1"/>
    <col min="8478" max="8727" width="11.42578125" style="33"/>
    <col min="8728" max="8728" width="8.5703125" style="33" customWidth="1"/>
    <col min="8729" max="8729" width="46.5703125" style="33" customWidth="1"/>
    <col min="8730" max="8730" width="3.5703125" style="33" customWidth="1"/>
    <col min="8731" max="8731" width="10.5703125" style="33" customWidth="1"/>
    <col min="8732" max="8732" width="11.85546875" style="33" customWidth="1"/>
    <col min="8733" max="8733" width="15.42578125" style="33" customWidth="1"/>
    <col min="8734" max="8983" width="11.42578125" style="33"/>
    <col min="8984" max="8984" width="8.5703125" style="33" customWidth="1"/>
    <col min="8985" max="8985" width="46.5703125" style="33" customWidth="1"/>
    <col min="8986" max="8986" width="3.5703125" style="33" customWidth="1"/>
    <col min="8987" max="8987" width="10.5703125" style="33" customWidth="1"/>
    <col min="8988" max="8988" width="11.85546875" style="33" customWidth="1"/>
    <col min="8989" max="8989" width="15.42578125" style="33" customWidth="1"/>
    <col min="8990" max="9239" width="11.42578125" style="33"/>
    <col min="9240" max="9240" width="8.5703125" style="33" customWidth="1"/>
    <col min="9241" max="9241" width="46.5703125" style="33" customWidth="1"/>
    <col min="9242" max="9242" width="3.5703125" style="33" customWidth="1"/>
    <col min="9243" max="9243" width="10.5703125" style="33" customWidth="1"/>
    <col min="9244" max="9244" width="11.85546875" style="33" customWidth="1"/>
    <col min="9245" max="9245" width="15.42578125" style="33" customWidth="1"/>
    <col min="9246" max="9495" width="11.42578125" style="33"/>
    <col min="9496" max="9496" width="8.5703125" style="33" customWidth="1"/>
    <col min="9497" max="9497" width="46.5703125" style="33" customWidth="1"/>
    <col min="9498" max="9498" width="3.5703125" style="33" customWidth="1"/>
    <col min="9499" max="9499" width="10.5703125" style="33" customWidth="1"/>
    <col min="9500" max="9500" width="11.85546875" style="33" customWidth="1"/>
    <col min="9501" max="9501" width="15.42578125" style="33" customWidth="1"/>
    <col min="9502" max="9751" width="11.42578125" style="33"/>
    <col min="9752" max="9752" width="8.5703125" style="33" customWidth="1"/>
    <col min="9753" max="9753" width="46.5703125" style="33" customWidth="1"/>
    <col min="9754" max="9754" width="3.5703125" style="33" customWidth="1"/>
    <col min="9755" max="9755" width="10.5703125" style="33" customWidth="1"/>
    <col min="9756" max="9756" width="11.85546875" style="33" customWidth="1"/>
    <col min="9757" max="9757" width="15.42578125" style="33" customWidth="1"/>
    <col min="9758" max="10007" width="11.42578125" style="33"/>
    <col min="10008" max="10008" width="8.5703125" style="33" customWidth="1"/>
    <col min="10009" max="10009" width="46.5703125" style="33" customWidth="1"/>
    <col min="10010" max="10010" width="3.5703125" style="33" customWidth="1"/>
    <col min="10011" max="10011" width="10.5703125" style="33" customWidth="1"/>
    <col min="10012" max="10012" width="11.85546875" style="33" customWidth="1"/>
    <col min="10013" max="10013" width="15.42578125" style="33" customWidth="1"/>
    <col min="10014" max="10263" width="11.42578125" style="33"/>
    <col min="10264" max="10264" width="8.5703125" style="33" customWidth="1"/>
    <col min="10265" max="10265" width="46.5703125" style="33" customWidth="1"/>
    <col min="10266" max="10266" width="3.5703125" style="33" customWidth="1"/>
    <col min="10267" max="10267" width="10.5703125" style="33" customWidth="1"/>
    <col min="10268" max="10268" width="11.85546875" style="33" customWidth="1"/>
    <col min="10269" max="10269" width="15.42578125" style="33" customWidth="1"/>
    <col min="10270" max="10519" width="11.42578125" style="33"/>
    <col min="10520" max="10520" width="8.5703125" style="33" customWidth="1"/>
    <col min="10521" max="10521" width="46.5703125" style="33" customWidth="1"/>
    <col min="10522" max="10522" width="3.5703125" style="33" customWidth="1"/>
    <col min="10523" max="10523" width="10.5703125" style="33" customWidth="1"/>
    <col min="10524" max="10524" width="11.85546875" style="33" customWidth="1"/>
    <col min="10525" max="10525" width="15.42578125" style="33" customWidth="1"/>
    <col min="10526" max="10775" width="11.42578125" style="33"/>
    <col min="10776" max="10776" width="8.5703125" style="33" customWidth="1"/>
    <col min="10777" max="10777" width="46.5703125" style="33" customWidth="1"/>
    <col min="10778" max="10778" width="3.5703125" style="33" customWidth="1"/>
    <col min="10779" max="10779" width="10.5703125" style="33" customWidth="1"/>
    <col min="10780" max="10780" width="11.85546875" style="33" customWidth="1"/>
    <col min="10781" max="10781" width="15.42578125" style="33" customWidth="1"/>
    <col min="10782" max="11031" width="11.42578125" style="33"/>
    <col min="11032" max="11032" width="8.5703125" style="33" customWidth="1"/>
    <col min="11033" max="11033" width="46.5703125" style="33" customWidth="1"/>
    <col min="11034" max="11034" width="3.5703125" style="33" customWidth="1"/>
    <col min="11035" max="11035" width="10.5703125" style="33" customWidth="1"/>
    <col min="11036" max="11036" width="11.85546875" style="33" customWidth="1"/>
    <col min="11037" max="11037" width="15.42578125" style="33" customWidth="1"/>
    <col min="11038" max="11287" width="11.42578125" style="33"/>
    <col min="11288" max="11288" width="8.5703125" style="33" customWidth="1"/>
    <col min="11289" max="11289" width="46.5703125" style="33" customWidth="1"/>
    <col min="11290" max="11290" width="3.5703125" style="33" customWidth="1"/>
    <col min="11291" max="11291" width="10.5703125" style="33" customWidth="1"/>
    <col min="11292" max="11292" width="11.85546875" style="33" customWidth="1"/>
    <col min="11293" max="11293" width="15.42578125" style="33" customWidth="1"/>
    <col min="11294" max="11543" width="11.42578125" style="33"/>
    <col min="11544" max="11544" width="8.5703125" style="33" customWidth="1"/>
    <col min="11545" max="11545" width="46.5703125" style="33" customWidth="1"/>
    <col min="11546" max="11546" width="3.5703125" style="33" customWidth="1"/>
    <col min="11547" max="11547" width="10.5703125" style="33" customWidth="1"/>
    <col min="11548" max="11548" width="11.85546875" style="33" customWidth="1"/>
    <col min="11549" max="11549" width="15.42578125" style="33" customWidth="1"/>
    <col min="11550" max="11799" width="11.42578125" style="33"/>
    <col min="11800" max="11800" width="8.5703125" style="33" customWidth="1"/>
    <col min="11801" max="11801" width="46.5703125" style="33" customWidth="1"/>
    <col min="11802" max="11802" width="3.5703125" style="33" customWidth="1"/>
    <col min="11803" max="11803" width="10.5703125" style="33" customWidth="1"/>
    <col min="11804" max="11804" width="11.85546875" style="33" customWidth="1"/>
    <col min="11805" max="11805" width="15.42578125" style="33" customWidth="1"/>
    <col min="11806" max="12055" width="11.42578125" style="33"/>
    <col min="12056" max="12056" width="8.5703125" style="33" customWidth="1"/>
    <col min="12057" max="12057" width="46.5703125" style="33" customWidth="1"/>
    <col min="12058" max="12058" width="3.5703125" style="33" customWidth="1"/>
    <col min="12059" max="12059" width="10.5703125" style="33" customWidth="1"/>
    <col min="12060" max="12060" width="11.85546875" style="33" customWidth="1"/>
    <col min="12061" max="12061" width="15.42578125" style="33" customWidth="1"/>
    <col min="12062" max="12311" width="11.42578125" style="33"/>
    <col min="12312" max="12312" width="8.5703125" style="33" customWidth="1"/>
    <col min="12313" max="12313" width="46.5703125" style="33" customWidth="1"/>
    <col min="12314" max="12314" width="3.5703125" style="33" customWidth="1"/>
    <col min="12315" max="12315" width="10.5703125" style="33" customWidth="1"/>
    <col min="12316" max="12316" width="11.85546875" style="33" customWidth="1"/>
    <col min="12317" max="12317" width="15.42578125" style="33" customWidth="1"/>
    <col min="12318" max="12567" width="11.42578125" style="33"/>
    <col min="12568" max="12568" width="8.5703125" style="33" customWidth="1"/>
    <col min="12569" max="12569" width="46.5703125" style="33" customWidth="1"/>
    <col min="12570" max="12570" width="3.5703125" style="33" customWidth="1"/>
    <col min="12571" max="12571" width="10.5703125" style="33" customWidth="1"/>
    <col min="12572" max="12572" width="11.85546875" style="33" customWidth="1"/>
    <col min="12573" max="12573" width="15.42578125" style="33" customWidth="1"/>
    <col min="12574" max="12823" width="11.42578125" style="33"/>
    <col min="12824" max="12824" width="8.5703125" style="33" customWidth="1"/>
    <col min="12825" max="12825" width="46.5703125" style="33" customWidth="1"/>
    <col min="12826" max="12826" width="3.5703125" style="33" customWidth="1"/>
    <col min="12827" max="12827" width="10.5703125" style="33" customWidth="1"/>
    <col min="12828" max="12828" width="11.85546875" style="33" customWidth="1"/>
    <col min="12829" max="12829" width="15.42578125" style="33" customWidth="1"/>
    <col min="12830" max="13079" width="11.42578125" style="33"/>
    <col min="13080" max="13080" width="8.5703125" style="33" customWidth="1"/>
    <col min="13081" max="13081" width="46.5703125" style="33" customWidth="1"/>
    <col min="13082" max="13082" width="3.5703125" style="33" customWidth="1"/>
    <col min="13083" max="13083" width="10.5703125" style="33" customWidth="1"/>
    <col min="13084" max="13084" width="11.85546875" style="33" customWidth="1"/>
    <col min="13085" max="13085" width="15.42578125" style="33" customWidth="1"/>
    <col min="13086" max="13335" width="11.42578125" style="33"/>
    <col min="13336" max="13336" width="8.5703125" style="33" customWidth="1"/>
    <col min="13337" max="13337" width="46.5703125" style="33" customWidth="1"/>
    <col min="13338" max="13338" width="3.5703125" style="33" customWidth="1"/>
    <col min="13339" max="13339" width="10.5703125" style="33" customWidth="1"/>
    <col min="13340" max="13340" width="11.85546875" style="33" customWidth="1"/>
    <col min="13341" max="13341" width="15.42578125" style="33" customWidth="1"/>
    <col min="13342" max="13591" width="11.42578125" style="33"/>
    <col min="13592" max="13592" width="8.5703125" style="33" customWidth="1"/>
    <col min="13593" max="13593" width="46.5703125" style="33" customWidth="1"/>
    <col min="13594" max="13594" width="3.5703125" style="33" customWidth="1"/>
    <col min="13595" max="13595" width="10.5703125" style="33" customWidth="1"/>
    <col min="13596" max="13596" width="11.85546875" style="33" customWidth="1"/>
    <col min="13597" max="13597" width="15.42578125" style="33" customWidth="1"/>
    <col min="13598" max="13847" width="11.42578125" style="33"/>
    <col min="13848" max="13848" width="8.5703125" style="33" customWidth="1"/>
    <col min="13849" max="13849" width="46.5703125" style="33" customWidth="1"/>
    <col min="13850" max="13850" width="3.5703125" style="33" customWidth="1"/>
    <col min="13851" max="13851" width="10.5703125" style="33" customWidth="1"/>
    <col min="13852" max="13852" width="11.85546875" style="33" customWidth="1"/>
    <col min="13853" max="13853" width="15.42578125" style="33" customWidth="1"/>
    <col min="13854" max="14103" width="11.42578125" style="33"/>
    <col min="14104" max="14104" width="8.5703125" style="33" customWidth="1"/>
    <col min="14105" max="14105" width="46.5703125" style="33" customWidth="1"/>
    <col min="14106" max="14106" width="3.5703125" style="33" customWidth="1"/>
    <col min="14107" max="14107" width="10.5703125" style="33" customWidth="1"/>
    <col min="14108" max="14108" width="11.85546875" style="33" customWidth="1"/>
    <col min="14109" max="14109" width="15.42578125" style="33" customWidth="1"/>
    <col min="14110" max="14359" width="11.42578125" style="33"/>
    <col min="14360" max="14360" width="8.5703125" style="33" customWidth="1"/>
    <col min="14361" max="14361" width="46.5703125" style="33" customWidth="1"/>
    <col min="14362" max="14362" width="3.5703125" style="33" customWidth="1"/>
    <col min="14363" max="14363" width="10.5703125" style="33" customWidth="1"/>
    <col min="14364" max="14364" width="11.85546875" style="33" customWidth="1"/>
    <col min="14365" max="14365" width="15.42578125" style="33" customWidth="1"/>
    <col min="14366" max="14615" width="11.42578125" style="33"/>
    <col min="14616" max="14616" width="8.5703125" style="33" customWidth="1"/>
    <col min="14617" max="14617" width="46.5703125" style="33" customWidth="1"/>
    <col min="14618" max="14618" width="3.5703125" style="33" customWidth="1"/>
    <col min="14619" max="14619" width="10.5703125" style="33" customWidth="1"/>
    <col min="14620" max="14620" width="11.85546875" style="33" customWidth="1"/>
    <col min="14621" max="14621" width="15.42578125" style="33" customWidth="1"/>
    <col min="14622" max="14871" width="11.42578125" style="33"/>
    <col min="14872" max="14872" width="8.5703125" style="33" customWidth="1"/>
    <col min="14873" max="14873" width="46.5703125" style="33" customWidth="1"/>
    <col min="14874" max="14874" width="3.5703125" style="33" customWidth="1"/>
    <col min="14875" max="14875" width="10.5703125" style="33" customWidth="1"/>
    <col min="14876" max="14876" width="11.85546875" style="33" customWidth="1"/>
    <col min="14877" max="14877" width="15.42578125" style="33" customWidth="1"/>
    <col min="14878" max="15127" width="11.42578125" style="33"/>
    <col min="15128" max="15128" width="8.5703125" style="33" customWidth="1"/>
    <col min="15129" max="15129" width="46.5703125" style="33" customWidth="1"/>
    <col min="15130" max="15130" width="3.5703125" style="33" customWidth="1"/>
    <col min="15131" max="15131" width="10.5703125" style="33" customWidth="1"/>
    <col min="15132" max="15132" width="11.85546875" style="33" customWidth="1"/>
    <col min="15133" max="15133" width="15.42578125" style="33" customWidth="1"/>
    <col min="15134" max="15383" width="11.42578125" style="33"/>
    <col min="15384" max="15384" width="8.5703125" style="33" customWidth="1"/>
    <col min="15385" max="15385" width="46.5703125" style="33" customWidth="1"/>
    <col min="15386" max="15386" width="3.5703125" style="33" customWidth="1"/>
    <col min="15387" max="15387" width="10.5703125" style="33" customWidth="1"/>
    <col min="15388" max="15388" width="11.85546875" style="33" customWidth="1"/>
    <col min="15389" max="15389" width="15.42578125" style="33" customWidth="1"/>
    <col min="15390" max="15639" width="11.42578125" style="33"/>
    <col min="15640" max="15640" width="8.5703125" style="33" customWidth="1"/>
    <col min="15641" max="15641" width="46.5703125" style="33" customWidth="1"/>
    <col min="15642" max="15642" width="3.5703125" style="33" customWidth="1"/>
    <col min="15643" max="15643" width="10.5703125" style="33" customWidth="1"/>
    <col min="15644" max="15644" width="11.85546875" style="33" customWidth="1"/>
    <col min="15645" max="15645" width="15.42578125" style="33" customWidth="1"/>
    <col min="15646" max="15895" width="11.42578125" style="33"/>
    <col min="15896" max="15896" width="8.5703125" style="33" customWidth="1"/>
    <col min="15897" max="15897" width="46.5703125" style="33" customWidth="1"/>
    <col min="15898" max="15898" width="3.5703125" style="33" customWidth="1"/>
    <col min="15899" max="15899" width="10.5703125" style="33" customWidth="1"/>
    <col min="15900" max="15900" width="11.85546875" style="33" customWidth="1"/>
    <col min="15901" max="15901" width="15.42578125" style="33" customWidth="1"/>
    <col min="15902" max="16151" width="11.42578125" style="33"/>
    <col min="16152" max="16152" width="8.5703125" style="33" customWidth="1"/>
    <col min="16153" max="16153" width="46.5703125" style="33" customWidth="1"/>
    <col min="16154" max="16154" width="3.5703125" style="33" customWidth="1"/>
    <col min="16155" max="16155" width="10.5703125" style="33" customWidth="1"/>
    <col min="16156" max="16156" width="11.85546875" style="33" customWidth="1"/>
    <col min="16157" max="16157" width="15.42578125" style="33" customWidth="1"/>
    <col min="16158" max="16384" width="11.42578125" style="33"/>
  </cols>
  <sheetData>
    <row r="1" spans="1:37" s="62" customFormat="1" ht="13.5" customHeight="1" x14ac:dyDescent="0.25">
      <c r="A1" s="60" t="str">
        <f>"SENAT"&amp;" - "&amp;'Maint Tech - PG AC'!B5&amp;" - "&amp;'Maint Tech - PG AC'!B2&amp;'Maint Tech - PG AC'!B3</f>
        <v>SENAT - 15, RUE DE VAUGIRARD - 75006 PARIS - DIRECTION DE L'ARCHITECTURE, DU PATRIMOINE ET DES JARDINS</v>
      </c>
      <c r="B1" s="61"/>
      <c r="C1" s="61"/>
      <c r="D1" s="209"/>
      <c r="E1" s="225"/>
      <c r="AE1" s="247"/>
    </row>
    <row r="2" spans="1:37" s="28" customFormat="1" ht="22.5" x14ac:dyDescent="0.25">
      <c r="A2" s="29"/>
      <c r="B2" s="70" t="str">
        <f>'Maint Tech - PG AC'!A15</f>
        <v>MAINTENANCE DES INSTALLATIONS
DU SYSTÈME DE SÉCURITÉ INCENDIE</v>
      </c>
      <c r="C2" s="70"/>
      <c r="D2" s="210"/>
      <c r="E2" s="224" t="str">
        <f>'Maint Tech - PG AC'!E39</f>
        <v>NOVEMBRE 2024</v>
      </c>
      <c r="AE2" s="245"/>
    </row>
    <row r="3" spans="1:37" s="27" customFormat="1" ht="15.75" x14ac:dyDescent="0.25">
      <c r="A3" s="30"/>
      <c r="B3" s="294" t="str">
        <f>'Maint Tech - PG AC'!A24</f>
        <v>B.P.U. Complémentaires 
pour des prestations complémentaires de maintenance</v>
      </c>
      <c r="C3" s="294"/>
      <c r="D3" s="295"/>
      <c r="E3" s="296"/>
      <c r="AE3" s="248"/>
    </row>
    <row r="4" spans="1:37" s="45" customFormat="1" ht="9" thickBot="1" x14ac:dyDescent="0.2">
      <c r="A4" s="43"/>
      <c r="B4" s="44"/>
      <c r="C4" s="44"/>
      <c r="D4" s="211"/>
      <c r="E4" s="226"/>
      <c r="AE4" s="249"/>
    </row>
    <row r="5" spans="1:37" s="40" customFormat="1" ht="21" customHeight="1" thickBot="1" x14ac:dyDescent="0.3">
      <c r="A5" s="297"/>
      <c r="B5" s="298" t="s">
        <v>525</v>
      </c>
      <c r="C5" s="299"/>
      <c r="D5" s="300" t="s">
        <v>0</v>
      </c>
      <c r="E5" s="301" t="s">
        <v>44</v>
      </c>
      <c r="F5" s="39"/>
      <c r="G5" s="39"/>
      <c r="H5" s="39"/>
      <c r="I5" s="39"/>
      <c r="J5" s="39"/>
      <c r="K5" s="39"/>
      <c r="L5" s="39"/>
      <c r="M5" s="39"/>
      <c r="N5" s="39"/>
      <c r="O5" s="39"/>
      <c r="P5" s="39"/>
      <c r="Q5" s="39"/>
      <c r="R5" s="39"/>
      <c r="S5" s="39"/>
      <c r="T5" s="39"/>
      <c r="U5" s="39"/>
      <c r="V5" s="39"/>
      <c r="W5" s="39"/>
      <c r="X5" s="39"/>
      <c r="Y5" s="39"/>
      <c r="Z5" s="39"/>
      <c r="AA5" s="39"/>
      <c r="AB5" s="39"/>
      <c r="AC5" s="39"/>
      <c r="AD5" s="39"/>
      <c r="AE5" s="250"/>
    </row>
    <row r="6" spans="1:37" x14ac:dyDescent="0.2">
      <c r="A6" s="53"/>
      <c r="B6" s="154"/>
      <c r="C6" s="130"/>
      <c r="D6" s="212"/>
      <c r="E6" s="227"/>
    </row>
    <row r="7" spans="1:37" s="76" customFormat="1" ht="19.5" x14ac:dyDescent="0.3">
      <c r="A7" s="72"/>
      <c r="B7" s="155" t="s">
        <v>513</v>
      </c>
      <c r="C7" s="148"/>
      <c r="D7" s="73"/>
      <c r="E7" s="74"/>
      <c r="F7" s="75"/>
      <c r="G7" s="75"/>
      <c r="H7" s="75"/>
      <c r="I7" s="75"/>
      <c r="J7" s="75"/>
      <c r="K7" s="75"/>
      <c r="L7" s="75"/>
      <c r="M7" s="75"/>
      <c r="N7" s="75"/>
      <c r="O7" s="75"/>
      <c r="P7" s="75"/>
      <c r="Q7" s="75"/>
      <c r="R7" s="75"/>
      <c r="S7" s="75"/>
      <c r="T7" s="75"/>
      <c r="U7" s="75"/>
      <c r="V7" s="75"/>
      <c r="W7" s="75"/>
      <c r="X7" s="75"/>
      <c r="Y7" s="75"/>
      <c r="Z7" s="75"/>
      <c r="AA7" s="75"/>
      <c r="AB7" s="75"/>
      <c r="AC7" s="75"/>
      <c r="AD7" s="75"/>
      <c r="AE7" s="252"/>
      <c r="AF7" s="77"/>
      <c r="AG7" s="77"/>
      <c r="AH7" s="77"/>
      <c r="AI7" s="77"/>
      <c r="AJ7" s="77"/>
      <c r="AK7" s="77"/>
    </row>
    <row r="8" spans="1:37" s="82" customFormat="1" ht="11.25" x14ac:dyDescent="0.2">
      <c r="A8" s="78"/>
      <c r="B8" s="156"/>
      <c r="C8" s="149"/>
      <c r="D8" s="79"/>
      <c r="E8" s="80"/>
      <c r="F8" s="81"/>
      <c r="G8" s="81"/>
      <c r="H8" s="81"/>
      <c r="I8" s="81"/>
      <c r="J8" s="81"/>
      <c r="K8" s="81"/>
      <c r="L8" s="81"/>
      <c r="M8" s="81"/>
      <c r="N8" s="81"/>
      <c r="O8" s="81"/>
      <c r="P8" s="81"/>
      <c r="Q8" s="81"/>
      <c r="R8" s="81"/>
      <c r="S8" s="81"/>
      <c r="T8" s="81"/>
      <c r="U8" s="81"/>
      <c r="V8" s="81"/>
      <c r="W8" s="81"/>
      <c r="X8" s="81"/>
      <c r="Y8" s="81"/>
      <c r="Z8" s="81"/>
      <c r="AA8" s="81"/>
      <c r="AB8" s="81"/>
      <c r="AC8" s="81"/>
      <c r="AD8" s="81"/>
      <c r="AE8" s="253"/>
      <c r="AF8" s="83"/>
      <c r="AG8" s="83"/>
      <c r="AH8" s="83"/>
      <c r="AI8" s="83"/>
      <c r="AJ8" s="83"/>
      <c r="AK8" s="83"/>
    </row>
    <row r="9" spans="1:37" s="91" customFormat="1" ht="15.75" x14ac:dyDescent="0.25">
      <c r="A9" s="90" t="s">
        <v>54</v>
      </c>
      <c r="B9" s="157" t="s">
        <v>515</v>
      </c>
      <c r="C9" s="150"/>
      <c r="D9" s="84"/>
      <c r="E9" s="85"/>
      <c r="F9" s="86"/>
      <c r="G9" s="86"/>
      <c r="H9" s="86"/>
      <c r="I9" s="86"/>
      <c r="J9" s="86"/>
      <c r="K9" s="86"/>
      <c r="L9" s="86"/>
      <c r="M9" s="86"/>
      <c r="N9" s="86"/>
      <c r="O9" s="86"/>
      <c r="P9" s="86"/>
      <c r="Q9" s="86"/>
      <c r="R9" s="86"/>
      <c r="S9" s="86"/>
      <c r="T9" s="86"/>
      <c r="U9" s="86"/>
      <c r="V9" s="86"/>
      <c r="W9" s="86"/>
      <c r="X9" s="86"/>
      <c r="Y9" s="86"/>
      <c r="Z9" s="86"/>
      <c r="AA9" s="86"/>
      <c r="AB9" s="86"/>
      <c r="AC9" s="86"/>
      <c r="AD9" s="86"/>
      <c r="AE9" s="254"/>
      <c r="AF9" s="86"/>
      <c r="AG9" s="86"/>
      <c r="AH9" s="86"/>
      <c r="AI9" s="86"/>
      <c r="AJ9" s="86"/>
      <c r="AK9" s="86"/>
    </row>
    <row r="10" spans="1:37" s="96" customFormat="1" x14ac:dyDescent="0.2">
      <c r="A10" s="92" t="s">
        <v>56</v>
      </c>
      <c r="B10" s="158" t="s">
        <v>60</v>
      </c>
      <c r="C10" s="151"/>
      <c r="D10" s="93"/>
      <c r="E10" s="94"/>
      <c r="F10" s="95"/>
      <c r="G10" s="95"/>
      <c r="H10" s="95"/>
      <c r="I10" s="95"/>
      <c r="J10" s="95"/>
      <c r="K10" s="95"/>
      <c r="L10" s="95"/>
      <c r="M10" s="95"/>
      <c r="N10" s="95"/>
      <c r="O10" s="95"/>
      <c r="P10" s="95"/>
      <c r="Q10" s="95"/>
      <c r="R10" s="95"/>
      <c r="S10" s="95"/>
      <c r="T10" s="95"/>
      <c r="U10" s="95"/>
      <c r="V10" s="95"/>
      <c r="W10" s="95"/>
      <c r="X10" s="95"/>
      <c r="Y10" s="95"/>
      <c r="Z10" s="95"/>
      <c r="AA10" s="95"/>
      <c r="AB10" s="95"/>
      <c r="AC10" s="95"/>
      <c r="AD10" s="95"/>
      <c r="AE10" s="255"/>
      <c r="AF10" s="95"/>
      <c r="AG10" s="95"/>
      <c r="AH10" s="95"/>
      <c r="AI10" s="95"/>
      <c r="AJ10" s="95"/>
      <c r="AK10" s="95"/>
    </row>
    <row r="11" spans="1:37" s="96" customFormat="1" x14ac:dyDescent="0.2">
      <c r="A11" s="92" t="s">
        <v>57</v>
      </c>
      <c r="B11" s="158" t="s">
        <v>359</v>
      </c>
      <c r="C11" s="151"/>
      <c r="D11" s="93"/>
      <c r="E11" s="94"/>
      <c r="F11" s="95"/>
      <c r="G11" s="95"/>
      <c r="H11" s="95"/>
      <c r="I11" s="95"/>
      <c r="J11" s="95"/>
      <c r="K11" s="95"/>
      <c r="L11" s="95"/>
      <c r="M11" s="95"/>
      <c r="N11" s="95"/>
      <c r="O11" s="95"/>
      <c r="P11" s="95"/>
      <c r="Q11" s="95"/>
      <c r="R11" s="95"/>
      <c r="S11" s="95"/>
      <c r="T11" s="95"/>
      <c r="U11" s="95"/>
      <c r="V11" s="95"/>
      <c r="W11" s="95"/>
      <c r="X11" s="95"/>
      <c r="Y11" s="95"/>
      <c r="Z11" s="95"/>
      <c r="AA11" s="95"/>
      <c r="AB11" s="95"/>
      <c r="AC11" s="95"/>
      <c r="AD11" s="95"/>
      <c r="AE11" s="255"/>
      <c r="AF11" s="95"/>
      <c r="AG11" s="95"/>
      <c r="AH11" s="95"/>
      <c r="AI11" s="95"/>
      <c r="AJ11" s="95"/>
      <c r="AK11" s="95"/>
    </row>
    <row r="12" spans="1:37" s="96" customFormat="1" x14ac:dyDescent="0.2">
      <c r="A12" s="92" t="s">
        <v>58</v>
      </c>
      <c r="B12" s="158" t="s">
        <v>373</v>
      </c>
      <c r="C12" s="151"/>
      <c r="D12" s="93"/>
      <c r="E12" s="94"/>
      <c r="F12" s="95"/>
      <c r="G12" s="95"/>
      <c r="H12" s="95"/>
      <c r="I12" s="95"/>
      <c r="J12" s="95"/>
      <c r="K12" s="95"/>
      <c r="L12" s="95"/>
      <c r="M12" s="95"/>
      <c r="N12" s="95"/>
      <c r="O12" s="95"/>
      <c r="P12" s="95"/>
      <c r="Q12" s="95"/>
      <c r="R12" s="95"/>
      <c r="S12" s="95"/>
      <c r="T12" s="95"/>
      <c r="U12" s="95"/>
      <c r="V12" s="95"/>
      <c r="W12" s="95"/>
      <c r="X12" s="95"/>
      <c r="Y12" s="95"/>
      <c r="Z12" s="95"/>
      <c r="AA12" s="95"/>
      <c r="AB12" s="95"/>
      <c r="AC12" s="95"/>
      <c r="AD12" s="95"/>
      <c r="AE12" s="255"/>
      <c r="AF12" s="95"/>
      <c r="AG12" s="95"/>
      <c r="AH12" s="95"/>
      <c r="AI12" s="95"/>
      <c r="AJ12" s="95"/>
      <c r="AK12" s="95"/>
    </row>
    <row r="13" spans="1:37" s="96" customFormat="1" x14ac:dyDescent="0.2">
      <c r="A13" s="92" t="s">
        <v>518</v>
      </c>
      <c r="B13" s="158" t="s">
        <v>400</v>
      </c>
      <c r="C13" s="151"/>
      <c r="D13" s="93"/>
      <c r="E13" s="94"/>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255"/>
      <c r="AF13" s="95"/>
      <c r="AG13" s="95"/>
      <c r="AH13" s="95"/>
      <c r="AI13" s="95"/>
      <c r="AJ13" s="95"/>
      <c r="AK13" s="95"/>
    </row>
    <row r="14" spans="1:37" s="96" customFormat="1" x14ac:dyDescent="0.2">
      <c r="A14" s="92" t="s">
        <v>532</v>
      </c>
      <c r="B14" s="158" t="s">
        <v>407</v>
      </c>
      <c r="C14" s="151"/>
      <c r="D14" s="93"/>
      <c r="E14" s="94"/>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255"/>
      <c r="AF14" s="95"/>
      <c r="AG14" s="95"/>
      <c r="AH14" s="95"/>
      <c r="AI14" s="95"/>
      <c r="AJ14" s="95"/>
      <c r="AK14" s="95"/>
    </row>
    <row r="15" spans="1:37" s="96" customFormat="1" x14ac:dyDescent="0.2">
      <c r="A15" s="92" t="s">
        <v>533</v>
      </c>
      <c r="B15" s="158" t="s">
        <v>416</v>
      </c>
      <c r="C15" s="151"/>
      <c r="D15" s="93"/>
      <c r="E15" s="94"/>
      <c r="F15" s="95"/>
      <c r="G15" s="95"/>
      <c r="H15" s="95"/>
      <c r="I15" s="95"/>
      <c r="J15" s="95"/>
      <c r="K15" s="95"/>
      <c r="L15" s="95"/>
      <c r="M15" s="95"/>
      <c r="N15" s="95"/>
      <c r="O15" s="95"/>
      <c r="P15" s="95"/>
      <c r="Q15" s="95"/>
      <c r="R15" s="95"/>
      <c r="S15" s="95"/>
      <c r="T15" s="95"/>
      <c r="U15" s="95"/>
      <c r="V15" s="95"/>
      <c r="W15" s="95"/>
      <c r="X15" s="95"/>
      <c r="Y15" s="95"/>
      <c r="Z15" s="95"/>
      <c r="AA15" s="95"/>
      <c r="AB15" s="95"/>
      <c r="AC15" s="95"/>
      <c r="AD15" s="95"/>
      <c r="AE15" s="255"/>
      <c r="AF15" s="95"/>
      <c r="AG15" s="95"/>
      <c r="AH15" s="95"/>
      <c r="AI15" s="95"/>
      <c r="AJ15" s="95"/>
      <c r="AK15" s="95"/>
    </row>
    <row r="16" spans="1:37" s="96" customFormat="1" x14ac:dyDescent="0.2">
      <c r="A16" s="92" t="s">
        <v>534</v>
      </c>
      <c r="B16" s="158" t="s">
        <v>427</v>
      </c>
      <c r="C16" s="151"/>
      <c r="D16" s="93"/>
      <c r="E16" s="94"/>
      <c r="F16" s="95"/>
      <c r="G16" s="95"/>
      <c r="H16" s="95"/>
      <c r="I16" s="95"/>
      <c r="J16" s="95"/>
      <c r="K16" s="95"/>
      <c r="L16" s="95"/>
      <c r="M16" s="95"/>
      <c r="N16" s="95"/>
      <c r="O16" s="95"/>
      <c r="P16" s="95"/>
      <c r="Q16" s="95"/>
      <c r="R16" s="95"/>
      <c r="S16" s="95"/>
      <c r="T16" s="95"/>
      <c r="U16" s="95"/>
      <c r="V16" s="95"/>
      <c r="W16" s="95"/>
      <c r="X16" s="95"/>
      <c r="Y16" s="95"/>
      <c r="Z16" s="95"/>
      <c r="AA16" s="95"/>
      <c r="AB16" s="95"/>
      <c r="AC16" s="95"/>
      <c r="AD16" s="95"/>
      <c r="AE16" s="255"/>
      <c r="AF16" s="95"/>
      <c r="AG16" s="95"/>
      <c r="AH16" s="95"/>
      <c r="AI16" s="95"/>
      <c r="AJ16" s="95"/>
      <c r="AK16" s="95"/>
    </row>
    <row r="17" spans="1:37" s="96" customFormat="1" x14ac:dyDescent="0.2">
      <c r="A17" s="92" t="s">
        <v>535</v>
      </c>
      <c r="B17" s="158" t="s">
        <v>35</v>
      </c>
      <c r="C17" s="151"/>
      <c r="D17" s="93"/>
      <c r="E17" s="94"/>
      <c r="F17" s="95"/>
      <c r="G17" s="95"/>
      <c r="H17" s="95"/>
      <c r="I17" s="95"/>
      <c r="J17" s="95"/>
      <c r="K17" s="95"/>
      <c r="L17" s="95"/>
      <c r="M17" s="95"/>
      <c r="N17" s="95"/>
      <c r="O17" s="95"/>
      <c r="P17" s="95"/>
      <c r="Q17" s="95"/>
      <c r="R17" s="95"/>
      <c r="S17" s="95"/>
      <c r="T17" s="95"/>
      <c r="U17" s="95"/>
      <c r="V17" s="95"/>
      <c r="W17" s="95"/>
      <c r="X17" s="95"/>
      <c r="Y17" s="95"/>
      <c r="Z17" s="95"/>
      <c r="AA17" s="95"/>
      <c r="AB17" s="95"/>
      <c r="AC17" s="95"/>
      <c r="AD17" s="95"/>
      <c r="AE17" s="255"/>
      <c r="AF17" s="95"/>
      <c r="AG17" s="95"/>
      <c r="AH17" s="95"/>
      <c r="AI17" s="95"/>
      <c r="AJ17" s="95"/>
      <c r="AK17" s="95"/>
    </row>
    <row r="18" spans="1:37" s="96" customFormat="1" x14ac:dyDescent="0.2">
      <c r="A18" s="92" t="s">
        <v>536</v>
      </c>
      <c r="B18" s="158" t="s">
        <v>469</v>
      </c>
      <c r="C18" s="151"/>
      <c r="D18" s="93"/>
      <c r="E18" s="94"/>
      <c r="F18" s="95"/>
      <c r="G18" s="95"/>
      <c r="H18" s="95"/>
      <c r="I18" s="95"/>
      <c r="J18" s="95"/>
      <c r="K18" s="95"/>
      <c r="L18" s="95"/>
      <c r="M18" s="95"/>
      <c r="N18" s="95"/>
      <c r="O18" s="95"/>
      <c r="P18" s="95"/>
      <c r="Q18" s="95"/>
      <c r="R18" s="95"/>
      <c r="S18" s="95"/>
      <c r="T18" s="95"/>
      <c r="U18" s="95"/>
      <c r="V18" s="95"/>
      <c r="W18" s="95"/>
      <c r="X18" s="95"/>
      <c r="Y18" s="95"/>
      <c r="Z18" s="95"/>
      <c r="AA18" s="95"/>
      <c r="AB18" s="95"/>
      <c r="AC18" s="95"/>
      <c r="AD18" s="95"/>
      <c r="AE18" s="255"/>
      <c r="AF18" s="95"/>
      <c r="AG18" s="95"/>
      <c r="AH18" s="95"/>
      <c r="AI18" s="95"/>
      <c r="AJ18" s="95"/>
      <c r="AK18" s="95"/>
    </row>
    <row r="19" spans="1:37" s="96" customFormat="1" x14ac:dyDescent="0.2">
      <c r="A19" s="92" t="s">
        <v>537</v>
      </c>
      <c r="B19" s="158" t="s">
        <v>498</v>
      </c>
      <c r="C19" s="151"/>
      <c r="D19" s="93"/>
      <c r="E19" s="94"/>
      <c r="F19" s="95"/>
      <c r="G19" s="95"/>
      <c r="H19" s="95"/>
      <c r="I19" s="95"/>
      <c r="J19" s="95"/>
      <c r="K19" s="95"/>
      <c r="L19" s="95"/>
      <c r="M19" s="95"/>
      <c r="N19" s="95"/>
      <c r="O19" s="95"/>
      <c r="P19" s="95"/>
      <c r="Q19" s="95"/>
      <c r="R19" s="95"/>
      <c r="S19" s="95"/>
      <c r="T19" s="95"/>
      <c r="U19" s="95"/>
      <c r="V19" s="95"/>
      <c r="W19" s="95"/>
      <c r="X19" s="95"/>
      <c r="Y19" s="95"/>
      <c r="Z19" s="95"/>
      <c r="AA19" s="95"/>
      <c r="AB19" s="95"/>
      <c r="AC19" s="95"/>
      <c r="AD19" s="95"/>
      <c r="AE19" s="255"/>
      <c r="AF19" s="95"/>
      <c r="AG19" s="95"/>
      <c r="AH19" s="95"/>
      <c r="AI19" s="95"/>
      <c r="AJ19" s="95"/>
      <c r="AK19" s="95"/>
    </row>
    <row r="20" spans="1:37" s="98" customFormat="1" ht="11.25" x14ac:dyDescent="0.2">
      <c r="A20" s="97"/>
      <c r="B20" s="159"/>
      <c r="C20" s="152"/>
      <c r="D20" s="87"/>
      <c r="E20" s="88"/>
      <c r="F20" s="89"/>
      <c r="G20" s="89"/>
      <c r="H20" s="89"/>
      <c r="I20" s="89"/>
      <c r="J20" s="89"/>
      <c r="K20" s="89"/>
      <c r="L20" s="89"/>
      <c r="M20" s="89"/>
      <c r="N20" s="89"/>
      <c r="O20" s="89"/>
      <c r="P20" s="89"/>
      <c r="Q20" s="89"/>
      <c r="R20" s="89"/>
      <c r="S20" s="89"/>
      <c r="T20" s="89"/>
      <c r="U20" s="89"/>
      <c r="V20" s="89"/>
      <c r="W20" s="89"/>
      <c r="X20" s="89"/>
      <c r="Y20" s="89"/>
      <c r="Z20" s="89"/>
      <c r="AA20" s="89"/>
      <c r="AB20" s="89"/>
      <c r="AC20" s="89"/>
      <c r="AD20" s="89"/>
      <c r="AE20" s="253"/>
      <c r="AF20" s="89"/>
      <c r="AG20" s="89"/>
      <c r="AH20" s="89"/>
      <c r="AI20" s="89"/>
      <c r="AJ20" s="89"/>
      <c r="AK20" s="89"/>
    </row>
    <row r="21" spans="1:37" s="91" customFormat="1" ht="15.75" x14ac:dyDescent="0.25">
      <c r="A21" s="90" t="s">
        <v>55</v>
      </c>
      <c r="B21" s="157" t="s">
        <v>516</v>
      </c>
      <c r="C21" s="150"/>
      <c r="D21" s="84"/>
      <c r="E21" s="85"/>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254"/>
      <c r="AF21" s="86"/>
      <c r="AG21" s="86"/>
      <c r="AH21" s="86"/>
      <c r="AI21" s="86"/>
      <c r="AJ21" s="86"/>
      <c r="AK21" s="86"/>
    </row>
    <row r="22" spans="1:37" s="98" customFormat="1" ht="11.25" x14ac:dyDescent="0.2">
      <c r="A22" s="97"/>
      <c r="B22" s="159"/>
      <c r="C22" s="152"/>
      <c r="D22" s="87"/>
      <c r="E22" s="88"/>
      <c r="F22" s="89"/>
      <c r="G22" s="89"/>
      <c r="H22" s="89"/>
      <c r="I22" s="89"/>
      <c r="J22" s="89"/>
      <c r="K22" s="89"/>
      <c r="L22" s="89"/>
      <c r="M22" s="89"/>
      <c r="N22" s="89"/>
      <c r="O22" s="89"/>
      <c r="P22" s="89"/>
      <c r="Q22" s="89"/>
      <c r="R22" s="89"/>
      <c r="S22" s="89"/>
      <c r="T22" s="89"/>
      <c r="U22" s="89"/>
      <c r="V22" s="89"/>
      <c r="W22" s="89"/>
      <c r="X22" s="89"/>
      <c r="Y22" s="89"/>
      <c r="Z22" s="89"/>
      <c r="AA22" s="89"/>
      <c r="AB22" s="89"/>
      <c r="AC22" s="89"/>
      <c r="AD22" s="89"/>
      <c r="AE22" s="253"/>
      <c r="AF22" s="89"/>
      <c r="AG22" s="89"/>
      <c r="AH22" s="89"/>
      <c r="AI22" s="89"/>
      <c r="AJ22" s="89"/>
      <c r="AK22" s="89"/>
    </row>
    <row r="23" spans="1:37" s="91" customFormat="1" ht="15.75" x14ac:dyDescent="0.25">
      <c r="A23" s="90" t="s">
        <v>519</v>
      </c>
      <c r="B23" s="157" t="s">
        <v>514</v>
      </c>
      <c r="C23" s="150"/>
      <c r="D23" s="84"/>
      <c r="E23" s="85"/>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254"/>
      <c r="AF23" s="86"/>
      <c r="AG23" s="86"/>
      <c r="AH23" s="86"/>
      <c r="AI23" s="86"/>
      <c r="AJ23" s="86"/>
      <c r="AK23" s="86"/>
    </row>
    <row r="24" spans="1:37" s="96" customFormat="1" x14ac:dyDescent="0.2">
      <c r="A24" s="92" t="s">
        <v>520</v>
      </c>
      <c r="B24" s="158" t="s">
        <v>544</v>
      </c>
      <c r="C24" s="151"/>
      <c r="D24" s="93"/>
      <c r="E24" s="94"/>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255"/>
      <c r="AF24" s="95"/>
      <c r="AG24" s="95"/>
      <c r="AH24" s="95"/>
      <c r="AI24" s="95"/>
      <c r="AJ24" s="95"/>
      <c r="AK24" s="95"/>
    </row>
    <row r="25" spans="1:37" s="96" customFormat="1" x14ac:dyDescent="0.2">
      <c r="A25" s="92" t="s">
        <v>521</v>
      </c>
      <c r="B25" s="158" t="s">
        <v>545</v>
      </c>
      <c r="C25" s="151"/>
      <c r="D25" s="93"/>
      <c r="E25" s="94"/>
      <c r="F25" s="95"/>
      <c r="G25" s="95"/>
      <c r="H25" s="95"/>
      <c r="I25" s="95"/>
      <c r="J25" s="95"/>
      <c r="K25" s="95"/>
      <c r="L25" s="95"/>
      <c r="M25" s="95"/>
      <c r="N25" s="95"/>
      <c r="O25" s="95"/>
      <c r="P25" s="95"/>
      <c r="Q25" s="95"/>
      <c r="R25" s="95"/>
      <c r="S25" s="95"/>
      <c r="T25" s="95"/>
      <c r="U25" s="95"/>
      <c r="V25" s="95"/>
      <c r="W25" s="95"/>
      <c r="X25" s="95"/>
      <c r="Y25" s="95"/>
      <c r="Z25" s="95"/>
      <c r="AA25" s="95"/>
      <c r="AB25" s="95"/>
      <c r="AC25" s="95"/>
      <c r="AD25" s="95"/>
      <c r="AE25" s="255"/>
      <c r="AF25" s="95"/>
      <c r="AG25" s="95"/>
      <c r="AH25" s="95"/>
      <c r="AI25" s="95"/>
      <c r="AJ25" s="95"/>
      <c r="AK25" s="95"/>
    </row>
    <row r="26" spans="1:37" s="96" customFormat="1" x14ac:dyDescent="0.2">
      <c r="A26" s="92" t="s">
        <v>522</v>
      </c>
      <c r="B26" s="158" t="s">
        <v>517</v>
      </c>
      <c r="C26" s="151"/>
      <c r="D26" s="93"/>
      <c r="E26" s="94"/>
      <c r="F26" s="95"/>
      <c r="G26" s="95"/>
      <c r="H26" s="95"/>
      <c r="I26" s="95"/>
      <c r="J26" s="95"/>
      <c r="K26" s="95"/>
      <c r="L26" s="95"/>
      <c r="M26" s="95"/>
      <c r="N26" s="95"/>
      <c r="O26" s="95"/>
      <c r="P26" s="95"/>
      <c r="Q26" s="95"/>
      <c r="R26" s="95"/>
      <c r="S26" s="95"/>
      <c r="T26" s="95"/>
      <c r="U26" s="95"/>
      <c r="V26" s="95"/>
      <c r="W26" s="95"/>
      <c r="X26" s="95"/>
      <c r="Y26" s="95"/>
      <c r="Z26" s="95"/>
      <c r="AA26" s="95"/>
      <c r="AB26" s="95"/>
      <c r="AC26" s="95"/>
      <c r="AD26" s="95"/>
      <c r="AE26" s="255"/>
      <c r="AF26" s="95"/>
      <c r="AG26" s="95"/>
      <c r="AH26" s="95"/>
      <c r="AI26" s="95"/>
      <c r="AJ26" s="95"/>
      <c r="AK26" s="95"/>
    </row>
    <row r="27" spans="1:37" s="100" customFormat="1" ht="11.25" x14ac:dyDescent="0.2">
      <c r="A27" s="99"/>
      <c r="B27" s="160"/>
      <c r="C27" s="153"/>
      <c r="D27" s="79"/>
      <c r="E27" s="80"/>
      <c r="F27" s="81"/>
      <c r="G27" s="81"/>
      <c r="H27" s="81"/>
      <c r="I27" s="81"/>
      <c r="J27" s="81"/>
      <c r="K27" s="81"/>
      <c r="L27" s="81"/>
      <c r="M27" s="81"/>
      <c r="N27" s="81"/>
      <c r="O27" s="81"/>
      <c r="P27" s="81"/>
      <c r="Q27" s="81"/>
      <c r="R27" s="81"/>
      <c r="S27" s="81"/>
      <c r="T27" s="81"/>
      <c r="U27" s="81"/>
      <c r="V27" s="81"/>
      <c r="W27" s="81"/>
      <c r="X27" s="81"/>
      <c r="Y27" s="81"/>
      <c r="Z27" s="81"/>
      <c r="AA27" s="81"/>
      <c r="AB27" s="81"/>
      <c r="AC27" s="81"/>
      <c r="AD27" s="81"/>
      <c r="AE27" s="253"/>
      <c r="AF27" s="81"/>
      <c r="AG27" s="81"/>
      <c r="AH27" s="81"/>
      <c r="AI27" s="81"/>
      <c r="AJ27" s="81"/>
      <c r="AK27" s="81"/>
    </row>
    <row r="28" spans="1:37" s="100" customFormat="1" ht="11.25" x14ac:dyDescent="0.2">
      <c r="A28" s="101"/>
      <c r="B28" s="161"/>
      <c r="C28" s="131"/>
      <c r="D28" s="102"/>
      <c r="E28" s="103"/>
      <c r="F28" s="81"/>
      <c r="G28" s="81"/>
      <c r="H28" s="81"/>
      <c r="I28" s="81"/>
      <c r="J28" s="81"/>
      <c r="K28" s="81"/>
      <c r="L28" s="81"/>
      <c r="M28" s="81"/>
      <c r="N28" s="81"/>
      <c r="O28" s="81"/>
      <c r="P28" s="81"/>
      <c r="Q28" s="81"/>
      <c r="R28" s="81"/>
      <c r="S28" s="81"/>
      <c r="T28" s="81"/>
      <c r="U28" s="81"/>
      <c r="V28" s="81"/>
      <c r="W28" s="81"/>
      <c r="X28" s="81"/>
      <c r="Y28" s="81"/>
      <c r="Z28" s="81"/>
      <c r="AA28" s="81"/>
      <c r="AB28" s="81"/>
      <c r="AC28" s="81"/>
      <c r="AD28" s="81"/>
      <c r="AE28" s="288"/>
      <c r="AF28" s="81"/>
      <c r="AG28" s="81"/>
      <c r="AH28" s="81"/>
      <c r="AI28" s="81"/>
      <c r="AJ28" s="81"/>
      <c r="AK28" s="81"/>
    </row>
    <row r="29" spans="1:37" s="100" customFormat="1" ht="11.25" x14ac:dyDescent="0.2">
      <c r="A29" s="101"/>
      <c r="B29" s="161"/>
      <c r="C29" s="131"/>
      <c r="D29" s="102"/>
      <c r="E29" s="103"/>
      <c r="F29" s="81"/>
      <c r="G29" s="81"/>
      <c r="H29" s="81"/>
      <c r="I29" s="81"/>
      <c r="J29" s="81"/>
      <c r="K29" s="81"/>
      <c r="L29" s="81"/>
      <c r="M29" s="81"/>
      <c r="N29" s="81"/>
      <c r="O29" s="81"/>
      <c r="P29" s="81"/>
      <c r="Q29" s="81"/>
      <c r="R29" s="81"/>
      <c r="S29" s="81"/>
      <c r="T29" s="81"/>
      <c r="U29" s="81"/>
      <c r="V29" s="81"/>
      <c r="W29" s="81"/>
      <c r="X29" s="81"/>
      <c r="Y29" s="81"/>
      <c r="Z29" s="81"/>
      <c r="AA29" s="81"/>
      <c r="AB29" s="81"/>
      <c r="AC29" s="81"/>
      <c r="AD29" s="81"/>
      <c r="AE29" s="288"/>
      <c r="AF29" s="81"/>
      <c r="AG29" s="81"/>
      <c r="AH29" s="81"/>
      <c r="AI29" s="81"/>
      <c r="AJ29" s="81"/>
      <c r="AK29" s="81"/>
    </row>
    <row r="30" spans="1:37" s="100" customFormat="1" ht="11.25" x14ac:dyDescent="0.2">
      <c r="A30" s="101"/>
      <c r="B30" s="161"/>
      <c r="C30" s="131"/>
      <c r="D30" s="102"/>
      <c r="E30" s="103"/>
      <c r="F30" s="81"/>
      <c r="G30" s="81"/>
      <c r="H30" s="81"/>
      <c r="I30" s="81"/>
      <c r="J30" s="81"/>
      <c r="K30" s="81"/>
      <c r="L30" s="81"/>
      <c r="M30" s="81"/>
      <c r="N30" s="81"/>
      <c r="O30" s="81"/>
      <c r="P30" s="81"/>
      <c r="Q30" s="81"/>
      <c r="R30" s="81"/>
      <c r="S30" s="81"/>
      <c r="T30" s="81"/>
      <c r="U30" s="81"/>
      <c r="V30" s="81"/>
      <c r="W30" s="81"/>
      <c r="X30" s="81"/>
      <c r="Y30" s="81"/>
      <c r="Z30" s="81"/>
      <c r="AA30" s="81"/>
      <c r="AB30" s="81"/>
      <c r="AC30" s="81"/>
      <c r="AD30" s="81"/>
      <c r="AE30" s="288"/>
      <c r="AF30" s="81"/>
      <c r="AG30" s="81"/>
      <c r="AH30" s="81"/>
      <c r="AI30" s="81"/>
      <c r="AJ30" s="81"/>
      <c r="AK30" s="81"/>
    </row>
    <row r="31" spans="1:37" s="100" customFormat="1" ht="11.25" x14ac:dyDescent="0.2">
      <c r="A31" s="101"/>
      <c r="B31" s="161"/>
      <c r="C31" s="131"/>
      <c r="D31" s="102"/>
      <c r="E31" s="103"/>
      <c r="F31" s="81"/>
      <c r="G31" s="81"/>
      <c r="H31" s="81"/>
      <c r="I31" s="81"/>
      <c r="J31" s="81"/>
      <c r="K31" s="81"/>
      <c r="L31" s="81"/>
      <c r="M31" s="81"/>
      <c r="N31" s="81"/>
      <c r="O31" s="81"/>
      <c r="P31" s="81"/>
      <c r="Q31" s="81"/>
      <c r="R31" s="81"/>
      <c r="S31" s="81"/>
      <c r="T31" s="81"/>
      <c r="U31" s="81"/>
      <c r="V31" s="81"/>
      <c r="W31" s="81"/>
      <c r="X31" s="81"/>
      <c r="Y31" s="81"/>
      <c r="Z31" s="81"/>
      <c r="AA31" s="81"/>
      <c r="AB31" s="81"/>
      <c r="AC31" s="81"/>
      <c r="AD31" s="81"/>
      <c r="AE31" s="288"/>
      <c r="AF31" s="81"/>
      <c r="AG31" s="81"/>
      <c r="AH31" s="81"/>
      <c r="AI31" s="81"/>
      <c r="AJ31" s="81"/>
      <c r="AK31" s="81"/>
    </row>
    <row r="32" spans="1:37" s="100" customFormat="1" ht="11.25" x14ac:dyDescent="0.2">
      <c r="A32" s="101"/>
      <c r="B32" s="161"/>
      <c r="C32" s="131"/>
      <c r="D32" s="102"/>
      <c r="E32" s="103"/>
      <c r="F32" s="81"/>
      <c r="G32" s="81"/>
      <c r="H32" s="81"/>
      <c r="I32" s="81"/>
      <c r="J32" s="81"/>
      <c r="K32" s="81"/>
      <c r="L32" s="81"/>
      <c r="M32" s="81"/>
      <c r="N32" s="81"/>
      <c r="O32" s="81"/>
      <c r="P32" s="81"/>
      <c r="Q32" s="81"/>
      <c r="R32" s="81"/>
      <c r="S32" s="81"/>
      <c r="T32" s="81"/>
      <c r="U32" s="81"/>
      <c r="V32" s="81"/>
      <c r="W32" s="81"/>
      <c r="X32" s="81"/>
      <c r="Y32" s="81"/>
      <c r="Z32" s="81"/>
      <c r="AA32" s="81"/>
      <c r="AB32" s="81"/>
      <c r="AC32" s="81"/>
      <c r="AD32" s="81"/>
      <c r="AE32" s="288"/>
      <c r="AF32" s="81"/>
      <c r="AG32" s="81"/>
      <c r="AH32" s="81"/>
      <c r="AI32" s="81"/>
      <c r="AJ32" s="81"/>
      <c r="AK32" s="81"/>
    </row>
    <row r="33" spans="1:37" s="100" customFormat="1" ht="11.25" x14ac:dyDescent="0.2">
      <c r="A33" s="101"/>
      <c r="B33" s="161"/>
      <c r="C33" s="131"/>
      <c r="D33" s="102"/>
      <c r="E33" s="103"/>
      <c r="F33" s="81"/>
      <c r="G33" s="81"/>
      <c r="H33" s="81"/>
      <c r="I33" s="81"/>
      <c r="J33" s="81"/>
      <c r="K33" s="81"/>
      <c r="L33" s="81"/>
      <c r="M33" s="81"/>
      <c r="N33" s="81"/>
      <c r="O33" s="81"/>
      <c r="P33" s="81"/>
      <c r="Q33" s="81"/>
      <c r="R33" s="81"/>
      <c r="S33" s="81"/>
      <c r="T33" s="81"/>
      <c r="U33" s="81"/>
      <c r="V33" s="81"/>
      <c r="W33" s="81"/>
      <c r="X33" s="81"/>
      <c r="Y33" s="81"/>
      <c r="Z33" s="81"/>
      <c r="AA33" s="81"/>
      <c r="AB33" s="81"/>
      <c r="AC33" s="81"/>
      <c r="AD33" s="81"/>
      <c r="AE33" s="288"/>
      <c r="AF33" s="81"/>
      <c r="AG33" s="81"/>
      <c r="AH33" s="81"/>
      <c r="AI33" s="81"/>
      <c r="AJ33" s="81"/>
      <c r="AK33" s="81"/>
    </row>
    <row r="34" spans="1:37" s="100" customFormat="1" ht="11.25" x14ac:dyDescent="0.2">
      <c r="A34" s="101"/>
      <c r="B34" s="161"/>
      <c r="C34" s="131"/>
      <c r="D34" s="102"/>
      <c r="E34" s="103"/>
      <c r="F34" s="81"/>
      <c r="G34" s="81"/>
      <c r="H34" s="81"/>
      <c r="I34" s="81"/>
      <c r="J34" s="81"/>
      <c r="K34" s="81"/>
      <c r="L34" s="81"/>
      <c r="M34" s="81"/>
      <c r="N34" s="81"/>
      <c r="O34" s="81"/>
      <c r="P34" s="81"/>
      <c r="Q34" s="81"/>
      <c r="R34" s="81"/>
      <c r="S34" s="81"/>
      <c r="T34" s="81"/>
      <c r="U34" s="81"/>
      <c r="V34" s="81"/>
      <c r="W34" s="81"/>
      <c r="X34" s="81"/>
      <c r="Y34" s="81"/>
      <c r="Z34" s="81"/>
      <c r="AA34" s="81"/>
      <c r="AB34" s="81"/>
      <c r="AC34" s="81"/>
      <c r="AD34" s="81"/>
      <c r="AE34" s="288"/>
      <c r="AF34" s="81"/>
      <c r="AG34" s="81"/>
      <c r="AH34" s="81"/>
      <c r="AI34" s="81"/>
      <c r="AJ34" s="81"/>
      <c r="AK34" s="81"/>
    </row>
    <row r="35" spans="1:37" s="100" customFormat="1" ht="11.25" x14ac:dyDescent="0.2">
      <c r="A35" s="101"/>
      <c r="B35" s="161"/>
      <c r="C35" s="131"/>
      <c r="D35" s="102"/>
      <c r="E35" s="103"/>
      <c r="F35" s="81"/>
      <c r="G35" s="81"/>
      <c r="H35" s="81"/>
      <c r="I35" s="81"/>
      <c r="J35" s="81"/>
      <c r="K35" s="81"/>
      <c r="L35" s="81"/>
      <c r="M35" s="81"/>
      <c r="N35" s="81"/>
      <c r="O35" s="81"/>
      <c r="P35" s="81"/>
      <c r="Q35" s="81"/>
      <c r="R35" s="81"/>
      <c r="S35" s="81"/>
      <c r="T35" s="81"/>
      <c r="U35" s="81"/>
      <c r="V35" s="81"/>
      <c r="W35" s="81"/>
      <c r="X35" s="81"/>
      <c r="Y35" s="81"/>
      <c r="Z35" s="81"/>
      <c r="AA35" s="81"/>
      <c r="AB35" s="81"/>
      <c r="AC35" s="81"/>
      <c r="AD35" s="81"/>
      <c r="AE35" s="288"/>
      <c r="AF35" s="81"/>
      <c r="AG35" s="81"/>
      <c r="AH35" s="81"/>
      <c r="AI35" s="81"/>
      <c r="AJ35" s="81"/>
      <c r="AK35" s="81"/>
    </row>
    <row r="36" spans="1:37" s="100" customFormat="1" ht="11.25" x14ac:dyDescent="0.2">
      <c r="A36" s="101"/>
      <c r="B36" s="161"/>
      <c r="C36" s="131"/>
      <c r="D36" s="102"/>
      <c r="E36" s="103"/>
      <c r="F36" s="81"/>
      <c r="G36" s="81"/>
      <c r="H36" s="81"/>
      <c r="I36" s="81"/>
      <c r="J36" s="81"/>
      <c r="K36" s="81"/>
      <c r="L36" s="81"/>
      <c r="M36" s="81"/>
      <c r="N36" s="81"/>
      <c r="O36" s="81"/>
      <c r="P36" s="81"/>
      <c r="Q36" s="81"/>
      <c r="R36" s="81"/>
      <c r="S36" s="81"/>
      <c r="T36" s="81"/>
      <c r="U36" s="81"/>
      <c r="V36" s="81"/>
      <c r="W36" s="81"/>
      <c r="X36" s="81"/>
      <c r="Y36" s="81"/>
      <c r="Z36" s="81"/>
      <c r="AA36" s="81"/>
      <c r="AB36" s="81"/>
      <c r="AC36" s="81"/>
      <c r="AD36" s="81"/>
      <c r="AE36" s="288"/>
      <c r="AF36" s="81"/>
      <c r="AG36" s="81"/>
      <c r="AH36" s="81"/>
      <c r="AI36" s="81"/>
      <c r="AJ36" s="81"/>
      <c r="AK36" s="81"/>
    </row>
    <row r="37" spans="1:37" s="100" customFormat="1" ht="11.25" x14ac:dyDescent="0.2">
      <c r="A37" s="101"/>
      <c r="B37" s="161"/>
      <c r="C37" s="131"/>
      <c r="D37" s="102"/>
      <c r="E37" s="103"/>
      <c r="F37" s="81"/>
      <c r="G37" s="81"/>
      <c r="H37" s="81"/>
      <c r="I37" s="81"/>
      <c r="J37" s="81"/>
      <c r="K37" s="81"/>
      <c r="L37" s="81"/>
      <c r="M37" s="81"/>
      <c r="N37" s="81"/>
      <c r="O37" s="81"/>
      <c r="P37" s="81"/>
      <c r="Q37" s="81"/>
      <c r="R37" s="81"/>
      <c r="S37" s="81"/>
      <c r="T37" s="81"/>
      <c r="U37" s="81"/>
      <c r="V37" s="81"/>
      <c r="W37" s="81"/>
      <c r="X37" s="81"/>
      <c r="Y37" s="81"/>
      <c r="Z37" s="81"/>
      <c r="AA37" s="81"/>
      <c r="AB37" s="81"/>
      <c r="AC37" s="81"/>
      <c r="AD37" s="81"/>
      <c r="AE37" s="288"/>
      <c r="AF37" s="81"/>
      <c r="AG37" s="81"/>
      <c r="AH37" s="81"/>
      <c r="AI37" s="81"/>
      <c r="AJ37" s="81"/>
      <c r="AK37" s="81"/>
    </row>
    <row r="38" spans="1:37" s="100" customFormat="1" ht="11.25" x14ac:dyDescent="0.2">
      <c r="A38" s="101"/>
      <c r="B38" s="161"/>
      <c r="C38" s="131"/>
      <c r="D38" s="102"/>
      <c r="E38" s="103"/>
      <c r="F38" s="81"/>
      <c r="G38" s="81"/>
      <c r="H38" s="81"/>
      <c r="I38" s="81"/>
      <c r="J38" s="81"/>
      <c r="K38" s="81"/>
      <c r="L38" s="81"/>
      <c r="M38" s="81"/>
      <c r="N38" s="81"/>
      <c r="O38" s="81"/>
      <c r="P38" s="81"/>
      <c r="Q38" s="81"/>
      <c r="R38" s="81"/>
      <c r="S38" s="81"/>
      <c r="T38" s="81"/>
      <c r="U38" s="81"/>
      <c r="V38" s="81"/>
      <c r="W38" s="81"/>
      <c r="X38" s="81"/>
      <c r="Y38" s="81"/>
      <c r="Z38" s="81"/>
      <c r="AA38" s="81"/>
      <c r="AB38" s="81"/>
      <c r="AC38" s="81"/>
      <c r="AD38" s="81"/>
      <c r="AE38" s="288"/>
      <c r="AF38" s="81"/>
      <c r="AG38" s="81"/>
      <c r="AH38" s="81"/>
      <c r="AI38" s="81"/>
      <c r="AJ38" s="81"/>
      <c r="AK38" s="81"/>
    </row>
    <row r="39" spans="1:37" s="100" customFormat="1" ht="11.25" x14ac:dyDescent="0.2">
      <c r="A39" s="101"/>
      <c r="B39" s="161"/>
      <c r="C39" s="131"/>
      <c r="D39" s="102"/>
      <c r="E39" s="103"/>
      <c r="F39" s="81"/>
      <c r="G39" s="81"/>
      <c r="H39" s="81"/>
      <c r="I39" s="81"/>
      <c r="J39" s="81"/>
      <c r="K39" s="81"/>
      <c r="L39" s="81"/>
      <c r="M39" s="81"/>
      <c r="N39" s="81"/>
      <c r="O39" s="81"/>
      <c r="P39" s="81"/>
      <c r="Q39" s="81"/>
      <c r="R39" s="81"/>
      <c r="S39" s="81"/>
      <c r="T39" s="81"/>
      <c r="U39" s="81"/>
      <c r="V39" s="81"/>
      <c r="W39" s="81"/>
      <c r="X39" s="81"/>
      <c r="Y39" s="81"/>
      <c r="Z39" s="81"/>
      <c r="AA39" s="81"/>
      <c r="AB39" s="81"/>
      <c r="AC39" s="81"/>
      <c r="AD39" s="81"/>
      <c r="AE39" s="288"/>
      <c r="AF39" s="81"/>
      <c r="AG39" s="81"/>
      <c r="AH39" s="81"/>
      <c r="AI39" s="81"/>
      <c r="AJ39" s="81"/>
      <c r="AK39" s="81"/>
    </row>
    <row r="40" spans="1:37" s="100" customFormat="1" ht="11.25" x14ac:dyDescent="0.2">
      <c r="A40" s="101"/>
      <c r="B40" s="161"/>
      <c r="C40" s="131"/>
      <c r="D40" s="102"/>
      <c r="E40" s="103"/>
      <c r="F40" s="81"/>
      <c r="G40" s="81"/>
      <c r="H40" s="81"/>
      <c r="I40" s="81"/>
      <c r="J40" s="81"/>
      <c r="K40" s="81"/>
      <c r="L40" s="81"/>
      <c r="M40" s="81"/>
      <c r="N40" s="81"/>
      <c r="O40" s="81"/>
      <c r="P40" s="81"/>
      <c r="Q40" s="81"/>
      <c r="R40" s="81"/>
      <c r="S40" s="81"/>
      <c r="T40" s="81"/>
      <c r="U40" s="81"/>
      <c r="V40" s="81"/>
      <c r="W40" s="81"/>
      <c r="X40" s="81"/>
      <c r="Y40" s="81"/>
      <c r="Z40" s="81"/>
      <c r="AA40" s="81"/>
      <c r="AB40" s="81"/>
      <c r="AC40" s="81"/>
      <c r="AD40" s="81"/>
      <c r="AE40" s="288"/>
      <c r="AF40" s="81"/>
      <c r="AG40" s="81"/>
      <c r="AH40" s="81"/>
      <c r="AI40" s="81"/>
      <c r="AJ40" s="81"/>
      <c r="AK40" s="81"/>
    </row>
    <row r="41" spans="1:37" s="100" customFormat="1" ht="11.25" x14ac:dyDescent="0.2">
      <c r="A41" s="101"/>
      <c r="B41" s="161"/>
      <c r="C41" s="131"/>
      <c r="D41" s="102"/>
      <c r="E41" s="103"/>
      <c r="F41" s="81"/>
      <c r="G41" s="81"/>
      <c r="H41" s="81"/>
      <c r="I41" s="81"/>
      <c r="J41" s="81"/>
      <c r="K41" s="81"/>
      <c r="L41" s="81"/>
      <c r="M41" s="81"/>
      <c r="N41" s="81"/>
      <c r="O41" s="81"/>
      <c r="P41" s="81"/>
      <c r="Q41" s="81"/>
      <c r="R41" s="81"/>
      <c r="S41" s="81"/>
      <c r="T41" s="81"/>
      <c r="U41" s="81"/>
      <c r="V41" s="81"/>
      <c r="W41" s="81"/>
      <c r="X41" s="81"/>
      <c r="Y41" s="81"/>
      <c r="Z41" s="81"/>
      <c r="AA41" s="81"/>
      <c r="AB41" s="81"/>
      <c r="AC41" s="81"/>
      <c r="AD41" s="81"/>
      <c r="AE41" s="288"/>
      <c r="AF41" s="81"/>
      <c r="AG41" s="81"/>
      <c r="AH41" s="81"/>
      <c r="AI41" s="81"/>
      <c r="AJ41" s="81"/>
      <c r="AK41" s="81"/>
    </row>
    <row r="42" spans="1:37" s="100" customFormat="1" ht="11.25" x14ac:dyDescent="0.2">
      <c r="A42" s="101"/>
      <c r="B42" s="161"/>
      <c r="C42" s="131"/>
      <c r="D42" s="102"/>
      <c r="E42" s="103"/>
      <c r="F42" s="81"/>
      <c r="G42" s="81"/>
      <c r="H42" s="81"/>
      <c r="I42" s="81"/>
      <c r="J42" s="81"/>
      <c r="K42" s="81"/>
      <c r="L42" s="81"/>
      <c r="M42" s="81"/>
      <c r="N42" s="81"/>
      <c r="O42" s="81"/>
      <c r="P42" s="81"/>
      <c r="Q42" s="81"/>
      <c r="R42" s="81"/>
      <c r="S42" s="81"/>
      <c r="T42" s="81"/>
      <c r="U42" s="81"/>
      <c r="V42" s="81"/>
      <c r="W42" s="81"/>
      <c r="X42" s="81"/>
      <c r="Y42" s="81"/>
      <c r="Z42" s="81"/>
      <c r="AA42" s="81"/>
      <c r="AB42" s="81"/>
      <c r="AC42" s="81"/>
      <c r="AD42" s="81"/>
      <c r="AE42" s="288"/>
      <c r="AF42" s="81"/>
      <c r="AG42" s="81"/>
      <c r="AH42" s="81"/>
      <c r="AI42" s="81"/>
      <c r="AJ42" s="81"/>
      <c r="AK42" s="81"/>
    </row>
    <row r="43" spans="1:37" s="100" customFormat="1" ht="11.25" x14ac:dyDescent="0.2">
      <c r="A43" s="101"/>
      <c r="B43" s="161"/>
      <c r="C43" s="131"/>
      <c r="D43" s="102"/>
      <c r="E43" s="103"/>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288"/>
      <c r="AF43" s="81"/>
      <c r="AG43" s="81"/>
      <c r="AH43" s="81"/>
      <c r="AI43" s="81"/>
      <c r="AJ43" s="81"/>
      <c r="AK43" s="81"/>
    </row>
    <row r="44" spans="1:37" s="100" customFormat="1" ht="11.25" x14ac:dyDescent="0.2">
      <c r="A44" s="101"/>
      <c r="B44" s="161"/>
      <c r="C44" s="131"/>
      <c r="D44" s="102"/>
      <c r="E44" s="103"/>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288"/>
      <c r="AF44" s="81"/>
      <c r="AG44" s="81"/>
      <c r="AH44" s="81"/>
      <c r="AI44" s="81"/>
      <c r="AJ44" s="81"/>
      <c r="AK44" s="81"/>
    </row>
    <row r="45" spans="1:37" s="100" customFormat="1" ht="11.25" x14ac:dyDescent="0.2">
      <c r="A45" s="101"/>
      <c r="B45" s="161"/>
      <c r="C45" s="131"/>
      <c r="D45" s="102"/>
      <c r="E45" s="103"/>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288"/>
      <c r="AF45" s="81"/>
      <c r="AG45" s="81"/>
      <c r="AH45" s="81"/>
      <c r="AI45" s="81"/>
      <c r="AJ45" s="81"/>
      <c r="AK45" s="81"/>
    </row>
    <row r="46" spans="1:37" s="100" customFormat="1" ht="11.25" x14ac:dyDescent="0.2">
      <c r="A46" s="101"/>
      <c r="B46" s="161"/>
      <c r="C46" s="131"/>
      <c r="D46" s="102"/>
      <c r="E46" s="103"/>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288"/>
      <c r="AF46" s="81"/>
      <c r="AG46" s="81"/>
      <c r="AH46" s="81"/>
      <c r="AI46" s="81"/>
      <c r="AJ46" s="81"/>
      <c r="AK46" s="81"/>
    </row>
    <row r="47" spans="1:37" s="100" customFormat="1" ht="11.25" x14ac:dyDescent="0.2">
      <c r="A47" s="101"/>
      <c r="B47" s="161"/>
      <c r="C47" s="131"/>
      <c r="D47" s="102"/>
      <c r="E47" s="103"/>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288"/>
      <c r="AF47" s="81"/>
      <c r="AG47" s="81"/>
      <c r="AH47" s="81"/>
      <c r="AI47" s="81"/>
      <c r="AJ47" s="81"/>
      <c r="AK47" s="81"/>
    </row>
    <row r="48" spans="1:37" s="100" customFormat="1" ht="11.25" x14ac:dyDescent="0.2">
      <c r="A48" s="101"/>
      <c r="B48" s="161"/>
      <c r="C48" s="131"/>
      <c r="D48" s="102"/>
      <c r="E48" s="103"/>
      <c r="F48" s="81"/>
      <c r="G48" s="81"/>
      <c r="H48" s="81"/>
      <c r="I48" s="81"/>
      <c r="J48" s="81"/>
      <c r="K48" s="81"/>
      <c r="L48" s="81"/>
      <c r="M48" s="81"/>
      <c r="N48" s="81"/>
      <c r="O48" s="81"/>
      <c r="P48" s="81"/>
      <c r="Q48" s="81"/>
      <c r="R48" s="81"/>
      <c r="S48" s="81"/>
      <c r="T48" s="81"/>
      <c r="U48" s="81"/>
      <c r="V48" s="81"/>
      <c r="W48" s="81"/>
      <c r="X48" s="81"/>
      <c r="Y48" s="81"/>
      <c r="Z48" s="81"/>
      <c r="AA48" s="81"/>
      <c r="AB48" s="81"/>
      <c r="AC48" s="81"/>
      <c r="AD48" s="81"/>
      <c r="AE48" s="288"/>
      <c r="AF48" s="81"/>
      <c r="AG48" s="81"/>
      <c r="AH48" s="81"/>
      <c r="AI48" s="81"/>
      <c r="AJ48" s="81"/>
      <c r="AK48" s="81"/>
    </row>
    <row r="49" spans="1:37" s="100" customFormat="1" ht="11.25" x14ac:dyDescent="0.2">
      <c r="A49" s="101"/>
      <c r="B49" s="161"/>
      <c r="C49" s="131"/>
      <c r="D49" s="102"/>
      <c r="E49" s="103"/>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288"/>
      <c r="AF49" s="81"/>
      <c r="AG49" s="81"/>
      <c r="AH49" s="81"/>
      <c r="AI49" s="81"/>
      <c r="AJ49" s="81"/>
      <c r="AK49" s="81"/>
    </row>
    <row r="50" spans="1:37" s="100" customFormat="1" ht="11.25" x14ac:dyDescent="0.2">
      <c r="A50" s="101"/>
      <c r="B50" s="161"/>
      <c r="C50" s="131"/>
      <c r="D50" s="102"/>
      <c r="E50" s="103"/>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288"/>
      <c r="AF50" s="81"/>
      <c r="AG50" s="81"/>
      <c r="AH50" s="81"/>
      <c r="AI50" s="81"/>
      <c r="AJ50" s="81"/>
      <c r="AK50" s="81"/>
    </row>
    <row r="51" spans="1:37" s="100" customFormat="1" ht="11.25" x14ac:dyDescent="0.2">
      <c r="A51" s="101"/>
      <c r="B51" s="161"/>
      <c r="C51" s="131"/>
      <c r="D51" s="102"/>
      <c r="E51" s="103"/>
      <c r="F51" s="81"/>
      <c r="G51" s="81"/>
      <c r="H51" s="81"/>
      <c r="I51" s="81"/>
      <c r="J51" s="81"/>
      <c r="K51" s="81"/>
      <c r="L51" s="81"/>
      <c r="M51" s="81"/>
      <c r="N51" s="81"/>
      <c r="O51" s="81"/>
      <c r="P51" s="81"/>
      <c r="Q51" s="81"/>
      <c r="R51" s="81"/>
      <c r="S51" s="81"/>
      <c r="T51" s="81"/>
      <c r="U51" s="81"/>
      <c r="V51" s="81"/>
      <c r="W51" s="81"/>
      <c r="X51" s="81"/>
      <c r="Y51" s="81"/>
      <c r="Z51" s="81"/>
      <c r="AA51" s="81"/>
      <c r="AB51" s="81"/>
      <c r="AC51" s="81"/>
      <c r="AD51" s="81"/>
      <c r="AE51" s="288"/>
      <c r="AF51" s="81"/>
      <c r="AG51" s="81"/>
      <c r="AH51" s="81"/>
      <c r="AI51" s="81"/>
      <c r="AJ51" s="81"/>
      <c r="AK51" s="81"/>
    </row>
    <row r="52" spans="1:37" s="100" customFormat="1" ht="12" thickBot="1" x14ac:dyDescent="0.25">
      <c r="A52" s="289"/>
      <c r="B52" s="290"/>
      <c r="C52" s="291"/>
      <c r="D52" s="292"/>
      <c r="E52" s="293"/>
      <c r="F52" s="81"/>
      <c r="G52" s="81"/>
      <c r="H52" s="81"/>
      <c r="I52" s="81"/>
      <c r="J52" s="81"/>
      <c r="K52" s="81"/>
      <c r="L52" s="81"/>
      <c r="M52" s="81"/>
      <c r="N52" s="81"/>
      <c r="O52" s="81"/>
      <c r="P52" s="81"/>
      <c r="Q52" s="81"/>
      <c r="R52" s="81"/>
      <c r="S52" s="81"/>
      <c r="T52" s="81"/>
      <c r="U52" s="81"/>
      <c r="V52" s="81"/>
      <c r="W52" s="81"/>
      <c r="X52" s="81"/>
      <c r="Y52" s="81"/>
      <c r="Z52" s="81"/>
      <c r="AA52" s="81"/>
      <c r="AB52" s="81"/>
      <c r="AC52" s="81"/>
      <c r="AD52" s="81"/>
      <c r="AE52" s="288"/>
      <c r="AF52" s="81"/>
      <c r="AG52" s="81"/>
      <c r="AH52" s="81"/>
      <c r="AI52" s="81"/>
      <c r="AJ52" s="81"/>
      <c r="AK52" s="81"/>
    </row>
    <row r="53" spans="1:37" s="100" customFormat="1" ht="11.25" x14ac:dyDescent="0.2">
      <c r="A53" s="101"/>
      <c r="B53" s="161"/>
      <c r="C53" s="131"/>
      <c r="D53" s="102"/>
      <c r="E53" s="103"/>
      <c r="F53" s="81"/>
      <c r="G53" s="81"/>
      <c r="H53" s="81"/>
      <c r="I53" s="81"/>
      <c r="J53" s="81"/>
      <c r="K53" s="81"/>
      <c r="L53" s="81"/>
      <c r="M53" s="81"/>
      <c r="N53" s="81"/>
      <c r="O53" s="81"/>
      <c r="P53" s="81"/>
      <c r="Q53" s="81"/>
      <c r="R53" s="81"/>
      <c r="S53" s="81"/>
      <c r="T53" s="81"/>
      <c r="U53" s="81"/>
      <c r="V53" s="81"/>
      <c r="W53" s="81"/>
      <c r="X53" s="81"/>
      <c r="Y53" s="81"/>
      <c r="Z53" s="81"/>
      <c r="AA53" s="81"/>
      <c r="AB53" s="81"/>
      <c r="AC53" s="81"/>
      <c r="AD53" s="81"/>
      <c r="AE53" s="253"/>
      <c r="AF53" s="81"/>
      <c r="AG53" s="81"/>
      <c r="AH53" s="81"/>
      <c r="AI53" s="81"/>
      <c r="AJ53" s="81"/>
      <c r="AK53" s="81"/>
    </row>
    <row r="54" spans="1:37" ht="15.75" x14ac:dyDescent="0.2">
      <c r="A54" s="302" t="str">
        <f>A9</f>
        <v>Mt 1</v>
      </c>
      <c r="B54" s="303" t="str">
        <f>B9</f>
        <v>FOURNITURE DE PIÈCES DETACHÉES</v>
      </c>
      <c r="C54" s="304"/>
      <c r="D54" s="305"/>
      <c r="E54" s="306"/>
    </row>
    <row r="55" spans="1:37" s="238" customFormat="1" ht="12" x14ac:dyDescent="0.2">
      <c r="A55" s="235"/>
      <c r="B55" s="284" t="s">
        <v>526</v>
      </c>
      <c r="C55" s="285" t="s">
        <v>59</v>
      </c>
      <c r="D55" s="174"/>
      <c r="E55" s="236"/>
      <c r="F55" s="237"/>
      <c r="G55" s="237"/>
      <c r="H55" s="237"/>
      <c r="I55" s="237"/>
      <c r="J55" s="237"/>
      <c r="K55" s="237"/>
      <c r="L55" s="237"/>
      <c r="M55" s="237"/>
      <c r="N55" s="237"/>
      <c r="O55" s="237"/>
      <c r="P55" s="237"/>
      <c r="Q55" s="237"/>
      <c r="R55" s="237"/>
      <c r="S55" s="237"/>
      <c r="T55" s="237"/>
      <c r="U55" s="237"/>
      <c r="V55" s="237"/>
      <c r="W55" s="237"/>
      <c r="X55" s="237"/>
      <c r="Y55" s="237"/>
      <c r="Z55" s="237"/>
      <c r="AA55" s="237"/>
      <c r="AB55" s="237"/>
      <c r="AC55" s="237"/>
      <c r="AD55" s="237"/>
      <c r="AE55" s="286"/>
      <c r="AF55" s="237"/>
      <c r="AG55" s="237"/>
      <c r="AH55" s="237"/>
      <c r="AI55" s="237"/>
      <c r="AJ55" s="237"/>
      <c r="AK55" s="237"/>
    </row>
    <row r="56" spans="1:37" x14ac:dyDescent="0.2">
      <c r="A56" s="54"/>
      <c r="B56" s="178"/>
      <c r="C56" s="132"/>
      <c r="D56" s="213"/>
      <c r="E56" s="228"/>
    </row>
    <row r="57" spans="1:37" s="242" customFormat="1" ht="12" customHeight="1" x14ac:dyDescent="0.25">
      <c r="A57" s="244" t="str">
        <f>A10</f>
        <v>Mt 1.1</v>
      </c>
      <c r="B57" s="239" t="str">
        <f>B10</f>
        <v>Gamme SIEMENS</v>
      </c>
      <c r="C57" s="240"/>
      <c r="D57" s="243"/>
      <c r="E57" s="241"/>
      <c r="AE57" s="246"/>
    </row>
    <row r="58" spans="1:37" s="71" customFormat="1" ht="20.100000000000001" customHeight="1" outlineLevel="1" x14ac:dyDescent="0.25">
      <c r="A58" s="275" t="str">
        <f>$A$57&amp;"."&amp;AE58</f>
        <v>Mt 1.1.1</v>
      </c>
      <c r="B58" s="269" t="s">
        <v>61</v>
      </c>
      <c r="C58" s="268" t="s">
        <v>62</v>
      </c>
      <c r="D58" s="277" t="s">
        <v>0</v>
      </c>
      <c r="E58" s="278">
        <v>1</v>
      </c>
      <c r="AE58" s="246">
        <v>1</v>
      </c>
    </row>
    <row r="59" spans="1:37" s="71" customFormat="1" ht="20.100000000000001" customHeight="1" outlineLevel="1" x14ac:dyDescent="0.25">
      <c r="A59" s="275" t="str">
        <f t="shared" ref="A59:A122" si="0">$A$57&amp;"."&amp;AE59</f>
        <v>Mt 1.1.2</v>
      </c>
      <c r="B59" s="276" t="s">
        <v>63</v>
      </c>
      <c r="C59" s="279" t="s">
        <v>64</v>
      </c>
      <c r="D59" s="280" t="s">
        <v>0</v>
      </c>
      <c r="E59" s="281">
        <v>1</v>
      </c>
      <c r="AE59" s="246">
        <f>AE58+1</f>
        <v>2</v>
      </c>
    </row>
    <row r="60" spans="1:37" s="71" customFormat="1" ht="20.100000000000001" customHeight="1" outlineLevel="1" x14ac:dyDescent="0.25">
      <c r="A60" s="275" t="str">
        <f t="shared" si="0"/>
        <v>Mt 1.1.3</v>
      </c>
      <c r="B60" s="269" t="s">
        <v>65</v>
      </c>
      <c r="C60" s="268" t="s">
        <v>66</v>
      </c>
      <c r="D60" s="277" t="s">
        <v>0</v>
      </c>
      <c r="E60" s="278">
        <v>1</v>
      </c>
      <c r="AE60" s="246">
        <f t="shared" ref="AE60:AE123" si="1">AE59+1</f>
        <v>3</v>
      </c>
    </row>
    <row r="61" spans="1:37" s="71" customFormat="1" ht="20.100000000000001" customHeight="1" outlineLevel="1" x14ac:dyDescent="0.25">
      <c r="A61" s="275" t="str">
        <f t="shared" si="0"/>
        <v>Mt 1.1.4</v>
      </c>
      <c r="B61" s="276" t="s">
        <v>65</v>
      </c>
      <c r="C61" s="279" t="s">
        <v>67</v>
      </c>
      <c r="D61" s="280" t="s">
        <v>0</v>
      </c>
      <c r="E61" s="281">
        <v>1</v>
      </c>
      <c r="AE61" s="246">
        <f t="shared" si="1"/>
        <v>4</v>
      </c>
    </row>
    <row r="62" spans="1:37" s="71" customFormat="1" ht="20.100000000000001" customHeight="1" outlineLevel="1" x14ac:dyDescent="0.25">
      <c r="A62" s="275" t="str">
        <f t="shared" si="0"/>
        <v>Mt 1.1.5</v>
      </c>
      <c r="B62" s="269" t="s">
        <v>68</v>
      </c>
      <c r="C62" s="268" t="s">
        <v>69</v>
      </c>
      <c r="D62" s="277" t="s">
        <v>0</v>
      </c>
      <c r="E62" s="278">
        <v>1</v>
      </c>
      <c r="AE62" s="246">
        <f t="shared" si="1"/>
        <v>5</v>
      </c>
    </row>
    <row r="63" spans="1:37" s="71" customFormat="1" ht="20.100000000000001" customHeight="1" outlineLevel="1" x14ac:dyDescent="0.25">
      <c r="A63" s="275" t="str">
        <f t="shared" si="0"/>
        <v>Mt 1.1.6</v>
      </c>
      <c r="B63" s="276" t="s">
        <v>70</v>
      </c>
      <c r="C63" s="279" t="s">
        <v>71</v>
      </c>
      <c r="D63" s="280" t="s">
        <v>0</v>
      </c>
      <c r="E63" s="281">
        <v>1</v>
      </c>
      <c r="AE63" s="246">
        <f t="shared" si="1"/>
        <v>6</v>
      </c>
    </row>
    <row r="64" spans="1:37" s="71" customFormat="1" ht="20.100000000000001" customHeight="1" outlineLevel="1" x14ac:dyDescent="0.25">
      <c r="A64" s="275" t="str">
        <f t="shared" si="0"/>
        <v>Mt 1.1.7</v>
      </c>
      <c r="B64" s="269" t="s">
        <v>72</v>
      </c>
      <c r="C64" s="268" t="s">
        <v>73</v>
      </c>
      <c r="D64" s="277" t="s">
        <v>0</v>
      </c>
      <c r="E64" s="278">
        <v>1</v>
      </c>
      <c r="AE64" s="246">
        <f t="shared" si="1"/>
        <v>7</v>
      </c>
    </row>
    <row r="65" spans="1:31" s="71" customFormat="1" ht="20.100000000000001" customHeight="1" outlineLevel="1" x14ac:dyDescent="0.25">
      <c r="A65" s="275" t="str">
        <f t="shared" si="0"/>
        <v>Mt 1.1.8</v>
      </c>
      <c r="B65" s="276" t="s">
        <v>74</v>
      </c>
      <c r="C65" s="279" t="s">
        <v>75</v>
      </c>
      <c r="D65" s="280" t="s">
        <v>0</v>
      </c>
      <c r="E65" s="281">
        <v>1</v>
      </c>
      <c r="AE65" s="246">
        <f t="shared" si="1"/>
        <v>8</v>
      </c>
    </row>
    <row r="66" spans="1:31" s="71" customFormat="1" ht="20.100000000000001" customHeight="1" outlineLevel="1" x14ac:dyDescent="0.25">
      <c r="A66" s="275" t="str">
        <f t="shared" si="0"/>
        <v>Mt 1.1.9</v>
      </c>
      <c r="B66" s="269" t="s">
        <v>74</v>
      </c>
      <c r="C66" s="268" t="s">
        <v>76</v>
      </c>
      <c r="D66" s="277" t="s">
        <v>0</v>
      </c>
      <c r="E66" s="278">
        <v>1</v>
      </c>
      <c r="AE66" s="246">
        <f t="shared" si="1"/>
        <v>9</v>
      </c>
    </row>
    <row r="67" spans="1:31" s="71" customFormat="1" ht="20.100000000000001" customHeight="1" outlineLevel="1" x14ac:dyDescent="0.25">
      <c r="A67" s="275" t="str">
        <f t="shared" si="0"/>
        <v>Mt 1.1.10</v>
      </c>
      <c r="B67" s="276" t="s">
        <v>77</v>
      </c>
      <c r="C67" s="279" t="s">
        <v>78</v>
      </c>
      <c r="D67" s="280" t="s">
        <v>0</v>
      </c>
      <c r="E67" s="281">
        <v>1</v>
      </c>
      <c r="AE67" s="246">
        <f t="shared" si="1"/>
        <v>10</v>
      </c>
    </row>
    <row r="68" spans="1:31" s="71" customFormat="1" ht="20.100000000000001" customHeight="1" outlineLevel="1" x14ac:dyDescent="0.25">
      <c r="A68" s="275" t="str">
        <f t="shared" si="0"/>
        <v>Mt 1.1.11</v>
      </c>
      <c r="B68" s="269" t="s">
        <v>79</v>
      </c>
      <c r="C68" s="268" t="s">
        <v>80</v>
      </c>
      <c r="D68" s="277" t="s">
        <v>0</v>
      </c>
      <c r="E68" s="278">
        <v>1</v>
      </c>
      <c r="AE68" s="246">
        <f t="shared" si="1"/>
        <v>11</v>
      </c>
    </row>
    <row r="69" spans="1:31" s="71" customFormat="1" ht="20.100000000000001" customHeight="1" outlineLevel="1" x14ac:dyDescent="0.25">
      <c r="A69" s="275" t="str">
        <f t="shared" si="0"/>
        <v>Mt 1.1.12</v>
      </c>
      <c r="B69" s="276" t="s">
        <v>81</v>
      </c>
      <c r="C69" s="279" t="s">
        <v>82</v>
      </c>
      <c r="D69" s="280" t="s">
        <v>0</v>
      </c>
      <c r="E69" s="281">
        <v>1</v>
      </c>
      <c r="AE69" s="246">
        <f t="shared" si="1"/>
        <v>12</v>
      </c>
    </row>
    <row r="70" spans="1:31" s="71" customFormat="1" ht="20.100000000000001" customHeight="1" outlineLevel="1" x14ac:dyDescent="0.25">
      <c r="A70" s="275" t="str">
        <f t="shared" si="0"/>
        <v>Mt 1.1.13</v>
      </c>
      <c r="B70" s="269" t="s">
        <v>83</v>
      </c>
      <c r="C70" s="268" t="s">
        <v>84</v>
      </c>
      <c r="D70" s="277" t="s">
        <v>0</v>
      </c>
      <c r="E70" s="278">
        <v>1</v>
      </c>
      <c r="AE70" s="246">
        <f t="shared" si="1"/>
        <v>13</v>
      </c>
    </row>
    <row r="71" spans="1:31" s="71" customFormat="1" ht="20.100000000000001" customHeight="1" outlineLevel="1" x14ac:dyDescent="0.25">
      <c r="A71" s="275" t="str">
        <f t="shared" si="0"/>
        <v>Mt 1.1.14</v>
      </c>
      <c r="B71" s="276" t="s">
        <v>85</v>
      </c>
      <c r="C71" s="279" t="s">
        <v>86</v>
      </c>
      <c r="D71" s="280" t="s">
        <v>0</v>
      </c>
      <c r="E71" s="281">
        <v>1</v>
      </c>
      <c r="AE71" s="246">
        <f t="shared" si="1"/>
        <v>14</v>
      </c>
    </row>
    <row r="72" spans="1:31" s="71" customFormat="1" ht="20.100000000000001" customHeight="1" outlineLevel="1" x14ac:dyDescent="0.25">
      <c r="A72" s="275" t="str">
        <f t="shared" si="0"/>
        <v>Mt 1.1.15</v>
      </c>
      <c r="B72" s="269" t="s">
        <v>87</v>
      </c>
      <c r="C72" s="268" t="s">
        <v>88</v>
      </c>
      <c r="D72" s="277" t="s">
        <v>0</v>
      </c>
      <c r="E72" s="278">
        <v>1</v>
      </c>
      <c r="AE72" s="246">
        <f t="shared" si="1"/>
        <v>15</v>
      </c>
    </row>
    <row r="73" spans="1:31" s="71" customFormat="1" ht="20.100000000000001" customHeight="1" outlineLevel="1" x14ac:dyDescent="0.25">
      <c r="A73" s="275" t="str">
        <f t="shared" si="0"/>
        <v>Mt 1.1.16</v>
      </c>
      <c r="B73" s="276" t="s">
        <v>89</v>
      </c>
      <c r="C73" s="279" t="s">
        <v>90</v>
      </c>
      <c r="D73" s="280" t="s">
        <v>0</v>
      </c>
      <c r="E73" s="281">
        <v>1</v>
      </c>
      <c r="AE73" s="246">
        <f t="shared" si="1"/>
        <v>16</v>
      </c>
    </row>
    <row r="74" spans="1:31" s="71" customFormat="1" ht="20.100000000000001" customHeight="1" outlineLevel="1" x14ac:dyDescent="0.25">
      <c r="A74" s="275" t="str">
        <f t="shared" si="0"/>
        <v>Mt 1.1.17</v>
      </c>
      <c r="B74" s="269" t="s">
        <v>91</v>
      </c>
      <c r="C74" s="268" t="s">
        <v>92</v>
      </c>
      <c r="D74" s="277" t="s">
        <v>0</v>
      </c>
      <c r="E74" s="278">
        <v>1</v>
      </c>
      <c r="AE74" s="246">
        <f t="shared" si="1"/>
        <v>17</v>
      </c>
    </row>
    <row r="75" spans="1:31" s="71" customFormat="1" ht="20.100000000000001" customHeight="1" outlineLevel="1" x14ac:dyDescent="0.25">
      <c r="A75" s="275" t="str">
        <f t="shared" si="0"/>
        <v>Mt 1.1.18</v>
      </c>
      <c r="B75" s="276" t="s">
        <v>93</v>
      </c>
      <c r="C75" s="279" t="s">
        <v>94</v>
      </c>
      <c r="D75" s="280" t="s">
        <v>0</v>
      </c>
      <c r="E75" s="281">
        <v>1</v>
      </c>
      <c r="AE75" s="246">
        <f t="shared" si="1"/>
        <v>18</v>
      </c>
    </row>
    <row r="76" spans="1:31" s="71" customFormat="1" ht="20.100000000000001" customHeight="1" outlineLevel="1" x14ac:dyDescent="0.25">
      <c r="A76" s="275" t="str">
        <f t="shared" si="0"/>
        <v>Mt 1.1.19</v>
      </c>
      <c r="B76" s="269" t="s">
        <v>93</v>
      </c>
      <c r="C76" s="268" t="s">
        <v>95</v>
      </c>
      <c r="D76" s="277" t="s">
        <v>0</v>
      </c>
      <c r="E76" s="278">
        <v>1</v>
      </c>
      <c r="AE76" s="246">
        <f t="shared" si="1"/>
        <v>19</v>
      </c>
    </row>
    <row r="77" spans="1:31" s="71" customFormat="1" ht="20.100000000000001" customHeight="1" outlineLevel="1" x14ac:dyDescent="0.25">
      <c r="A77" s="275" t="str">
        <f t="shared" si="0"/>
        <v>Mt 1.1.20</v>
      </c>
      <c r="B77" s="276" t="s">
        <v>96</v>
      </c>
      <c r="C77" s="279" t="s">
        <v>97</v>
      </c>
      <c r="D77" s="280" t="s">
        <v>0</v>
      </c>
      <c r="E77" s="281">
        <v>1</v>
      </c>
      <c r="AE77" s="246">
        <f t="shared" si="1"/>
        <v>20</v>
      </c>
    </row>
    <row r="78" spans="1:31" s="71" customFormat="1" ht="20.100000000000001" customHeight="1" outlineLevel="1" x14ac:dyDescent="0.25">
      <c r="A78" s="275" t="str">
        <f t="shared" si="0"/>
        <v>Mt 1.1.21</v>
      </c>
      <c r="B78" s="269" t="s">
        <v>98</v>
      </c>
      <c r="C78" s="268" t="s">
        <v>99</v>
      </c>
      <c r="D78" s="277" t="s">
        <v>0</v>
      </c>
      <c r="E78" s="278">
        <v>1</v>
      </c>
      <c r="AE78" s="246">
        <f t="shared" si="1"/>
        <v>21</v>
      </c>
    </row>
    <row r="79" spans="1:31" s="71" customFormat="1" ht="20.100000000000001" customHeight="1" outlineLevel="1" x14ac:dyDescent="0.25">
      <c r="A79" s="275" t="str">
        <f t="shared" si="0"/>
        <v>Mt 1.1.22</v>
      </c>
      <c r="B79" s="276" t="s">
        <v>100</v>
      </c>
      <c r="C79" s="279" t="s">
        <v>101</v>
      </c>
      <c r="D79" s="280" t="s">
        <v>0</v>
      </c>
      <c r="E79" s="281">
        <v>1</v>
      </c>
      <c r="AE79" s="246">
        <f t="shared" si="1"/>
        <v>22</v>
      </c>
    </row>
    <row r="80" spans="1:31" s="71" customFormat="1" ht="20.100000000000001" customHeight="1" outlineLevel="1" x14ac:dyDescent="0.25">
      <c r="A80" s="275" t="str">
        <f t="shared" si="0"/>
        <v>Mt 1.1.23</v>
      </c>
      <c r="B80" s="269" t="s">
        <v>102</v>
      </c>
      <c r="C80" s="268" t="s">
        <v>103</v>
      </c>
      <c r="D80" s="277" t="s">
        <v>0</v>
      </c>
      <c r="E80" s="278">
        <v>1</v>
      </c>
      <c r="AE80" s="246">
        <f t="shared" si="1"/>
        <v>23</v>
      </c>
    </row>
    <row r="81" spans="1:31" s="71" customFormat="1" ht="20.100000000000001" customHeight="1" outlineLevel="1" x14ac:dyDescent="0.25">
      <c r="A81" s="275" t="str">
        <f t="shared" si="0"/>
        <v>Mt 1.1.24</v>
      </c>
      <c r="B81" s="276" t="s">
        <v>104</v>
      </c>
      <c r="C81" s="279" t="s">
        <v>105</v>
      </c>
      <c r="D81" s="280" t="s">
        <v>0</v>
      </c>
      <c r="E81" s="281">
        <v>1</v>
      </c>
      <c r="AE81" s="246">
        <f t="shared" si="1"/>
        <v>24</v>
      </c>
    </row>
    <row r="82" spans="1:31" s="71" customFormat="1" ht="20.100000000000001" customHeight="1" outlineLevel="1" x14ac:dyDescent="0.25">
      <c r="A82" s="275" t="str">
        <f t="shared" si="0"/>
        <v>Mt 1.1.25</v>
      </c>
      <c r="B82" s="269" t="s">
        <v>106</v>
      </c>
      <c r="C82" s="268" t="s">
        <v>107</v>
      </c>
      <c r="D82" s="277" t="s">
        <v>0</v>
      </c>
      <c r="E82" s="278">
        <v>1</v>
      </c>
      <c r="AE82" s="246">
        <f t="shared" si="1"/>
        <v>25</v>
      </c>
    </row>
    <row r="83" spans="1:31" s="71" customFormat="1" ht="20.100000000000001" customHeight="1" outlineLevel="1" x14ac:dyDescent="0.25">
      <c r="A83" s="275" t="str">
        <f t="shared" si="0"/>
        <v>Mt 1.1.26</v>
      </c>
      <c r="B83" s="276" t="s">
        <v>108</v>
      </c>
      <c r="C83" s="279" t="s">
        <v>109</v>
      </c>
      <c r="D83" s="280" t="s">
        <v>0</v>
      </c>
      <c r="E83" s="281">
        <v>1</v>
      </c>
      <c r="AE83" s="246">
        <f t="shared" si="1"/>
        <v>26</v>
      </c>
    </row>
    <row r="84" spans="1:31" s="71" customFormat="1" ht="20.100000000000001" customHeight="1" outlineLevel="1" x14ac:dyDescent="0.25">
      <c r="A84" s="275" t="str">
        <f t="shared" si="0"/>
        <v>Mt 1.1.27</v>
      </c>
      <c r="B84" s="269" t="s">
        <v>110</v>
      </c>
      <c r="C84" s="268" t="s">
        <v>111</v>
      </c>
      <c r="D84" s="277" t="s">
        <v>0</v>
      </c>
      <c r="E84" s="278">
        <v>1</v>
      </c>
      <c r="AE84" s="246">
        <f t="shared" si="1"/>
        <v>27</v>
      </c>
    </row>
    <row r="85" spans="1:31" s="71" customFormat="1" ht="20.100000000000001" customHeight="1" outlineLevel="1" x14ac:dyDescent="0.25">
      <c r="A85" s="275" t="str">
        <f t="shared" si="0"/>
        <v>Mt 1.1.28</v>
      </c>
      <c r="B85" s="276" t="s">
        <v>112</v>
      </c>
      <c r="C85" s="279" t="s">
        <v>113</v>
      </c>
      <c r="D85" s="280" t="s">
        <v>0</v>
      </c>
      <c r="E85" s="281">
        <v>1</v>
      </c>
      <c r="AE85" s="246">
        <f t="shared" si="1"/>
        <v>28</v>
      </c>
    </row>
    <row r="86" spans="1:31" s="71" customFormat="1" ht="20.100000000000001" customHeight="1" outlineLevel="1" x14ac:dyDescent="0.25">
      <c r="A86" s="275" t="str">
        <f t="shared" si="0"/>
        <v>Mt 1.1.29</v>
      </c>
      <c r="B86" s="269" t="s">
        <v>114</v>
      </c>
      <c r="C86" s="268" t="s">
        <v>115</v>
      </c>
      <c r="D86" s="277" t="s">
        <v>0</v>
      </c>
      <c r="E86" s="278">
        <v>1</v>
      </c>
      <c r="AE86" s="246">
        <f t="shared" si="1"/>
        <v>29</v>
      </c>
    </row>
    <row r="87" spans="1:31" s="71" customFormat="1" ht="20.100000000000001" customHeight="1" outlineLevel="1" x14ac:dyDescent="0.25">
      <c r="A87" s="275" t="str">
        <f t="shared" si="0"/>
        <v>Mt 1.1.30</v>
      </c>
      <c r="B87" s="276" t="s">
        <v>116</v>
      </c>
      <c r="C87" s="279" t="s">
        <v>117</v>
      </c>
      <c r="D87" s="280" t="s">
        <v>0</v>
      </c>
      <c r="E87" s="281">
        <v>1</v>
      </c>
      <c r="AE87" s="246">
        <f t="shared" si="1"/>
        <v>30</v>
      </c>
    </row>
    <row r="88" spans="1:31" s="71" customFormat="1" ht="20.100000000000001" customHeight="1" outlineLevel="1" x14ac:dyDescent="0.25">
      <c r="A88" s="275" t="str">
        <f t="shared" si="0"/>
        <v>Mt 1.1.31</v>
      </c>
      <c r="B88" s="269" t="s">
        <v>118</v>
      </c>
      <c r="C88" s="268" t="s">
        <v>119</v>
      </c>
      <c r="D88" s="277" t="s">
        <v>0</v>
      </c>
      <c r="E88" s="278">
        <v>1</v>
      </c>
      <c r="AE88" s="246">
        <f t="shared" si="1"/>
        <v>31</v>
      </c>
    </row>
    <row r="89" spans="1:31" s="71" customFormat="1" ht="20.100000000000001" customHeight="1" outlineLevel="1" x14ac:dyDescent="0.25">
      <c r="A89" s="275" t="str">
        <f t="shared" si="0"/>
        <v>Mt 1.1.32</v>
      </c>
      <c r="B89" s="276" t="s">
        <v>120</v>
      </c>
      <c r="C89" s="279" t="s">
        <v>121</v>
      </c>
      <c r="D89" s="280" t="s">
        <v>0</v>
      </c>
      <c r="E89" s="281">
        <v>1</v>
      </c>
      <c r="AE89" s="246">
        <f t="shared" si="1"/>
        <v>32</v>
      </c>
    </row>
    <row r="90" spans="1:31" s="71" customFormat="1" ht="20.100000000000001" customHeight="1" outlineLevel="1" x14ac:dyDescent="0.25">
      <c r="A90" s="275" t="str">
        <f t="shared" si="0"/>
        <v>Mt 1.1.33</v>
      </c>
      <c r="B90" s="269" t="s">
        <v>122</v>
      </c>
      <c r="C90" s="268" t="s">
        <v>123</v>
      </c>
      <c r="D90" s="277" t="s">
        <v>0</v>
      </c>
      <c r="E90" s="278">
        <v>1</v>
      </c>
      <c r="AE90" s="246">
        <f t="shared" si="1"/>
        <v>33</v>
      </c>
    </row>
    <row r="91" spans="1:31" s="71" customFormat="1" ht="20.100000000000001" customHeight="1" outlineLevel="1" x14ac:dyDescent="0.25">
      <c r="A91" s="275" t="str">
        <f t="shared" si="0"/>
        <v>Mt 1.1.34</v>
      </c>
      <c r="B91" s="276" t="s">
        <v>124</v>
      </c>
      <c r="C91" s="279" t="s">
        <v>125</v>
      </c>
      <c r="D91" s="280" t="s">
        <v>0</v>
      </c>
      <c r="E91" s="281">
        <v>1</v>
      </c>
      <c r="AE91" s="246">
        <f t="shared" si="1"/>
        <v>34</v>
      </c>
    </row>
    <row r="92" spans="1:31" s="71" customFormat="1" ht="20.100000000000001" customHeight="1" outlineLevel="1" x14ac:dyDescent="0.25">
      <c r="A92" s="275" t="str">
        <f t="shared" si="0"/>
        <v>Mt 1.1.35</v>
      </c>
      <c r="B92" s="269" t="s">
        <v>126</v>
      </c>
      <c r="C92" s="268" t="s">
        <v>127</v>
      </c>
      <c r="D92" s="277" t="s">
        <v>0</v>
      </c>
      <c r="E92" s="278">
        <v>1</v>
      </c>
      <c r="AE92" s="246">
        <f t="shared" si="1"/>
        <v>35</v>
      </c>
    </row>
    <row r="93" spans="1:31" s="71" customFormat="1" ht="20.100000000000001" customHeight="1" outlineLevel="1" x14ac:dyDescent="0.25">
      <c r="A93" s="275" t="str">
        <f t="shared" si="0"/>
        <v>Mt 1.1.36</v>
      </c>
      <c r="B93" s="276" t="s">
        <v>128</v>
      </c>
      <c r="C93" s="279" t="s">
        <v>129</v>
      </c>
      <c r="D93" s="280" t="s">
        <v>0</v>
      </c>
      <c r="E93" s="281">
        <v>1</v>
      </c>
      <c r="AE93" s="246">
        <f t="shared" si="1"/>
        <v>36</v>
      </c>
    </row>
    <row r="94" spans="1:31" s="71" customFormat="1" ht="20.100000000000001" customHeight="1" outlineLevel="1" x14ac:dyDescent="0.25">
      <c r="A94" s="275" t="str">
        <f t="shared" si="0"/>
        <v>Mt 1.1.37</v>
      </c>
      <c r="B94" s="269" t="s">
        <v>130</v>
      </c>
      <c r="C94" s="268" t="s">
        <v>131</v>
      </c>
      <c r="D94" s="277" t="s">
        <v>0</v>
      </c>
      <c r="E94" s="278">
        <v>1</v>
      </c>
      <c r="AE94" s="246">
        <f t="shared" si="1"/>
        <v>37</v>
      </c>
    </row>
    <row r="95" spans="1:31" s="71" customFormat="1" ht="20.100000000000001" customHeight="1" outlineLevel="1" x14ac:dyDescent="0.25">
      <c r="A95" s="275" t="str">
        <f t="shared" si="0"/>
        <v>Mt 1.1.38</v>
      </c>
      <c r="B95" s="276" t="s">
        <v>132</v>
      </c>
      <c r="C95" s="279" t="s">
        <v>133</v>
      </c>
      <c r="D95" s="280" t="s">
        <v>0</v>
      </c>
      <c r="E95" s="281">
        <v>1</v>
      </c>
      <c r="AE95" s="246">
        <f t="shared" si="1"/>
        <v>38</v>
      </c>
    </row>
    <row r="96" spans="1:31" s="71" customFormat="1" ht="20.100000000000001" customHeight="1" outlineLevel="1" x14ac:dyDescent="0.25">
      <c r="A96" s="275" t="str">
        <f t="shared" si="0"/>
        <v>Mt 1.1.39</v>
      </c>
      <c r="B96" s="269" t="s">
        <v>134</v>
      </c>
      <c r="C96" s="268" t="s">
        <v>135</v>
      </c>
      <c r="D96" s="277" t="s">
        <v>0</v>
      </c>
      <c r="E96" s="278">
        <v>1</v>
      </c>
      <c r="AE96" s="246">
        <f t="shared" si="1"/>
        <v>39</v>
      </c>
    </row>
    <row r="97" spans="1:31" s="71" customFormat="1" ht="20.100000000000001" customHeight="1" outlineLevel="1" x14ac:dyDescent="0.25">
      <c r="A97" s="275" t="str">
        <f t="shared" si="0"/>
        <v>Mt 1.1.40</v>
      </c>
      <c r="B97" s="276" t="s">
        <v>136</v>
      </c>
      <c r="C97" s="279" t="s">
        <v>137</v>
      </c>
      <c r="D97" s="280" t="s">
        <v>0</v>
      </c>
      <c r="E97" s="281">
        <v>1</v>
      </c>
      <c r="AE97" s="246">
        <f t="shared" si="1"/>
        <v>40</v>
      </c>
    </row>
    <row r="98" spans="1:31" s="71" customFormat="1" ht="20.100000000000001" customHeight="1" outlineLevel="1" x14ac:dyDescent="0.25">
      <c r="A98" s="275" t="str">
        <f t="shared" si="0"/>
        <v>Mt 1.1.41</v>
      </c>
      <c r="B98" s="269" t="s">
        <v>138</v>
      </c>
      <c r="C98" s="268" t="s">
        <v>139</v>
      </c>
      <c r="D98" s="277" t="s">
        <v>0</v>
      </c>
      <c r="E98" s="278">
        <v>1</v>
      </c>
      <c r="AE98" s="246">
        <f t="shared" si="1"/>
        <v>41</v>
      </c>
    </row>
    <row r="99" spans="1:31" s="71" customFormat="1" ht="20.100000000000001" customHeight="1" outlineLevel="1" x14ac:dyDescent="0.25">
      <c r="A99" s="275" t="str">
        <f t="shared" si="0"/>
        <v>Mt 1.1.42</v>
      </c>
      <c r="B99" s="276" t="s">
        <v>140</v>
      </c>
      <c r="C99" s="279" t="s">
        <v>141</v>
      </c>
      <c r="D99" s="280" t="s">
        <v>0</v>
      </c>
      <c r="E99" s="281">
        <v>1</v>
      </c>
      <c r="AE99" s="246">
        <f t="shared" si="1"/>
        <v>42</v>
      </c>
    </row>
    <row r="100" spans="1:31" s="71" customFormat="1" ht="20.100000000000001" customHeight="1" outlineLevel="1" x14ac:dyDescent="0.25">
      <c r="A100" s="275" t="str">
        <f t="shared" si="0"/>
        <v>Mt 1.1.43</v>
      </c>
      <c r="B100" s="269" t="s">
        <v>142</v>
      </c>
      <c r="C100" s="268" t="s">
        <v>143</v>
      </c>
      <c r="D100" s="277" t="s">
        <v>0</v>
      </c>
      <c r="E100" s="278">
        <v>1</v>
      </c>
      <c r="AE100" s="246">
        <f t="shared" si="1"/>
        <v>43</v>
      </c>
    </row>
    <row r="101" spans="1:31" s="71" customFormat="1" ht="20.100000000000001" customHeight="1" outlineLevel="1" x14ac:dyDescent="0.25">
      <c r="A101" s="275" t="str">
        <f t="shared" si="0"/>
        <v>Mt 1.1.44</v>
      </c>
      <c r="B101" s="276" t="s">
        <v>144</v>
      </c>
      <c r="C101" s="279" t="s">
        <v>145</v>
      </c>
      <c r="D101" s="280" t="s">
        <v>0</v>
      </c>
      <c r="E101" s="281">
        <v>1</v>
      </c>
      <c r="AE101" s="246">
        <f t="shared" si="1"/>
        <v>44</v>
      </c>
    </row>
    <row r="102" spans="1:31" s="71" customFormat="1" ht="20.100000000000001" customHeight="1" outlineLevel="1" x14ac:dyDescent="0.25">
      <c r="A102" s="275" t="str">
        <f t="shared" si="0"/>
        <v>Mt 1.1.45</v>
      </c>
      <c r="B102" s="269" t="s">
        <v>146</v>
      </c>
      <c r="C102" s="268" t="s">
        <v>147</v>
      </c>
      <c r="D102" s="277" t="s">
        <v>0</v>
      </c>
      <c r="E102" s="278">
        <v>1</v>
      </c>
      <c r="AE102" s="246">
        <f t="shared" si="1"/>
        <v>45</v>
      </c>
    </row>
    <row r="103" spans="1:31" s="71" customFormat="1" ht="20.100000000000001" customHeight="1" outlineLevel="1" x14ac:dyDescent="0.25">
      <c r="A103" s="275" t="str">
        <f t="shared" si="0"/>
        <v>Mt 1.1.46</v>
      </c>
      <c r="B103" s="276" t="s">
        <v>148</v>
      </c>
      <c r="C103" s="279" t="s">
        <v>149</v>
      </c>
      <c r="D103" s="280" t="s">
        <v>0</v>
      </c>
      <c r="E103" s="281">
        <v>1</v>
      </c>
      <c r="AE103" s="246">
        <f t="shared" si="1"/>
        <v>46</v>
      </c>
    </row>
    <row r="104" spans="1:31" s="71" customFormat="1" ht="20.100000000000001" customHeight="1" outlineLevel="1" x14ac:dyDescent="0.25">
      <c r="A104" s="275" t="str">
        <f t="shared" si="0"/>
        <v>Mt 1.1.47</v>
      </c>
      <c r="B104" s="269" t="s">
        <v>150</v>
      </c>
      <c r="C104" s="268" t="s">
        <v>151</v>
      </c>
      <c r="D104" s="277" t="s">
        <v>0</v>
      </c>
      <c r="E104" s="278">
        <v>1</v>
      </c>
      <c r="AE104" s="246">
        <f t="shared" si="1"/>
        <v>47</v>
      </c>
    </row>
    <row r="105" spans="1:31" s="71" customFormat="1" ht="20.100000000000001" customHeight="1" outlineLevel="1" x14ac:dyDescent="0.25">
      <c r="A105" s="275" t="str">
        <f t="shared" si="0"/>
        <v>Mt 1.1.48</v>
      </c>
      <c r="B105" s="276" t="s">
        <v>152</v>
      </c>
      <c r="C105" s="279" t="s">
        <v>153</v>
      </c>
      <c r="D105" s="280" t="s">
        <v>0</v>
      </c>
      <c r="E105" s="281">
        <v>1</v>
      </c>
      <c r="AE105" s="246">
        <f t="shared" si="1"/>
        <v>48</v>
      </c>
    </row>
    <row r="106" spans="1:31" s="71" customFormat="1" ht="20.100000000000001" customHeight="1" outlineLevel="1" x14ac:dyDescent="0.25">
      <c r="A106" s="275" t="str">
        <f t="shared" si="0"/>
        <v>Mt 1.1.49</v>
      </c>
      <c r="B106" s="269" t="s">
        <v>154</v>
      </c>
      <c r="C106" s="268" t="s">
        <v>155</v>
      </c>
      <c r="D106" s="277" t="s">
        <v>0</v>
      </c>
      <c r="E106" s="278">
        <v>1</v>
      </c>
      <c r="AE106" s="246">
        <f t="shared" si="1"/>
        <v>49</v>
      </c>
    </row>
    <row r="107" spans="1:31" s="71" customFormat="1" ht="20.100000000000001" customHeight="1" outlineLevel="1" x14ac:dyDescent="0.25">
      <c r="A107" s="275" t="str">
        <f t="shared" si="0"/>
        <v>Mt 1.1.50</v>
      </c>
      <c r="B107" s="276" t="s">
        <v>156</v>
      </c>
      <c r="C107" s="279" t="s">
        <v>157</v>
      </c>
      <c r="D107" s="280" t="s">
        <v>0</v>
      </c>
      <c r="E107" s="281">
        <v>1</v>
      </c>
      <c r="AE107" s="246">
        <f t="shared" si="1"/>
        <v>50</v>
      </c>
    </row>
    <row r="108" spans="1:31" s="71" customFormat="1" ht="20.100000000000001" customHeight="1" outlineLevel="1" x14ac:dyDescent="0.25">
      <c r="A108" s="275" t="str">
        <f t="shared" si="0"/>
        <v>Mt 1.1.51</v>
      </c>
      <c r="B108" s="269" t="s">
        <v>158</v>
      </c>
      <c r="C108" s="268" t="s">
        <v>159</v>
      </c>
      <c r="D108" s="277" t="s">
        <v>0</v>
      </c>
      <c r="E108" s="278">
        <v>1</v>
      </c>
      <c r="AE108" s="246">
        <f t="shared" si="1"/>
        <v>51</v>
      </c>
    </row>
    <row r="109" spans="1:31" s="71" customFormat="1" ht="20.100000000000001" customHeight="1" outlineLevel="1" x14ac:dyDescent="0.25">
      <c r="A109" s="275" t="str">
        <f t="shared" si="0"/>
        <v>Mt 1.1.52</v>
      </c>
      <c r="B109" s="276" t="s">
        <v>160</v>
      </c>
      <c r="C109" s="279" t="s">
        <v>161</v>
      </c>
      <c r="D109" s="280" t="s">
        <v>0</v>
      </c>
      <c r="E109" s="281">
        <v>1</v>
      </c>
      <c r="AE109" s="246">
        <f t="shared" si="1"/>
        <v>52</v>
      </c>
    </row>
    <row r="110" spans="1:31" s="71" customFormat="1" ht="20.100000000000001" customHeight="1" outlineLevel="1" x14ac:dyDescent="0.25">
      <c r="A110" s="275" t="str">
        <f t="shared" si="0"/>
        <v>Mt 1.1.53</v>
      </c>
      <c r="B110" s="269" t="s">
        <v>160</v>
      </c>
      <c r="C110" s="268" t="s">
        <v>162</v>
      </c>
      <c r="D110" s="277" t="s">
        <v>0</v>
      </c>
      <c r="E110" s="278">
        <v>1</v>
      </c>
      <c r="AE110" s="246">
        <f t="shared" si="1"/>
        <v>53</v>
      </c>
    </row>
    <row r="111" spans="1:31" s="71" customFormat="1" ht="20.100000000000001" customHeight="1" outlineLevel="1" x14ac:dyDescent="0.25">
      <c r="A111" s="275" t="str">
        <f t="shared" si="0"/>
        <v>Mt 1.1.54</v>
      </c>
      <c r="B111" s="276" t="s">
        <v>163</v>
      </c>
      <c r="C111" s="279" t="s">
        <v>164</v>
      </c>
      <c r="D111" s="280" t="s">
        <v>0</v>
      </c>
      <c r="E111" s="281">
        <v>1</v>
      </c>
      <c r="AE111" s="246">
        <f t="shared" si="1"/>
        <v>54</v>
      </c>
    </row>
    <row r="112" spans="1:31" s="71" customFormat="1" ht="20.100000000000001" customHeight="1" outlineLevel="1" x14ac:dyDescent="0.25">
      <c r="A112" s="275" t="str">
        <f t="shared" si="0"/>
        <v>Mt 1.1.55</v>
      </c>
      <c r="B112" s="269" t="s">
        <v>165</v>
      </c>
      <c r="C112" s="268" t="s">
        <v>164</v>
      </c>
      <c r="D112" s="277" t="s">
        <v>0</v>
      </c>
      <c r="E112" s="278">
        <v>1</v>
      </c>
      <c r="AE112" s="246">
        <f t="shared" si="1"/>
        <v>55</v>
      </c>
    </row>
    <row r="113" spans="1:31" s="71" customFormat="1" ht="20.100000000000001" customHeight="1" outlineLevel="1" x14ac:dyDescent="0.25">
      <c r="A113" s="275" t="str">
        <f t="shared" si="0"/>
        <v>Mt 1.1.56</v>
      </c>
      <c r="B113" s="276" t="s">
        <v>166</v>
      </c>
      <c r="C113" s="279" t="s">
        <v>167</v>
      </c>
      <c r="D113" s="280" t="s">
        <v>0</v>
      </c>
      <c r="E113" s="281">
        <v>1</v>
      </c>
      <c r="AE113" s="246">
        <f t="shared" si="1"/>
        <v>56</v>
      </c>
    </row>
    <row r="114" spans="1:31" s="71" customFormat="1" ht="20.100000000000001" customHeight="1" outlineLevel="1" x14ac:dyDescent="0.25">
      <c r="A114" s="275" t="str">
        <f t="shared" si="0"/>
        <v>Mt 1.1.57</v>
      </c>
      <c r="B114" s="269" t="s">
        <v>168</v>
      </c>
      <c r="C114" s="268" t="s">
        <v>169</v>
      </c>
      <c r="D114" s="277" t="s">
        <v>0</v>
      </c>
      <c r="E114" s="278">
        <v>1</v>
      </c>
      <c r="AE114" s="246">
        <f t="shared" si="1"/>
        <v>57</v>
      </c>
    </row>
    <row r="115" spans="1:31" s="71" customFormat="1" ht="20.100000000000001" customHeight="1" outlineLevel="1" x14ac:dyDescent="0.25">
      <c r="A115" s="275" t="str">
        <f t="shared" si="0"/>
        <v>Mt 1.1.58</v>
      </c>
      <c r="B115" s="276" t="s">
        <v>170</v>
      </c>
      <c r="C115" s="279" t="s">
        <v>171</v>
      </c>
      <c r="D115" s="280" t="s">
        <v>0</v>
      </c>
      <c r="E115" s="281">
        <v>1</v>
      </c>
      <c r="AE115" s="246">
        <f t="shared" si="1"/>
        <v>58</v>
      </c>
    </row>
    <row r="116" spans="1:31" s="71" customFormat="1" ht="20.100000000000001" customHeight="1" outlineLevel="1" x14ac:dyDescent="0.25">
      <c r="A116" s="275" t="str">
        <f t="shared" si="0"/>
        <v>Mt 1.1.59</v>
      </c>
      <c r="B116" s="269" t="s">
        <v>172</v>
      </c>
      <c r="C116" s="268" t="s">
        <v>173</v>
      </c>
      <c r="D116" s="277" t="s">
        <v>0</v>
      </c>
      <c r="E116" s="278">
        <v>1</v>
      </c>
      <c r="AE116" s="246">
        <f t="shared" si="1"/>
        <v>59</v>
      </c>
    </row>
    <row r="117" spans="1:31" s="71" customFormat="1" ht="20.100000000000001" customHeight="1" outlineLevel="1" x14ac:dyDescent="0.25">
      <c r="A117" s="275" t="str">
        <f t="shared" si="0"/>
        <v>Mt 1.1.60</v>
      </c>
      <c r="B117" s="276" t="s">
        <v>174</v>
      </c>
      <c r="C117" s="279" t="s">
        <v>175</v>
      </c>
      <c r="D117" s="280" t="s">
        <v>0</v>
      </c>
      <c r="E117" s="281">
        <v>1</v>
      </c>
      <c r="AE117" s="246">
        <f t="shared" si="1"/>
        <v>60</v>
      </c>
    </row>
    <row r="118" spans="1:31" s="71" customFormat="1" ht="20.100000000000001" customHeight="1" outlineLevel="1" x14ac:dyDescent="0.25">
      <c r="A118" s="275" t="str">
        <f t="shared" si="0"/>
        <v>Mt 1.1.61</v>
      </c>
      <c r="B118" s="269" t="s">
        <v>176</v>
      </c>
      <c r="C118" s="268" t="s">
        <v>177</v>
      </c>
      <c r="D118" s="277" t="s">
        <v>0</v>
      </c>
      <c r="E118" s="278">
        <v>1</v>
      </c>
      <c r="AE118" s="246">
        <f t="shared" si="1"/>
        <v>61</v>
      </c>
    </row>
    <row r="119" spans="1:31" s="71" customFormat="1" ht="20.100000000000001" customHeight="1" outlineLevel="1" x14ac:dyDescent="0.25">
      <c r="A119" s="275" t="str">
        <f t="shared" si="0"/>
        <v>Mt 1.1.62</v>
      </c>
      <c r="B119" s="276" t="s">
        <v>178</v>
      </c>
      <c r="C119" s="279" t="s">
        <v>179</v>
      </c>
      <c r="D119" s="280" t="s">
        <v>0</v>
      </c>
      <c r="E119" s="281">
        <v>1</v>
      </c>
      <c r="AE119" s="246">
        <f t="shared" si="1"/>
        <v>62</v>
      </c>
    </row>
    <row r="120" spans="1:31" s="71" customFormat="1" ht="20.100000000000001" customHeight="1" outlineLevel="1" x14ac:dyDescent="0.25">
      <c r="A120" s="275" t="str">
        <f t="shared" si="0"/>
        <v>Mt 1.1.63</v>
      </c>
      <c r="B120" s="269" t="s">
        <v>180</v>
      </c>
      <c r="C120" s="268" t="s">
        <v>181</v>
      </c>
      <c r="D120" s="277" t="s">
        <v>0</v>
      </c>
      <c r="E120" s="278">
        <v>1</v>
      </c>
      <c r="AE120" s="246">
        <f t="shared" si="1"/>
        <v>63</v>
      </c>
    </row>
    <row r="121" spans="1:31" s="71" customFormat="1" ht="20.100000000000001" customHeight="1" outlineLevel="1" x14ac:dyDescent="0.25">
      <c r="A121" s="275" t="str">
        <f t="shared" si="0"/>
        <v>Mt 1.1.64</v>
      </c>
      <c r="B121" s="276" t="s">
        <v>182</v>
      </c>
      <c r="C121" s="279" t="s">
        <v>183</v>
      </c>
      <c r="D121" s="280" t="s">
        <v>0</v>
      </c>
      <c r="E121" s="281">
        <v>1</v>
      </c>
      <c r="AE121" s="246">
        <f t="shared" si="1"/>
        <v>64</v>
      </c>
    </row>
    <row r="122" spans="1:31" s="71" customFormat="1" ht="20.100000000000001" customHeight="1" outlineLevel="1" x14ac:dyDescent="0.25">
      <c r="A122" s="275" t="str">
        <f t="shared" si="0"/>
        <v>Mt 1.1.65</v>
      </c>
      <c r="B122" s="269" t="s">
        <v>184</v>
      </c>
      <c r="C122" s="268" t="s">
        <v>185</v>
      </c>
      <c r="D122" s="277" t="s">
        <v>0</v>
      </c>
      <c r="E122" s="278">
        <v>1</v>
      </c>
      <c r="AE122" s="246">
        <f t="shared" si="1"/>
        <v>65</v>
      </c>
    </row>
    <row r="123" spans="1:31" s="71" customFormat="1" ht="20.100000000000001" customHeight="1" outlineLevel="1" x14ac:dyDescent="0.25">
      <c r="A123" s="275" t="str">
        <f t="shared" ref="A123:A186" si="2">$A$57&amp;"."&amp;AE123</f>
        <v>Mt 1.1.66</v>
      </c>
      <c r="B123" s="276" t="s">
        <v>186</v>
      </c>
      <c r="C123" s="279" t="s">
        <v>187</v>
      </c>
      <c r="D123" s="280" t="s">
        <v>0</v>
      </c>
      <c r="E123" s="281">
        <v>1</v>
      </c>
      <c r="AE123" s="246">
        <f t="shared" si="1"/>
        <v>66</v>
      </c>
    </row>
    <row r="124" spans="1:31" s="71" customFormat="1" ht="20.100000000000001" customHeight="1" outlineLevel="1" x14ac:dyDescent="0.25">
      <c r="A124" s="275" t="str">
        <f t="shared" si="2"/>
        <v>Mt 1.1.67</v>
      </c>
      <c r="B124" s="269" t="s">
        <v>188</v>
      </c>
      <c r="C124" s="268" t="s">
        <v>189</v>
      </c>
      <c r="D124" s="277" t="s">
        <v>0</v>
      </c>
      <c r="E124" s="278">
        <v>1</v>
      </c>
      <c r="AE124" s="246">
        <f t="shared" ref="AE124:AE187" si="3">AE123+1</f>
        <v>67</v>
      </c>
    </row>
    <row r="125" spans="1:31" s="71" customFormat="1" ht="20.100000000000001" customHeight="1" outlineLevel="1" x14ac:dyDescent="0.25">
      <c r="A125" s="275" t="str">
        <f t="shared" si="2"/>
        <v>Mt 1.1.68</v>
      </c>
      <c r="B125" s="276" t="s">
        <v>190</v>
      </c>
      <c r="C125" s="279" t="s">
        <v>191</v>
      </c>
      <c r="D125" s="280" t="s">
        <v>0</v>
      </c>
      <c r="E125" s="281">
        <v>1</v>
      </c>
      <c r="AE125" s="246">
        <f t="shared" si="3"/>
        <v>68</v>
      </c>
    </row>
    <row r="126" spans="1:31" s="71" customFormat="1" ht="20.100000000000001" customHeight="1" outlineLevel="1" x14ac:dyDescent="0.25">
      <c r="A126" s="275" t="str">
        <f t="shared" si="2"/>
        <v>Mt 1.1.69</v>
      </c>
      <c r="B126" s="269" t="s">
        <v>192</v>
      </c>
      <c r="C126" s="268" t="s">
        <v>193</v>
      </c>
      <c r="D126" s="277" t="s">
        <v>0</v>
      </c>
      <c r="E126" s="278">
        <v>1</v>
      </c>
      <c r="AE126" s="246">
        <f t="shared" si="3"/>
        <v>69</v>
      </c>
    </row>
    <row r="127" spans="1:31" s="71" customFormat="1" ht="20.100000000000001" customHeight="1" outlineLevel="1" x14ac:dyDescent="0.25">
      <c r="A127" s="275" t="str">
        <f t="shared" si="2"/>
        <v>Mt 1.1.70</v>
      </c>
      <c r="B127" s="276" t="s">
        <v>194</v>
      </c>
      <c r="C127" s="279" t="s">
        <v>195</v>
      </c>
      <c r="D127" s="280" t="s">
        <v>0</v>
      </c>
      <c r="E127" s="281">
        <v>1</v>
      </c>
      <c r="AE127" s="246">
        <f t="shared" si="3"/>
        <v>70</v>
      </c>
    </row>
    <row r="128" spans="1:31" s="71" customFormat="1" ht="20.100000000000001" customHeight="1" outlineLevel="1" x14ac:dyDescent="0.25">
      <c r="A128" s="275" t="str">
        <f t="shared" si="2"/>
        <v>Mt 1.1.71</v>
      </c>
      <c r="B128" s="269" t="s">
        <v>196</v>
      </c>
      <c r="C128" s="268" t="s">
        <v>197</v>
      </c>
      <c r="D128" s="277" t="s">
        <v>0</v>
      </c>
      <c r="E128" s="278">
        <v>1</v>
      </c>
      <c r="AE128" s="246">
        <f t="shared" si="3"/>
        <v>71</v>
      </c>
    </row>
    <row r="129" spans="1:31" s="71" customFormat="1" ht="20.100000000000001" customHeight="1" outlineLevel="1" x14ac:dyDescent="0.25">
      <c r="A129" s="275" t="str">
        <f t="shared" si="2"/>
        <v>Mt 1.1.72</v>
      </c>
      <c r="B129" s="276" t="s">
        <v>198</v>
      </c>
      <c r="C129" s="279" t="s">
        <v>199</v>
      </c>
      <c r="D129" s="280" t="s">
        <v>0</v>
      </c>
      <c r="E129" s="281">
        <v>1</v>
      </c>
      <c r="AE129" s="246">
        <f t="shared" si="3"/>
        <v>72</v>
      </c>
    </row>
    <row r="130" spans="1:31" s="71" customFormat="1" ht="20.100000000000001" customHeight="1" outlineLevel="1" x14ac:dyDescent="0.25">
      <c r="A130" s="275" t="str">
        <f t="shared" si="2"/>
        <v>Mt 1.1.73</v>
      </c>
      <c r="B130" s="269" t="s">
        <v>200</v>
      </c>
      <c r="C130" s="268" t="s">
        <v>201</v>
      </c>
      <c r="D130" s="277" t="s">
        <v>0</v>
      </c>
      <c r="E130" s="278">
        <v>1</v>
      </c>
      <c r="AE130" s="246">
        <f t="shared" si="3"/>
        <v>73</v>
      </c>
    </row>
    <row r="131" spans="1:31" s="71" customFormat="1" ht="20.100000000000001" customHeight="1" outlineLevel="1" x14ac:dyDescent="0.25">
      <c r="A131" s="275" t="str">
        <f t="shared" si="2"/>
        <v>Mt 1.1.74</v>
      </c>
      <c r="B131" s="276" t="s">
        <v>202</v>
      </c>
      <c r="C131" s="279" t="s">
        <v>203</v>
      </c>
      <c r="D131" s="280" t="s">
        <v>0</v>
      </c>
      <c r="E131" s="281">
        <v>1</v>
      </c>
      <c r="AE131" s="246">
        <f t="shared" si="3"/>
        <v>74</v>
      </c>
    </row>
    <row r="132" spans="1:31" s="71" customFormat="1" ht="20.100000000000001" customHeight="1" outlineLevel="1" x14ac:dyDescent="0.25">
      <c r="A132" s="275" t="str">
        <f t="shared" si="2"/>
        <v>Mt 1.1.75</v>
      </c>
      <c r="B132" s="269" t="s">
        <v>204</v>
      </c>
      <c r="C132" s="268" t="s">
        <v>205</v>
      </c>
      <c r="D132" s="277" t="s">
        <v>0</v>
      </c>
      <c r="E132" s="278">
        <v>1</v>
      </c>
      <c r="AE132" s="246">
        <f t="shared" si="3"/>
        <v>75</v>
      </c>
    </row>
    <row r="133" spans="1:31" s="71" customFormat="1" ht="20.100000000000001" customHeight="1" outlineLevel="1" x14ac:dyDescent="0.25">
      <c r="A133" s="275" t="str">
        <f t="shared" si="2"/>
        <v>Mt 1.1.76</v>
      </c>
      <c r="B133" s="276" t="s">
        <v>206</v>
      </c>
      <c r="C133" s="279" t="s">
        <v>207</v>
      </c>
      <c r="D133" s="280" t="s">
        <v>0</v>
      </c>
      <c r="E133" s="281">
        <v>1</v>
      </c>
      <c r="AE133" s="246">
        <f t="shared" si="3"/>
        <v>76</v>
      </c>
    </row>
    <row r="134" spans="1:31" s="71" customFormat="1" ht="20.100000000000001" customHeight="1" outlineLevel="1" x14ac:dyDescent="0.25">
      <c r="A134" s="275" t="str">
        <f t="shared" si="2"/>
        <v>Mt 1.1.77</v>
      </c>
      <c r="B134" s="269" t="s">
        <v>208</v>
      </c>
      <c r="C134" s="268" t="s">
        <v>209</v>
      </c>
      <c r="D134" s="277" t="s">
        <v>0</v>
      </c>
      <c r="E134" s="278">
        <v>1</v>
      </c>
      <c r="AE134" s="246">
        <f t="shared" si="3"/>
        <v>77</v>
      </c>
    </row>
    <row r="135" spans="1:31" s="71" customFormat="1" ht="20.100000000000001" customHeight="1" outlineLevel="1" x14ac:dyDescent="0.25">
      <c r="A135" s="275" t="str">
        <f t="shared" si="2"/>
        <v>Mt 1.1.78</v>
      </c>
      <c r="B135" s="276" t="s">
        <v>210</v>
      </c>
      <c r="C135" s="279" t="s">
        <v>211</v>
      </c>
      <c r="D135" s="280" t="s">
        <v>0</v>
      </c>
      <c r="E135" s="281">
        <v>1</v>
      </c>
      <c r="AE135" s="246">
        <f t="shared" si="3"/>
        <v>78</v>
      </c>
    </row>
    <row r="136" spans="1:31" s="71" customFormat="1" ht="20.100000000000001" customHeight="1" outlineLevel="1" x14ac:dyDescent="0.25">
      <c r="A136" s="275" t="str">
        <f t="shared" si="2"/>
        <v>Mt 1.1.79</v>
      </c>
      <c r="B136" s="269" t="s">
        <v>212</v>
      </c>
      <c r="C136" s="268" t="s">
        <v>213</v>
      </c>
      <c r="D136" s="277" t="s">
        <v>0</v>
      </c>
      <c r="E136" s="278">
        <v>1</v>
      </c>
      <c r="AE136" s="246">
        <f t="shared" si="3"/>
        <v>79</v>
      </c>
    </row>
    <row r="137" spans="1:31" s="71" customFormat="1" ht="20.100000000000001" customHeight="1" outlineLevel="1" x14ac:dyDescent="0.25">
      <c r="A137" s="275" t="str">
        <f t="shared" si="2"/>
        <v>Mt 1.1.80</v>
      </c>
      <c r="B137" s="276" t="s">
        <v>214</v>
      </c>
      <c r="C137" s="279" t="s">
        <v>215</v>
      </c>
      <c r="D137" s="280" t="s">
        <v>0</v>
      </c>
      <c r="E137" s="281">
        <v>1</v>
      </c>
      <c r="AE137" s="246">
        <f t="shared" si="3"/>
        <v>80</v>
      </c>
    </row>
    <row r="138" spans="1:31" s="71" customFormat="1" ht="20.100000000000001" customHeight="1" outlineLevel="1" x14ac:dyDescent="0.25">
      <c r="A138" s="275" t="str">
        <f t="shared" si="2"/>
        <v>Mt 1.1.81</v>
      </c>
      <c r="B138" s="269" t="s">
        <v>216</v>
      </c>
      <c r="C138" s="268" t="s">
        <v>217</v>
      </c>
      <c r="D138" s="277" t="s">
        <v>0</v>
      </c>
      <c r="E138" s="278">
        <v>1</v>
      </c>
      <c r="AE138" s="246">
        <f t="shared" si="3"/>
        <v>81</v>
      </c>
    </row>
    <row r="139" spans="1:31" s="71" customFormat="1" ht="20.100000000000001" customHeight="1" outlineLevel="1" x14ac:dyDescent="0.25">
      <c r="A139" s="275" t="str">
        <f t="shared" si="2"/>
        <v>Mt 1.1.82</v>
      </c>
      <c r="B139" s="276" t="s">
        <v>218</v>
      </c>
      <c r="C139" s="279" t="s">
        <v>219</v>
      </c>
      <c r="D139" s="280"/>
      <c r="E139" s="281">
        <v>1</v>
      </c>
      <c r="AE139" s="246">
        <f t="shared" si="3"/>
        <v>82</v>
      </c>
    </row>
    <row r="140" spans="1:31" s="71" customFormat="1" ht="20.100000000000001" customHeight="1" outlineLevel="1" x14ac:dyDescent="0.25">
      <c r="A140" s="275" t="str">
        <f t="shared" si="2"/>
        <v>Mt 1.1.83</v>
      </c>
      <c r="B140" s="269" t="s">
        <v>220</v>
      </c>
      <c r="C140" s="268" t="s">
        <v>221</v>
      </c>
      <c r="D140" s="277" t="s">
        <v>0</v>
      </c>
      <c r="E140" s="278">
        <v>1</v>
      </c>
      <c r="AE140" s="246">
        <f t="shared" si="3"/>
        <v>83</v>
      </c>
    </row>
    <row r="141" spans="1:31" s="71" customFormat="1" ht="20.100000000000001" customHeight="1" outlineLevel="1" x14ac:dyDescent="0.25">
      <c r="A141" s="275" t="str">
        <f t="shared" si="2"/>
        <v>Mt 1.1.84</v>
      </c>
      <c r="B141" s="276" t="s">
        <v>222</v>
      </c>
      <c r="C141" s="279" t="s">
        <v>223</v>
      </c>
      <c r="D141" s="280" t="s">
        <v>0</v>
      </c>
      <c r="E141" s="281">
        <v>1</v>
      </c>
      <c r="AE141" s="246">
        <f t="shared" si="3"/>
        <v>84</v>
      </c>
    </row>
    <row r="142" spans="1:31" s="71" customFormat="1" ht="20.100000000000001" customHeight="1" outlineLevel="1" x14ac:dyDescent="0.25">
      <c r="A142" s="275" t="str">
        <f t="shared" si="2"/>
        <v>Mt 1.1.85</v>
      </c>
      <c r="B142" s="269" t="s">
        <v>224</v>
      </c>
      <c r="C142" s="268" t="s">
        <v>225</v>
      </c>
      <c r="D142" s="277" t="s">
        <v>0</v>
      </c>
      <c r="E142" s="278">
        <v>1</v>
      </c>
      <c r="AE142" s="246">
        <f t="shared" si="3"/>
        <v>85</v>
      </c>
    </row>
    <row r="143" spans="1:31" s="71" customFormat="1" ht="20.100000000000001" customHeight="1" outlineLevel="1" x14ac:dyDescent="0.25">
      <c r="A143" s="275" t="str">
        <f t="shared" si="2"/>
        <v>Mt 1.1.86</v>
      </c>
      <c r="B143" s="276" t="s">
        <v>226</v>
      </c>
      <c r="C143" s="279" t="s">
        <v>227</v>
      </c>
      <c r="D143" s="280" t="s">
        <v>0</v>
      </c>
      <c r="E143" s="281">
        <v>1</v>
      </c>
      <c r="AE143" s="246">
        <f t="shared" si="3"/>
        <v>86</v>
      </c>
    </row>
    <row r="144" spans="1:31" s="71" customFormat="1" ht="20.100000000000001" customHeight="1" outlineLevel="1" x14ac:dyDescent="0.25">
      <c r="A144" s="275" t="str">
        <f t="shared" si="2"/>
        <v>Mt 1.1.87</v>
      </c>
      <c r="B144" s="269" t="s">
        <v>228</v>
      </c>
      <c r="C144" s="268" t="s">
        <v>229</v>
      </c>
      <c r="D144" s="277" t="s">
        <v>0</v>
      </c>
      <c r="E144" s="278">
        <v>1</v>
      </c>
      <c r="AE144" s="246">
        <f t="shared" si="3"/>
        <v>87</v>
      </c>
    </row>
    <row r="145" spans="1:31" s="71" customFormat="1" ht="20.100000000000001" customHeight="1" outlineLevel="1" x14ac:dyDescent="0.25">
      <c r="A145" s="275" t="str">
        <f t="shared" si="2"/>
        <v>Mt 1.1.88</v>
      </c>
      <c r="B145" s="276" t="s">
        <v>230</v>
      </c>
      <c r="C145" s="279" t="s">
        <v>231</v>
      </c>
      <c r="D145" s="280" t="s">
        <v>0</v>
      </c>
      <c r="E145" s="281">
        <v>1</v>
      </c>
      <c r="AE145" s="246">
        <f t="shared" si="3"/>
        <v>88</v>
      </c>
    </row>
    <row r="146" spans="1:31" s="71" customFormat="1" ht="20.100000000000001" customHeight="1" outlineLevel="1" x14ac:dyDescent="0.25">
      <c r="A146" s="275" t="str">
        <f t="shared" si="2"/>
        <v>Mt 1.1.89</v>
      </c>
      <c r="B146" s="269" t="s">
        <v>232</v>
      </c>
      <c r="C146" s="268" t="s">
        <v>233</v>
      </c>
      <c r="D146" s="277" t="s">
        <v>0</v>
      </c>
      <c r="E146" s="278">
        <v>1</v>
      </c>
      <c r="AE146" s="246">
        <f t="shared" si="3"/>
        <v>89</v>
      </c>
    </row>
    <row r="147" spans="1:31" s="71" customFormat="1" ht="20.100000000000001" customHeight="1" outlineLevel="1" x14ac:dyDescent="0.25">
      <c r="A147" s="275" t="str">
        <f t="shared" si="2"/>
        <v>Mt 1.1.90</v>
      </c>
      <c r="B147" s="276" t="s">
        <v>234</v>
      </c>
      <c r="C147" s="279" t="s">
        <v>235</v>
      </c>
      <c r="D147" s="280" t="s">
        <v>0</v>
      </c>
      <c r="E147" s="281">
        <v>1</v>
      </c>
      <c r="AE147" s="246">
        <f t="shared" si="3"/>
        <v>90</v>
      </c>
    </row>
    <row r="148" spans="1:31" s="71" customFormat="1" ht="20.100000000000001" customHeight="1" outlineLevel="1" x14ac:dyDescent="0.25">
      <c r="A148" s="275" t="str">
        <f t="shared" si="2"/>
        <v>Mt 1.1.91</v>
      </c>
      <c r="B148" s="269" t="s">
        <v>236</v>
      </c>
      <c r="C148" s="268" t="s">
        <v>237</v>
      </c>
      <c r="D148" s="277" t="s">
        <v>0</v>
      </c>
      <c r="E148" s="278">
        <v>1</v>
      </c>
      <c r="AE148" s="246">
        <f t="shared" si="3"/>
        <v>91</v>
      </c>
    </row>
    <row r="149" spans="1:31" s="71" customFormat="1" ht="20.100000000000001" customHeight="1" outlineLevel="1" x14ac:dyDescent="0.25">
      <c r="A149" s="275" t="str">
        <f t="shared" si="2"/>
        <v>Mt 1.1.92</v>
      </c>
      <c r="B149" s="276" t="s">
        <v>238</v>
      </c>
      <c r="C149" s="279" t="s">
        <v>239</v>
      </c>
      <c r="D149" s="280" t="s">
        <v>0</v>
      </c>
      <c r="E149" s="281">
        <v>1</v>
      </c>
      <c r="AE149" s="246">
        <f t="shared" si="3"/>
        <v>92</v>
      </c>
    </row>
    <row r="150" spans="1:31" s="71" customFormat="1" ht="20.100000000000001" customHeight="1" outlineLevel="1" x14ac:dyDescent="0.25">
      <c r="A150" s="275" t="str">
        <f t="shared" si="2"/>
        <v>Mt 1.1.93</v>
      </c>
      <c r="B150" s="269" t="s">
        <v>240</v>
      </c>
      <c r="C150" s="268" t="s">
        <v>241</v>
      </c>
      <c r="D150" s="277" t="s">
        <v>0</v>
      </c>
      <c r="E150" s="278">
        <v>1</v>
      </c>
      <c r="AE150" s="246">
        <f t="shared" si="3"/>
        <v>93</v>
      </c>
    </row>
    <row r="151" spans="1:31" s="71" customFormat="1" ht="20.100000000000001" customHeight="1" outlineLevel="1" x14ac:dyDescent="0.25">
      <c r="A151" s="275" t="str">
        <f t="shared" si="2"/>
        <v>Mt 1.1.94</v>
      </c>
      <c r="B151" s="276" t="s">
        <v>242</v>
      </c>
      <c r="C151" s="279" t="s">
        <v>243</v>
      </c>
      <c r="D151" s="280" t="s">
        <v>0</v>
      </c>
      <c r="E151" s="281">
        <v>1</v>
      </c>
      <c r="AE151" s="246">
        <f t="shared" si="3"/>
        <v>94</v>
      </c>
    </row>
    <row r="152" spans="1:31" s="71" customFormat="1" ht="24.95" customHeight="1" outlineLevel="1" x14ac:dyDescent="0.25">
      <c r="A152" s="275" t="str">
        <f t="shared" si="2"/>
        <v>Mt 1.1.95</v>
      </c>
      <c r="B152" s="269" t="s">
        <v>244</v>
      </c>
      <c r="C152" s="282" t="s">
        <v>527</v>
      </c>
      <c r="D152" s="277" t="s">
        <v>0</v>
      </c>
      <c r="E152" s="278">
        <v>1</v>
      </c>
      <c r="AE152" s="246">
        <f t="shared" si="3"/>
        <v>95</v>
      </c>
    </row>
    <row r="153" spans="1:31" s="71" customFormat="1" ht="24.95" customHeight="1" outlineLevel="1" x14ac:dyDescent="0.25">
      <c r="A153" s="275" t="str">
        <f t="shared" si="2"/>
        <v>Mt 1.1.96</v>
      </c>
      <c r="B153" s="276" t="s">
        <v>245</v>
      </c>
      <c r="C153" s="283" t="s">
        <v>528</v>
      </c>
      <c r="D153" s="280" t="s">
        <v>0</v>
      </c>
      <c r="E153" s="281">
        <v>1</v>
      </c>
      <c r="AE153" s="246">
        <f t="shared" si="3"/>
        <v>96</v>
      </c>
    </row>
    <row r="154" spans="1:31" s="71" customFormat="1" ht="24.95" customHeight="1" outlineLevel="1" x14ac:dyDescent="0.25">
      <c r="A154" s="275" t="str">
        <f t="shared" si="2"/>
        <v>Mt 1.1.97</v>
      </c>
      <c r="B154" s="269" t="s">
        <v>246</v>
      </c>
      <c r="C154" s="282" t="s">
        <v>529</v>
      </c>
      <c r="D154" s="277" t="s">
        <v>0</v>
      </c>
      <c r="E154" s="278">
        <v>1</v>
      </c>
      <c r="AE154" s="246">
        <f t="shared" si="3"/>
        <v>97</v>
      </c>
    </row>
    <row r="155" spans="1:31" s="71" customFormat="1" ht="20.100000000000001" customHeight="1" outlineLevel="1" x14ac:dyDescent="0.25">
      <c r="A155" s="275" t="str">
        <f t="shared" si="2"/>
        <v>Mt 1.1.98</v>
      </c>
      <c r="B155" s="276" t="s">
        <v>247</v>
      </c>
      <c r="C155" s="279" t="s">
        <v>248</v>
      </c>
      <c r="D155" s="280" t="s">
        <v>0</v>
      </c>
      <c r="E155" s="281">
        <v>1</v>
      </c>
      <c r="AE155" s="246">
        <f t="shared" si="3"/>
        <v>98</v>
      </c>
    </row>
    <row r="156" spans="1:31" s="71" customFormat="1" ht="20.100000000000001" customHeight="1" outlineLevel="1" x14ac:dyDescent="0.25">
      <c r="A156" s="275" t="str">
        <f t="shared" si="2"/>
        <v>Mt 1.1.99</v>
      </c>
      <c r="B156" s="269" t="s">
        <v>249</v>
      </c>
      <c r="C156" s="268" t="s">
        <v>250</v>
      </c>
      <c r="D156" s="277" t="s">
        <v>0</v>
      </c>
      <c r="E156" s="278">
        <v>1</v>
      </c>
      <c r="AE156" s="246">
        <f t="shared" si="3"/>
        <v>99</v>
      </c>
    </row>
    <row r="157" spans="1:31" s="71" customFormat="1" ht="20.100000000000001" customHeight="1" outlineLevel="1" x14ac:dyDescent="0.25">
      <c r="A157" s="275" t="str">
        <f t="shared" si="2"/>
        <v>Mt 1.1.100</v>
      </c>
      <c r="B157" s="276" t="s">
        <v>251</v>
      </c>
      <c r="C157" s="279" t="s">
        <v>252</v>
      </c>
      <c r="D157" s="280" t="s">
        <v>0</v>
      </c>
      <c r="E157" s="281">
        <v>1</v>
      </c>
      <c r="AE157" s="246">
        <f t="shared" si="3"/>
        <v>100</v>
      </c>
    </row>
    <row r="158" spans="1:31" s="71" customFormat="1" ht="20.100000000000001" customHeight="1" outlineLevel="1" x14ac:dyDescent="0.25">
      <c r="A158" s="275" t="str">
        <f t="shared" si="2"/>
        <v>Mt 1.1.101</v>
      </c>
      <c r="B158" s="269" t="s">
        <v>253</v>
      </c>
      <c r="C158" s="268" t="s">
        <v>254</v>
      </c>
      <c r="D158" s="277" t="s">
        <v>0</v>
      </c>
      <c r="E158" s="278">
        <v>1</v>
      </c>
      <c r="AE158" s="246">
        <f t="shared" si="3"/>
        <v>101</v>
      </c>
    </row>
    <row r="159" spans="1:31" s="71" customFormat="1" ht="20.100000000000001" customHeight="1" outlineLevel="1" x14ac:dyDescent="0.25">
      <c r="A159" s="275" t="str">
        <f t="shared" si="2"/>
        <v>Mt 1.1.102</v>
      </c>
      <c r="B159" s="276" t="s">
        <v>255</v>
      </c>
      <c r="C159" s="279" t="s">
        <v>256</v>
      </c>
      <c r="D159" s="280" t="s">
        <v>0</v>
      </c>
      <c r="E159" s="281">
        <v>1</v>
      </c>
      <c r="AE159" s="246">
        <f t="shared" si="3"/>
        <v>102</v>
      </c>
    </row>
    <row r="160" spans="1:31" s="71" customFormat="1" ht="20.100000000000001" customHeight="1" outlineLevel="1" x14ac:dyDescent="0.25">
      <c r="A160" s="275" t="str">
        <f t="shared" si="2"/>
        <v>Mt 1.1.103</v>
      </c>
      <c r="B160" s="269" t="s">
        <v>257</v>
      </c>
      <c r="C160" s="268" t="s">
        <v>258</v>
      </c>
      <c r="D160" s="277" t="s">
        <v>0</v>
      </c>
      <c r="E160" s="278">
        <v>1</v>
      </c>
      <c r="AE160" s="246">
        <f t="shared" si="3"/>
        <v>103</v>
      </c>
    </row>
    <row r="161" spans="1:31" s="71" customFormat="1" ht="20.100000000000001" customHeight="1" outlineLevel="1" x14ac:dyDescent="0.25">
      <c r="A161" s="275" t="str">
        <f t="shared" si="2"/>
        <v>Mt 1.1.104</v>
      </c>
      <c r="B161" s="276" t="s">
        <v>259</v>
      </c>
      <c r="C161" s="279" t="s">
        <v>164</v>
      </c>
      <c r="D161" s="280" t="s">
        <v>0</v>
      </c>
      <c r="E161" s="281">
        <v>1</v>
      </c>
      <c r="AE161" s="246">
        <f t="shared" si="3"/>
        <v>104</v>
      </c>
    </row>
    <row r="162" spans="1:31" s="71" customFormat="1" ht="20.100000000000001" customHeight="1" outlineLevel="1" x14ac:dyDescent="0.25">
      <c r="A162" s="275" t="str">
        <f t="shared" si="2"/>
        <v>Mt 1.1.105</v>
      </c>
      <c r="B162" s="269" t="s">
        <v>260</v>
      </c>
      <c r="C162" s="268" t="s">
        <v>261</v>
      </c>
      <c r="D162" s="277" t="s">
        <v>0</v>
      </c>
      <c r="E162" s="278">
        <v>1</v>
      </c>
      <c r="AE162" s="246">
        <f t="shared" si="3"/>
        <v>105</v>
      </c>
    </row>
    <row r="163" spans="1:31" s="71" customFormat="1" ht="20.100000000000001" customHeight="1" outlineLevel="1" x14ac:dyDescent="0.25">
      <c r="A163" s="275" t="str">
        <f t="shared" si="2"/>
        <v>Mt 1.1.106</v>
      </c>
      <c r="B163" s="276" t="s">
        <v>262</v>
      </c>
      <c r="C163" s="279" t="s">
        <v>263</v>
      </c>
      <c r="D163" s="280" t="s">
        <v>0</v>
      </c>
      <c r="E163" s="281">
        <v>1</v>
      </c>
      <c r="AE163" s="246">
        <f t="shared" si="3"/>
        <v>106</v>
      </c>
    </row>
    <row r="164" spans="1:31" s="71" customFormat="1" ht="20.100000000000001" customHeight="1" outlineLevel="1" x14ac:dyDescent="0.25">
      <c r="A164" s="275" t="str">
        <f t="shared" si="2"/>
        <v>Mt 1.1.107</v>
      </c>
      <c r="B164" s="269" t="s">
        <v>264</v>
      </c>
      <c r="C164" s="268" t="s">
        <v>265</v>
      </c>
      <c r="D164" s="277" t="s">
        <v>0</v>
      </c>
      <c r="E164" s="278">
        <v>1</v>
      </c>
      <c r="AE164" s="246">
        <f t="shared" si="3"/>
        <v>107</v>
      </c>
    </row>
    <row r="165" spans="1:31" s="71" customFormat="1" ht="20.100000000000001" customHeight="1" outlineLevel="1" x14ac:dyDescent="0.25">
      <c r="A165" s="275" t="str">
        <f t="shared" si="2"/>
        <v>Mt 1.1.108</v>
      </c>
      <c r="B165" s="276" t="s">
        <v>266</v>
      </c>
      <c r="C165" s="279" t="s">
        <v>267</v>
      </c>
      <c r="D165" s="280" t="s">
        <v>0</v>
      </c>
      <c r="E165" s="281">
        <v>1</v>
      </c>
      <c r="AE165" s="246">
        <f t="shared" si="3"/>
        <v>108</v>
      </c>
    </row>
    <row r="166" spans="1:31" s="71" customFormat="1" ht="20.100000000000001" customHeight="1" outlineLevel="1" x14ac:dyDescent="0.25">
      <c r="A166" s="275" t="str">
        <f t="shared" si="2"/>
        <v>Mt 1.1.109</v>
      </c>
      <c r="B166" s="269" t="s">
        <v>268</v>
      </c>
      <c r="C166" s="268" t="s">
        <v>269</v>
      </c>
      <c r="D166" s="277" t="s">
        <v>0</v>
      </c>
      <c r="E166" s="278">
        <v>1</v>
      </c>
      <c r="AE166" s="246">
        <f t="shared" si="3"/>
        <v>109</v>
      </c>
    </row>
    <row r="167" spans="1:31" s="71" customFormat="1" ht="20.100000000000001" customHeight="1" outlineLevel="1" x14ac:dyDescent="0.25">
      <c r="A167" s="275" t="str">
        <f t="shared" si="2"/>
        <v>Mt 1.1.110</v>
      </c>
      <c r="B167" s="276" t="s">
        <v>270</v>
      </c>
      <c r="C167" s="279" t="s">
        <v>271</v>
      </c>
      <c r="D167" s="280" t="s">
        <v>0</v>
      </c>
      <c r="E167" s="281">
        <v>1</v>
      </c>
      <c r="AE167" s="246">
        <f t="shared" si="3"/>
        <v>110</v>
      </c>
    </row>
    <row r="168" spans="1:31" s="71" customFormat="1" ht="20.100000000000001" customHeight="1" outlineLevel="1" x14ac:dyDescent="0.25">
      <c r="A168" s="275" t="str">
        <f t="shared" si="2"/>
        <v>Mt 1.1.111</v>
      </c>
      <c r="B168" s="269" t="s">
        <v>270</v>
      </c>
      <c r="C168" s="268" t="s">
        <v>272</v>
      </c>
      <c r="D168" s="277" t="s">
        <v>0</v>
      </c>
      <c r="E168" s="278">
        <v>1</v>
      </c>
      <c r="AE168" s="246">
        <f t="shared" si="3"/>
        <v>111</v>
      </c>
    </row>
    <row r="169" spans="1:31" s="71" customFormat="1" ht="20.100000000000001" customHeight="1" outlineLevel="1" x14ac:dyDescent="0.25">
      <c r="A169" s="275" t="str">
        <f t="shared" si="2"/>
        <v>Mt 1.1.112</v>
      </c>
      <c r="B169" s="276" t="s">
        <v>273</v>
      </c>
      <c r="C169" s="279" t="s">
        <v>274</v>
      </c>
      <c r="D169" s="280" t="s">
        <v>0</v>
      </c>
      <c r="E169" s="281">
        <v>1</v>
      </c>
      <c r="AE169" s="246">
        <f t="shared" si="3"/>
        <v>112</v>
      </c>
    </row>
    <row r="170" spans="1:31" s="71" customFormat="1" ht="20.100000000000001" customHeight="1" outlineLevel="1" x14ac:dyDescent="0.25">
      <c r="A170" s="275" t="str">
        <f t="shared" si="2"/>
        <v>Mt 1.1.113</v>
      </c>
      <c r="B170" s="269" t="s">
        <v>275</v>
      </c>
      <c r="C170" s="268" t="s">
        <v>276</v>
      </c>
      <c r="D170" s="277" t="s">
        <v>0</v>
      </c>
      <c r="E170" s="278">
        <v>1</v>
      </c>
      <c r="AE170" s="246">
        <f t="shared" si="3"/>
        <v>113</v>
      </c>
    </row>
    <row r="171" spans="1:31" s="71" customFormat="1" ht="20.100000000000001" customHeight="1" outlineLevel="1" x14ac:dyDescent="0.25">
      <c r="A171" s="275" t="str">
        <f t="shared" si="2"/>
        <v>Mt 1.1.114</v>
      </c>
      <c r="B171" s="276" t="s">
        <v>277</v>
      </c>
      <c r="C171" s="279" t="s">
        <v>278</v>
      </c>
      <c r="D171" s="280" t="s">
        <v>0</v>
      </c>
      <c r="E171" s="281">
        <v>1</v>
      </c>
      <c r="AE171" s="246">
        <f t="shared" si="3"/>
        <v>114</v>
      </c>
    </row>
    <row r="172" spans="1:31" s="71" customFormat="1" ht="20.100000000000001" customHeight="1" outlineLevel="1" x14ac:dyDescent="0.25">
      <c r="A172" s="275" t="str">
        <f t="shared" si="2"/>
        <v>Mt 1.1.115</v>
      </c>
      <c r="B172" s="269" t="s">
        <v>279</v>
      </c>
      <c r="C172" s="268" t="s">
        <v>280</v>
      </c>
      <c r="D172" s="277" t="s">
        <v>0</v>
      </c>
      <c r="E172" s="278">
        <v>1</v>
      </c>
      <c r="AE172" s="246">
        <f t="shared" si="3"/>
        <v>115</v>
      </c>
    </row>
    <row r="173" spans="1:31" s="71" customFormat="1" ht="24.95" customHeight="1" outlineLevel="1" x14ac:dyDescent="0.25">
      <c r="A173" s="275" t="str">
        <f t="shared" si="2"/>
        <v>Mt 1.1.116</v>
      </c>
      <c r="B173" s="276" t="s">
        <v>279</v>
      </c>
      <c r="C173" s="283" t="s">
        <v>530</v>
      </c>
      <c r="D173" s="280" t="s">
        <v>0</v>
      </c>
      <c r="E173" s="281">
        <v>1</v>
      </c>
      <c r="AE173" s="246">
        <f t="shared" si="3"/>
        <v>116</v>
      </c>
    </row>
    <row r="174" spans="1:31" s="71" customFormat="1" ht="24.95" customHeight="1" outlineLevel="1" x14ac:dyDescent="0.25">
      <c r="A174" s="275" t="str">
        <f t="shared" si="2"/>
        <v>Mt 1.1.117</v>
      </c>
      <c r="B174" s="269" t="s">
        <v>279</v>
      </c>
      <c r="C174" s="282" t="s">
        <v>531</v>
      </c>
      <c r="D174" s="277" t="s">
        <v>0</v>
      </c>
      <c r="E174" s="278">
        <v>1</v>
      </c>
      <c r="AE174" s="246">
        <f t="shared" si="3"/>
        <v>117</v>
      </c>
    </row>
    <row r="175" spans="1:31" s="71" customFormat="1" ht="20.100000000000001" customHeight="1" outlineLevel="1" x14ac:dyDescent="0.25">
      <c r="A175" s="275" t="str">
        <f t="shared" si="2"/>
        <v>Mt 1.1.118</v>
      </c>
      <c r="B175" s="276" t="s">
        <v>281</v>
      </c>
      <c r="C175" s="279" t="s">
        <v>164</v>
      </c>
      <c r="D175" s="280" t="s">
        <v>1</v>
      </c>
      <c r="E175" s="281">
        <v>1</v>
      </c>
      <c r="AE175" s="246">
        <f t="shared" si="3"/>
        <v>118</v>
      </c>
    </row>
    <row r="176" spans="1:31" s="71" customFormat="1" ht="20.100000000000001" customHeight="1" outlineLevel="1" x14ac:dyDescent="0.25">
      <c r="A176" s="275" t="str">
        <f t="shared" si="2"/>
        <v>Mt 1.1.119</v>
      </c>
      <c r="B176" s="269" t="s">
        <v>282</v>
      </c>
      <c r="C176" s="268" t="s">
        <v>164</v>
      </c>
      <c r="D176" s="277" t="s">
        <v>0</v>
      </c>
      <c r="E176" s="278">
        <v>1</v>
      </c>
      <c r="AE176" s="246">
        <f t="shared" si="3"/>
        <v>119</v>
      </c>
    </row>
    <row r="177" spans="1:31" s="71" customFormat="1" ht="20.100000000000001" customHeight="1" outlineLevel="1" x14ac:dyDescent="0.25">
      <c r="A177" s="275" t="str">
        <f t="shared" si="2"/>
        <v>Mt 1.1.120</v>
      </c>
      <c r="B177" s="276" t="s">
        <v>283</v>
      </c>
      <c r="C177" s="279" t="s">
        <v>284</v>
      </c>
      <c r="D177" s="280" t="s">
        <v>0</v>
      </c>
      <c r="E177" s="281">
        <v>1</v>
      </c>
      <c r="AE177" s="246">
        <f t="shared" si="3"/>
        <v>120</v>
      </c>
    </row>
    <row r="178" spans="1:31" s="71" customFormat="1" ht="20.100000000000001" customHeight="1" outlineLevel="1" x14ac:dyDescent="0.25">
      <c r="A178" s="275" t="str">
        <f t="shared" si="2"/>
        <v>Mt 1.1.121</v>
      </c>
      <c r="B178" s="269" t="s">
        <v>285</v>
      </c>
      <c r="C178" s="268" t="s">
        <v>286</v>
      </c>
      <c r="D178" s="277" t="s">
        <v>0</v>
      </c>
      <c r="E178" s="278">
        <v>1</v>
      </c>
      <c r="AE178" s="246">
        <f t="shared" si="3"/>
        <v>121</v>
      </c>
    </row>
    <row r="179" spans="1:31" s="71" customFormat="1" ht="20.100000000000001" customHeight="1" outlineLevel="1" x14ac:dyDescent="0.25">
      <c r="A179" s="275" t="str">
        <f t="shared" si="2"/>
        <v>Mt 1.1.122</v>
      </c>
      <c r="B179" s="276" t="s">
        <v>287</v>
      </c>
      <c r="C179" s="279" t="s">
        <v>288</v>
      </c>
      <c r="D179" s="280" t="s">
        <v>0</v>
      </c>
      <c r="E179" s="281">
        <v>1</v>
      </c>
      <c r="AE179" s="246">
        <f t="shared" si="3"/>
        <v>122</v>
      </c>
    </row>
    <row r="180" spans="1:31" s="71" customFormat="1" ht="20.100000000000001" customHeight="1" outlineLevel="1" x14ac:dyDescent="0.25">
      <c r="A180" s="275" t="str">
        <f t="shared" si="2"/>
        <v>Mt 1.1.123</v>
      </c>
      <c r="B180" s="269" t="s">
        <v>289</v>
      </c>
      <c r="C180" s="268" t="s">
        <v>290</v>
      </c>
      <c r="D180" s="277" t="s">
        <v>0</v>
      </c>
      <c r="E180" s="278">
        <v>1</v>
      </c>
      <c r="AE180" s="246">
        <f t="shared" si="3"/>
        <v>123</v>
      </c>
    </row>
    <row r="181" spans="1:31" s="71" customFormat="1" ht="20.100000000000001" customHeight="1" outlineLevel="1" x14ac:dyDescent="0.25">
      <c r="A181" s="275" t="str">
        <f t="shared" si="2"/>
        <v>Mt 1.1.124</v>
      </c>
      <c r="B181" s="276" t="s">
        <v>291</v>
      </c>
      <c r="C181" s="279" t="s">
        <v>292</v>
      </c>
      <c r="D181" s="280" t="s">
        <v>0</v>
      </c>
      <c r="E181" s="281">
        <v>1</v>
      </c>
      <c r="AE181" s="246">
        <f t="shared" si="3"/>
        <v>124</v>
      </c>
    </row>
    <row r="182" spans="1:31" s="71" customFormat="1" ht="20.100000000000001" customHeight="1" outlineLevel="1" x14ac:dyDescent="0.25">
      <c r="A182" s="275" t="str">
        <f t="shared" si="2"/>
        <v>Mt 1.1.125</v>
      </c>
      <c r="B182" s="269" t="s">
        <v>293</v>
      </c>
      <c r="C182" s="268" t="s">
        <v>294</v>
      </c>
      <c r="D182" s="277" t="s">
        <v>0</v>
      </c>
      <c r="E182" s="278">
        <v>1</v>
      </c>
      <c r="AE182" s="246">
        <f t="shared" si="3"/>
        <v>125</v>
      </c>
    </row>
    <row r="183" spans="1:31" s="71" customFormat="1" ht="20.100000000000001" customHeight="1" outlineLevel="1" x14ac:dyDescent="0.25">
      <c r="A183" s="275" t="str">
        <f t="shared" si="2"/>
        <v>Mt 1.1.126</v>
      </c>
      <c r="B183" s="276" t="s">
        <v>295</v>
      </c>
      <c r="C183" s="279" t="s">
        <v>296</v>
      </c>
      <c r="D183" s="280" t="s">
        <v>0</v>
      </c>
      <c r="E183" s="281">
        <v>1</v>
      </c>
      <c r="AE183" s="246">
        <f t="shared" si="3"/>
        <v>126</v>
      </c>
    </row>
    <row r="184" spans="1:31" s="71" customFormat="1" ht="20.100000000000001" customHeight="1" outlineLevel="1" x14ac:dyDescent="0.25">
      <c r="A184" s="275" t="str">
        <f t="shared" si="2"/>
        <v>Mt 1.1.127</v>
      </c>
      <c r="B184" s="269" t="s">
        <v>297</v>
      </c>
      <c r="C184" s="268" t="s">
        <v>298</v>
      </c>
      <c r="D184" s="277" t="s">
        <v>0</v>
      </c>
      <c r="E184" s="278">
        <v>1</v>
      </c>
      <c r="AE184" s="246">
        <f t="shared" si="3"/>
        <v>127</v>
      </c>
    </row>
    <row r="185" spans="1:31" s="71" customFormat="1" ht="20.100000000000001" customHeight="1" outlineLevel="1" x14ac:dyDescent="0.25">
      <c r="A185" s="275" t="str">
        <f t="shared" si="2"/>
        <v>Mt 1.1.128</v>
      </c>
      <c r="B185" s="276" t="s">
        <v>299</v>
      </c>
      <c r="C185" s="279" t="s">
        <v>300</v>
      </c>
      <c r="D185" s="280" t="s">
        <v>0</v>
      </c>
      <c r="E185" s="281">
        <v>1</v>
      </c>
      <c r="AE185" s="246">
        <f t="shared" si="3"/>
        <v>128</v>
      </c>
    </row>
    <row r="186" spans="1:31" s="71" customFormat="1" ht="20.100000000000001" customHeight="1" outlineLevel="1" x14ac:dyDescent="0.25">
      <c r="A186" s="275" t="str">
        <f t="shared" si="2"/>
        <v>Mt 1.1.129</v>
      </c>
      <c r="B186" s="269" t="s">
        <v>301</v>
      </c>
      <c r="C186" s="268" t="s">
        <v>302</v>
      </c>
      <c r="D186" s="277" t="s">
        <v>0</v>
      </c>
      <c r="E186" s="278">
        <v>1</v>
      </c>
      <c r="AE186" s="246">
        <f t="shared" si="3"/>
        <v>129</v>
      </c>
    </row>
    <row r="187" spans="1:31" s="71" customFormat="1" ht="20.100000000000001" customHeight="1" outlineLevel="1" x14ac:dyDescent="0.25">
      <c r="A187" s="275" t="str">
        <f t="shared" ref="A187:A216" si="4">$A$57&amp;"."&amp;AE187</f>
        <v>Mt 1.1.130</v>
      </c>
      <c r="B187" s="276" t="s">
        <v>303</v>
      </c>
      <c r="C187" s="279" t="s">
        <v>304</v>
      </c>
      <c r="D187" s="280" t="s">
        <v>0</v>
      </c>
      <c r="E187" s="281">
        <v>1</v>
      </c>
      <c r="AE187" s="246">
        <f t="shared" si="3"/>
        <v>130</v>
      </c>
    </row>
    <row r="188" spans="1:31" s="71" customFormat="1" ht="20.100000000000001" customHeight="1" outlineLevel="1" x14ac:dyDescent="0.25">
      <c r="A188" s="275" t="str">
        <f t="shared" si="4"/>
        <v>Mt 1.1.131</v>
      </c>
      <c r="B188" s="269" t="s">
        <v>305</v>
      </c>
      <c r="C188" s="268" t="s">
        <v>306</v>
      </c>
      <c r="D188" s="277" t="s">
        <v>0</v>
      </c>
      <c r="E188" s="278">
        <v>1</v>
      </c>
      <c r="AE188" s="246">
        <f t="shared" ref="AE188:AE253" si="5">AE187+1</f>
        <v>131</v>
      </c>
    </row>
    <row r="189" spans="1:31" s="71" customFormat="1" ht="20.100000000000001" customHeight="1" outlineLevel="1" x14ac:dyDescent="0.25">
      <c r="A189" s="275" t="str">
        <f t="shared" si="4"/>
        <v>Mt 1.1.132</v>
      </c>
      <c r="B189" s="276" t="s">
        <v>307</v>
      </c>
      <c r="C189" s="279" t="s">
        <v>308</v>
      </c>
      <c r="D189" s="280" t="s">
        <v>0</v>
      </c>
      <c r="E189" s="281">
        <v>1</v>
      </c>
      <c r="AE189" s="246">
        <f t="shared" si="5"/>
        <v>132</v>
      </c>
    </row>
    <row r="190" spans="1:31" s="71" customFormat="1" ht="20.100000000000001" customHeight="1" outlineLevel="1" x14ac:dyDescent="0.25">
      <c r="A190" s="275" t="str">
        <f t="shared" si="4"/>
        <v>Mt 1.1.133</v>
      </c>
      <c r="B190" s="269" t="s">
        <v>309</v>
      </c>
      <c r="C190" s="268" t="s">
        <v>310</v>
      </c>
      <c r="D190" s="277" t="s">
        <v>0</v>
      </c>
      <c r="E190" s="278">
        <v>1</v>
      </c>
      <c r="AE190" s="246">
        <f t="shared" si="5"/>
        <v>133</v>
      </c>
    </row>
    <row r="191" spans="1:31" s="71" customFormat="1" ht="20.100000000000001" customHeight="1" outlineLevel="1" x14ac:dyDescent="0.25">
      <c r="A191" s="275" t="str">
        <f t="shared" si="4"/>
        <v>Mt 1.1.134</v>
      </c>
      <c r="B191" s="276" t="s">
        <v>311</v>
      </c>
      <c r="C191" s="279" t="s">
        <v>312</v>
      </c>
      <c r="D191" s="280" t="s">
        <v>0</v>
      </c>
      <c r="E191" s="281">
        <v>1</v>
      </c>
      <c r="AE191" s="246">
        <f t="shared" si="5"/>
        <v>134</v>
      </c>
    </row>
    <row r="192" spans="1:31" s="71" customFormat="1" ht="24.95" customHeight="1" outlineLevel="1" x14ac:dyDescent="0.25">
      <c r="A192" s="275" t="str">
        <f t="shared" si="4"/>
        <v>Mt 1.1.135</v>
      </c>
      <c r="B192" s="269" t="s">
        <v>313</v>
      </c>
      <c r="C192" s="268" t="s">
        <v>314</v>
      </c>
      <c r="D192" s="277" t="s">
        <v>0</v>
      </c>
      <c r="E192" s="278">
        <v>1</v>
      </c>
      <c r="AE192" s="246">
        <f t="shared" si="5"/>
        <v>135</v>
      </c>
    </row>
    <row r="193" spans="1:31" s="71" customFormat="1" ht="20.100000000000001" customHeight="1" outlineLevel="1" x14ac:dyDescent="0.25">
      <c r="A193" s="275" t="str">
        <f t="shared" si="4"/>
        <v>Mt 1.1.136</v>
      </c>
      <c r="B193" s="276" t="s">
        <v>315</v>
      </c>
      <c r="C193" s="279" t="s">
        <v>316</v>
      </c>
      <c r="D193" s="280" t="s">
        <v>0</v>
      </c>
      <c r="E193" s="281">
        <v>1</v>
      </c>
      <c r="AE193" s="246">
        <f t="shared" si="5"/>
        <v>136</v>
      </c>
    </row>
    <row r="194" spans="1:31" s="71" customFormat="1" ht="20.100000000000001" customHeight="1" outlineLevel="1" x14ac:dyDescent="0.25">
      <c r="A194" s="275" t="str">
        <f t="shared" si="4"/>
        <v>Mt 1.1.137</v>
      </c>
      <c r="B194" s="269" t="s">
        <v>317</v>
      </c>
      <c r="C194" s="268" t="s">
        <v>318</v>
      </c>
      <c r="D194" s="277" t="s">
        <v>0</v>
      </c>
      <c r="E194" s="278">
        <v>1</v>
      </c>
      <c r="AE194" s="246">
        <f t="shared" si="5"/>
        <v>137</v>
      </c>
    </row>
    <row r="195" spans="1:31" s="71" customFormat="1" ht="20.100000000000001" customHeight="1" outlineLevel="1" x14ac:dyDescent="0.25">
      <c r="A195" s="275" t="str">
        <f t="shared" si="4"/>
        <v>Mt 1.1.138</v>
      </c>
      <c r="B195" s="276" t="s">
        <v>319</v>
      </c>
      <c r="C195" s="279" t="s">
        <v>308</v>
      </c>
      <c r="D195" s="280" t="s">
        <v>0</v>
      </c>
      <c r="E195" s="281">
        <v>1</v>
      </c>
      <c r="AE195" s="246">
        <f t="shared" si="5"/>
        <v>138</v>
      </c>
    </row>
    <row r="196" spans="1:31" s="71" customFormat="1" ht="20.100000000000001" customHeight="1" outlineLevel="1" x14ac:dyDescent="0.25">
      <c r="A196" s="275" t="str">
        <f t="shared" si="4"/>
        <v>Mt 1.1.139</v>
      </c>
      <c r="B196" s="269" t="s">
        <v>320</v>
      </c>
      <c r="C196" s="268" t="s">
        <v>321</v>
      </c>
      <c r="D196" s="277" t="s">
        <v>0</v>
      </c>
      <c r="E196" s="278">
        <v>1</v>
      </c>
      <c r="AE196" s="246">
        <f t="shared" si="5"/>
        <v>139</v>
      </c>
    </row>
    <row r="197" spans="1:31" s="71" customFormat="1" ht="20.100000000000001" customHeight="1" outlineLevel="1" x14ac:dyDescent="0.25">
      <c r="A197" s="275" t="str">
        <f t="shared" si="4"/>
        <v>Mt 1.1.140</v>
      </c>
      <c r="B197" s="276" t="s">
        <v>322</v>
      </c>
      <c r="C197" s="279" t="s">
        <v>323</v>
      </c>
      <c r="D197" s="280" t="s">
        <v>0</v>
      </c>
      <c r="E197" s="281">
        <v>1</v>
      </c>
      <c r="AE197" s="246">
        <f t="shared" si="5"/>
        <v>140</v>
      </c>
    </row>
    <row r="198" spans="1:31" s="71" customFormat="1" ht="20.100000000000001" customHeight="1" outlineLevel="1" x14ac:dyDescent="0.25">
      <c r="A198" s="275" t="str">
        <f t="shared" si="4"/>
        <v>Mt 1.1.141</v>
      </c>
      <c r="B198" s="269" t="s">
        <v>324</v>
      </c>
      <c r="C198" s="268" t="s">
        <v>325</v>
      </c>
      <c r="D198" s="277" t="s">
        <v>0</v>
      </c>
      <c r="E198" s="278">
        <v>1</v>
      </c>
      <c r="AE198" s="246">
        <f t="shared" si="5"/>
        <v>141</v>
      </c>
    </row>
    <row r="199" spans="1:31" s="71" customFormat="1" ht="20.100000000000001" customHeight="1" outlineLevel="1" x14ac:dyDescent="0.25">
      <c r="A199" s="275" t="str">
        <f t="shared" si="4"/>
        <v>Mt 1.1.142</v>
      </c>
      <c r="B199" s="276" t="s">
        <v>326</v>
      </c>
      <c r="C199" s="279" t="s">
        <v>327</v>
      </c>
      <c r="D199" s="280" t="s">
        <v>0</v>
      </c>
      <c r="E199" s="281">
        <v>1</v>
      </c>
      <c r="AE199" s="246">
        <f t="shared" si="5"/>
        <v>142</v>
      </c>
    </row>
    <row r="200" spans="1:31" s="71" customFormat="1" ht="24.95" customHeight="1" outlineLevel="1" x14ac:dyDescent="0.25">
      <c r="A200" s="275" t="str">
        <f t="shared" si="4"/>
        <v>Mt 1.1.143</v>
      </c>
      <c r="B200" s="269" t="s">
        <v>328</v>
      </c>
      <c r="C200" s="268" t="s">
        <v>329</v>
      </c>
      <c r="D200" s="277" t="s">
        <v>330</v>
      </c>
      <c r="E200" s="278">
        <v>1</v>
      </c>
      <c r="AE200" s="246">
        <f t="shared" si="5"/>
        <v>143</v>
      </c>
    </row>
    <row r="201" spans="1:31" s="71" customFormat="1" ht="24.95" customHeight="1" outlineLevel="1" x14ac:dyDescent="0.25">
      <c r="A201" s="275" t="str">
        <f t="shared" si="4"/>
        <v>Mt 1.1.144</v>
      </c>
      <c r="B201" s="276" t="s">
        <v>331</v>
      </c>
      <c r="C201" s="279" t="s">
        <v>332</v>
      </c>
      <c r="D201" s="280" t="s">
        <v>0</v>
      </c>
      <c r="E201" s="281">
        <v>1</v>
      </c>
      <c r="AE201" s="246">
        <f t="shared" si="5"/>
        <v>144</v>
      </c>
    </row>
    <row r="202" spans="1:31" s="71" customFormat="1" ht="24.95" customHeight="1" outlineLevel="1" x14ac:dyDescent="0.25">
      <c r="A202" s="275" t="str">
        <f t="shared" si="4"/>
        <v>Mt 1.1.145</v>
      </c>
      <c r="B202" s="269" t="s">
        <v>333</v>
      </c>
      <c r="C202" s="268" t="s">
        <v>334</v>
      </c>
      <c r="D202" s="277" t="s">
        <v>0</v>
      </c>
      <c r="E202" s="278">
        <v>1</v>
      </c>
      <c r="AE202" s="246">
        <f t="shared" si="5"/>
        <v>145</v>
      </c>
    </row>
    <row r="203" spans="1:31" s="71" customFormat="1" ht="24.95" customHeight="1" outlineLevel="1" x14ac:dyDescent="0.25">
      <c r="A203" s="275" t="str">
        <f t="shared" si="4"/>
        <v>Mt 1.1.146</v>
      </c>
      <c r="B203" s="276" t="s">
        <v>335</v>
      </c>
      <c r="C203" s="279" t="s">
        <v>164</v>
      </c>
      <c r="D203" s="280" t="s">
        <v>330</v>
      </c>
      <c r="E203" s="281">
        <v>1</v>
      </c>
      <c r="AE203" s="246">
        <f t="shared" si="5"/>
        <v>146</v>
      </c>
    </row>
    <row r="204" spans="1:31" s="71" customFormat="1" ht="20.100000000000001" customHeight="1" outlineLevel="1" x14ac:dyDescent="0.25">
      <c r="A204" s="275" t="str">
        <f t="shared" si="4"/>
        <v>Mt 1.1.147</v>
      </c>
      <c r="B204" s="269" t="s">
        <v>336</v>
      </c>
      <c r="C204" s="268"/>
      <c r="D204" s="277" t="s">
        <v>0</v>
      </c>
      <c r="E204" s="278">
        <v>1</v>
      </c>
      <c r="AE204" s="246">
        <f t="shared" si="5"/>
        <v>147</v>
      </c>
    </row>
    <row r="205" spans="1:31" s="71" customFormat="1" ht="20.100000000000001" customHeight="1" outlineLevel="1" x14ac:dyDescent="0.25">
      <c r="A205" s="275" t="str">
        <f t="shared" si="4"/>
        <v>Mt 1.1.148</v>
      </c>
      <c r="B205" s="276" t="s">
        <v>337</v>
      </c>
      <c r="C205" s="279"/>
      <c r="D205" s="280" t="s">
        <v>0</v>
      </c>
      <c r="E205" s="281">
        <v>1</v>
      </c>
      <c r="AE205" s="246">
        <f t="shared" si="5"/>
        <v>148</v>
      </c>
    </row>
    <row r="206" spans="1:31" s="71" customFormat="1" ht="20.100000000000001" customHeight="1" outlineLevel="1" x14ac:dyDescent="0.25">
      <c r="A206" s="275" t="str">
        <f t="shared" si="4"/>
        <v>Mt 1.1.149</v>
      </c>
      <c r="B206" s="269" t="s">
        <v>338</v>
      </c>
      <c r="C206" s="268" t="s">
        <v>339</v>
      </c>
      <c r="D206" s="277" t="s">
        <v>0</v>
      </c>
      <c r="E206" s="278">
        <v>1</v>
      </c>
      <c r="AE206" s="246">
        <f t="shared" si="5"/>
        <v>149</v>
      </c>
    </row>
    <row r="207" spans="1:31" s="71" customFormat="1" ht="20.100000000000001" customHeight="1" outlineLevel="1" x14ac:dyDescent="0.25">
      <c r="A207" s="275" t="str">
        <f t="shared" si="4"/>
        <v>Mt 1.1.150</v>
      </c>
      <c r="B207" s="276" t="s">
        <v>340</v>
      </c>
      <c r="C207" s="279" t="s">
        <v>341</v>
      </c>
      <c r="D207" s="280" t="s">
        <v>0</v>
      </c>
      <c r="E207" s="281">
        <v>1</v>
      </c>
      <c r="AE207" s="246">
        <f t="shared" si="5"/>
        <v>150</v>
      </c>
    </row>
    <row r="208" spans="1:31" s="71" customFormat="1" ht="20.100000000000001" customHeight="1" outlineLevel="1" x14ac:dyDescent="0.25">
      <c r="A208" s="275" t="str">
        <f t="shared" si="4"/>
        <v>Mt 1.1.151</v>
      </c>
      <c r="B208" s="269" t="s">
        <v>342</v>
      </c>
      <c r="C208" s="268" t="s">
        <v>343</v>
      </c>
      <c r="D208" s="277" t="s">
        <v>0</v>
      </c>
      <c r="E208" s="278">
        <v>1</v>
      </c>
      <c r="AE208" s="246">
        <f t="shared" si="5"/>
        <v>151</v>
      </c>
    </row>
    <row r="209" spans="1:31" s="71" customFormat="1" ht="20.100000000000001" customHeight="1" outlineLevel="1" x14ac:dyDescent="0.25">
      <c r="A209" s="275" t="str">
        <f t="shared" si="4"/>
        <v>Mt 1.1.152</v>
      </c>
      <c r="B209" s="276" t="s">
        <v>344</v>
      </c>
      <c r="C209" s="279" t="s">
        <v>345</v>
      </c>
      <c r="D209" s="280" t="s">
        <v>0</v>
      </c>
      <c r="E209" s="281">
        <v>1</v>
      </c>
      <c r="AE209" s="246">
        <f t="shared" si="5"/>
        <v>152</v>
      </c>
    </row>
    <row r="210" spans="1:31" s="71" customFormat="1" ht="20.100000000000001" customHeight="1" outlineLevel="1" x14ac:dyDescent="0.25">
      <c r="A210" s="275" t="str">
        <f t="shared" si="4"/>
        <v>Mt 1.1.153</v>
      </c>
      <c r="B210" s="269" t="s">
        <v>346</v>
      </c>
      <c r="C210" s="268" t="s">
        <v>347</v>
      </c>
      <c r="D210" s="277" t="s">
        <v>0</v>
      </c>
      <c r="E210" s="278">
        <v>1</v>
      </c>
      <c r="AE210" s="246">
        <f t="shared" si="5"/>
        <v>153</v>
      </c>
    </row>
    <row r="211" spans="1:31" s="71" customFormat="1" ht="20.100000000000001" customHeight="1" outlineLevel="1" x14ac:dyDescent="0.25">
      <c r="A211" s="275" t="str">
        <f t="shared" si="4"/>
        <v>Mt 1.1.154</v>
      </c>
      <c r="B211" s="276" t="s">
        <v>348</v>
      </c>
      <c r="C211" s="279" t="s">
        <v>349</v>
      </c>
      <c r="D211" s="280" t="s">
        <v>0</v>
      </c>
      <c r="E211" s="281">
        <v>1</v>
      </c>
      <c r="AE211" s="246">
        <f t="shared" si="5"/>
        <v>154</v>
      </c>
    </row>
    <row r="212" spans="1:31" s="71" customFormat="1" ht="20.100000000000001" customHeight="1" outlineLevel="1" x14ac:dyDescent="0.25">
      <c r="A212" s="275" t="str">
        <f t="shared" si="4"/>
        <v>Mt 1.1.155</v>
      </c>
      <c r="B212" s="269" t="s">
        <v>350</v>
      </c>
      <c r="C212" s="268" t="s">
        <v>351</v>
      </c>
      <c r="D212" s="277" t="s">
        <v>0</v>
      </c>
      <c r="E212" s="278">
        <v>1</v>
      </c>
      <c r="AE212" s="246">
        <f t="shared" si="5"/>
        <v>155</v>
      </c>
    </row>
    <row r="213" spans="1:31" s="71" customFormat="1" ht="20.100000000000001" customHeight="1" outlineLevel="1" x14ac:dyDescent="0.25">
      <c r="A213" s="275" t="str">
        <f t="shared" si="4"/>
        <v>Mt 1.1.156</v>
      </c>
      <c r="B213" s="276" t="s">
        <v>352</v>
      </c>
      <c r="C213" s="279" t="s">
        <v>353</v>
      </c>
      <c r="D213" s="280" t="s">
        <v>0</v>
      </c>
      <c r="E213" s="281">
        <v>1</v>
      </c>
      <c r="AE213" s="246">
        <f t="shared" si="5"/>
        <v>156</v>
      </c>
    </row>
    <row r="214" spans="1:31" s="71" customFormat="1" ht="20.100000000000001" customHeight="1" outlineLevel="1" x14ac:dyDescent="0.25">
      <c r="A214" s="275" t="str">
        <f t="shared" si="4"/>
        <v>Mt 1.1.157</v>
      </c>
      <c r="B214" s="269" t="s">
        <v>354</v>
      </c>
      <c r="C214" s="268" t="s">
        <v>355</v>
      </c>
      <c r="D214" s="277" t="s">
        <v>0</v>
      </c>
      <c r="E214" s="278">
        <v>1</v>
      </c>
      <c r="AE214" s="246">
        <f t="shared" si="5"/>
        <v>157</v>
      </c>
    </row>
    <row r="215" spans="1:31" s="71" customFormat="1" ht="20.100000000000001" customHeight="1" outlineLevel="1" x14ac:dyDescent="0.25">
      <c r="A215" s="275" t="str">
        <f t="shared" si="4"/>
        <v>Mt 1.1.158</v>
      </c>
      <c r="B215" s="276" t="s">
        <v>356</v>
      </c>
      <c r="C215" s="279"/>
      <c r="D215" s="280" t="s">
        <v>0</v>
      </c>
      <c r="E215" s="281">
        <v>1</v>
      </c>
      <c r="AE215" s="246">
        <f t="shared" si="5"/>
        <v>158</v>
      </c>
    </row>
    <row r="216" spans="1:31" s="71" customFormat="1" ht="24.95" customHeight="1" outlineLevel="1" x14ac:dyDescent="0.25">
      <c r="A216" s="275" t="str">
        <f t="shared" si="4"/>
        <v>Mt 1.1.159</v>
      </c>
      <c r="B216" s="269" t="s">
        <v>357</v>
      </c>
      <c r="C216" s="268" t="s">
        <v>358</v>
      </c>
      <c r="D216" s="277" t="s">
        <v>0</v>
      </c>
      <c r="E216" s="278">
        <v>1</v>
      </c>
      <c r="AE216" s="246">
        <f t="shared" si="5"/>
        <v>159</v>
      </c>
    </row>
    <row r="217" spans="1:31" outlineLevel="1" x14ac:dyDescent="0.2">
      <c r="A217" s="54"/>
      <c r="B217" s="178"/>
      <c r="C217" s="132"/>
      <c r="D217" s="213"/>
      <c r="E217" s="228"/>
    </row>
    <row r="218" spans="1:31" s="242" customFormat="1" ht="12" customHeight="1" x14ac:dyDescent="0.25">
      <c r="A218" s="244" t="str">
        <f>A11</f>
        <v>Mt 1.2</v>
      </c>
      <c r="B218" s="239" t="str">
        <f>B11</f>
        <v>Gamme SAFETY FIRST</v>
      </c>
      <c r="C218" s="240"/>
      <c r="D218" s="243"/>
      <c r="E218" s="241"/>
      <c r="AE218" s="246"/>
    </row>
    <row r="219" spans="1:31" s="71" customFormat="1" ht="24.95" customHeight="1" outlineLevel="1" x14ac:dyDescent="0.25">
      <c r="A219" s="275" t="str">
        <f>$A$218&amp;"."&amp;AE219</f>
        <v>Mt 1.2.1</v>
      </c>
      <c r="B219" s="276" t="s">
        <v>360</v>
      </c>
      <c r="C219" s="279" t="s">
        <v>361</v>
      </c>
      <c r="D219" s="280" t="s">
        <v>0</v>
      </c>
      <c r="E219" s="281">
        <v>1</v>
      </c>
      <c r="AE219" s="246">
        <f t="shared" si="5"/>
        <v>1</v>
      </c>
    </row>
    <row r="220" spans="1:31" s="71" customFormat="1" ht="24.95" customHeight="1" outlineLevel="1" x14ac:dyDescent="0.25">
      <c r="A220" s="275" t="str">
        <f t="shared" ref="A220:A230" si="6">$A$218&amp;"."&amp;AE220</f>
        <v>Mt 1.2.2</v>
      </c>
      <c r="B220" s="269" t="s">
        <v>362</v>
      </c>
      <c r="C220" s="268" t="s">
        <v>363</v>
      </c>
      <c r="D220" s="277" t="s">
        <v>0</v>
      </c>
      <c r="E220" s="278">
        <v>1</v>
      </c>
      <c r="AE220" s="246">
        <f t="shared" si="5"/>
        <v>2</v>
      </c>
    </row>
    <row r="221" spans="1:31" s="71" customFormat="1" ht="20.100000000000001" customHeight="1" outlineLevel="1" x14ac:dyDescent="0.25">
      <c r="A221" s="275" t="str">
        <f t="shared" si="6"/>
        <v>Mt 1.2.3</v>
      </c>
      <c r="B221" s="276" t="s">
        <v>364</v>
      </c>
      <c r="C221" s="279" t="s">
        <v>164</v>
      </c>
      <c r="D221" s="280" t="s">
        <v>0</v>
      </c>
      <c r="E221" s="281">
        <v>1</v>
      </c>
      <c r="AE221" s="246">
        <f t="shared" si="5"/>
        <v>3</v>
      </c>
    </row>
    <row r="222" spans="1:31" s="71" customFormat="1" ht="20.100000000000001" customHeight="1" outlineLevel="1" x14ac:dyDescent="0.25">
      <c r="A222" s="275" t="str">
        <f t="shared" si="6"/>
        <v>Mt 1.2.4</v>
      </c>
      <c r="B222" s="269" t="s">
        <v>365</v>
      </c>
      <c r="C222" s="268" t="s">
        <v>164</v>
      </c>
      <c r="D222" s="277" t="s">
        <v>0</v>
      </c>
      <c r="E222" s="278">
        <v>1</v>
      </c>
      <c r="AE222" s="246">
        <f t="shared" si="5"/>
        <v>4</v>
      </c>
    </row>
    <row r="223" spans="1:31" s="71" customFormat="1" ht="20.100000000000001" customHeight="1" outlineLevel="1" x14ac:dyDescent="0.25">
      <c r="A223" s="275" t="str">
        <f t="shared" si="6"/>
        <v>Mt 1.2.5</v>
      </c>
      <c r="B223" s="276" t="s">
        <v>366</v>
      </c>
      <c r="C223" s="279" t="s">
        <v>164</v>
      </c>
      <c r="D223" s="280" t="s">
        <v>0</v>
      </c>
      <c r="E223" s="281">
        <v>1</v>
      </c>
      <c r="AE223" s="246">
        <f t="shared" si="5"/>
        <v>5</v>
      </c>
    </row>
    <row r="224" spans="1:31" s="71" customFormat="1" ht="20.100000000000001" customHeight="1" outlineLevel="1" x14ac:dyDescent="0.25">
      <c r="A224" s="275" t="str">
        <f t="shared" si="6"/>
        <v>Mt 1.2.6</v>
      </c>
      <c r="B224" s="269" t="s">
        <v>367</v>
      </c>
      <c r="C224" s="268" t="s">
        <v>164</v>
      </c>
      <c r="D224" s="277" t="s">
        <v>0</v>
      </c>
      <c r="E224" s="278">
        <v>1</v>
      </c>
      <c r="AE224" s="246">
        <f t="shared" si="5"/>
        <v>6</v>
      </c>
    </row>
    <row r="225" spans="1:31" s="71" customFormat="1" ht="20.100000000000001" customHeight="1" outlineLevel="1" x14ac:dyDescent="0.25">
      <c r="A225" s="275" t="str">
        <f t="shared" si="6"/>
        <v>Mt 1.2.7</v>
      </c>
      <c r="B225" s="276" t="s">
        <v>368</v>
      </c>
      <c r="C225" s="279" t="s">
        <v>164</v>
      </c>
      <c r="D225" s="280" t="s">
        <v>0</v>
      </c>
      <c r="E225" s="281">
        <v>1</v>
      </c>
      <c r="AE225" s="246">
        <f t="shared" si="5"/>
        <v>7</v>
      </c>
    </row>
    <row r="226" spans="1:31" s="71" customFormat="1" ht="20.100000000000001" customHeight="1" outlineLevel="1" x14ac:dyDescent="0.25">
      <c r="A226" s="275" t="str">
        <f t="shared" si="6"/>
        <v>Mt 1.2.8</v>
      </c>
      <c r="B226" s="269" t="s">
        <v>369</v>
      </c>
      <c r="C226" s="268" t="s">
        <v>361</v>
      </c>
      <c r="D226" s="277" t="s">
        <v>0</v>
      </c>
      <c r="E226" s="278">
        <v>1</v>
      </c>
      <c r="AE226" s="246">
        <f t="shared" si="5"/>
        <v>8</v>
      </c>
    </row>
    <row r="227" spans="1:31" s="71" customFormat="1" ht="20.100000000000001" customHeight="1" outlineLevel="1" x14ac:dyDescent="0.25">
      <c r="A227" s="275" t="str">
        <f t="shared" si="6"/>
        <v>Mt 1.2.9</v>
      </c>
      <c r="B227" s="276" t="s">
        <v>369</v>
      </c>
      <c r="C227" s="279" t="s">
        <v>363</v>
      </c>
      <c r="D227" s="280" t="s">
        <v>0</v>
      </c>
      <c r="E227" s="281">
        <v>1</v>
      </c>
      <c r="AE227" s="246">
        <f t="shared" si="5"/>
        <v>9</v>
      </c>
    </row>
    <row r="228" spans="1:31" s="71" customFormat="1" ht="20.100000000000001" customHeight="1" outlineLevel="1" x14ac:dyDescent="0.25">
      <c r="A228" s="275" t="str">
        <f t="shared" si="6"/>
        <v>Mt 1.2.10</v>
      </c>
      <c r="B228" s="269" t="s">
        <v>370</v>
      </c>
      <c r="C228" s="268" t="s">
        <v>164</v>
      </c>
      <c r="D228" s="277"/>
      <c r="E228" s="278">
        <v>1</v>
      </c>
      <c r="AE228" s="246">
        <f t="shared" si="5"/>
        <v>10</v>
      </c>
    </row>
    <row r="229" spans="1:31" s="71" customFormat="1" ht="20.100000000000001" customHeight="1" outlineLevel="1" x14ac:dyDescent="0.25">
      <c r="A229" s="275" t="str">
        <f t="shared" si="6"/>
        <v>Mt 1.2.11</v>
      </c>
      <c r="B229" s="276" t="s">
        <v>371</v>
      </c>
      <c r="C229" s="279" t="s">
        <v>164</v>
      </c>
      <c r="D229" s="280" t="s">
        <v>1</v>
      </c>
      <c r="E229" s="281">
        <v>1</v>
      </c>
      <c r="AE229" s="246">
        <f t="shared" si="5"/>
        <v>11</v>
      </c>
    </row>
    <row r="230" spans="1:31" s="71" customFormat="1" ht="20.100000000000001" customHeight="1" outlineLevel="1" x14ac:dyDescent="0.25">
      <c r="A230" s="275" t="str">
        <f t="shared" si="6"/>
        <v>Mt 1.2.12</v>
      </c>
      <c r="B230" s="269" t="s">
        <v>372</v>
      </c>
      <c r="C230" s="268" t="s">
        <v>164</v>
      </c>
      <c r="D230" s="277" t="s">
        <v>0</v>
      </c>
      <c r="E230" s="278">
        <v>1</v>
      </c>
      <c r="AE230" s="246">
        <f t="shared" si="5"/>
        <v>12</v>
      </c>
    </row>
    <row r="231" spans="1:31" outlineLevel="1" x14ac:dyDescent="0.2">
      <c r="A231" s="54"/>
      <c r="B231" s="178"/>
      <c r="C231" s="132"/>
      <c r="D231" s="213"/>
      <c r="E231" s="228"/>
      <c r="AE231" s="246"/>
    </row>
    <row r="232" spans="1:31" s="242" customFormat="1" ht="12" customHeight="1" x14ac:dyDescent="0.25">
      <c r="A232" s="244" t="str">
        <f>A12</f>
        <v>Mt 1.3</v>
      </c>
      <c r="B232" s="239" t="str">
        <f>B12</f>
        <v>Gamme DEF</v>
      </c>
      <c r="C232" s="240"/>
      <c r="D232" s="243"/>
      <c r="E232" s="241"/>
      <c r="AE232" s="246"/>
    </row>
    <row r="233" spans="1:31" s="71" customFormat="1" ht="20.100000000000001" customHeight="1" outlineLevel="1" x14ac:dyDescent="0.25">
      <c r="A233" s="275" t="str">
        <f>$A$232&amp;"."&amp;AE233</f>
        <v>Mt 1.3.1</v>
      </c>
      <c r="B233" s="276" t="s">
        <v>374</v>
      </c>
      <c r="C233" s="279" t="s">
        <v>375</v>
      </c>
      <c r="D233" s="280" t="s">
        <v>0</v>
      </c>
      <c r="E233" s="281">
        <v>1</v>
      </c>
      <c r="AE233" s="246">
        <f t="shared" si="5"/>
        <v>1</v>
      </c>
    </row>
    <row r="234" spans="1:31" s="71" customFormat="1" ht="20.100000000000001" customHeight="1" outlineLevel="1" x14ac:dyDescent="0.25">
      <c r="A234" s="275" t="str">
        <f t="shared" ref="A234:A245" si="7">$A$232&amp;"."&amp;AE234</f>
        <v>Mt 1.3.2</v>
      </c>
      <c r="B234" s="269" t="s">
        <v>376</v>
      </c>
      <c r="C234" s="268" t="s">
        <v>377</v>
      </c>
      <c r="D234" s="277" t="s">
        <v>0</v>
      </c>
      <c r="E234" s="278">
        <v>1</v>
      </c>
      <c r="AE234" s="246">
        <f t="shared" si="5"/>
        <v>2</v>
      </c>
    </row>
    <row r="235" spans="1:31" s="71" customFormat="1" ht="20.100000000000001" customHeight="1" outlineLevel="1" x14ac:dyDescent="0.25">
      <c r="A235" s="275" t="str">
        <f t="shared" si="7"/>
        <v>Mt 1.3.3</v>
      </c>
      <c r="B235" s="276" t="s">
        <v>378</v>
      </c>
      <c r="C235" s="279" t="s">
        <v>379</v>
      </c>
      <c r="D235" s="280" t="s">
        <v>0</v>
      </c>
      <c r="E235" s="281">
        <v>1</v>
      </c>
      <c r="AE235" s="246">
        <f t="shared" si="5"/>
        <v>3</v>
      </c>
    </row>
    <row r="236" spans="1:31" s="71" customFormat="1" ht="20.100000000000001" customHeight="1" outlineLevel="1" x14ac:dyDescent="0.25">
      <c r="A236" s="275" t="str">
        <f t="shared" si="7"/>
        <v>Mt 1.3.4</v>
      </c>
      <c r="B236" s="269" t="s">
        <v>380</v>
      </c>
      <c r="C236" s="268" t="s">
        <v>381</v>
      </c>
      <c r="D236" s="277" t="s">
        <v>0</v>
      </c>
      <c r="E236" s="278">
        <v>1</v>
      </c>
      <c r="AE236" s="246">
        <f t="shared" si="5"/>
        <v>4</v>
      </c>
    </row>
    <row r="237" spans="1:31" s="71" customFormat="1" ht="20.100000000000001" customHeight="1" outlineLevel="1" x14ac:dyDescent="0.25">
      <c r="A237" s="275" t="str">
        <f t="shared" si="7"/>
        <v>Mt 1.3.5</v>
      </c>
      <c r="B237" s="276" t="s">
        <v>382</v>
      </c>
      <c r="C237" s="279" t="s">
        <v>383</v>
      </c>
      <c r="D237" s="280" t="s">
        <v>0</v>
      </c>
      <c r="E237" s="281">
        <v>1</v>
      </c>
      <c r="AE237" s="246">
        <f t="shared" si="5"/>
        <v>5</v>
      </c>
    </row>
    <row r="238" spans="1:31" s="71" customFormat="1" ht="20.100000000000001" customHeight="1" outlineLevel="1" x14ac:dyDescent="0.25">
      <c r="A238" s="275" t="str">
        <f t="shared" si="7"/>
        <v>Mt 1.3.6</v>
      </c>
      <c r="B238" s="269" t="s">
        <v>384</v>
      </c>
      <c r="C238" s="268" t="s">
        <v>385</v>
      </c>
      <c r="D238" s="277" t="s">
        <v>0</v>
      </c>
      <c r="E238" s="278">
        <v>1</v>
      </c>
      <c r="AE238" s="246">
        <f t="shared" si="5"/>
        <v>6</v>
      </c>
    </row>
    <row r="239" spans="1:31" s="71" customFormat="1" ht="20.100000000000001" customHeight="1" outlineLevel="1" x14ac:dyDescent="0.25">
      <c r="A239" s="275" t="str">
        <f t="shared" si="7"/>
        <v>Mt 1.3.7</v>
      </c>
      <c r="B239" s="276" t="s">
        <v>386</v>
      </c>
      <c r="C239" s="279" t="s">
        <v>387</v>
      </c>
      <c r="D239" s="280" t="s">
        <v>0</v>
      </c>
      <c r="E239" s="281">
        <v>1</v>
      </c>
      <c r="AE239" s="246">
        <f t="shared" si="5"/>
        <v>7</v>
      </c>
    </row>
    <row r="240" spans="1:31" s="71" customFormat="1" ht="20.100000000000001" customHeight="1" outlineLevel="1" x14ac:dyDescent="0.25">
      <c r="A240" s="275" t="str">
        <f t="shared" si="7"/>
        <v>Mt 1.3.8</v>
      </c>
      <c r="B240" s="269" t="s">
        <v>388</v>
      </c>
      <c r="C240" s="268" t="s">
        <v>389</v>
      </c>
      <c r="D240" s="277" t="s">
        <v>0</v>
      </c>
      <c r="E240" s="278">
        <v>1</v>
      </c>
      <c r="AE240" s="246">
        <f t="shared" si="5"/>
        <v>8</v>
      </c>
    </row>
    <row r="241" spans="1:31" s="71" customFormat="1" ht="20.100000000000001" customHeight="1" outlineLevel="1" x14ac:dyDescent="0.25">
      <c r="A241" s="275" t="str">
        <f t="shared" si="7"/>
        <v>Mt 1.3.9</v>
      </c>
      <c r="B241" s="276" t="s">
        <v>390</v>
      </c>
      <c r="C241" s="279" t="s">
        <v>391</v>
      </c>
      <c r="D241" s="280" t="s">
        <v>0</v>
      </c>
      <c r="E241" s="281">
        <v>1</v>
      </c>
      <c r="AE241" s="246">
        <f t="shared" si="5"/>
        <v>9</v>
      </c>
    </row>
    <row r="242" spans="1:31" s="71" customFormat="1" ht="20.100000000000001" customHeight="1" outlineLevel="1" x14ac:dyDescent="0.25">
      <c r="A242" s="275" t="str">
        <f t="shared" si="7"/>
        <v>Mt 1.3.10</v>
      </c>
      <c r="B242" s="269" t="s">
        <v>392</v>
      </c>
      <c r="C242" s="268" t="s">
        <v>393</v>
      </c>
      <c r="D242" s="277" t="s">
        <v>0</v>
      </c>
      <c r="E242" s="278">
        <v>1</v>
      </c>
      <c r="AE242" s="246">
        <f t="shared" si="5"/>
        <v>10</v>
      </c>
    </row>
    <row r="243" spans="1:31" s="71" customFormat="1" ht="20.100000000000001" customHeight="1" outlineLevel="1" x14ac:dyDescent="0.25">
      <c r="A243" s="275" t="str">
        <f t="shared" si="7"/>
        <v>Mt 1.3.11</v>
      </c>
      <c r="B243" s="276" t="s">
        <v>394</v>
      </c>
      <c r="C243" s="279" t="s">
        <v>395</v>
      </c>
      <c r="D243" s="280" t="s">
        <v>0</v>
      </c>
      <c r="E243" s="281">
        <v>1</v>
      </c>
      <c r="AE243" s="246">
        <f t="shared" si="5"/>
        <v>11</v>
      </c>
    </row>
    <row r="244" spans="1:31" s="71" customFormat="1" ht="20.100000000000001" customHeight="1" outlineLevel="1" x14ac:dyDescent="0.25">
      <c r="A244" s="275" t="str">
        <f t="shared" si="7"/>
        <v>Mt 1.3.12</v>
      </c>
      <c r="B244" s="269" t="s">
        <v>396</v>
      </c>
      <c r="C244" s="268" t="s">
        <v>397</v>
      </c>
      <c r="D244" s="277" t="s">
        <v>0</v>
      </c>
      <c r="E244" s="278">
        <v>1</v>
      </c>
      <c r="AE244" s="246">
        <f t="shared" si="5"/>
        <v>12</v>
      </c>
    </row>
    <row r="245" spans="1:31" s="71" customFormat="1" ht="20.100000000000001" customHeight="1" outlineLevel="1" x14ac:dyDescent="0.25">
      <c r="A245" s="275" t="str">
        <f t="shared" si="7"/>
        <v>Mt 1.3.13</v>
      </c>
      <c r="B245" s="276" t="s">
        <v>398</v>
      </c>
      <c r="C245" s="279" t="s">
        <v>399</v>
      </c>
      <c r="D245" s="280" t="s">
        <v>0</v>
      </c>
      <c r="E245" s="281">
        <v>1</v>
      </c>
      <c r="AE245" s="246">
        <f t="shared" si="5"/>
        <v>13</v>
      </c>
    </row>
    <row r="246" spans="1:31" outlineLevel="1" x14ac:dyDescent="0.2">
      <c r="A246" s="54"/>
      <c r="B246" s="178"/>
      <c r="C246" s="132"/>
      <c r="D246" s="213"/>
      <c r="E246" s="228"/>
      <c r="AE246" s="246"/>
    </row>
    <row r="247" spans="1:31" s="242" customFormat="1" ht="12" customHeight="1" x14ac:dyDescent="0.25">
      <c r="A247" s="244" t="str">
        <f>A13</f>
        <v>Mt 1.4</v>
      </c>
      <c r="B247" s="239" t="str">
        <f>B13</f>
        <v>Gamme FINSECUR</v>
      </c>
      <c r="C247" s="240"/>
      <c r="D247" s="243"/>
      <c r="E247" s="241"/>
      <c r="AE247" s="246"/>
    </row>
    <row r="248" spans="1:31" s="71" customFormat="1" ht="20.100000000000001" customHeight="1" outlineLevel="1" x14ac:dyDescent="0.25">
      <c r="A248" s="275" t="str">
        <f>$A$232&amp;"."&amp;AE248</f>
        <v>Mt 1.3.1</v>
      </c>
      <c r="B248" s="276" t="s">
        <v>401</v>
      </c>
      <c r="C248" s="279" t="s">
        <v>402</v>
      </c>
      <c r="D248" s="280" t="s">
        <v>0</v>
      </c>
      <c r="E248" s="281">
        <v>1</v>
      </c>
      <c r="AE248" s="246">
        <f t="shared" si="5"/>
        <v>1</v>
      </c>
    </row>
    <row r="249" spans="1:31" s="71" customFormat="1" ht="20.100000000000001" customHeight="1" outlineLevel="1" x14ac:dyDescent="0.25">
      <c r="A249" s="275" t="str">
        <f t="shared" ref="A249:A250" si="8">$A$232&amp;"."&amp;AE249</f>
        <v>Mt 1.3.2</v>
      </c>
      <c r="B249" s="269" t="s">
        <v>403</v>
      </c>
      <c r="C249" s="268" t="s">
        <v>404</v>
      </c>
      <c r="D249" s="277" t="s">
        <v>0</v>
      </c>
      <c r="E249" s="278">
        <v>1</v>
      </c>
      <c r="AE249" s="246">
        <f t="shared" si="5"/>
        <v>2</v>
      </c>
    </row>
    <row r="250" spans="1:31" s="71" customFormat="1" ht="20.100000000000001" customHeight="1" outlineLevel="1" x14ac:dyDescent="0.25">
      <c r="A250" s="275" t="str">
        <f t="shared" si="8"/>
        <v>Mt 1.3.3</v>
      </c>
      <c r="B250" s="276" t="s">
        <v>405</v>
      </c>
      <c r="C250" s="279" t="s">
        <v>406</v>
      </c>
      <c r="D250" s="280" t="s">
        <v>0</v>
      </c>
      <c r="E250" s="281">
        <v>1</v>
      </c>
      <c r="AE250" s="246">
        <f t="shared" si="5"/>
        <v>3</v>
      </c>
    </row>
    <row r="251" spans="1:31" outlineLevel="1" x14ac:dyDescent="0.2">
      <c r="A251" s="54"/>
      <c r="B251" s="178"/>
      <c r="C251" s="132"/>
      <c r="D251" s="213"/>
      <c r="E251" s="228"/>
      <c r="AE251" s="246"/>
    </row>
    <row r="252" spans="1:31" s="242" customFormat="1" ht="12" customHeight="1" x14ac:dyDescent="0.25">
      <c r="A252" s="244" t="str">
        <f>A14</f>
        <v>Mt 1.5</v>
      </c>
      <c r="B252" s="239" t="str">
        <f>B14</f>
        <v>Gamme CHUBB</v>
      </c>
      <c r="C252" s="240"/>
      <c r="D252" s="243"/>
      <c r="E252" s="241"/>
      <c r="AE252" s="246"/>
    </row>
    <row r="253" spans="1:31" s="71" customFormat="1" ht="20.100000000000001" customHeight="1" outlineLevel="1" x14ac:dyDescent="0.25">
      <c r="A253" s="275" t="str">
        <f>$A$252&amp;"."&amp;AE253</f>
        <v>Mt 1.5.1</v>
      </c>
      <c r="B253" s="276" t="s">
        <v>408</v>
      </c>
      <c r="C253" s="279" t="s">
        <v>409</v>
      </c>
      <c r="D253" s="280" t="s">
        <v>0</v>
      </c>
      <c r="E253" s="281">
        <v>1</v>
      </c>
      <c r="AE253" s="246">
        <f t="shared" si="5"/>
        <v>1</v>
      </c>
    </row>
    <row r="254" spans="1:31" s="71" customFormat="1" ht="20.100000000000001" customHeight="1" outlineLevel="1" x14ac:dyDescent="0.25">
      <c r="A254" s="275" t="str">
        <f t="shared" ref="A254:A257" si="9">$A$252&amp;"."&amp;AE254</f>
        <v>Mt 1.5.2</v>
      </c>
      <c r="B254" s="269" t="s">
        <v>410</v>
      </c>
      <c r="C254" s="268" t="s">
        <v>411</v>
      </c>
      <c r="D254" s="277" t="s">
        <v>0</v>
      </c>
      <c r="E254" s="278">
        <v>1</v>
      </c>
      <c r="AE254" s="246">
        <f t="shared" ref="AE254:AE321" si="10">AE253+1</f>
        <v>2</v>
      </c>
    </row>
    <row r="255" spans="1:31" s="71" customFormat="1" ht="20.100000000000001" customHeight="1" outlineLevel="1" x14ac:dyDescent="0.25">
      <c r="A255" s="275" t="str">
        <f t="shared" si="9"/>
        <v>Mt 1.5.3</v>
      </c>
      <c r="B255" s="276" t="s">
        <v>410</v>
      </c>
      <c r="C255" s="279" t="s">
        <v>412</v>
      </c>
      <c r="D255" s="280" t="s">
        <v>0</v>
      </c>
      <c r="E255" s="281">
        <v>1</v>
      </c>
      <c r="AE255" s="246">
        <f t="shared" si="10"/>
        <v>3</v>
      </c>
    </row>
    <row r="256" spans="1:31" s="71" customFormat="1" ht="20.100000000000001" customHeight="1" outlineLevel="1" x14ac:dyDescent="0.25">
      <c r="A256" s="275" t="str">
        <f t="shared" si="9"/>
        <v>Mt 1.5.4</v>
      </c>
      <c r="B256" s="269" t="s">
        <v>413</v>
      </c>
      <c r="C256" s="268" t="s">
        <v>414</v>
      </c>
      <c r="D256" s="277" t="s">
        <v>0</v>
      </c>
      <c r="E256" s="278">
        <v>1</v>
      </c>
      <c r="AE256" s="246">
        <f t="shared" si="10"/>
        <v>4</v>
      </c>
    </row>
    <row r="257" spans="1:31" s="71" customFormat="1" ht="20.100000000000001" customHeight="1" outlineLevel="1" x14ac:dyDescent="0.25">
      <c r="A257" s="275" t="str">
        <f t="shared" si="9"/>
        <v>Mt 1.5.5</v>
      </c>
      <c r="B257" s="276" t="s">
        <v>415</v>
      </c>
      <c r="C257" s="279" t="s">
        <v>412</v>
      </c>
      <c r="D257" s="280" t="s">
        <v>0</v>
      </c>
      <c r="E257" s="281">
        <v>1</v>
      </c>
      <c r="AE257" s="246">
        <f t="shared" si="10"/>
        <v>5</v>
      </c>
    </row>
    <row r="258" spans="1:31" outlineLevel="1" x14ac:dyDescent="0.2">
      <c r="A258" s="54"/>
      <c r="B258" s="178"/>
      <c r="C258" s="132"/>
      <c r="D258" s="213"/>
      <c r="E258" s="228"/>
      <c r="AE258" s="246">
        <f t="shared" si="10"/>
        <v>6</v>
      </c>
    </row>
    <row r="259" spans="1:31" s="242" customFormat="1" ht="12" customHeight="1" x14ac:dyDescent="0.25">
      <c r="A259" s="244" t="str">
        <f>A15</f>
        <v>Mt 1.6</v>
      </c>
      <c r="B259" s="239" t="str">
        <f>B15</f>
        <v>Gamme ESSER</v>
      </c>
      <c r="C259" s="240"/>
      <c r="D259" s="243"/>
      <c r="E259" s="241"/>
      <c r="AE259" s="246"/>
    </row>
    <row r="260" spans="1:31" s="71" customFormat="1" ht="20.100000000000001" customHeight="1" outlineLevel="1" x14ac:dyDescent="0.25">
      <c r="A260" s="275" t="str">
        <f>$A$259&amp;"."&amp;AE260</f>
        <v>Mt 1.6.1</v>
      </c>
      <c r="B260" s="276" t="s">
        <v>417</v>
      </c>
      <c r="C260" s="279" t="s">
        <v>418</v>
      </c>
      <c r="D260" s="280" t="s">
        <v>0</v>
      </c>
      <c r="E260" s="281">
        <v>1</v>
      </c>
      <c r="AE260" s="246">
        <f t="shared" si="10"/>
        <v>1</v>
      </c>
    </row>
    <row r="261" spans="1:31" s="71" customFormat="1" ht="20.100000000000001" customHeight="1" outlineLevel="1" x14ac:dyDescent="0.25">
      <c r="A261" s="275" t="str">
        <f t="shared" ref="A261:A264" si="11">$A$259&amp;"."&amp;AE261</f>
        <v>Mt 1.6.2</v>
      </c>
      <c r="B261" s="269" t="s">
        <v>419</v>
      </c>
      <c r="C261" s="268" t="s">
        <v>420</v>
      </c>
      <c r="D261" s="277" t="s">
        <v>0</v>
      </c>
      <c r="E261" s="278">
        <v>1</v>
      </c>
      <c r="AE261" s="246">
        <f t="shared" si="10"/>
        <v>2</v>
      </c>
    </row>
    <row r="262" spans="1:31" s="71" customFormat="1" ht="20.100000000000001" customHeight="1" outlineLevel="1" x14ac:dyDescent="0.25">
      <c r="A262" s="275" t="str">
        <f t="shared" si="11"/>
        <v>Mt 1.6.3</v>
      </c>
      <c r="B262" s="276" t="s">
        <v>421</v>
      </c>
      <c r="C262" s="279" t="s">
        <v>422</v>
      </c>
      <c r="D262" s="280" t="s">
        <v>0</v>
      </c>
      <c r="E262" s="281">
        <v>1</v>
      </c>
      <c r="AE262" s="246">
        <f t="shared" si="10"/>
        <v>3</v>
      </c>
    </row>
    <row r="263" spans="1:31" s="71" customFormat="1" ht="20.100000000000001" customHeight="1" outlineLevel="1" x14ac:dyDescent="0.25">
      <c r="A263" s="275" t="str">
        <f t="shared" si="11"/>
        <v>Mt 1.6.4</v>
      </c>
      <c r="B263" s="269" t="s">
        <v>423</v>
      </c>
      <c r="C263" s="268" t="s">
        <v>424</v>
      </c>
      <c r="D263" s="277" t="s">
        <v>0</v>
      </c>
      <c r="E263" s="278">
        <v>1</v>
      </c>
      <c r="AE263" s="246">
        <f t="shared" si="10"/>
        <v>4</v>
      </c>
    </row>
    <row r="264" spans="1:31" s="71" customFormat="1" ht="20.100000000000001" customHeight="1" outlineLevel="1" x14ac:dyDescent="0.25">
      <c r="A264" s="275" t="str">
        <f t="shared" si="11"/>
        <v>Mt 1.6.5</v>
      </c>
      <c r="B264" s="276" t="s">
        <v>425</v>
      </c>
      <c r="C264" s="279" t="s">
        <v>426</v>
      </c>
      <c r="D264" s="280" t="s">
        <v>0</v>
      </c>
      <c r="E264" s="281">
        <v>1</v>
      </c>
      <c r="AE264" s="246">
        <f t="shared" si="10"/>
        <v>5</v>
      </c>
    </row>
    <row r="265" spans="1:31" outlineLevel="1" x14ac:dyDescent="0.2">
      <c r="A265" s="54"/>
      <c r="B265" s="178"/>
      <c r="C265" s="132"/>
      <c r="D265" s="213"/>
      <c r="E265" s="228"/>
      <c r="AE265" s="246"/>
    </row>
    <row r="266" spans="1:31" s="242" customFormat="1" ht="12" customHeight="1" x14ac:dyDescent="0.25">
      <c r="A266" s="244" t="str">
        <f>A16</f>
        <v>Mt 1.7</v>
      </c>
      <c r="B266" s="239" t="str">
        <f>B16</f>
        <v>DESENFUMAGE</v>
      </c>
      <c r="C266" s="240"/>
      <c r="D266" s="243"/>
      <c r="E266" s="241"/>
      <c r="AE266" s="246"/>
    </row>
    <row r="267" spans="1:31" s="71" customFormat="1" ht="20.100000000000001" customHeight="1" outlineLevel="1" x14ac:dyDescent="0.25">
      <c r="A267" s="275" t="str">
        <f>$A$266&amp;"."&amp;AE267</f>
        <v>Mt 1.7.1</v>
      </c>
      <c r="B267" s="276" t="s">
        <v>428</v>
      </c>
      <c r="C267" s="279" t="s">
        <v>164</v>
      </c>
      <c r="D267" s="280" t="s">
        <v>1</v>
      </c>
      <c r="E267" s="281">
        <v>1</v>
      </c>
      <c r="AE267" s="246">
        <f t="shared" si="10"/>
        <v>1</v>
      </c>
    </row>
    <row r="268" spans="1:31" s="71" customFormat="1" ht="20.100000000000001" customHeight="1" outlineLevel="1" x14ac:dyDescent="0.25">
      <c r="A268" s="275" t="str">
        <f t="shared" ref="A268:A291" si="12">$A$266&amp;"."&amp;AE268</f>
        <v>Mt 1.7.2</v>
      </c>
      <c r="B268" s="269" t="s">
        <v>429</v>
      </c>
      <c r="C268" s="268" t="s">
        <v>164</v>
      </c>
      <c r="D268" s="277" t="s">
        <v>0</v>
      </c>
      <c r="E268" s="278">
        <v>1</v>
      </c>
      <c r="AE268" s="246">
        <f t="shared" si="10"/>
        <v>2</v>
      </c>
    </row>
    <row r="269" spans="1:31" s="71" customFormat="1" ht="20.100000000000001" customHeight="1" outlineLevel="1" x14ac:dyDescent="0.25">
      <c r="A269" s="275" t="str">
        <f t="shared" si="12"/>
        <v>Mt 1.7.3</v>
      </c>
      <c r="B269" s="276" t="s">
        <v>430</v>
      </c>
      <c r="C269" s="279" t="s">
        <v>431</v>
      </c>
      <c r="D269" s="280" t="s">
        <v>0</v>
      </c>
      <c r="E269" s="281">
        <v>1</v>
      </c>
      <c r="AE269" s="246">
        <f t="shared" si="10"/>
        <v>3</v>
      </c>
    </row>
    <row r="270" spans="1:31" s="71" customFormat="1" ht="20.100000000000001" customHeight="1" outlineLevel="1" x14ac:dyDescent="0.25">
      <c r="A270" s="275" t="str">
        <f t="shared" si="12"/>
        <v>Mt 1.7.4</v>
      </c>
      <c r="B270" s="269" t="s">
        <v>432</v>
      </c>
      <c r="C270" s="268" t="s">
        <v>433</v>
      </c>
      <c r="D270" s="277" t="s">
        <v>0</v>
      </c>
      <c r="E270" s="278">
        <v>1</v>
      </c>
      <c r="AE270" s="246">
        <f t="shared" si="10"/>
        <v>4</v>
      </c>
    </row>
    <row r="271" spans="1:31" s="71" customFormat="1" ht="20.100000000000001" customHeight="1" outlineLevel="1" x14ac:dyDescent="0.25">
      <c r="A271" s="275" t="str">
        <f t="shared" si="12"/>
        <v>Mt 1.7.5</v>
      </c>
      <c r="B271" s="276" t="s">
        <v>434</v>
      </c>
      <c r="C271" s="279" t="s">
        <v>164</v>
      </c>
      <c r="D271" s="280" t="s">
        <v>0</v>
      </c>
      <c r="E271" s="281">
        <v>1</v>
      </c>
      <c r="AE271" s="246">
        <f t="shared" si="10"/>
        <v>5</v>
      </c>
    </row>
    <row r="272" spans="1:31" s="71" customFormat="1" ht="20.100000000000001" customHeight="1" outlineLevel="1" x14ac:dyDescent="0.25">
      <c r="A272" s="275" t="str">
        <f t="shared" si="12"/>
        <v>Mt 1.7.6</v>
      </c>
      <c r="B272" s="269" t="s">
        <v>435</v>
      </c>
      <c r="C272" s="268" t="s">
        <v>436</v>
      </c>
      <c r="D272" s="277" t="s">
        <v>0</v>
      </c>
      <c r="E272" s="278">
        <v>1</v>
      </c>
      <c r="AE272" s="246">
        <f t="shared" si="10"/>
        <v>6</v>
      </c>
    </row>
    <row r="273" spans="1:31" s="71" customFormat="1" ht="20.100000000000001" customHeight="1" outlineLevel="1" x14ac:dyDescent="0.25">
      <c r="A273" s="275" t="str">
        <f t="shared" si="12"/>
        <v>Mt 1.7.7</v>
      </c>
      <c r="B273" s="276" t="s">
        <v>437</v>
      </c>
      <c r="C273" s="279" t="s">
        <v>438</v>
      </c>
      <c r="D273" s="280" t="s">
        <v>0</v>
      </c>
      <c r="E273" s="281">
        <v>1</v>
      </c>
      <c r="AE273" s="246">
        <f t="shared" si="10"/>
        <v>7</v>
      </c>
    </row>
    <row r="274" spans="1:31" s="71" customFormat="1" ht="20.100000000000001" customHeight="1" outlineLevel="1" x14ac:dyDescent="0.25">
      <c r="A274" s="275" t="str">
        <f t="shared" si="12"/>
        <v>Mt 1.7.8</v>
      </c>
      <c r="B274" s="269" t="s">
        <v>439</v>
      </c>
      <c r="C274" s="268" t="s">
        <v>164</v>
      </c>
      <c r="D274" s="277" t="s">
        <v>0</v>
      </c>
      <c r="E274" s="278">
        <v>1</v>
      </c>
      <c r="AE274" s="246">
        <f t="shared" si="10"/>
        <v>8</v>
      </c>
    </row>
    <row r="275" spans="1:31" s="71" customFormat="1" ht="20.100000000000001" customHeight="1" outlineLevel="1" x14ac:dyDescent="0.25">
      <c r="A275" s="275" t="str">
        <f t="shared" si="12"/>
        <v>Mt 1.7.9</v>
      </c>
      <c r="B275" s="276" t="s">
        <v>440</v>
      </c>
      <c r="C275" s="279" t="s">
        <v>164</v>
      </c>
      <c r="D275" s="280" t="s">
        <v>0</v>
      </c>
      <c r="E275" s="281">
        <v>1</v>
      </c>
      <c r="AE275" s="246">
        <f t="shared" si="10"/>
        <v>9</v>
      </c>
    </row>
    <row r="276" spans="1:31" s="71" customFormat="1" ht="20.100000000000001" customHeight="1" outlineLevel="1" x14ac:dyDescent="0.25">
      <c r="A276" s="275" t="str">
        <f t="shared" si="12"/>
        <v>Mt 1.7.10</v>
      </c>
      <c r="B276" s="269" t="s">
        <v>441</v>
      </c>
      <c r="C276" s="268" t="s">
        <v>164</v>
      </c>
      <c r="D276" s="277" t="s">
        <v>0</v>
      </c>
      <c r="E276" s="278">
        <v>1</v>
      </c>
      <c r="AE276" s="246">
        <f t="shared" si="10"/>
        <v>10</v>
      </c>
    </row>
    <row r="277" spans="1:31" s="71" customFormat="1" ht="20.100000000000001" customHeight="1" outlineLevel="1" x14ac:dyDescent="0.25">
      <c r="A277" s="275" t="str">
        <f t="shared" si="12"/>
        <v>Mt 1.7.11</v>
      </c>
      <c r="B277" s="276" t="s">
        <v>442</v>
      </c>
      <c r="C277" s="279" t="s">
        <v>164</v>
      </c>
      <c r="D277" s="280" t="s">
        <v>0</v>
      </c>
      <c r="E277" s="281">
        <v>1</v>
      </c>
      <c r="AE277" s="246">
        <f t="shared" si="10"/>
        <v>11</v>
      </c>
    </row>
    <row r="278" spans="1:31" s="71" customFormat="1" ht="20.100000000000001" customHeight="1" outlineLevel="1" x14ac:dyDescent="0.25">
      <c r="A278" s="275" t="str">
        <f t="shared" si="12"/>
        <v>Mt 1.7.12</v>
      </c>
      <c r="B278" s="269" t="s">
        <v>443</v>
      </c>
      <c r="C278" s="268" t="s">
        <v>164</v>
      </c>
      <c r="D278" s="277" t="s">
        <v>0</v>
      </c>
      <c r="E278" s="278">
        <v>1</v>
      </c>
      <c r="AE278" s="246">
        <f t="shared" si="10"/>
        <v>12</v>
      </c>
    </row>
    <row r="279" spans="1:31" s="71" customFormat="1" ht="20.100000000000001" customHeight="1" outlineLevel="1" x14ac:dyDescent="0.25">
      <c r="A279" s="275" t="str">
        <f t="shared" si="12"/>
        <v>Mt 1.7.13</v>
      </c>
      <c r="B279" s="276" t="s">
        <v>444</v>
      </c>
      <c r="C279" s="279" t="s">
        <v>164</v>
      </c>
      <c r="D279" s="280" t="s">
        <v>1</v>
      </c>
      <c r="E279" s="281">
        <v>1</v>
      </c>
      <c r="AE279" s="246">
        <f t="shared" si="10"/>
        <v>13</v>
      </c>
    </row>
    <row r="280" spans="1:31" s="71" customFormat="1" ht="20.100000000000001" customHeight="1" outlineLevel="1" x14ac:dyDescent="0.25">
      <c r="A280" s="275" t="str">
        <f t="shared" si="12"/>
        <v>Mt 1.7.14</v>
      </c>
      <c r="B280" s="269" t="s">
        <v>445</v>
      </c>
      <c r="C280" s="268" t="s">
        <v>164</v>
      </c>
      <c r="D280" s="277" t="s">
        <v>0</v>
      </c>
      <c r="E280" s="278">
        <v>1</v>
      </c>
      <c r="AE280" s="246">
        <f t="shared" si="10"/>
        <v>14</v>
      </c>
    </row>
    <row r="281" spans="1:31" s="71" customFormat="1" ht="20.100000000000001" customHeight="1" outlineLevel="1" x14ac:dyDescent="0.25">
      <c r="A281" s="275" t="str">
        <f t="shared" si="12"/>
        <v>Mt 1.7.15</v>
      </c>
      <c r="B281" s="276" t="s">
        <v>446</v>
      </c>
      <c r="C281" s="279" t="s">
        <v>164</v>
      </c>
      <c r="D281" s="280" t="s">
        <v>0</v>
      </c>
      <c r="E281" s="281">
        <v>1</v>
      </c>
      <c r="AE281" s="246">
        <f t="shared" si="10"/>
        <v>15</v>
      </c>
    </row>
    <row r="282" spans="1:31" s="71" customFormat="1" ht="20.100000000000001" customHeight="1" outlineLevel="1" x14ac:dyDescent="0.25">
      <c r="A282" s="275" t="str">
        <f t="shared" si="12"/>
        <v>Mt 1.7.16</v>
      </c>
      <c r="B282" s="269" t="s">
        <v>447</v>
      </c>
      <c r="C282" s="268" t="s">
        <v>164</v>
      </c>
      <c r="D282" s="277" t="s">
        <v>0</v>
      </c>
      <c r="E282" s="278">
        <v>1</v>
      </c>
      <c r="AE282" s="246">
        <f t="shared" si="10"/>
        <v>16</v>
      </c>
    </row>
    <row r="283" spans="1:31" s="71" customFormat="1" ht="20.100000000000001" customHeight="1" outlineLevel="1" x14ac:dyDescent="0.25">
      <c r="A283" s="275" t="str">
        <f t="shared" si="12"/>
        <v>Mt 1.7.17</v>
      </c>
      <c r="B283" s="276" t="s">
        <v>448</v>
      </c>
      <c r="C283" s="279" t="s">
        <v>449</v>
      </c>
      <c r="D283" s="280" t="s">
        <v>0</v>
      </c>
      <c r="E283" s="281">
        <v>1</v>
      </c>
      <c r="AE283" s="246">
        <f t="shared" si="10"/>
        <v>17</v>
      </c>
    </row>
    <row r="284" spans="1:31" s="71" customFormat="1" ht="20.100000000000001" customHeight="1" outlineLevel="1" x14ac:dyDescent="0.25">
      <c r="A284" s="275" t="str">
        <f t="shared" si="12"/>
        <v>Mt 1.7.18</v>
      </c>
      <c r="B284" s="269" t="s">
        <v>450</v>
      </c>
      <c r="C284" s="268" t="s">
        <v>451</v>
      </c>
      <c r="D284" s="277" t="s">
        <v>0</v>
      </c>
      <c r="E284" s="278">
        <v>1</v>
      </c>
      <c r="AE284" s="246">
        <f t="shared" si="10"/>
        <v>18</v>
      </c>
    </row>
    <row r="285" spans="1:31" s="71" customFormat="1" ht="20.100000000000001" customHeight="1" outlineLevel="1" x14ac:dyDescent="0.25">
      <c r="A285" s="275" t="str">
        <f t="shared" si="12"/>
        <v>Mt 1.7.19</v>
      </c>
      <c r="B285" s="276" t="s">
        <v>452</v>
      </c>
      <c r="C285" s="279">
        <v>2182</v>
      </c>
      <c r="D285" s="280" t="s">
        <v>0</v>
      </c>
      <c r="E285" s="281">
        <v>1</v>
      </c>
      <c r="AE285" s="246">
        <f t="shared" si="10"/>
        <v>19</v>
      </c>
    </row>
    <row r="286" spans="1:31" s="71" customFormat="1" ht="20.100000000000001" customHeight="1" outlineLevel="1" x14ac:dyDescent="0.25">
      <c r="A286" s="275" t="str">
        <f t="shared" si="12"/>
        <v>Mt 1.7.20</v>
      </c>
      <c r="B286" s="269" t="s">
        <v>453</v>
      </c>
      <c r="C286" s="268">
        <v>2184</v>
      </c>
      <c r="D286" s="277" t="s">
        <v>0</v>
      </c>
      <c r="E286" s="278">
        <v>1</v>
      </c>
      <c r="AE286" s="246">
        <f t="shared" si="10"/>
        <v>20</v>
      </c>
    </row>
    <row r="287" spans="1:31" s="71" customFormat="1" ht="20.100000000000001" customHeight="1" outlineLevel="1" x14ac:dyDescent="0.25">
      <c r="A287" s="275" t="str">
        <f t="shared" si="12"/>
        <v>Mt 1.7.21</v>
      </c>
      <c r="B287" s="276" t="s">
        <v>454</v>
      </c>
      <c r="C287" s="279" t="s">
        <v>455</v>
      </c>
      <c r="D287" s="280" t="s">
        <v>0</v>
      </c>
      <c r="E287" s="281">
        <v>1</v>
      </c>
      <c r="AE287" s="246">
        <f t="shared" si="10"/>
        <v>21</v>
      </c>
    </row>
    <row r="288" spans="1:31" s="71" customFormat="1" ht="20.100000000000001" customHeight="1" outlineLevel="1" x14ac:dyDescent="0.25">
      <c r="A288" s="275" t="str">
        <f t="shared" si="12"/>
        <v>Mt 1.7.22</v>
      </c>
      <c r="B288" s="269" t="s">
        <v>456</v>
      </c>
      <c r="C288" s="268" t="s">
        <v>457</v>
      </c>
      <c r="D288" s="277" t="s">
        <v>0</v>
      </c>
      <c r="E288" s="278">
        <v>1</v>
      </c>
      <c r="AE288" s="246">
        <f t="shared" si="10"/>
        <v>22</v>
      </c>
    </row>
    <row r="289" spans="1:31" s="71" customFormat="1" ht="20.100000000000001" customHeight="1" outlineLevel="1" x14ac:dyDescent="0.25">
      <c r="A289" s="275" t="str">
        <f t="shared" si="12"/>
        <v>Mt 1.7.23</v>
      </c>
      <c r="B289" s="276" t="s">
        <v>458</v>
      </c>
      <c r="C289" s="279" t="s">
        <v>433</v>
      </c>
      <c r="D289" s="280" t="s">
        <v>0</v>
      </c>
      <c r="E289" s="281">
        <v>1</v>
      </c>
      <c r="AE289" s="246">
        <f t="shared" si="10"/>
        <v>23</v>
      </c>
    </row>
    <row r="290" spans="1:31" s="71" customFormat="1" ht="20.100000000000001" customHeight="1" outlineLevel="1" x14ac:dyDescent="0.25">
      <c r="A290" s="275" t="str">
        <f t="shared" si="12"/>
        <v>Mt 1.7.24</v>
      </c>
      <c r="B290" s="269" t="s">
        <v>459</v>
      </c>
      <c r="C290" s="268" t="s">
        <v>460</v>
      </c>
      <c r="D290" s="277" t="s">
        <v>0</v>
      </c>
      <c r="E290" s="278">
        <v>1</v>
      </c>
      <c r="AE290" s="246">
        <f t="shared" si="10"/>
        <v>24</v>
      </c>
    </row>
    <row r="291" spans="1:31" s="71" customFormat="1" ht="20.100000000000001" customHeight="1" outlineLevel="1" x14ac:dyDescent="0.25">
      <c r="A291" s="275" t="str">
        <f t="shared" si="12"/>
        <v>Mt 1.7.25</v>
      </c>
      <c r="B291" s="276" t="s">
        <v>461</v>
      </c>
      <c r="C291" s="279">
        <v>5601</v>
      </c>
      <c r="D291" s="280" t="s">
        <v>0</v>
      </c>
      <c r="E291" s="281">
        <v>1</v>
      </c>
      <c r="AE291" s="246">
        <f t="shared" si="10"/>
        <v>25</v>
      </c>
    </row>
    <row r="292" spans="1:31" outlineLevel="1" x14ac:dyDescent="0.2">
      <c r="A292" s="54"/>
      <c r="B292" s="178"/>
      <c r="C292" s="132"/>
      <c r="D292" s="213"/>
      <c r="E292" s="228"/>
      <c r="AE292" s="246"/>
    </row>
    <row r="293" spans="1:31" s="242" customFormat="1" ht="12" customHeight="1" x14ac:dyDescent="0.25">
      <c r="A293" s="244" t="str">
        <f>A17</f>
        <v>Mt 1.8</v>
      </c>
      <c r="B293" s="239" t="str">
        <f>B17</f>
        <v>DIVERS</v>
      </c>
      <c r="C293" s="240"/>
      <c r="D293" s="243"/>
      <c r="E293" s="241"/>
      <c r="AE293" s="246"/>
    </row>
    <row r="294" spans="1:31" s="71" customFormat="1" ht="24.95" customHeight="1" outlineLevel="1" x14ac:dyDescent="0.25">
      <c r="A294" s="275" t="str">
        <f>$A$293&amp;"."&amp;AE294</f>
        <v>Mt 1.8.1</v>
      </c>
      <c r="B294" s="269" t="s">
        <v>462</v>
      </c>
      <c r="C294" s="268" t="s">
        <v>164</v>
      </c>
      <c r="D294" s="277" t="s">
        <v>0</v>
      </c>
      <c r="E294" s="278">
        <v>1</v>
      </c>
      <c r="AE294" s="246">
        <f t="shared" si="10"/>
        <v>1</v>
      </c>
    </row>
    <row r="295" spans="1:31" s="71" customFormat="1" ht="20.100000000000001" customHeight="1" outlineLevel="1" x14ac:dyDescent="0.25">
      <c r="A295" s="275" t="str">
        <f t="shared" ref="A295:A298" si="13">$A$293&amp;"."&amp;AE295</f>
        <v>Mt 1.8.2</v>
      </c>
      <c r="B295" s="276" t="s">
        <v>463</v>
      </c>
      <c r="C295" s="279" t="s">
        <v>464</v>
      </c>
      <c r="D295" s="280" t="s">
        <v>0</v>
      </c>
      <c r="E295" s="281">
        <v>1</v>
      </c>
      <c r="AE295" s="246">
        <f t="shared" si="10"/>
        <v>2</v>
      </c>
    </row>
    <row r="296" spans="1:31" s="71" customFormat="1" ht="24.95" customHeight="1" outlineLevel="1" x14ac:dyDescent="0.25">
      <c r="A296" s="275" t="str">
        <f t="shared" si="13"/>
        <v>Mt 1.8.3</v>
      </c>
      <c r="B296" s="269" t="s">
        <v>465</v>
      </c>
      <c r="C296" s="268" t="s">
        <v>466</v>
      </c>
      <c r="D296" s="277" t="s">
        <v>0</v>
      </c>
      <c r="E296" s="278">
        <v>1</v>
      </c>
      <c r="AE296" s="246">
        <f t="shared" si="10"/>
        <v>3</v>
      </c>
    </row>
    <row r="297" spans="1:31" s="71" customFormat="1" ht="24.95" customHeight="1" outlineLevel="1" x14ac:dyDescent="0.25">
      <c r="A297" s="275" t="str">
        <f t="shared" si="13"/>
        <v>Mt 1.8.4</v>
      </c>
      <c r="B297" s="276" t="s">
        <v>467</v>
      </c>
      <c r="C297" s="283" t="s">
        <v>538</v>
      </c>
      <c r="D297" s="280" t="s">
        <v>0</v>
      </c>
      <c r="E297" s="281">
        <v>1</v>
      </c>
      <c r="AE297" s="246">
        <f t="shared" si="10"/>
        <v>4</v>
      </c>
    </row>
    <row r="298" spans="1:31" s="71" customFormat="1" ht="20.100000000000001" customHeight="1" outlineLevel="1" x14ac:dyDescent="0.25">
      <c r="A298" s="275" t="str">
        <f t="shared" si="13"/>
        <v>Mt 1.8.5</v>
      </c>
      <c r="B298" s="269" t="s">
        <v>468</v>
      </c>
      <c r="C298" s="268" t="s">
        <v>164</v>
      </c>
      <c r="D298" s="277" t="s">
        <v>0</v>
      </c>
      <c r="E298" s="278">
        <v>1</v>
      </c>
      <c r="AE298" s="246">
        <f t="shared" si="10"/>
        <v>5</v>
      </c>
    </row>
    <row r="299" spans="1:31" outlineLevel="1" x14ac:dyDescent="0.2">
      <c r="A299" s="54"/>
      <c r="B299" s="178"/>
      <c r="C299" s="132"/>
      <c r="D299" s="213"/>
      <c r="E299" s="228"/>
      <c r="AE299" s="246"/>
    </row>
    <row r="300" spans="1:31" s="242" customFormat="1" ht="12" customHeight="1" x14ac:dyDescent="0.25">
      <c r="A300" s="244" t="str">
        <f>A18</f>
        <v>Mt 1.9</v>
      </c>
      <c r="B300" s="239" t="str">
        <f>B18</f>
        <v>ALIMENTATIONS</v>
      </c>
      <c r="C300" s="240"/>
      <c r="D300" s="243"/>
      <c r="E300" s="241"/>
      <c r="AE300" s="246"/>
    </row>
    <row r="301" spans="1:31" s="71" customFormat="1" ht="20.100000000000001" customHeight="1" outlineLevel="1" x14ac:dyDescent="0.25">
      <c r="A301" s="275" t="str">
        <f>$A$300&amp;"."&amp;AE301</f>
        <v>Mt 1.9.1</v>
      </c>
      <c r="B301" s="269" t="s">
        <v>470</v>
      </c>
      <c r="C301" s="268" t="s">
        <v>471</v>
      </c>
      <c r="D301" s="277" t="s">
        <v>0</v>
      </c>
      <c r="E301" s="278">
        <v>1</v>
      </c>
      <c r="AE301" s="246">
        <f t="shared" si="10"/>
        <v>1</v>
      </c>
    </row>
    <row r="302" spans="1:31" s="71" customFormat="1" ht="20.100000000000001" customHeight="1" outlineLevel="1" x14ac:dyDescent="0.25">
      <c r="A302" s="275" t="str">
        <f t="shared" ref="A302:A315" si="14">$A$300&amp;"."&amp;AE302</f>
        <v>Mt 1.9.2</v>
      </c>
      <c r="B302" s="276" t="s">
        <v>472</v>
      </c>
      <c r="C302" s="279" t="s">
        <v>473</v>
      </c>
      <c r="D302" s="280" t="s">
        <v>0</v>
      </c>
      <c r="E302" s="281">
        <v>1</v>
      </c>
      <c r="AE302" s="246">
        <f t="shared" si="10"/>
        <v>2</v>
      </c>
    </row>
    <row r="303" spans="1:31" s="71" customFormat="1" ht="20.100000000000001" customHeight="1" outlineLevel="1" x14ac:dyDescent="0.25">
      <c r="A303" s="275" t="str">
        <f t="shared" si="14"/>
        <v>Mt 1.9.3</v>
      </c>
      <c r="B303" s="269" t="s">
        <v>474</v>
      </c>
      <c r="C303" s="268" t="s">
        <v>475</v>
      </c>
      <c r="D303" s="277" t="s">
        <v>0</v>
      </c>
      <c r="E303" s="278">
        <v>1</v>
      </c>
      <c r="AE303" s="246">
        <f t="shared" si="10"/>
        <v>3</v>
      </c>
    </row>
    <row r="304" spans="1:31" s="71" customFormat="1" ht="20.100000000000001" customHeight="1" outlineLevel="1" x14ac:dyDescent="0.25">
      <c r="A304" s="275" t="str">
        <f t="shared" si="14"/>
        <v>Mt 1.9.4</v>
      </c>
      <c r="B304" s="276" t="s">
        <v>476</v>
      </c>
      <c r="C304" s="279" t="s">
        <v>477</v>
      </c>
      <c r="D304" s="280" t="s">
        <v>0</v>
      </c>
      <c r="E304" s="281">
        <v>1</v>
      </c>
      <c r="AE304" s="246">
        <f t="shared" si="10"/>
        <v>4</v>
      </c>
    </row>
    <row r="305" spans="1:31" s="71" customFormat="1" ht="20.100000000000001" customHeight="1" outlineLevel="1" x14ac:dyDescent="0.25">
      <c r="A305" s="275" t="str">
        <f t="shared" si="14"/>
        <v>Mt 1.9.5</v>
      </c>
      <c r="B305" s="269" t="s">
        <v>478</v>
      </c>
      <c r="C305" s="268" t="s">
        <v>479</v>
      </c>
      <c r="D305" s="277" t="s">
        <v>0</v>
      </c>
      <c r="E305" s="278">
        <v>1</v>
      </c>
      <c r="AE305" s="246">
        <f t="shared" si="10"/>
        <v>5</v>
      </c>
    </row>
    <row r="306" spans="1:31" s="71" customFormat="1" ht="20.100000000000001" customHeight="1" outlineLevel="1" x14ac:dyDescent="0.25">
      <c r="A306" s="275" t="str">
        <f t="shared" si="14"/>
        <v>Mt 1.9.6</v>
      </c>
      <c r="B306" s="276" t="s">
        <v>480</v>
      </c>
      <c r="C306" s="279" t="s">
        <v>481</v>
      </c>
      <c r="D306" s="280" t="s">
        <v>0</v>
      </c>
      <c r="E306" s="281">
        <v>1</v>
      </c>
      <c r="AE306" s="246">
        <f t="shared" si="10"/>
        <v>6</v>
      </c>
    </row>
    <row r="307" spans="1:31" s="71" customFormat="1" ht="20.100000000000001" customHeight="1" outlineLevel="1" x14ac:dyDescent="0.25">
      <c r="A307" s="275" t="str">
        <f t="shared" si="14"/>
        <v>Mt 1.9.7</v>
      </c>
      <c r="B307" s="269" t="s">
        <v>482</v>
      </c>
      <c r="C307" s="268" t="s">
        <v>483</v>
      </c>
      <c r="D307" s="277" t="s">
        <v>0</v>
      </c>
      <c r="E307" s="278">
        <v>1</v>
      </c>
      <c r="AE307" s="246">
        <f t="shared" si="10"/>
        <v>7</v>
      </c>
    </row>
    <row r="308" spans="1:31" s="71" customFormat="1" ht="20.100000000000001" customHeight="1" outlineLevel="1" x14ac:dyDescent="0.25">
      <c r="A308" s="275" t="str">
        <f t="shared" si="14"/>
        <v>Mt 1.9.8</v>
      </c>
      <c r="B308" s="276" t="s">
        <v>484</v>
      </c>
      <c r="C308" s="279" t="s">
        <v>485</v>
      </c>
      <c r="D308" s="280" t="s">
        <v>0</v>
      </c>
      <c r="E308" s="281">
        <v>1</v>
      </c>
      <c r="AE308" s="246">
        <f t="shared" si="10"/>
        <v>8</v>
      </c>
    </row>
    <row r="309" spans="1:31" s="71" customFormat="1" ht="20.100000000000001" customHeight="1" outlineLevel="1" x14ac:dyDescent="0.25">
      <c r="A309" s="275" t="str">
        <f t="shared" si="14"/>
        <v>Mt 1.9.9</v>
      </c>
      <c r="B309" s="269" t="s">
        <v>484</v>
      </c>
      <c r="C309" s="268" t="s">
        <v>485</v>
      </c>
      <c r="D309" s="277" t="s">
        <v>0</v>
      </c>
      <c r="E309" s="278">
        <v>1</v>
      </c>
      <c r="AE309" s="246">
        <f t="shared" si="10"/>
        <v>9</v>
      </c>
    </row>
    <row r="310" spans="1:31" s="71" customFormat="1" ht="20.100000000000001" customHeight="1" outlineLevel="1" x14ac:dyDescent="0.25">
      <c r="A310" s="275" t="str">
        <f t="shared" si="14"/>
        <v>Mt 1.9.10</v>
      </c>
      <c r="B310" s="276" t="s">
        <v>486</v>
      </c>
      <c r="C310" s="279" t="s">
        <v>487</v>
      </c>
      <c r="D310" s="280" t="s">
        <v>0</v>
      </c>
      <c r="E310" s="281">
        <v>1</v>
      </c>
      <c r="AE310" s="246">
        <f t="shared" si="10"/>
        <v>10</v>
      </c>
    </row>
    <row r="311" spans="1:31" s="71" customFormat="1" ht="20.100000000000001" customHeight="1" outlineLevel="1" x14ac:dyDescent="0.25">
      <c r="A311" s="275" t="str">
        <f t="shared" si="14"/>
        <v>Mt 1.9.11</v>
      </c>
      <c r="B311" s="269" t="s">
        <v>488</v>
      </c>
      <c r="C311" s="268" t="s">
        <v>489</v>
      </c>
      <c r="D311" s="277" t="s">
        <v>0</v>
      </c>
      <c r="E311" s="278">
        <v>1</v>
      </c>
      <c r="AE311" s="246">
        <f t="shared" si="10"/>
        <v>11</v>
      </c>
    </row>
    <row r="312" spans="1:31" s="71" customFormat="1" ht="20.100000000000001" customHeight="1" outlineLevel="1" x14ac:dyDescent="0.25">
      <c r="A312" s="275" t="str">
        <f t="shared" si="14"/>
        <v>Mt 1.9.12</v>
      </c>
      <c r="B312" s="276" t="s">
        <v>490</v>
      </c>
      <c r="C312" s="279" t="s">
        <v>491</v>
      </c>
      <c r="D312" s="280" t="s">
        <v>0</v>
      </c>
      <c r="E312" s="281">
        <v>1</v>
      </c>
      <c r="AE312" s="246">
        <f t="shared" si="10"/>
        <v>12</v>
      </c>
    </row>
    <row r="313" spans="1:31" s="71" customFormat="1" ht="20.100000000000001" customHeight="1" outlineLevel="1" x14ac:dyDescent="0.25">
      <c r="A313" s="275" t="str">
        <f t="shared" si="14"/>
        <v>Mt 1.9.13</v>
      </c>
      <c r="B313" s="269" t="s">
        <v>492</v>
      </c>
      <c r="C313" s="268" t="s">
        <v>493</v>
      </c>
      <c r="D313" s="277" t="s">
        <v>0</v>
      </c>
      <c r="E313" s="278">
        <v>1</v>
      </c>
      <c r="AE313" s="246">
        <f t="shared" si="10"/>
        <v>13</v>
      </c>
    </row>
    <row r="314" spans="1:31" s="71" customFormat="1" ht="20.100000000000001" customHeight="1" outlineLevel="1" x14ac:dyDescent="0.25">
      <c r="A314" s="275" t="str">
        <f t="shared" si="14"/>
        <v>Mt 1.9.14</v>
      </c>
      <c r="B314" s="276" t="s">
        <v>494</v>
      </c>
      <c r="C314" s="279" t="s">
        <v>495</v>
      </c>
      <c r="D314" s="280" t="s">
        <v>0</v>
      </c>
      <c r="E314" s="281">
        <v>1</v>
      </c>
      <c r="AE314" s="246">
        <f t="shared" si="10"/>
        <v>14</v>
      </c>
    </row>
    <row r="315" spans="1:31" s="71" customFormat="1" ht="24.95" customHeight="1" outlineLevel="1" x14ac:dyDescent="0.25">
      <c r="A315" s="275" t="str">
        <f t="shared" si="14"/>
        <v>Mt 1.9.15</v>
      </c>
      <c r="B315" s="269" t="s">
        <v>496</v>
      </c>
      <c r="C315" s="268" t="s">
        <v>497</v>
      </c>
      <c r="D315" s="277" t="s">
        <v>0</v>
      </c>
      <c r="E315" s="278">
        <v>1</v>
      </c>
      <c r="AE315" s="246">
        <f t="shared" si="10"/>
        <v>15</v>
      </c>
    </row>
    <row r="316" spans="1:31" ht="12.75" customHeight="1" outlineLevel="1" x14ac:dyDescent="0.2">
      <c r="A316" s="54"/>
      <c r="B316" s="178"/>
      <c r="C316" s="132"/>
      <c r="D316" s="213"/>
      <c r="E316" s="228"/>
      <c r="AE316" s="246"/>
    </row>
    <row r="317" spans="1:31" s="242" customFormat="1" ht="12" customHeight="1" x14ac:dyDescent="0.25">
      <c r="A317" s="244" t="str">
        <f>A19</f>
        <v>Mt 1.10</v>
      </c>
      <c r="B317" s="239" t="str">
        <f>B19</f>
        <v>CHEMINEMENTS ET CANALISATIONS</v>
      </c>
      <c r="C317" s="240"/>
      <c r="D317" s="243"/>
      <c r="E317" s="241"/>
      <c r="AE317" s="246"/>
    </row>
    <row r="318" spans="1:31" s="71" customFormat="1" ht="20.100000000000001" customHeight="1" outlineLevel="1" x14ac:dyDescent="0.25">
      <c r="A318" s="275" t="str">
        <f>$A$317&amp;"."&amp;AE318</f>
        <v>Mt 1.10.1</v>
      </c>
      <c r="B318" s="269" t="s">
        <v>499</v>
      </c>
      <c r="C318" s="268" t="s">
        <v>164</v>
      </c>
      <c r="D318" s="277" t="s">
        <v>1</v>
      </c>
      <c r="E318" s="278">
        <v>1</v>
      </c>
      <c r="AE318" s="246">
        <f t="shared" si="10"/>
        <v>1</v>
      </c>
    </row>
    <row r="319" spans="1:31" s="71" customFormat="1" ht="20.100000000000001" customHeight="1" outlineLevel="1" x14ac:dyDescent="0.25">
      <c r="A319" s="275" t="str">
        <f t="shared" ref="A319:A330" si="15">$A$317&amp;"."&amp;AE319</f>
        <v>Mt 1.10.2</v>
      </c>
      <c r="B319" s="276" t="s">
        <v>500</v>
      </c>
      <c r="C319" s="279" t="s">
        <v>164</v>
      </c>
      <c r="D319" s="280" t="s">
        <v>1</v>
      </c>
      <c r="E319" s="281">
        <v>1</v>
      </c>
      <c r="AE319" s="246">
        <f t="shared" si="10"/>
        <v>2</v>
      </c>
    </row>
    <row r="320" spans="1:31" s="71" customFormat="1" ht="20.100000000000001" customHeight="1" outlineLevel="1" x14ac:dyDescent="0.25">
      <c r="A320" s="275" t="str">
        <f t="shared" si="15"/>
        <v>Mt 1.10.3</v>
      </c>
      <c r="B320" s="269" t="s">
        <v>501</v>
      </c>
      <c r="C320" s="268" t="s">
        <v>164</v>
      </c>
      <c r="D320" s="277" t="s">
        <v>1</v>
      </c>
      <c r="E320" s="278">
        <v>1</v>
      </c>
      <c r="AE320" s="246">
        <f t="shared" si="10"/>
        <v>3</v>
      </c>
    </row>
    <row r="321" spans="1:31" s="71" customFormat="1" ht="20.100000000000001" customHeight="1" outlineLevel="1" x14ac:dyDescent="0.25">
      <c r="A321" s="275" t="str">
        <f t="shared" si="15"/>
        <v>Mt 1.10.4</v>
      </c>
      <c r="B321" s="276" t="s">
        <v>502</v>
      </c>
      <c r="C321" s="279" t="s">
        <v>164</v>
      </c>
      <c r="D321" s="280" t="s">
        <v>1</v>
      </c>
      <c r="E321" s="281">
        <v>1</v>
      </c>
      <c r="AE321" s="246">
        <f t="shared" si="10"/>
        <v>4</v>
      </c>
    </row>
    <row r="322" spans="1:31" s="71" customFormat="1" ht="20.100000000000001" customHeight="1" outlineLevel="1" x14ac:dyDescent="0.25">
      <c r="A322" s="275" t="str">
        <f t="shared" si="15"/>
        <v>Mt 1.10.5</v>
      </c>
      <c r="B322" s="269" t="s">
        <v>503</v>
      </c>
      <c r="C322" s="268" t="s">
        <v>164</v>
      </c>
      <c r="D322" s="277" t="s">
        <v>1</v>
      </c>
      <c r="E322" s="278">
        <v>1</v>
      </c>
      <c r="AE322" s="246">
        <f t="shared" ref="AE322:AE330" si="16">AE321+1</f>
        <v>5</v>
      </c>
    </row>
    <row r="323" spans="1:31" s="71" customFormat="1" ht="20.100000000000001" customHeight="1" outlineLevel="1" x14ac:dyDescent="0.25">
      <c r="A323" s="275" t="str">
        <f t="shared" si="15"/>
        <v>Mt 1.10.6</v>
      </c>
      <c r="B323" s="276" t="s">
        <v>504</v>
      </c>
      <c r="C323" s="279" t="s">
        <v>164</v>
      </c>
      <c r="D323" s="280" t="s">
        <v>1</v>
      </c>
      <c r="E323" s="281">
        <v>1</v>
      </c>
      <c r="AE323" s="246">
        <f t="shared" si="16"/>
        <v>6</v>
      </c>
    </row>
    <row r="324" spans="1:31" s="71" customFormat="1" ht="20.100000000000001" customHeight="1" outlineLevel="1" x14ac:dyDescent="0.25">
      <c r="A324" s="275" t="str">
        <f t="shared" si="15"/>
        <v>Mt 1.10.7</v>
      </c>
      <c r="B324" s="269" t="s">
        <v>505</v>
      </c>
      <c r="C324" s="268" t="s">
        <v>164</v>
      </c>
      <c r="D324" s="277" t="s">
        <v>1</v>
      </c>
      <c r="E324" s="278">
        <v>1</v>
      </c>
      <c r="AE324" s="246">
        <f t="shared" si="16"/>
        <v>7</v>
      </c>
    </row>
    <row r="325" spans="1:31" s="71" customFormat="1" ht="20.100000000000001" customHeight="1" outlineLevel="1" x14ac:dyDescent="0.25">
      <c r="A325" s="275" t="str">
        <f t="shared" si="15"/>
        <v>Mt 1.10.8</v>
      </c>
      <c r="B325" s="276" t="s">
        <v>506</v>
      </c>
      <c r="C325" s="279" t="s">
        <v>164</v>
      </c>
      <c r="D325" s="280" t="s">
        <v>1</v>
      </c>
      <c r="E325" s="281">
        <v>1</v>
      </c>
      <c r="AE325" s="246">
        <f t="shared" si="16"/>
        <v>8</v>
      </c>
    </row>
    <row r="326" spans="1:31" s="71" customFormat="1" ht="20.100000000000001" customHeight="1" outlineLevel="1" x14ac:dyDescent="0.25">
      <c r="A326" s="275" t="str">
        <f t="shared" si="15"/>
        <v>Mt 1.10.9</v>
      </c>
      <c r="B326" s="269" t="s">
        <v>507</v>
      </c>
      <c r="C326" s="268" t="s">
        <v>164</v>
      </c>
      <c r="D326" s="277" t="s">
        <v>1</v>
      </c>
      <c r="E326" s="278">
        <v>1</v>
      </c>
      <c r="AE326" s="246">
        <f t="shared" si="16"/>
        <v>9</v>
      </c>
    </row>
    <row r="327" spans="1:31" s="71" customFormat="1" ht="20.100000000000001" customHeight="1" outlineLevel="1" x14ac:dyDescent="0.25">
      <c r="A327" s="275" t="str">
        <f t="shared" si="15"/>
        <v>Mt 1.10.10</v>
      </c>
      <c r="B327" s="276" t="s">
        <v>508</v>
      </c>
      <c r="C327" s="279" t="s">
        <v>164</v>
      </c>
      <c r="D327" s="280" t="s">
        <v>1</v>
      </c>
      <c r="E327" s="281">
        <v>1</v>
      </c>
      <c r="AE327" s="246">
        <f t="shared" si="16"/>
        <v>10</v>
      </c>
    </row>
    <row r="328" spans="1:31" s="71" customFormat="1" ht="20.100000000000001" customHeight="1" outlineLevel="1" x14ac:dyDescent="0.25">
      <c r="A328" s="275" t="str">
        <f t="shared" si="15"/>
        <v>Mt 1.10.11</v>
      </c>
      <c r="B328" s="269" t="s">
        <v>509</v>
      </c>
      <c r="C328" s="268" t="s">
        <v>164</v>
      </c>
      <c r="D328" s="277" t="s">
        <v>1</v>
      </c>
      <c r="E328" s="278">
        <v>1</v>
      </c>
      <c r="AE328" s="246">
        <f t="shared" si="16"/>
        <v>11</v>
      </c>
    </row>
    <row r="329" spans="1:31" s="71" customFormat="1" ht="20.100000000000001" customHeight="1" outlineLevel="1" x14ac:dyDescent="0.25">
      <c r="A329" s="275" t="str">
        <f t="shared" si="15"/>
        <v>Mt 1.10.12</v>
      </c>
      <c r="B329" s="276" t="s">
        <v>510</v>
      </c>
      <c r="C329" s="279" t="s">
        <v>164</v>
      </c>
      <c r="D329" s="280" t="s">
        <v>1</v>
      </c>
      <c r="E329" s="281">
        <v>1</v>
      </c>
      <c r="AE329" s="246">
        <f t="shared" si="16"/>
        <v>12</v>
      </c>
    </row>
    <row r="330" spans="1:31" s="71" customFormat="1" ht="24.95" customHeight="1" outlineLevel="1" x14ac:dyDescent="0.25">
      <c r="A330" s="275" t="str">
        <f t="shared" si="15"/>
        <v>Mt 1.10.13</v>
      </c>
      <c r="B330" s="269" t="s">
        <v>511</v>
      </c>
      <c r="C330" s="268" t="s">
        <v>164</v>
      </c>
      <c r="D330" s="277" t="s">
        <v>1</v>
      </c>
      <c r="E330" s="278">
        <v>1</v>
      </c>
      <c r="AE330" s="246">
        <f t="shared" si="16"/>
        <v>13</v>
      </c>
    </row>
    <row r="331" spans="1:31" outlineLevel="1" x14ac:dyDescent="0.2">
      <c r="A331" s="54"/>
      <c r="B331" s="178"/>
      <c r="C331" s="132"/>
      <c r="D331" s="213"/>
      <c r="E331" s="228"/>
      <c r="AE331" s="246"/>
    </row>
    <row r="332" spans="1:31" s="42" customFormat="1" ht="12" thickBot="1" x14ac:dyDescent="0.25">
      <c r="A332" s="205"/>
      <c r="B332" s="206"/>
      <c r="C332" s="207"/>
      <c r="D332" s="216"/>
      <c r="E332" s="230"/>
      <c r="AE332" s="257"/>
    </row>
    <row r="333" spans="1:31" x14ac:dyDescent="0.2">
      <c r="A333" s="54"/>
      <c r="B333" s="179"/>
      <c r="C333" s="132"/>
      <c r="D333" s="213"/>
      <c r="E333" s="228"/>
    </row>
    <row r="334" spans="1:31" ht="15.75" x14ac:dyDescent="0.2">
      <c r="A334" s="302" t="str">
        <f>A21</f>
        <v>Mt 2</v>
      </c>
      <c r="B334" s="303" t="str">
        <f>B21</f>
        <v>FOURNITURE SUR FACTURES FOUNISSEURS</v>
      </c>
      <c r="C334" s="304"/>
      <c r="D334" s="305"/>
      <c r="E334" s="306"/>
    </row>
    <row r="335" spans="1:31" s="34" customFormat="1" ht="11.25" customHeight="1" x14ac:dyDescent="0.25">
      <c r="A335" s="56"/>
      <c r="B335" s="180"/>
      <c r="C335" s="134"/>
      <c r="D335" s="217"/>
      <c r="E335" s="231"/>
      <c r="AE335" s="258"/>
    </row>
    <row r="336" spans="1:31" s="48" customFormat="1" ht="13.5" x14ac:dyDescent="0.25">
      <c r="A336" s="58"/>
      <c r="B336" s="181" t="s">
        <v>53</v>
      </c>
      <c r="C336" s="164"/>
      <c r="D336" s="218"/>
      <c r="E336" s="165"/>
      <c r="AE336" s="255"/>
    </row>
    <row r="337" spans="1:31" s="127" customFormat="1" ht="60" x14ac:dyDescent="0.2">
      <c r="A337" s="166"/>
      <c r="B337" s="182" t="s">
        <v>539</v>
      </c>
      <c r="C337" s="167"/>
      <c r="D337" s="120"/>
      <c r="E337" s="121"/>
      <c r="AE337" s="259"/>
    </row>
    <row r="338" spans="1:31" s="125" customFormat="1" ht="11.25" x14ac:dyDescent="0.2">
      <c r="A338" s="168"/>
      <c r="B338" s="208"/>
      <c r="C338" s="169"/>
      <c r="D338" s="170"/>
      <c r="E338" s="171"/>
      <c r="AE338" s="253"/>
    </row>
    <row r="339" spans="1:31" s="127" customFormat="1" ht="12" x14ac:dyDescent="0.2">
      <c r="A339" s="166"/>
      <c r="B339" s="182" t="s">
        <v>2</v>
      </c>
      <c r="C339" s="167"/>
      <c r="D339" s="120"/>
      <c r="E339" s="121"/>
      <c r="AE339" s="259"/>
    </row>
    <row r="340" spans="1:31" s="127" customFormat="1" ht="12" x14ac:dyDescent="0.2">
      <c r="A340" s="166"/>
      <c r="B340" s="182" t="s">
        <v>3</v>
      </c>
      <c r="C340" s="167"/>
      <c r="D340" s="120"/>
      <c r="E340" s="121"/>
      <c r="AE340" s="259"/>
    </row>
    <row r="341" spans="1:31" s="127" customFormat="1" ht="12" x14ac:dyDescent="0.2">
      <c r="A341" s="166"/>
      <c r="B341" s="182" t="s">
        <v>4</v>
      </c>
      <c r="C341" s="167"/>
      <c r="D341" s="120"/>
      <c r="E341" s="121"/>
      <c r="AE341" s="259"/>
    </row>
    <row r="342" spans="1:31" s="127" customFormat="1" ht="12" x14ac:dyDescent="0.2">
      <c r="A342" s="166"/>
      <c r="B342" s="182" t="s">
        <v>5</v>
      </c>
      <c r="C342" s="167"/>
      <c r="D342" s="120"/>
      <c r="E342" s="121"/>
      <c r="AE342" s="259"/>
    </row>
    <row r="343" spans="1:31" s="127" customFormat="1" ht="12" x14ac:dyDescent="0.2">
      <c r="A343" s="166"/>
      <c r="B343" s="182" t="s">
        <v>49</v>
      </c>
      <c r="C343" s="167"/>
      <c r="D343" s="120"/>
      <c r="E343" s="121"/>
      <c r="AE343" s="259"/>
    </row>
    <row r="344" spans="1:31" s="127" customFormat="1" ht="12" x14ac:dyDescent="0.2">
      <c r="A344" s="166"/>
      <c r="B344" s="182" t="s">
        <v>6</v>
      </c>
      <c r="C344" s="167"/>
      <c r="D344" s="120"/>
      <c r="E344" s="121"/>
      <c r="AE344" s="259"/>
    </row>
    <row r="345" spans="1:31" s="127" customFormat="1" ht="24" x14ac:dyDescent="0.2">
      <c r="A345" s="166"/>
      <c r="B345" s="182" t="s">
        <v>50</v>
      </c>
      <c r="C345" s="167"/>
      <c r="D345" s="120"/>
      <c r="E345" s="121"/>
      <c r="AE345" s="259"/>
    </row>
    <row r="346" spans="1:31" s="125" customFormat="1" ht="11.25" x14ac:dyDescent="0.2">
      <c r="A346" s="168"/>
      <c r="B346" s="208"/>
      <c r="C346" s="169"/>
      <c r="D346" s="170"/>
      <c r="E346" s="171"/>
      <c r="AE346" s="253"/>
    </row>
    <row r="347" spans="1:31" s="175" customFormat="1" ht="12" x14ac:dyDescent="0.2">
      <c r="A347" s="172"/>
      <c r="B347" s="183" t="s">
        <v>7</v>
      </c>
      <c r="C347" s="173"/>
      <c r="D347" s="174"/>
      <c r="E347" s="121"/>
      <c r="AE347" s="259"/>
    </row>
    <row r="348" spans="1:31" s="127" customFormat="1" ht="12" x14ac:dyDescent="0.2">
      <c r="A348" s="166"/>
      <c r="B348" s="182" t="s">
        <v>37</v>
      </c>
      <c r="C348" s="167"/>
      <c r="D348" s="120"/>
      <c r="E348" s="121"/>
      <c r="AE348" s="259"/>
    </row>
    <row r="349" spans="1:31" s="125" customFormat="1" ht="11.25" x14ac:dyDescent="0.2">
      <c r="A349" s="168"/>
      <c r="B349" s="208"/>
      <c r="C349" s="169"/>
      <c r="D349" s="170"/>
      <c r="E349" s="171"/>
      <c r="AE349" s="253"/>
    </row>
    <row r="350" spans="1:31" s="127" customFormat="1" ht="36" x14ac:dyDescent="0.2">
      <c r="A350" s="166"/>
      <c r="B350" s="182" t="s">
        <v>51</v>
      </c>
      <c r="C350" s="167"/>
      <c r="D350" s="120"/>
      <c r="E350" s="121"/>
      <c r="AE350" s="259"/>
    </row>
    <row r="351" spans="1:31" s="125" customFormat="1" ht="11.25" x14ac:dyDescent="0.2">
      <c r="A351" s="168"/>
      <c r="B351" s="208"/>
      <c r="C351" s="169"/>
      <c r="D351" s="170"/>
      <c r="E351" s="171"/>
      <c r="AE351" s="253"/>
    </row>
    <row r="352" spans="1:31" s="127" customFormat="1" ht="36" x14ac:dyDescent="0.2">
      <c r="A352" s="166"/>
      <c r="B352" s="184" t="s">
        <v>36</v>
      </c>
      <c r="C352" s="176"/>
      <c r="D352" s="120"/>
      <c r="E352" s="121"/>
      <c r="AE352" s="259"/>
    </row>
    <row r="353" spans="1:31" s="127" customFormat="1" ht="24" x14ac:dyDescent="0.2">
      <c r="A353" s="166"/>
      <c r="B353" s="184" t="s">
        <v>52</v>
      </c>
      <c r="C353" s="176"/>
      <c r="D353" s="120"/>
      <c r="E353" s="121"/>
      <c r="AE353" s="259"/>
    </row>
    <row r="354" spans="1:31" s="52" customFormat="1" ht="11.25" x14ac:dyDescent="0.2">
      <c r="A354" s="49"/>
      <c r="B354" s="185"/>
      <c r="C354" s="135"/>
      <c r="D354" s="113"/>
      <c r="E354" s="114"/>
      <c r="AE354" s="253"/>
    </row>
    <row r="355" spans="1:31" s="129" customFormat="1" ht="12" x14ac:dyDescent="0.2">
      <c r="A355" s="59" t="str">
        <f>$A$334&amp;"."&amp;1</f>
        <v>Mt 2.1</v>
      </c>
      <c r="B355" s="186" t="s">
        <v>8</v>
      </c>
      <c r="C355" s="177"/>
      <c r="D355" s="128" t="s">
        <v>9</v>
      </c>
      <c r="E355" s="274">
        <v>1</v>
      </c>
      <c r="AE355" s="260"/>
    </row>
    <row r="356" spans="1:31" s="129" customFormat="1" ht="12" x14ac:dyDescent="0.2">
      <c r="A356" s="59" t="str">
        <f>$A$334&amp;"."&amp;2</f>
        <v>Mt 2.2</v>
      </c>
      <c r="B356" s="186" t="s">
        <v>10</v>
      </c>
      <c r="C356" s="177"/>
      <c r="D356" s="128" t="s">
        <v>9</v>
      </c>
      <c r="E356" s="274">
        <v>1</v>
      </c>
      <c r="AE356" s="260"/>
    </row>
    <row r="357" spans="1:31" s="129" customFormat="1" ht="12" x14ac:dyDescent="0.2">
      <c r="A357" s="59" t="str">
        <f>$A$334&amp;"."&amp;3</f>
        <v>Mt 2.3</v>
      </c>
      <c r="B357" s="186" t="s">
        <v>11</v>
      </c>
      <c r="C357" s="177"/>
      <c r="D357" s="128" t="s">
        <v>9</v>
      </c>
      <c r="E357" s="274">
        <v>1</v>
      </c>
      <c r="AE357" s="260"/>
    </row>
    <row r="358" spans="1:31" s="129" customFormat="1" ht="12" x14ac:dyDescent="0.2">
      <c r="A358" s="59" t="str">
        <f>$A$334&amp;"."&amp;4</f>
        <v>Mt 2.4</v>
      </c>
      <c r="B358" s="186" t="s">
        <v>12</v>
      </c>
      <c r="C358" s="177"/>
      <c r="D358" s="128" t="s">
        <v>9</v>
      </c>
      <c r="E358" s="274">
        <v>1</v>
      </c>
      <c r="AE358" s="260"/>
    </row>
    <row r="359" spans="1:31" s="129" customFormat="1" ht="12" x14ac:dyDescent="0.2">
      <c r="A359" s="59"/>
      <c r="B359" s="186"/>
      <c r="C359" s="177"/>
      <c r="D359" s="128"/>
      <c r="E359" s="121"/>
      <c r="AE359" s="260"/>
    </row>
    <row r="360" spans="1:31" s="129" customFormat="1" ht="36" x14ac:dyDescent="0.2">
      <c r="A360" s="59"/>
      <c r="B360" s="308" t="s">
        <v>543</v>
      </c>
      <c r="C360" s="177"/>
      <c r="D360" s="128"/>
      <c r="E360" s="121"/>
      <c r="AE360" s="260"/>
    </row>
    <row r="361" spans="1:31" s="32" customFormat="1" ht="13.5" thickBot="1" x14ac:dyDescent="0.25">
      <c r="A361" s="57"/>
      <c r="B361" s="187"/>
      <c r="C361" s="136"/>
      <c r="D361" s="219"/>
      <c r="E361" s="232"/>
      <c r="F361" s="35"/>
      <c r="G361" s="35"/>
      <c r="H361" s="35"/>
      <c r="I361" s="35"/>
      <c r="J361" s="35"/>
      <c r="K361" s="35"/>
      <c r="L361" s="35"/>
      <c r="M361" s="35"/>
      <c r="N361" s="35"/>
      <c r="O361" s="35"/>
      <c r="P361" s="35"/>
      <c r="Q361" s="35"/>
      <c r="R361" s="35"/>
      <c r="S361" s="35"/>
      <c r="T361" s="35"/>
      <c r="U361" s="35"/>
      <c r="V361" s="35"/>
      <c r="W361" s="35"/>
      <c r="X361" s="35"/>
      <c r="Y361" s="35"/>
      <c r="Z361" s="35"/>
      <c r="AA361" s="35"/>
      <c r="AB361" s="35"/>
      <c r="AC361" s="35"/>
      <c r="AD361" s="35"/>
      <c r="AE361" s="261"/>
    </row>
    <row r="362" spans="1:31" x14ac:dyDescent="0.2">
      <c r="A362" s="54"/>
      <c r="B362" s="162"/>
      <c r="C362" s="132"/>
      <c r="D362" s="213"/>
      <c r="E362" s="228"/>
    </row>
    <row r="363" spans="1:31" ht="15.75" x14ac:dyDescent="0.2">
      <c r="A363" s="302" t="str">
        <f>A23</f>
        <v>Mt 3</v>
      </c>
      <c r="B363" s="303" t="str">
        <f>B23</f>
        <v>AUTRES PRESTATIONS</v>
      </c>
      <c r="C363" s="304"/>
      <c r="D363" s="305"/>
      <c r="E363" s="306"/>
    </row>
    <row r="364" spans="1:31" s="34" customFormat="1" ht="11.25" customHeight="1" x14ac:dyDescent="0.25">
      <c r="A364" s="56"/>
      <c r="B364" s="180"/>
      <c r="C364" s="134"/>
      <c r="D364" s="217"/>
      <c r="E364" s="231"/>
      <c r="AE364" s="258"/>
    </row>
    <row r="365" spans="1:31" s="32" customFormat="1" ht="25.5" x14ac:dyDescent="0.2">
      <c r="A365" s="287" t="str">
        <f>A24</f>
        <v>Mt 3.1</v>
      </c>
      <c r="B365" s="188" t="str">
        <f>B24</f>
        <v>Inventaire de départ et prise en charge des installations (art. 6.3 du CCP)</v>
      </c>
      <c r="C365" s="137"/>
      <c r="D365" s="215" t="s">
        <v>13</v>
      </c>
      <c r="E365" s="273">
        <v>1</v>
      </c>
      <c r="AE365" s="262"/>
    </row>
    <row r="366" spans="1:31" s="106" customFormat="1" ht="24" x14ac:dyDescent="0.2">
      <c r="A366" s="105"/>
      <c r="B366" s="189" t="s">
        <v>523</v>
      </c>
      <c r="C366" s="138"/>
      <c r="D366" s="220"/>
      <c r="E366" s="233"/>
      <c r="AE366" s="263"/>
    </row>
    <row r="367" spans="1:31" s="41" customFormat="1" ht="11.25" x14ac:dyDescent="0.2">
      <c r="A367" s="66"/>
      <c r="B367" s="190"/>
      <c r="C367" s="139"/>
      <c r="D367" s="214"/>
      <c r="E367" s="229"/>
      <c r="AE367" s="256"/>
    </row>
    <row r="368" spans="1:31" s="32" customFormat="1" ht="25.5" x14ac:dyDescent="0.2">
      <c r="A368" s="287" t="str">
        <f>A25</f>
        <v>Mt 3.2</v>
      </c>
      <c r="B368" s="188" t="str">
        <f>B25</f>
        <v>Forfait pour le maintien sur site d'un technicien au terme du marché (art. 4.1 du CCP)</v>
      </c>
      <c r="C368" s="137"/>
      <c r="D368" s="215" t="s">
        <v>13</v>
      </c>
      <c r="E368" s="273">
        <v>1</v>
      </c>
      <c r="AE368" s="262"/>
    </row>
    <row r="369" spans="1:31" s="32" customFormat="1" ht="25.5" x14ac:dyDescent="0.2">
      <c r="A369" s="55"/>
      <c r="B369" s="163" t="s">
        <v>43</v>
      </c>
      <c r="C369" s="133"/>
      <c r="D369" s="215"/>
      <c r="E369" s="233"/>
      <c r="AE369" s="262"/>
    </row>
    <row r="370" spans="1:31" s="34" customFormat="1" ht="11.25" customHeight="1" x14ac:dyDescent="0.25">
      <c r="A370" s="56"/>
      <c r="B370" s="180"/>
      <c r="C370" s="134"/>
      <c r="D370" s="217"/>
      <c r="E370" s="231"/>
      <c r="AE370" s="258"/>
    </row>
    <row r="371" spans="1:31" s="32" customFormat="1" x14ac:dyDescent="0.2">
      <c r="A371" s="104" t="str">
        <f>A26</f>
        <v>Mt 3.3</v>
      </c>
      <c r="B371" s="188" t="str">
        <f>B26</f>
        <v>Présence sur demande au temps passé</v>
      </c>
      <c r="C371" s="137"/>
      <c r="D371" s="215"/>
      <c r="E371" s="233"/>
      <c r="AE371" s="262"/>
    </row>
    <row r="372" spans="1:31" s="122" customFormat="1" ht="12.75" customHeight="1" x14ac:dyDescent="0.25">
      <c r="A372" s="119"/>
      <c r="B372" s="307" t="s">
        <v>540</v>
      </c>
      <c r="C372" s="140"/>
      <c r="D372" s="120" t="s">
        <v>14</v>
      </c>
      <c r="E372" s="121"/>
      <c r="AE372" s="264"/>
    </row>
    <row r="373" spans="1:31" s="122" customFormat="1" ht="12" x14ac:dyDescent="0.25">
      <c r="A373" s="123"/>
      <c r="B373" s="191" t="s">
        <v>15</v>
      </c>
      <c r="C373" s="140"/>
      <c r="D373" s="120"/>
      <c r="E373" s="121"/>
      <c r="AE373" s="264"/>
    </row>
    <row r="374" spans="1:31" s="107" customFormat="1" ht="25.5" x14ac:dyDescent="0.25">
      <c r="A374" s="108"/>
      <c r="B374" s="192" t="s">
        <v>16</v>
      </c>
      <c r="C374" s="141"/>
      <c r="D374" s="46"/>
      <c r="E374" s="47"/>
      <c r="AE374" s="265"/>
    </row>
    <row r="375" spans="1:31" s="122" customFormat="1" ht="12" x14ac:dyDescent="0.25">
      <c r="A375" s="123"/>
      <c r="B375" s="191" t="s">
        <v>17</v>
      </c>
      <c r="C375" s="140"/>
      <c r="D375" s="120"/>
      <c r="E375" s="121"/>
      <c r="AE375" s="264"/>
    </row>
    <row r="376" spans="1:31" s="122" customFormat="1" ht="12" x14ac:dyDescent="0.25">
      <c r="A376" s="123"/>
      <c r="B376" s="191" t="s">
        <v>18</v>
      </c>
      <c r="C376" s="140"/>
      <c r="D376" s="120"/>
      <c r="E376" s="121"/>
      <c r="AE376" s="264"/>
    </row>
    <row r="377" spans="1:31" s="122" customFormat="1" ht="12" x14ac:dyDescent="0.25">
      <c r="A377" s="123"/>
      <c r="B377" s="191" t="s">
        <v>19</v>
      </c>
      <c r="C377" s="140"/>
      <c r="D377" s="120"/>
      <c r="E377" s="121"/>
      <c r="AE377" s="264"/>
    </row>
    <row r="378" spans="1:31" s="122" customFormat="1" ht="12" x14ac:dyDescent="0.25">
      <c r="A378" s="123"/>
      <c r="B378" s="191" t="s">
        <v>20</v>
      </c>
      <c r="C378" s="140"/>
      <c r="D378" s="120"/>
      <c r="E378" s="121"/>
      <c r="AE378" s="264"/>
    </row>
    <row r="379" spans="1:31" s="122" customFormat="1" ht="12" x14ac:dyDescent="0.25">
      <c r="A379" s="123"/>
      <c r="B379" s="191" t="s">
        <v>21</v>
      </c>
      <c r="C379" s="140"/>
      <c r="D379" s="120"/>
      <c r="E379" s="121"/>
      <c r="AE379" s="264"/>
    </row>
    <row r="380" spans="1:31" s="122" customFormat="1" ht="12" x14ac:dyDescent="0.25">
      <c r="A380" s="123"/>
      <c r="B380" s="191" t="s">
        <v>22</v>
      </c>
      <c r="C380" s="140"/>
      <c r="D380" s="120"/>
      <c r="E380" s="121"/>
      <c r="AE380" s="264"/>
    </row>
    <row r="381" spans="1:31" s="122" customFormat="1" ht="12" x14ac:dyDescent="0.25">
      <c r="A381" s="123"/>
      <c r="B381" s="191" t="s">
        <v>23</v>
      </c>
      <c r="C381" s="140"/>
      <c r="D381" s="120"/>
      <c r="E381" s="121"/>
      <c r="AE381" s="264"/>
    </row>
    <row r="382" spans="1:31" s="122" customFormat="1" ht="12" x14ac:dyDescent="0.25">
      <c r="A382" s="123"/>
      <c r="B382" s="191" t="s">
        <v>24</v>
      </c>
      <c r="C382" s="140"/>
      <c r="D382" s="120"/>
      <c r="E382" s="121"/>
      <c r="AE382" s="264"/>
    </row>
    <row r="383" spans="1:31" s="122" customFormat="1" ht="12" x14ac:dyDescent="0.25">
      <c r="A383" s="123"/>
      <c r="B383" s="191" t="s">
        <v>25</v>
      </c>
      <c r="C383" s="140"/>
      <c r="D383" s="120"/>
      <c r="E383" s="121"/>
      <c r="AE383" s="264"/>
    </row>
    <row r="384" spans="1:31" s="122" customFormat="1" ht="12" x14ac:dyDescent="0.25">
      <c r="A384" s="123"/>
      <c r="B384" s="191" t="s">
        <v>524</v>
      </c>
      <c r="C384" s="140"/>
      <c r="D384" s="120"/>
      <c r="E384" s="121"/>
      <c r="AE384" s="264"/>
    </row>
    <row r="385" spans="1:31" s="122" customFormat="1" ht="12" x14ac:dyDescent="0.25">
      <c r="A385" s="123"/>
      <c r="B385" s="191" t="s">
        <v>26</v>
      </c>
      <c r="C385" s="140"/>
      <c r="D385" s="120"/>
      <c r="E385" s="121"/>
      <c r="AE385" s="264"/>
    </row>
    <row r="386" spans="1:31" s="122" customFormat="1" ht="12" x14ac:dyDescent="0.25">
      <c r="A386" s="123"/>
      <c r="B386" s="191" t="s">
        <v>27</v>
      </c>
      <c r="C386" s="140"/>
      <c r="D386" s="120"/>
      <c r="E386" s="121"/>
      <c r="AE386" s="264"/>
    </row>
    <row r="387" spans="1:31" s="122" customFormat="1" ht="24" x14ac:dyDescent="0.25">
      <c r="A387" s="123"/>
      <c r="B387" s="193" t="s">
        <v>34</v>
      </c>
      <c r="C387" s="142"/>
      <c r="D387" s="120"/>
      <c r="E387" s="121"/>
      <c r="AE387" s="264"/>
    </row>
    <row r="388" spans="1:31" s="110" customFormat="1" ht="13.5" x14ac:dyDescent="0.25">
      <c r="A388" s="109"/>
      <c r="B388" s="194"/>
      <c r="C388" s="143"/>
      <c r="D388" s="50"/>
      <c r="E388" s="51"/>
      <c r="AE388" s="266"/>
    </row>
    <row r="389" spans="1:31" s="48" customFormat="1" ht="13.5" x14ac:dyDescent="0.25">
      <c r="A389" s="111" t="str">
        <f>A371&amp;"_"&amp;1</f>
        <v>Mt 3.3_1</v>
      </c>
      <c r="B389" s="200" t="s">
        <v>33</v>
      </c>
      <c r="C389" s="201"/>
      <c r="D389" s="221"/>
      <c r="E389" s="202"/>
      <c r="AE389" s="255"/>
    </row>
    <row r="390" spans="1:31" s="129" customFormat="1" ht="12" x14ac:dyDescent="0.25">
      <c r="A390" s="203" t="str">
        <f>$A$389&amp;"a"</f>
        <v>Mt 3.3_1a</v>
      </c>
      <c r="B390" s="196" t="s">
        <v>38</v>
      </c>
      <c r="C390" s="144"/>
      <c r="D390" s="128" t="s">
        <v>28</v>
      </c>
      <c r="E390" s="272">
        <v>1</v>
      </c>
      <c r="AE390" s="260"/>
    </row>
    <row r="391" spans="1:31" s="129" customFormat="1" ht="12" x14ac:dyDescent="0.25">
      <c r="A391" s="203" t="str">
        <f>$A$389&amp;"b"</f>
        <v>Mt 3.3_1b</v>
      </c>
      <c r="B391" s="196" t="s">
        <v>39</v>
      </c>
      <c r="C391" s="144"/>
      <c r="D391" s="128" t="s">
        <v>28</v>
      </c>
      <c r="E391" s="272">
        <v>1</v>
      </c>
      <c r="AE391" s="260"/>
    </row>
    <row r="392" spans="1:31" s="129" customFormat="1" ht="12" x14ac:dyDescent="0.25">
      <c r="A392" s="203" t="str">
        <f>$A$389&amp;"c"</f>
        <v>Mt 3.3_1c</v>
      </c>
      <c r="B392" s="196" t="s">
        <v>29</v>
      </c>
      <c r="C392" s="144"/>
      <c r="D392" s="128" t="s">
        <v>28</v>
      </c>
      <c r="E392" s="272">
        <v>1</v>
      </c>
      <c r="AE392" s="260"/>
    </row>
    <row r="393" spans="1:31" s="129" customFormat="1" ht="12" x14ac:dyDescent="0.25">
      <c r="A393" s="203" t="str">
        <f>$A$389&amp;"d"</f>
        <v>Mt 3.3_1d</v>
      </c>
      <c r="B393" s="196" t="s">
        <v>30</v>
      </c>
      <c r="C393" s="144"/>
      <c r="D393" s="128" t="s">
        <v>28</v>
      </c>
      <c r="E393" s="272">
        <v>1</v>
      </c>
      <c r="AE393" s="260"/>
    </row>
    <row r="394" spans="1:31" s="129" customFormat="1" ht="12" x14ac:dyDescent="0.25">
      <c r="A394" s="203" t="str">
        <f>$A$389&amp;"e"</f>
        <v>Mt 3.3_1e</v>
      </c>
      <c r="B394" s="196" t="s">
        <v>31</v>
      </c>
      <c r="C394" s="144"/>
      <c r="D394" s="128" t="s">
        <v>28</v>
      </c>
      <c r="E394" s="272">
        <v>1</v>
      </c>
      <c r="AE394" s="260"/>
    </row>
    <row r="395" spans="1:31" s="129" customFormat="1" ht="12" x14ac:dyDescent="0.25">
      <c r="A395" s="203" t="str">
        <f>$A$389&amp;"f"</f>
        <v>Mt 3.3_1f</v>
      </c>
      <c r="B395" s="196" t="s">
        <v>32</v>
      </c>
      <c r="C395" s="144"/>
      <c r="D395" s="128" t="s">
        <v>28</v>
      </c>
      <c r="E395" s="272">
        <v>1</v>
      </c>
      <c r="AE395" s="260"/>
    </row>
    <row r="396" spans="1:31" s="110" customFormat="1" ht="11.25" x14ac:dyDescent="0.25">
      <c r="A396" s="1"/>
      <c r="B396" s="197"/>
      <c r="C396" s="145"/>
      <c r="D396" s="204"/>
      <c r="E396" s="270"/>
      <c r="AE396" s="266"/>
    </row>
    <row r="397" spans="1:31" s="127" customFormat="1" ht="12" x14ac:dyDescent="0.2">
      <c r="A397" s="124" t="str">
        <f>A371&amp;"_"&amp;2</f>
        <v>Mt 3.3_2</v>
      </c>
      <c r="B397" s="195" t="s">
        <v>42</v>
      </c>
      <c r="C397" s="126"/>
      <c r="D397" s="222"/>
      <c r="E397" s="271"/>
      <c r="AE397" s="259"/>
    </row>
    <row r="398" spans="1:31" s="129" customFormat="1" ht="12" x14ac:dyDescent="0.25">
      <c r="A398" s="203" t="str">
        <f>$A$397&amp;"a"</f>
        <v>Mt 3.3_2a</v>
      </c>
      <c r="B398" s="196" t="s">
        <v>38</v>
      </c>
      <c r="C398" s="144"/>
      <c r="D398" s="128" t="s">
        <v>28</v>
      </c>
      <c r="E398" s="272">
        <v>1</v>
      </c>
      <c r="AE398" s="260"/>
    </row>
    <row r="399" spans="1:31" s="129" customFormat="1" ht="12" x14ac:dyDescent="0.25">
      <c r="A399" s="203" t="str">
        <f>$A$397&amp;"b"</f>
        <v>Mt 3.3_2b</v>
      </c>
      <c r="B399" s="196" t="s">
        <v>39</v>
      </c>
      <c r="C399" s="144"/>
      <c r="D399" s="128" t="s">
        <v>28</v>
      </c>
      <c r="E399" s="272">
        <v>1</v>
      </c>
      <c r="AE399" s="260"/>
    </row>
    <row r="400" spans="1:31" s="129" customFormat="1" ht="12" x14ac:dyDescent="0.25">
      <c r="A400" s="203" t="str">
        <f>$A$397&amp;"c"</f>
        <v>Mt 3.3_2c</v>
      </c>
      <c r="B400" s="196" t="s">
        <v>29</v>
      </c>
      <c r="C400" s="144"/>
      <c r="D400" s="128" t="s">
        <v>28</v>
      </c>
      <c r="E400" s="272">
        <v>1</v>
      </c>
      <c r="AE400" s="260"/>
    </row>
    <row r="401" spans="1:31" s="129" customFormat="1" ht="12" x14ac:dyDescent="0.25">
      <c r="A401" s="203" t="str">
        <f>$A$397&amp;"d"</f>
        <v>Mt 3.3_2d</v>
      </c>
      <c r="B401" s="196" t="s">
        <v>30</v>
      </c>
      <c r="C401" s="144"/>
      <c r="D401" s="128" t="s">
        <v>28</v>
      </c>
      <c r="E401" s="272">
        <v>1</v>
      </c>
      <c r="AE401" s="260"/>
    </row>
    <row r="402" spans="1:31" s="129" customFormat="1" ht="12" x14ac:dyDescent="0.25">
      <c r="A402" s="203" t="str">
        <f>$A$397&amp;"e"</f>
        <v>Mt 3.3_2e</v>
      </c>
      <c r="B402" s="196" t="s">
        <v>31</v>
      </c>
      <c r="C402" s="144"/>
      <c r="D402" s="128" t="s">
        <v>28</v>
      </c>
      <c r="E402" s="272">
        <v>1</v>
      </c>
      <c r="AE402" s="260"/>
    </row>
    <row r="403" spans="1:31" s="129" customFormat="1" ht="12" x14ac:dyDescent="0.25">
      <c r="A403" s="203" t="str">
        <f>$A$397&amp;"f"</f>
        <v>Mt 3.3_2f</v>
      </c>
      <c r="B403" s="196" t="s">
        <v>32</v>
      </c>
      <c r="C403" s="144"/>
      <c r="D403" s="128" t="s">
        <v>28</v>
      </c>
      <c r="E403" s="272">
        <v>1</v>
      </c>
      <c r="AE403" s="260"/>
    </row>
    <row r="404" spans="1:31" s="115" customFormat="1" ht="11.25" x14ac:dyDescent="0.25">
      <c r="A404" s="112"/>
      <c r="B404" s="198"/>
      <c r="C404" s="146"/>
      <c r="D404" s="113"/>
      <c r="E404" s="114"/>
      <c r="AE404" s="267"/>
    </row>
    <row r="405" spans="1:31" s="110" customFormat="1" ht="12" thickBot="1" x14ac:dyDescent="0.3">
      <c r="A405" s="116"/>
      <c r="B405" s="199"/>
      <c r="C405" s="147"/>
      <c r="D405" s="117"/>
      <c r="E405" s="118"/>
      <c r="AE405" s="266"/>
    </row>
  </sheetData>
  <conditionalFormatting sqref="E362 E367 E6:E9 E22:E23 E26:E53 E337:E354 E372:E396 E332">
    <cfRule type="cellIs" dxfId="87" priority="146" stopIfTrue="1" operator="equal">
      <formula>0</formula>
    </cfRule>
  </conditionalFormatting>
  <conditionalFormatting sqref="E364 E369">
    <cfRule type="cellIs" dxfId="86" priority="143" stopIfTrue="1" operator="equal">
      <formula>0</formula>
    </cfRule>
  </conditionalFormatting>
  <conditionalFormatting sqref="E56">
    <cfRule type="cellIs" dxfId="85" priority="138" stopIfTrue="1" operator="equal">
      <formula>0</formula>
    </cfRule>
  </conditionalFormatting>
  <conditionalFormatting sqref="E365">
    <cfRule type="cellIs" dxfId="84" priority="117" stopIfTrue="1" operator="equal">
      <formula>""</formula>
    </cfRule>
  </conditionalFormatting>
  <conditionalFormatting sqref="E363">
    <cfRule type="cellIs" dxfId="83" priority="114" stopIfTrue="1" operator="equal">
      <formula>0</formula>
    </cfRule>
  </conditionalFormatting>
  <conditionalFormatting sqref="E20">
    <cfRule type="cellIs" dxfId="82" priority="110" stopIfTrue="1" operator="equal">
      <formula>0</formula>
    </cfRule>
  </conditionalFormatting>
  <conditionalFormatting sqref="E10 E12 E16">
    <cfRule type="cellIs" dxfId="81" priority="109" stopIfTrue="1" operator="equal">
      <formula>0</formula>
    </cfRule>
  </conditionalFormatting>
  <conditionalFormatting sqref="E11">
    <cfRule type="cellIs" dxfId="80" priority="108" stopIfTrue="1" operator="equal">
      <formula>0</formula>
    </cfRule>
  </conditionalFormatting>
  <conditionalFormatting sqref="E21">
    <cfRule type="cellIs" dxfId="79" priority="105" stopIfTrue="1" operator="equal">
      <formula>0</formula>
    </cfRule>
  </conditionalFormatting>
  <conditionalFormatting sqref="E25">
    <cfRule type="cellIs" dxfId="78" priority="101" stopIfTrue="1" operator="equal">
      <formula>0</formula>
    </cfRule>
  </conditionalFormatting>
  <conditionalFormatting sqref="E24">
    <cfRule type="cellIs" dxfId="77" priority="100" stopIfTrue="1" operator="equal">
      <formula>0</formula>
    </cfRule>
  </conditionalFormatting>
  <conditionalFormatting sqref="E333 E361">
    <cfRule type="cellIs" dxfId="76" priority="99" stopIfTrue="1" operator="equal">
      <formula>0</formula>
    </cfRule>
  </conditionalFormatting>
  <conditionalFormatting sqref="E335">
    <cfRule type="cellIs" dxfId="75" priority="98" stopIfTrue="1" operator="equal">
      <formula>0</formula>
    </cfRule>
  </conditionalFormatting>
  <conditionalFormatting sqref="E336">
    <cfRule type="cellIs" dxfId="74" priority="94" stopIfTrue="1" operator="equal">
      <formula>0</formula>
    </cfRule>
  </conditionalFormatting>
  <conditionalFormatting sqref="E366">
    <cfRule type="cellIs" dxfId="73" priority="91" stopIfTrue="1" operator="equal">
      <formula>0</formula>
    </cfRule>
  </conditionalFormatting>
  <conditionalFormatting sqref="E355:E358">
    <cfRule type="cellIs" dxfId="72" priority="92" stopIfTrue="1" operator="equal">
      <formula>""</formula>
    </cfRule>
  </conditionalFormatting>
  <conditionalFormatting sqref="E368">
    <cfRule type="cellIs" dxfId="71" priority="90" stopIfTrue="1" operator="equal">
      <formula>""</formula>
    </cfRule>
  </conditionalFormatting>
  <conditionalFormatting sqref="E370 E404:E405">
    <cfRule type="cellIs" dxfId="70" priority="89" stopIfTrue="1" operator="equal">
      <formula>0</formula>
    </cfRule>
  </conditionalFormatting>
  <conditionalFormatting sqref="E371">
    <cfRule type="cellIs" dxfId="69" priority="85" stopIfTrue="1" operator="equal">
      <formula>0</formula>
    </cfRule>
  </conditionalFormatting>
  <conditionalFormatting sqref="E397:E403">
    <cfRule type="cellIs" dxfId="68" priority="84" stopIfTrue="1" operator="equal">
      <formula>0</formula>
    </cfRule>
  </conditionalFormatting>
  <conditionalFormatting sqref="E334">
    <cfRule type="cellIs" dxfId="67" priority="83" stopIfTrue="1" operator="equal">
      <formula>0</formula>
    </cfRule>
  </conditionalFormatting>
  <conditionalFormatting sqref="E54">
    <cfRule type="cellIs" dxfId="66" priority="82" stopIfTrue="1" operator="equal">
      <formula>0</formula>
    </cfRule>
  </conditionalFormatting>
  <conditionalFormatting sqref="C58">
    <cfRule type="cellIs" dxfId="65" priority="81" stopIfTrue="1" operator="equal">
      <formula>0</formula>
    </cfRule>
  </conditionalFormatting>
  <conditionalFormatting sqref="C68 C70 C72 C74 C76 C78 C80 C82 C84 C86 C88 C90 C92 C94 C96 C98 C100 C102 C104 C106 C108 C110 C112 C114 C116 C118 C120 C122 C124 C126 C128 C130 C132 C134 C136 C138 C140 C142 C144 C146 C148 C150 C152 C154 C156 C158 C160 C162 C164 C166 C168 C170 C172 C174 C176 C178 C180 C182 C184 C186 C188 C190 C192 C194 C196 C198 C200 C202 C204 C206 C208 C210 C212 C214 C216">
    <cfRule type="cellIs" dxfId="64" priority="58" stopIfTrue="1" operator="equal">
      <formula>0</formula>
    </cfRule>
  </conditionalFormatting>
  <conditionalFormatting sqref="C69 C71 C73 C75 C77 C79 C81 C83 C85 C87 C89 C91 C93 C95 C97 C99 C101 C103 C105 C107 C109 C111 C113 C115 C117 C119 C121 C123 C125 C127 C129 C131 C133 C135 C137 C139 C141 C143 C145 C147 C149 C151 C153 C155 C157 C159 C161 C163 C165 C167 C169 C171 C173 C175 C177 C179 C181 C183 C185 C187 C189 C191 C193 C195 C197 C199 C201 C203 C205 C207 C209 C211 C213 C215">
    <cfRule type="cellIs" dxfId="63" priority="56" stopIfTrue="1" operator="equal">
      <formula>0</formula>
    </cfRule>
  </conditionalFormatting>
  <conditionalFormatting sqref="C59">
    <cfRule type="cellIs" dxfId="62" priority="67" stopIfTrue="1" operator="equal">
      <formula>0</formula>
    </cfRule>
  </conditionalFormatting>
  <conditionalFormatting sqref="C60 C62 C64 C66">
    <cfRule type="cellIs" dxfId="61" priority="62" stopIfTrue="1" operator="equal">
      <formula>0</formula>
    </cfRule>
  </conditionalFormatting>
  <conditionalFormatting sqref="E55">
    <cfRule type="cellIs" dxfId="60" priority="70" stopIfTrue="1" operator="equal">
      <formula>0</formula>
    </cfRule>
  </conditionalFormatting>
  <conditionalFormatting sqref="C220 C222 C224 C226 C228 C230">
    <cfRule type="cellIs" dxfId="59" priority="54" stopIfTrue="1" operator="equal">
      <formula>0</formula>
    </cfRule>
  </conditionalFormatting>
  <conditionalFormatting sqref="E217">
    <cfRule type="cellIs" dxfId="58" priority="63" stopIfTrue="1" operator="equal">
      <formula>0</formula>
    </cfRule>
  </conditionalFormatting>
  <conditionalFormatting sqref="C61 C63 C65 C67">
    <cfRule type="cellIs" dxfId="57" priority="60" stopIfTrue="1" operator="equal">
      <formula>0</formula>
    </cfRule>
  </conditionalFormatting>
  <conditionalFormatting sqref="E58">
    <cfRule type="cellIs" dxfId="56" priority="68" stopIfTrue="1" operator="equal">
      <formula>""</formula>
    </cfRule>
  </conditionalFormatting>
  <conditionalFormatting sqref="E59">
    <cfRule type="cellIs" dxfId="55" priority="66" stopIfTrue="1" operator="equal">
      <formula>""</formula>
    </cfRule>
  </conditionalFormatting>
  <conditionalFormatting sqref="C233 C235 C237 C239 C241 C243 C245">
    <cfRule type="cellIs" dxfId="54" priority="46" stopIfTrue="1" operator="equal">
      <formula>0</formula>
    </cfRule>
  </conditionalFormatting>
  <conditionalFormatting sqref="E220 E222 E224 E226 E228 E230">
    <cfRule type="cellIs" dxfId="53" priority="53" stopIfTrue="1" operator="equal">
      <formula>""</formula>
    </cfRule>
  </conditionalFormatting>
  <conditionalFormatting sqref="E60 E62 E64 E66">
    <cfRule type="cellIs" dxfId="52" priority="61" stopIfTrue="1" operator="equal">
      <formula>""</formula>
    </cfRule>
  </conditionalFormatting>
  <conditionalFormatting sqref="E231">
    <cfRule type="cellIs" dxfId="51" priority="50" stopIfTrue="1" operator="equal">
      <formula>0</formula>
    </cfRule>
  </conditionalFormatting>
  <conditionalFormatting sqref="E61 E63 E65 E67">
    <cfRule type="cellIs" dxfId="50" priority="59" stopIfTrue="1" operator="equal">
      <formula>""</formula>
    </cfRule>
  </conditionalFormatting>
  <conditionalFormatting sqref="C234 C236 C238 C240 C242 C244">
    <cfRule type="cellIs" dxfId="49" priority="48" stopIfTrue="1" operator="equal">
      <formula>0</formula>
    </cfRule>
  </conditionalFormatting>
  <conditionalFormatting sqref="E68 E70 E72 E74 E76 E78 E80 E82 E84 E86 E88 E90 E92 E94 E96 E98 E100 E102 E104 E106 E108 E110 E112 E114 E116 E118 E120 E122 E124 E126 E128 E130 E132 E134 E136 E138 E140 E142 E144 E146 E148 E150 E152 E154 E156 E158 E160 E162 E164 E166 E168 E170 E172 E174 E176 E178 E180 E182 E184 E186 E188 E190 E192 E194 E196 E198 E200 E202 E204 E206 E208 E210 E212 E214 E216">
    <cfRule type="cellIs" dxfId="48" priority="57" stopIfTrue="1" operator="equal">
      <formula>""</formula>
    </cfRule>
  </conditionalFormatting>
  <conditionalFormatting sqref="E246">
    <cfRule type="cellIs" dxfId="47" priority="49" stopIfTrue="1" operator="equal">
      <formula>0</formula>
    </cfRule>
  </conditionalFormatting>
  <conditionalFormatting sqref="E69 E71 E73 E75 E77 E79 E81 E83 E85 E87 E89 E91 E93 E95 E97 E99 E101 E103 E105 E107 E109 E111 E113 E115 E117 E119 E121 E123 E125 E127 E129 E131 E133 E135 E137 E139 E141 E143 E145 E147 E149 E151 E153 E155 E157 E159 E161 E163 E165 E167 E169 E171 E173 E175 E177 E179 E181 E183 E185 E187 E189 E191 E193 E195 E197 E199 E201 E203 E205 E207 E209 E211 E213 E215">
    <cfRule type="cellIs" dxfId="46" priority="55" stopIfTrue="1" operator="equal">
      <formula>""</formula>
    </cfRule>
  </conditionalFormatting>
  <conditionalFormatting sqref="E15">
    <cfRule type="cellIs" dxfId="45" priority="41" stopIfTrue="1" operator="equal">
      <formula>0</formula>
    </cfRule>
  </conditionalFormatting>
  <conditionalFormatting sqref="E249">
    <cfRule type="cellIs" dxfId="44" priority="37" stopIfTrue="1" operator="equal">
      <formula>""</formula>
    </cfRule>
  </conditionalFormatting>
  <conditionalFormatting sqref="C219 C221 C223 C225 C227 C229">
    <cfRule type="cellIs" dxfId="43" priority="52" stopIfTrue="1" operator="equal">
      <formula>0</formula>
    </cfRule>
  </conditionalFormatting>
  <conditionalFormatting sqref="E219 E221 E223 E225 E227 E229">
    <cfRule type="cellIs" dxfId="42" priority="51" stopIfTrue="1" operator="equal">
      <formula>""</formula>
    </cfRule>
  </conditionalFormatting>
  <conditionalFormatting sqref="E18:E19">
    <cfRule type="cellIs" dxfId="41" priority="44" stopIfTrue="1" operator="equal">
      <formula>0</formula>
    </cfRule>
  </conditionalFormatting>
  <conditionalFormatting sqref="E17">
    <cfRule type="cellIs" dxfId="40" priority="43" stopIfTrue="1" operator="equal">
      <formula>0</formula>
    </cfRule>
  </conditionalFormatting>
  <conditionalFormatting sqref="E234 E236 E238 E240 E242 E244">
    <cfRule type="cellIs" dxfId="39" priority="47" stopIfTrue="1" operator="equal">
      <formula>""</formula>
    </cfRule>
  </conditionalFormatting>
  <conditionalFormatting sqref="E251">
    <cfRule type="cellIs" dxfId="38" priority="39" stopIfTrue="1" operator="equal">
      <formula>0</formula>
    </cfRule>
  </conditionalFormatting>
  <conditionalFormatting sqref="E233 E235 E237 E239 E241 E243 E245">
    <cfRule type="cellIs" dxfId="37" priority="45" stopIfTrue="1" operator="equal">
      <formula>""</formula>
    </cfRule>
  </conditionalFormatting>
  <conditionalFormatting sqref="C248 C250">
    <cfRule type="cellIs" dxfId="36" priority="36" stopIfTrue="1" operator="equal">
      <formula>0</formula>
    </cfRule>
  </conditionalFormatting>
  <conditionalFormatting sqref="C249">
    <cfRule type="cellIs" dxfId="35" priority="38" stopIfTrue="1" operator="equal">
      <formula>0</formula>
    </cfRule>
  </conditionalFormatting>
  <conditionalFormatting sqref="E13">
    <cfRule type="cellIs" dxfId="34" priority="42" stopIfTrue="1" operator="equal">
      <formula>0</formula>
    </cfRule>
  </conditionalFormatting>
  <conditionalFormatting sqref="E258">
    <cfRule type="cellIs" dxfId="33" priority="34" stopIfTrue="1" operator="equal">
      <formula>0</formula>
    </cfRule>
  </conditionalFormatting>
  <conditionalFormatting sqref="E14">
    <cfRule type="cellIs" dxfId="32" priority="40" stopIfTrue="1" operator="equal">
      <formula>0</formula>
    </cfRule>
  </conditionalFormatting>
  <conditionalFormatting sqref="C253 C255 C257">
    <cfRule type="cellIs" dxfId="31" priority="31" stopIfTrue="1" operator="equal">
      <formula>0</formula>
    </cfRule>
  </conditionalFormatting>
  <conditionalFormatting sqref="C254 C256">
    <cfRule type="cellIs" dxfId="30" priority="33" stopIfTrue="1" operator="equal">
      <formula>0</formula>
    </cfRule>
  </conditionalFormatting>
  <conditionalFormatting sqref="E248 E250">
    <cfRule type="cellIs" dxfId="29" priority="35" stopIfTrue="1" operator="equal">
      <formula>""</formula>
    </cfRule>
  </conditionalFormatting>
  <conditionalFormatting sqref="C260 C262 C264">
    <cfRule type="cellIs" dxfId="28" priority="26" stopIfTrue="1" operator="equal">
      <formula>0</formula>
    </cfRule>
  </conditionalFormatting>
  <conditionalFormatting sqref="C261 C263">
    <cfRule type="cellIs" dxfId="27" priority="28" stopIfTrue="1" operator="equal">
      <formula>0</formula>
    </cfRule>
  </conditionalFormatting>
  <conditionalFormatting sqref="E254 E256">
    <cfRule type="cellIs" dxfId="26" priority="32" stopIfTrue="1" operator="equal">
      <formula>""</formula>
    </cfRule>
  </conditionalFormatting>
  <conditionalFormatting sqref="E253 E255 E257">
    <cfRule type="cellIs" dxfId="25" priority="30" stopIfTrue="1" operator="equal">
      <formula>""</formula>
    </cfRule>
  </conditionalFormatting>
  <conditionalFormatting sqref="E265">
    <cfRule type="cellIs" dxfId="24" priority="29" stopIfTrue="1" operator="equal">
      <formula>0</formula>
    </cfRule>
  </conditionalFormatting>
  <conditionalFormatting sqref="E261 E263">
    <cfRule type="cellIs" dxfId="23" priority="27" stopIfTrue="1" operator="equal">
      <formula>""</formula>
    </cfRule>
  </conditionalFormatting>
  <conditionalFormatting sqref="E260 E262 E264">
    <cfRule type="cellIs" dxfId="22" priority="25" stopIfTrue="1" operator="equal">
      <formula>""</formula>
    </cfRule>
  </conditionalFormatting>
  <conditionalFormatting sqref="C319 C321 C323 C325 C327 C329">
    <cfRule type="cellIs" dxfId="21" priority="4" stopIfTrue="1" operator="equal">
      <formula>0</formula>
    </cfRule>
  </conditionalFormatting>
  <conditionalFormatting sqref="E299">
    <cfRule type="cellIs" dxfId="20" priority="23" stopIfTrue="1" operator="equal">
      <formula>0</formula>
    </cfRule>
  </conditionalFormatting>
  <conditionalFormatting sqref="E316">
    <cfRule type="cellIs" dxfId="19" priority="22" stopIfTrue="1" operator="equal">
      <formula>0</formula>
    </cfRule>
  </conditionalFormatting>
  <conditionalFormatting sqref="E331">
    <cfRule type="cellIs" dxfId="18" priority="20" stopIfTrue="1" operator="equal">
      <formula>0</formula>
    </cfRule>
  </conditionalFormatting>
  <conditionalFormatting sqref="C267 C269 C271 C273 C275 C277 C279 C281 C283 C285 C287 C289 C291">
    <cfRule type="cellIs" dxfId="17" priority="17" stopIfTrue="1" operator="equal">
      <formula>0</formula>
    </cfRule>
  </conditionalFormatting>
  <conditionalFormatting sqref="C268 C270 C272 C274 C276 C278 C280 C282 C284 C286 C288 C290">
    <cfRule type="cellIs" dxfId="16" priority="19" stopIfTrue="1" operator="equal">
      <formula>0</formula>
    </cfRule>
  </conditionalFormatting>
  <conditionalFormatting sqref="E268 E270 E272 E274 E276 E278 E280 E282 E284 E286 E288 E290">
    <cfRule type="cellIs" dxfId="15" priority="18" stopIfTrue="1" operator="equal">
      <formula>""</formula>
    </cfRule>
  </conditionalFormatting>
  <conditionalFormatting sqref="E267 E269 E271 E273 E275 E277 E279 E281 E283 E285 E287 E289 E291">
    <cfRule type="cellIs" dxfId="14" priority="16" stopIfTrue="1" operator="equal">
      <formula>""</formula>
    </cfRule>
  </conditionalFormatting>
  <conditionalFormatting sqref="E292">
    <cfRule type="cellIs" dxfId="13" priority="15" stopIfTrue="1" operator="equal">
      <formula>0</formula>
    </cfRule>
  </conditionalFormatting>
  <conditionalFormatting sqref="C295 C297">
    <cfRule type="cellIs" dxfId="12" priority="12" stopIfTrue="1" operator="equal">
      <formula>0</formula>
    </cfRule>
  </conditionalFormatting>
  <conditionalFormatting sqref="C294 C296 C298">
    <cfRule type="cellIs" dxfId="11" priority="14" stopIfTrue="1" operator="equal">
      <formula>0</formula>
    </cfRule>
  </conditionalFormatting>
  <conditionalFormatting sqref="E294 E296 E298">
    <cfRule type="cellIs" dxfId="10" priority="13" stopIfTrue="1" operator="equal">
      <formula>""</formula>
    </cfRule>
  </conditionalFormatting>
  <conditionalFormatting sqref="E295 E297">
    <cfRule type="cellIs" dxfId="9" priority="11" stopIfTrue="1" operator="equal">
      <formula>""</formula>
    </cfRule>
  </conditionalFormatting>
  <conditionalFormatting sqref="C302 C304 C306 C308 C310 C312 C314">
    <cfRule type="cellIs" dxfId="8" priority="8" stopIfTrue="1" operator="equal">
      <formula>0</formula>
    </cfRule>
  </conditionalFormatting>
  <conditionalFormatting sqref="C301 C303 C305 C307 C309 C311 C313 C315">
    <cfRule type="cellIs" dxfId="7" priority="10" stopIfTrue="1" operator="equal">
      <formula>0</formula>
    </cfRule>
  </conditionalFormatting>
  <conditionalFormatting sqref="E301 E303 E305 E307 E309 E311 E313 E315">
    <cfRule type="cellIs" dxfId="6" priority="9" stopIfTrue="1" operator="equal">
      <formula>""</formula>
    </cfRule>
  </conditionalFormatting>
  <conditionalFormatting sqref="E302 E304 E306 E308 E310 E312 E314">
    <cfRule type="cellIs" dxfId="5" priority="7" stopIfTrue="1" operator="equal">
      <formula>""</formula>
    </cfRule>
  </conditionalFormatting>
  <conditionalFormatting sqref="C318 C320 C322 C324 C326 C328 C330">
    <cfRule type="cellIs" dxfId="4" priority="6" stopIfTrue="1" operator="equal">
      <formula>0</formula>
    </cfRule>
  </conditionalFormatting>
  <conditionalFormatting sqref="E318 E320 E322 E324 E326 E328 E330">
    <cfRule type="cellIs" dxfId="3" priority="5" stopIfTrue="1" operator="equal">
      <formula>""</formula>
    </cfRule>
  </conditionalFormatting>
  <conditionalFormatting sqref="E319 E321 E323 E325 E327 E329">
    <cfRule type="cellIs" dxfId="2" priority="3" stopIfTrue="1" operator="equal">
      <formula>""</formula>
    </cfRule>
  </conditionalFormatting>
  <conditionalFormatting sqref="E359">
    <cfRule type="cellIs" dxfId="1" priority="2" stopIfTrue="1" operator="equal">
      <formula>0</formula>
    </cfRule>
  </conditionalFormatting>
  <conditionalFormatting sqref="E360">
    <cfRule type="cellIs" dxfId="0" priority="1" stopIfTrue="1" operator="equal">
      <formula>0</formula>
    </cfRule>
  </conditionalFormatting>
  <dataValidations xWindow="904" yWindow="751" count="1">
    <dataValidation operator="greaterThanOrEqual" allowBlank="1" showInputMessage="1" showErrorMessage="1" prompt="Cellule à compléter" sqref="JX365:JX366 TT365:TT366 ADP365:ADP366 ANL365:ANL366 AXH365:AXH366 BHD365:BHD366 BQZ365:BQZ366 CAV365:CAV366 CKR365:CKR366 CUN365:CUN366 DEJ365:DEJ366 DOF365:DOF366 DYB365:DYB366 EHX365:EHX366 ERT365:ERT366 FBP365:FBP366 FLL365:FLL366 FVH365:FVH366 GFD365:GFD366 GOZ365:GOZ366 GYV365:GYV366 HIR365:HIR366 HSN365:HSN366 ICJ365:ICJ366 IMF365:IMF366 IWB365:IWB366 JFX365:JFX366 JPT365:JPT366 JZP365:JZP366 KJL365:KJL366 KTH365:KTH366 LDD365:LDD366 LMZ365:LMZ366 LWV365:LWV366 MGR365:MGR366 MQN365:MQN366 NAJ365:NAJ366 NKF365:NKF366 NUB365:NUB366 ODX365:ODX366 ONT365:ONT366 OXP365:OXP366 PHL365:PHL366 PRH365:PRH366 QBD365:QBD366 QKZ365:QKZ366 QUV365:QUV366 RER365:RER366 RON365:RON366 RYJ365:RYJ366 SIF365:SIF366 SSB365:SSB366 TBX365:TBX366 TLT365:TLT366 TVP365:TVP366 UFL365:UFL366 UPH365:UPH366 UZD365:UZD366 VIZ365:VIZ366 VSV365:VSV366 WCR365:WCR366 WMN365:WMN366 WWJ365:WWJ366 E368 JX368 TT368 ADP368 ANL368 AXH368 BHD368 BQZ368 CAV368 CKR368 CUN368 DEJ368 DOF368 DYB368 EHX368 ERT368 FBP368 FLL368 FVH368 GFD368 GOZ368 GYV368 HIR368 HSN368 ICJ368 IMF368 IWB368 JFX368 JPT368 JZP368 KJL368 KTH368 LDD368 LMZ368 LWV368 MGR368 MQN368 NAJ368 NKF368 NUB368 ODX368 ONT368 OXP368 PHL368 PRH368 QBD368 QKZ368 QUV368 RER368 RON368 RYJ368 SIF368 SSB368 TBX368 TLT368 TVP368 UFL368 UPH368 UZD368 VIZ368 VSV368 WCR368 WMN368 WWJ368 WMN331 WCR331 VSV331 VIZ331 UZD331 UPH331 UFL331 TVP331 TLT331 TBX331 SSB331 SIF331 RYJ331 RON331 RER331 QUV331 QKZ331 QBD331 PRH331 PHL331 OXP331 ONT331 ODX331 NUB331 NKF331 NAJ331 MQN331 MGR331 LWV331 LMZ331 LDD331 KTH331 KJL331 JZP331 JPT331 JFX331 IWB331 IMF331 ICJ331 HSN331 HIR331 GYV331 GOZ331 GFD331 FVH331 FLL331 FBP331 ERT331 EHX331 DYB331 DOF331 DEJ331 CUN331 CKR331 CAV331 BQZ331 BHD331 AXH331 ANL331 ADP331 TT331 E331 JX331 E365 WWJ331" xr:uid="{00000000-0002-0000-0100-000000000000}"/>
  </dataValidations>
  <pageMargins left="0.39370078740157483" right="0.39370078740157483" top="0.19685039370078741" bottom="0.59055118110236227" header="0.11811023622047245" footer="0.11811023622047245"/>
  <pageSetup paperSize="9" scale="92" orientation="portrait" r:id="rId1"/>
  <headerFooter alignWithMargins="0">
    <oddFooter>&amp;R&amp;"Times New Roman,Gras"Page - &amp;P/&amp;N</oddFooter>
  </headerFooter>
  <rowBreaks count="3" manualBreakCount="3">
    <brk id="52" max="16383" man="1"/>
    <brk id="332" max="16383" man="1"/>
    <brk id="361"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Maint Tech - PG AC</vt:lpstr>
      <vt:lpstr>BPU Compl Exploi Maint</vt:lpstr>
      <vt:lpstr>'BPU Compl Exploi Maint'!Impression_des_titres</vt:lpstr>
      <vt:lpstr>'BPU Compl Exploi Maint'!Zone_d_impression</vt:lpstr>
    </vt:vector>
  </TitlesOfParts>
  <Company>SENAT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Labarre Jocelyn</dc:creator>
  <cp:lastModifiedBy>Elisa RAZAFINDRALAMBO</cp:lastModifiedBy>
  <cp:lastPrinted>2020-04-20T09:32:56Z</cp:lastPrinted>
  <dcterms:created xsi:type="dcterms:W3CDTF">2017-02-01T16:11:01Z</dcterms:created>
  <dcterms:modified xsi:type="dcterms:W3CDTF">2024-11-28T09:42:14Z</dcterms:modified>
</cp:coreProperties>
</file>