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8_{8A9DFED3-40B5-41AC-A825-B167C4CDB126}" xr6:coauthVersionLast="47" xr6:coauthVersionMax="47" xr10:uidLastSave="{00000000-0000-0000-0000-000000000000}"/>
  <bookViews>
    <workbookView xWindow="-98" yWindow="-98" windowWidth="33946" windowHeight="21975" xr2:uid="{00000000-000D-0000-FFFF-FFFF00000000}"/>
  </bookViews>
  <sheets>
    <sheet name="VRD" sheetId="14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3" i="14" l="1"/>
  <c r="L33" i="14" s="1"/>
  <c r="I33" i="14"/>
  <c r="I32" i="14"/>
  <c r="K32" i="14" s="1"/>
  <c r="L32" i="14" s="1"/>
  <c r="K31" i="14"/>
  <c r="L31" i="14" s="1"/>
  <c r="I31" i="14"/>
  <c r="L30" i="14"/>
  <c r="K30" i="14"/>
  <c r="I30" i="14"/>
  <c r="K29" i="14"/>
  <c r="L29" i="14" s="1"/>
  <c r="I29" i="14"/>
  <c r="L28" i="14"/>
  <c r="I28" i="14"/>
  <c r="K28" i="14" s="1"/>
  <c r="I27" i="14"/>
  <c r="K27" i="14" s="1"/>
  <c r="L27" i="14" s="1"/>
  <c r="I26" i="14"/>
  <c r="K26" i="14" s="1"/>
  <c r="L26" i="14" s="1"/>
  <c r="K25" i="14"/>
  <c r="L25" i="14" s="1"/>
  <c r="I25" i="14"/>
  <c r="I24" i="14"/>
  <c r="K24" i="14" s="1"/>
  <c r="L24" i="14" s="1"/>
  <c r="K23" i="14"/>
  <c r="L23" i="14" s="1"/>
  <c r="I23" i="14"/>
  <c r="L22" i="14"/>
  <c r="K22" i="14"/>
  <c r="I22" i="14"/>
  <c r="K21" i="14"/>
  <c r="I21" i="14"/>
  <c r="I17" i="14"/>
  <c r="K17" i="14" s="1"/>
  <c r="L17" i="14" s="1"/>
  <c r="I16" i="14"/>
  <c r="K16" i="14" s="1"/>
  <c r="L16" i="14" s="1"/>
  <c r="K15" i="14"/>
  <c r="L15" i="14" s="1"/>
  <c r="I15" i="14"/>
  <c r="K14" i="14"/>
  <c r="L14" i="14" s="1"/>
  <c r="I14" i="14"/>
  <c r="K13" i="14"/>
  <c r="L13" i="14" s="1"/>
  <c r="I13" i="14"/>
  <c r="K12" i="14"/>
  <c r="L12" i="14" s="1"/>
  <c r="I12" i="14"/>
  <c r="K11" i="14"/>
  <c r="L11" i="14" s="1"/>
  <c r="I11" i="14"/>
  <c r="I10" i="14"/>
  <c r="K10" i="14" s="1"/>
  <c r="I7" i="14"/>
  <c r="L6" i="14"/>
  <c r="I6" i="14"/>
  <c r="K6" i="14" s="1"/>
  <c r="K5" i="14"/>
  <c r="L5" i="14" s="1"/>
  <c r="I5" i="14"/>
  <c r="I4" i="14"/>
  <c r="K4" i="14" s="1"/>
  <c r="L4" i="14" s="1"/>
  <c r="K3" i="14"/>
  <c r="I3" i="14"/>
  <c r="I34" i="14" l="1"/>
  <c r="L21" i="14"/>
  <c r="L34" i="14" s="1"/>
  <c r="K34" i="14"/>
  <c r="K7" i="14"/>
  <c r="L3" i="14"/>
  <c r="L7" i="14" s="1"/>
  <c r="K18" i="14"/>
  <c r="L10" i="14"/>
  <c r="L18" i="14" s="1"/>
  <c r="I18" i="14"/>
  <c r="I35" i="14" s="1"/>
  <c r="L35" i="14" l="1"/>
  <c r="K35" i="14"/>
</calcChain>
</file>

<file path=xl/sharedStrings.xml><?xml version="1.0" encoding="utf-8"?>
<sst xmlns="http://schemas.openxmlformats.org/spreadsheetml/2006/main" count="187" uniqueCount="85">
  <si>
    <t/>
  </si>
  <si>
    <t>Titre du poste</t>
  </si>
  <si>
    <t>Localisation</t>
  </si>
  <si>
    <t>U</t>
  </si>
  <si>
    <t>Qté</t>
  </si>
  <si>
    <t>Quantité artisan</t>
  </si>
  <si>
    <t>TVA</t>
  </si>
  <si>
    <t>PU. HT</t>
  </si>
  <si>
    <t>Total HT</t>
  </si>
  <si>
    <t>ens</t>
  </si>
  <si>
    <t>SOUS TOTAL</t>
  </si>
  <si>
    <t>TOTAL HT</t>
  </si>
  <si>
    <t>DOE</t>
  </si>
  <si>
    <t>ml</t>
  </si>
  <si>
    <t>m2</t>
  </si>
  <si>
    <t>u</t>
  </si>
  <si>
    <t>LOT 12
 VRD</t>
  </si>
  <si>
    <t>12.0.1</t>
  </si>
  <si>
    <t>Installation VRD - Barrières de chantier parking</t>
  </si>
  <si>
    <t>12.0.2</t>
  </si>
  <si>
    <t>Géolocalisation réseaux existants</t>
  </si>
  <si>
    <t>12.0.3</t>
  </si>
  <si>
    <t>Géolocalisation nouveaux réseaux</t>
  </si>
  <si>
    <t>12.0.4</t>
  </si>
  <si>
    <t>12.1 - LIAISONS INTERZONES (NÉCESSAIRES À LA ZONE CHAUDE)</t>
  </si>
  <si>
    <t>12.1.1</t>
  </si>
  <si>
    <t>Tranchées pour lots techniques (y compris raccord au poste)
Localisation : Pour l'ensemble des tranchées nécessaires au présent lot et au lots techniques</t>
  </si>
  <si>
    <t>Pour l'ensemble des tranchées nécessaires au présent lot et au lots techniques</t>
  </si>
  <si>
    <t>12.1.2</t>
  </si>
  <si>
    <t>Fourreaux Diam 200 pour lots techniques et VRD
Localisation : Pour l'ensemble des fourreaux demandés par les lots techniques</t>
  </si>
  <si>
    <t>Pour l'ensemble des fourreaux demandés par les lots techniques</t>
  </si>
  <si>
    <t>12.1.3</t>
  </si>
  <si>
    <t>Fourreaux Diam 63 pour lots techniques et VRD
Localisation : Pour l'ensemble des fourreaux demandés par les lots techniques</t>
  </si>
  <si>
    <t>12.1.4</t>
  </si>
  <si>
    <t>Branchement sur réseaux existants EU et EP
Localisation : Pour les raccordements EU et EP de la zone froide</t>
  </si>
  <si>
    <t>Pour les raccordements EU et EP de la zone froide</t>
  </si>
  <si>
    <t>12.1.5</t>
  </si>
  <si>
    <t>Regards EP et EU
Localisation : Pour l'ensemble des regards nécessaires</t>
  </si>
  <si>
    <t>Pour l'ensemble des regards nécessaires</t>
  </si>
  <si>
    <t>12.1.6</t>
  </si>
  <si>
    <t>Regards et chambres de tirage
Localisation : Pour les lots techniques et VRD</t>
  </si>
  <si>
    <t>Pour les lots techniques et VRD</t>
  </si>
  <si>
    <t>12.1.7</t>
  </si>
  <si>
    <t>Regard compteur d'eau</t>
  </si>
  <si>
    <t>12.1.8</t>
  </si>
  <si>
    <t>Clôtures
Localisation : Pour l'ensemble de la clôture créée en zone arrière</t>
  </si>
  <si>
    <t>Pour l'ensemble de la clôture créée en zone arrière</t>
  </si>
  <si>
    <t>12.2 - ZONE PARKING CONTRÔLÉ</t>
  </si>
  <si>
    <t>12.2.1</t>
  </si>
  <si>
    <t>Décapage enrobé Terrassement
Localisation : Pour l'ensemble des zones en enrobé refaites (Parking et en pignon Est de la zone froide) et partie de trottoir refaite</t>
  </si>
  <si>
    <t>Pour l'ensemble des zones en enrobé refaites (Parking et en pignon Est de la zone froide) et partie de trottoir refaite</t>
  </si>
  <si>
    <t>12.2.2</t>
  </si>
  <si>
    <t>Remplacement de réseaux EP et compléments pour galerie et zone froide
Localisation : Pour l'ensemble des zones en enrobé refaites (Parking et en pignon Est de la zone froide) et partie de trottoir refaite</t>
  </si>
  <si>
    <t>12.2.3</t>
  </si>
  <si>
    <t>Forfait Reprises de bordures
Localisation : Pour la reprise de l'ensemble des bordures manquantes, supprimées ou défectueuses</t>
  </si>
  <si>
    <t>Pour la reprise de l'ensemble des bordures manquantes, supprimées ou défectueuses</t>
  </si>
  <si>
    <t>12.2.4</t>
  </si>
  <si>
    <t>Préparation et réglage couche de forme
Localisation : Pour l'ensemble de la zone en enrobé refaite</t>
  </si>
  <si>
    <t>Pour l'ensemble de la zone en enrobé refaite</t>
  </si>
  <si>
    <t>12.2.5</t>
  </si>
  <si>
    <t>Réfection enrobé
Localisation : Pour l'ensemble de la zone en enrobé refaite</t>
  </si>
  <si>
    <t>12.2.6</t>
  </si>
  <si>
    <t>Traçage / Marquage
Localisation : Pour le marquage du parking</t>
  </si>
  <si>
    <t>Pour le marquage du parking</t>
  </si>
  <si>
    <t>12.2.7</t>
  </si>
  <si>
    <t>Bande de guidage PMR
Localisation : POur le guidage PMR depuis la place PMR jusqu'à la porte d'entrée et celle de sortie</t>
  </si>
  <si>
    <t>POur le guidage PMR depuis la place PMR jusqu'à la porte d'entrée et celle de sortie</t>
  </si>
  <si>
    <t>12.2.8</t>
  </si>
  <si>
    <t>Socle barrière automatique
Localisation : Un socle par barrière automatique</t>
  </si>
  <si>
    <t>Un socle par barrière automatique</t>
  </si>
  <si>
    <t>12.2.9</t>
  </si>
  <si>
    <t>Barrière automatique et boucle magnétique
Localisation : Une barrière automatique sur entrée et une sur sortie parking</t>
  </si>
  <si>
    <t>Une barrière automatique sur entrée et une sur sortie parking</t>
  </si>
  <si>
    <t>12.2.10</t>
  </si>
  <si>
    <t>Signalétique
Localisation : Signalisation verticale par panneaux</t>
  </si>
  <si>
    <t>Signalisation verticale par panneaux</t>
  </si>
  <si>
    <t>12.2.11</t>
  </si>
  <si>
    <t>Nettoyage et curage de grille avaloirs EP
Localisation : Pour la grille avaloir existante conservée en bas de parking</t>
  </si>
  <si>
    <t>Pour la grille avaloir existante conservée en bas de parking</t>
  </si>
  <si>
    <t>12.2.12</t>
  </si>
  <si>
    <t>Quilles de protection
Localisation : Pour le remplacement des quilles routières existantes sur trottoir</t>
  </si>
  <si>
    <t>Pour le remplacement des quilles routières existantes sur trottoir</t>
  </si>
  <si>
    <t>12.2.13</t>
  </si>
  <si>
    <t xml:space="preserve">Reprise enrobé rouge pour trottoir
Localisation : Pour la reprise d'enrobé rouge en trottoir au droit de l'accès provisoire </t>
  </si>
  <si>
    <t xml:space="preserve">Pour la reprise d'enrobé rouge en trottoir au droit de l'accès provisoire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</si>
</sst>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L35"/>
  <sheetViews>
    <sheetView tabSelected="1" workbookViewId="0">
      <selection sqref="A1:B1"/>
    </sheetView>
  </sheetViews>
  <sheetFormatPr baseColWidth="10" defaultColWidth="9.06640625" defaultRowHeight="14.25" x14ac:dyDescent="0.4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13" customWidth="1"/>
    <col min="7" max="8" width="10" customWidth="1"/>
    <col min="9" max="9" width="15" customWidth="1"/>
    <col min="10" max="12" width="9" hidden="1" customWidth="1"/>
  </cols>
  <sheetData>
    <row r="1" spans="1:12" ht="22.5" customHeight="1" x14ac:dyDescent="0.65">
      <c r="A1" s="11" t="s">
        <v>16</v>
      </c>
      <c r="B1" s="11"/>
    </row>
    <row r="2" spans="1:12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12" x14ac:dyDescent="0.45">
      <c r="A3" s="2" t="s">
        <v>17</v>
      </c>
      <c r="B3" s="3" t="s">
        <v>18</v>
      </c>
      <c r="C3" s="2" t="s">
        <v>0</v>
      </c>
      <c r="D3" s="2" t="s">
        <v>9</v>
      </c>
      <c r="E3" s="4">
        <v>1</v>
      </c>
      <c r="F3" s="2" t="s">
        <v>0</v>
      </c>
      <c r="G3" s="4">
        <v>20</v>
      </c>
      <c r="H3" s="4">
        <v>0</v>
      </c>
      <c r="I3" s="2">
        <f>IF(ISBLANK(E3),0,E3) * IF(ISBLANK(H3),0,H3)</f>
        <v>0</v>
      </c>
      <c r="K3">
        <f>IF(ISBLANK(G3),0,G3) * IF(ISBLANK(I3),0,I3) %</f>
        <v>0</v>
      </c>
      <c r="L3">
        <f>IF(ISBLANK(K3),0,K3) + IF(ISBLANK(I3),0,I3)</f>
        <v>0</v>
      </c>
    </row>
    <row r="4" spans="1:12" x14ac:dyDescent="0.45">
      <c r="A4" s="2" t="s">
        <v>19</v>
      </c>
      <c r="B4" s="3" t="s">
        <v>20</v>
      </c>
      <c r="C4" s="2" t="s">
        <v>0</v>
      </c>
      <c r="D4" s="2" t="s">
        <v>9</v>
      </c>
      <c r="E4" s="4">
        <v>1</v>
      </c>
      <c r="F4" s="2" t="s">
        <v>0</v>
      </c>
      <c r="G4" s="4">
        <v>20</v>
      </c>
      <c r="H4" s="4">
        <v>0</v>
      </c>
      <c r="I4" s="2">
        <f>IF(ISBLANK(E4),0,E4) * IF(ISBLANK(H4),0,H4)</f>
        <v>0</v>
      </c>
      <c r="K4">
        <f>IF(ISBLANK(G4),0,G4) * IF(ISBLANK(I4),0,I4) %</f>
        <v>0</v>
      </c>
      <c r="L4">
        <f>IF(ISBLANK(K4),0,K4) + IF(ISBLANK(I4),0,I4)</f>
        <v>0</v>
      </c>
    </row>
    <row r="5" spans="1:12" x14ac:dyDescent="0.45">
      <c r="A5" s="2" t="s">
        <v>21</v>
      </c>
      <c r="B5" s="3" t="s">
        <v>22</v>
      </c>
      <c r="C5" s="2" t="s">
        <v>0</v>
      </c>
      <c r="D5" s="2" t="s">
        <v>9</v>
      </c>
      <c r="E5" s="4">
        <v>1</v>
      </c>
      <c r="F5" s="2" t="s">
        <v>0</v>
      </c>
      <c r="G5" s="4">
        <v>20</v>
      </c>
      <c r="H5" s="4">
        <v>0</v>
      </c>
      <c r="I5" s="2">
        <f>IF(ISBLANK(E5),0,E5) * IF(ISBLANK(H5),0,H5)</f>
        <v>0</v>
      </c>
      <c r="K5">
        <f>IF(ISBLANK(G5),0,G5) * IF(ISBLANK(I5),0,I5) %</f>
        <v>0</v>
      </c>
      <c r="L5">
        <f>IF(ISBLANK(K5),0,K5) + IF(ISBLANK(I5),0,I5)</f>
        <v>0</v>
      </c>
    </row>
    <row r="6" spans="1:12" x14ac:dyDescent="0.45">
      <c r="A6" s="2" t="s">
        <v>23</v>
      </c>
      <c r="B6" s="3" t="s">
        <v>12</v>
      </c>
      <c r="C6" s="2" t="s">
        <v>0</v>
      </c>
      <c r="D6" s="2" t="s">
        <v>9</v>
      </c>
      <c r="E6" s="4">
        <v>1</v>
      </c>
      <c r="F6" s="2" t="s">
        <v>0</v>
      </c>
      <c r="G6" s="4">
        <v>20</v>
      </c>
      <c r="H6" s="4">
        <v>0</v>
      </c>
      <c r="I6" s="2">
        <f>IF(ISBLANK(E6),0,E6) * IF(ISBLANK(H6),0,H6)</f>
        <v>0</v>
      </c>
      <c r="K6">
        <f>IF(ISBLANK(G6),0,G6) * IF(ISBLANK(I6),0,I6) %</f>
        <v>0</v>
      </c>
      <c r="L6">
        <f>IF(ISBLANK(K6),0,K6) + IF(ISBLANK(I6),0,I6)</f>
        <v>0</v>
      </c>
    </row>
    <row r="7" spans="1:12" x14ac:dyDescent="0.45">
      <c r="A7" s="5" t="s">
        <v>0</v>
      </c>
      <c r="B7" s="5" t="s">
        <v>0</v>
      </c>
      <c r="C7" s="5" t="s">
        <v>0</v>
      </c>
      <c r="D7" s="5" t="s">
        <v>0</v>
      </c>
      <c r="E7" s="5" t="s">
        <v>0</v>
      </c>
      <c r="F7" s="5" t="s">
        <v>0</v>
      </c>
      <c r="G7" s="5" t="s">
        <v>0</v>
      </c>
      <c r="H7" s="6" t="s">
        <v>10</v>
      </c>
      <c r="I7" s="7">
        <f>SUM( I3+I4+I5+I6)</f>
        <v>0</v>
      </c>
      <c r="K7">
        <f>SUM(K3+K4+K5+K6)</f>
        <v>0</v>
      </c>
      <c r="L7">
        <f>SUM(L3+L4+L5+L6)</f>
        <v>0</v>
      </c>
    </row>
    <row r="8" spans="1:12" s="10" customFormat="1" ht="9" customHeight="1" x14ac:dyDescent="0.45">
      <c r="A8" s="10" t="s">
        <v>24</v>
      </c>
    </row>
    <row r="9" spans="1:12" x14ac:dyDescent="0.4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</row>
    <row r="10" spans="1:12" ht="58.15" x14ac:dyDescent="0.45">
      <c r="A10" s="2" t="s">
        <v>25</v>
      </c>
      <c r="B10" s="3" t="s">
        <v>26</v>
      </c>
      <c r="C10" s="2" t="s">
        <v>27</v>
      </c>
      <c r="D10" s="2" t="s">
        <v>13</v>
      </c>
      <c r="E10" s="4">
        <v>110</v>
      </c>
      <c r="F10" s="2" t="s">
        <v>0</v>
      </c>
      <c r="G10" s="4">
        <v>20</v>
      </c>
      <c r="H10" s="4">
        <v>0</v>
      </c>
      <c r="I10" s="2">
        <f t="shared" ref="I10:I17" si="0">IF(ISBLANK(E10),0,E10) * IF(ISBLANK(H10),0,H10)</f>
        <v>0</v>
      </c>
      <c r="K10">
        <f t="shared" ref="K10:K17" si="1">IF(ISBLANK(G10),0,G10) * IF(ISBLANK(I10),0,I10) %</f>
        <v>0</v>
      </c>
      <c r="L10">
        <f t="shared" ref="L10:L17" si="2">IF(ISBLANK(K10),0,K10) + IF(ISBLANK(I10),0,I10)</f>
        <v>0</v>
      </c>
    </row>
    <row r="11" spans="1:12" ht="46.5" x14ac:dyDescent="0.45">
      <c r="A11" s="2" t="s">
        <v>28</v>
      </c>
      <c r="B11" s="3" t="s">
        <v>29</v>
      </c>
      <c r="C11" s="2" t="s">
        <v>30</v>
      </c>
      <c r="D11" s="2" t="s">
        <v>13</v>
      </c>
      <c r="E11" s="4">
        <v>220</v>
      </c>
      <c r="F11" s="2" t="s">
        <v>0</v>
      </c>
      <c r="G11" s="4">
        <v>20</v>
      </c>
      <c r="H11" s="4">
        <v>0</v>
      </c>
      <c r="I11" s="2">
        <f t="shared" si="0"/>
        <v>0</v>
      </c>
      <c r="K11">
        <f t="shared" si="1"/>
        <v>0</v>
      </c>
      <c r="L11">
        <f t="shared" si="2"/>
        <v>0</v>
      </c>
    </row>
    <row r="12" spans="1:12" ht="46.5" x14ac:dyDescent="0.45">
      <c r="A12" s="2" t="s">
        <v>31</v>
      </c>
      <c r="B12" s="3" t="s">
        <v>32</v>
      </c>
      <c r="C12" s="2" t="s">
        <v>30</v>
      </c>
      <c r="D12" s="2" t="s">
        <v>13</v>
      </c>
      <c r="E12" s="4">
        <v>440</v>
      </c>
      <c r="F12" s="2" t="s">
        <v>0</v>
      </c>
      <c r="G12" s="4">
        <v>20</v>
      </c>
      <c r="H12" s="4">
        <v>0</v>
      </c>
      <c r="I12" s="2">
        <f t="shared" si="0"/>
        <v>0</v>
      </c>
      <c r="K12">
        <f t="shared" si="1"/>
        <v>0</v>
      </c>
      <c r="L12">
        <f t="shared" si="2"/>
        <v>0</v>
      </c>
    </row>
    <row r="13" spans="1:12" ht="46.5" x14ac:dyDescent="0.45">
      <c r="A13" s="2" t="s">
        <v>33</v>
      </c>
      <c r="B13" s="3" t="s">
        <v>34</v>
      </c>
      <c r="C13" s="2" t="s">
        <v>35</v>
      </c>
      <c r="D13" s="2" t="s">
        <v>15</v>
      </c>
      <c r="E13" s="4">
        <v>2</v>
      </c>
      <c r="F13" s="2" t="s">
        <v>0</v>
      </c>
      <c r="G13" s="4">
        <v>20</v>
      </c>
      <c r="H13" s="4">
        <v>0</v>
      </c>
      <c r="I13" s="2">
        <f t="shared" si="0"/>
        <v>0</v>
      </c>
      <c r="K13">
        <f t="shared" si="1"/>
        <v>0</v>
      </c>
      <c r="L13">
        <f t="shared" si="2"/>
        <v>0</v>
      </c>
    </row>
    <row r="14" spans="1:12" ht="34.9" x14ac:dyDescent="0.45">
      <c r="A14" s="2" t="s">
        <v>36</v>
      </c>
      <c r="B14" s="3" t="s">
        <v>37</v>
      </c>
      <c r="C14" s="2" t="s">
        <v>38</v>
      </c>
      <c r="D14" s="2" t="s">
        <v>15</v>
      </c>
      <c r="E14" s="4">
        <v>4</v>
      </c>
      <c r="F14" s="2" t="s">
        <v>0</v>
      </c>
      <c r="G14" s="4">
        <v>20</v>
      </c>
      <c r="H14" s="4">
        <v>0</v>
      </c>
      <c r="I14" s="2">
        <f t="shared" si="0"/>
        <v>0</v>
      </c>
      <c r="K14">
        <f t="shared" si="1"/>
        <v>0</v>
      </c>
      <c r="L14">
        <f t="shared" si="2"/>
        <v>0</v>
      </c>
    </row>
    <row r="15" spans="1:12" ht="34.9" x14ac:dyDescent="0.45">
      <c r="A15" s="2" t="s">
        <v>39</v>
      </c>
      <c r="B15" s="3" t="s">
        <v>40</v>
      </c>
      <c r="C15" s="2" t="s">
        <v>41</v>
      </c>
      <c r="D15" s="2" t="s">
        <v>15</v>
      </c>
      <c r="E15" s="4">
        <v>8</v>
      </c>
      <c r="F15" s="2" t="s">
        <v>0</v>
      </c>
      <c r="G15" s="4">
        <v>20</v>
      </c>
      <c r="H15" s="4">
        <v>0</v>
      </c>
      <c r="I15" s="2">
        <f t="shared" si="0"/>
        <v>0</v>
      </c>
      <c r="K15">
        <f t="shared" si="1"/>
        <v>0</v>
      </c>
      <c r="L15">
        <f t="shared" si="2"/>
        <v>0</v>
      </c>
    </row>
    <row r="16" spans="1:12" x14ac:dyDescent="0.45">
      <c r="A16" s="2" t="s">
        <v>42</v>
      </c>
      <c r="B16" s="3" t="s">
        <v>43</v>
      </c>
      <c r="C16" s="2" t="s">
        <v>0</v>
      </c>
      <c r="D16" s="2" t="s">
        <v>15</v>
      </c>
      <c r="E16" s="4">
        <v>1</v>
      </c>
      <c r="F16" s="2" t="s">
        <v>0</v>
      </c>
      <c r="G16" s="4">
        <v>20</v>
      </c>
      <c r="H16" s="4">
        <v>0</v>
      </c>
      <c r="I16" s="2">
        <f t="shared" si="0"/>
        <v>0</v>
      </c>
      <c r="K16">
        <f t="shared" si="1"/>
        <v>0</v>
      </c>
      <c r="L16">
        <f t="shared" si="2"/>
        <v>0</v>
      </c>
    </row>
    <row r="17" spans="1:12" ht="46.5" x14ac:dyDescent="0.45">
      <c r="A17" s="2" t="s">
        <v>44</v>
      </c>
      <c r="B17" s="3" t="s">
        <v>45</v>
      </c>
      <c r="C17" s="2" t="s">
        <v>46</v>
      </c>
      <c r="D17" s="2" t="s">
        <v>13</v>
      </c>
      <c r="E17" s="4">
        <v>35</v>
      </c>
      <c r="F17" s="2" t="s">
        <v>0</v>
      </c>
      <c r="G17" s="4">
        <v>20</v>
      </c>
      <c r="H17" s="4">
        <v>0</v>
      </c>
      <c r="I17" s="2">
        <f t="shared" si="0"/>
        <v>0</v>
      </c>
      <c r="K17">
        <f t="shared" si="1"/>
        <v>0</v>
      </c>
      <c r="L17">
        <f t="shared" si="2"/>
        <v>0</v>
      </c>
    </row>
    <row r="18" spans="1:12" x14ac:dyDescent="0.45">
      <c r="A18" s="5" t="s">
        <v>0</v>
      </c>
      <c r="B18" s="5" t="s">
        <v>0</v>
      </c>
      <c r="C18" s="5" t="s">
        <v>0</v>
      </c>
      <c r="D18" s="5" t="s">
        <v>0</v>
      </c>
      <c r="E18" s="5" t="s">
        <v>0</v>
      </c>
      <c r="F18" s="5" t="s">
        <v>0</v>
      </c>
      <c r="G18" s="5" t="s">
        <v>0</v>
      </c>
      <c r="H18" s="6" t="s">
        <v>10</v>
      </c>
      <c r="I18" s="7">
        <f>SUM( I10+I11+I12+I13+I14+I15+I16+I17)</f>
        <v>0</v>
      </c>
      <c r="K18">
        <f>SUM(K10+K11+K12+K13+K14+K15+K16+K17)</f>
        <v>0</v>
      </c>
      <c r="L18">
        <f>SUM(L10+L11+L12+L13+L14+L15+L16+L17)</f>
        <v>0</v>
      </c>
    </row>
    <row r="19" spans="1:12" s="10" customFormat="1" ht="9" customHeight="1" x14ac:dyDescent="0.45">
      <c r="A19" s="10" t="s">
        <v>47</v>
      </c>
    </row>
    <row r="20" spans="1:12" x14ac:dyDescent="0.45">
      <c r="A20" s="1" t="s">
        <v>0</v>
      </c>
      <c r="B20" s="1" t="s">
        <v>1</v>
      </c>
      <c r="C20" s="1" t="s">
        <v>2</v>
      </c>
      <c r="D20" s="1" t="s">
        <v>3</v>
      </c>
      <c r="E20" s="1" t="s">
        <v>4</v>
      </c>
      <c r="F20" s="1" t="s">
        <v>5</v>
      </c>
      <c r="G20" s="1" t="s">
        <v>6</v>
      </c>
      <c r="H20" s="1" t="s">
        <v>7</v>
      </c>
      <c r="I20" s="1" t="s">
        <v>8</v>
      </c>
    </row>
    <row r="21" spans="1:12" ht="69.75" x14ac:dyDescent="0.45">
      <c r="A21" s="2" t="s">
        <v>48</v>
      </c>
      <c r="B21" s="3" t="s">
        <v>49</v>
      </c>
      <c r="C21" s="2" t="s">
        <v>50</v>
      </c>
      <c r="D21" s="2" t="s">
        <v>14</v>
      </c>
      <c r="E21" s="4">
        <v>1060</v>
      </c>
      <c r="F21" s="2" t="s">
        <v>0</v>
      </c>
      <c r="G21" s="4">
        <v>20</v>
      </c>
      <c r="H21" s="4">
        <v>0</v>
      </c>
      <c r="I21" s="2">
        <f t="shared" ref="I21:I33" si="3">IF(ISBLANK(E21),0,E21) * IF(ISBLANK(H21),0,H21)</f>
        <v>0</v>
      </c>
      <c r="K21">
        <f t="shared" ref="K21:K33" si="4">IF(ISBLANK(G21),0,G21) * IF(ISBLANK(I21),0,I21) %</f>
        <v>0</v>
      </c>
      <c r="L21">
        <f t="shared" ref="L21:L33" si="5">IF(ISBLANK(K21),0,K21) + IF(ISBLANK(I21),0,I21)</f>
        <v>0</v>
      </c>
    </row>
    <row r="22" spans="1:12" ht="69.75" x14ac:dyDescent="0.45">
      <c r="A22" s="2" t="s">
        <v>51</v>
      </c>
      <c r="B22" s="3" t="s">
        <v>52</v>
      </c>
      <c r="C22" s="2" t="s">
        <v>50</v>
      </c>
      <c r="D22" s="2" t="s">
        <v>13</v>
      </c>
      <c r="E22" s="4">
        <v>45</v>
      </c>
      <c r="F22" s="2" t="s">
        <v>0</v>
      </c>
      <c r="G22" s="4">
        <v>20</v>
      </c>
      <c r="H22" s="4">
        <v>0</v>
      </c>
      <c r="I22" s="2">
        <f t="shared" si="3"/>
        <v>0</v>
      </c>
      <c r="K22">
        <f t="shared" si="4"/>
        <v>0</v>
      </c>
      <c r="L22">
        <f t="shared" si="5"/>
        <v>0</v>
      </c>
    </row>
    <row r="23" spans="1:12" ht="69.75" x14ac:dyDescent="0.45">
      <c r="A23" s="2" t="s">
        <v>53</v>
      </c>
      <c r="B23" s="3" t="s">
        <v>54</v>
      </c>
      <c r="C23" s="2" t="s">
        <v>55</v>
      </c>
      <c r="D23" s="2" t="s">
        <v>13</v>
      </c>
      <c r="E23" s="4">
        <v>30</v>
      </c>
      <c r="F23" s="2" t="s">
        <v>0</v>
      </c>
      <c r="G23" s="4">
        <v>20</v>
      </c>
      <c r="H23" s="4">
        <v>0</v>
      </c>
      <c r="I23" s="2">
        <f t="shared" si="3"/>
        <v>0</v>
      </c>
      <c r="K23">
        <f t="shared" si="4"/>
        <v>0</v>
      </c>
      <c r="L23">
        <f t="shared" si="5"/>
        <v>0</v>
      </c>
    </row>
    <row r="24" spans="1:12" ht="34.9" x14ac:dyDescent="0.45">
      <c r="A24" s="2" t="s">
        <v>56</v>
      </c>
      <c r="B24" s="3" t="s">
        <v>57</v>
      </c>
      <c r="C24" s="2" t="s">
        <v>58</v>
      </c>
      <c r="D24" s="2" t="s">
        <v>14</v>
      </c>
      <c r="E24" s="4">
        <v>1060</v>
      </c>
      <c r="F24" s="2" t="s">
        <v>0</v>
      </c>
      <c r="G24" s="4">
        <v>20</v>
      </c>
      <c r="H24" s="4">
        <v>0</v>
      </c>
      <c r="I24" s="2">
        <f t="shared" si="3"/>
        <v>0</v>
      </c>
      <c r="K24">
        <f t="shared" si="4"/>
        <v>0</v>
      </c>
      <c r="L24">
        <f t="shared" si="5"/>
        <v>0</v>
      </c>
    </row>
    <row r="25" spans="1:12" ht="34.9" x14ac:dyDescent="0.45">
      <c r="A25" s="2" t="s">
        <v>59</v>
      </c>
      <c r="B25" s="3" t="s">
        <v>60</v>
      </c>
      <c r="C25" s="2" t="s">
        <v>58</v>
      </c>
      <c r="D25" s="2" t="s">
        <v>14</v>
      </c>
      <c r="E25" s="4">
        <v>1060</v>
      </c>
      <c r="F25" s="2" t="s">
        <v>0</v>
      </c>
      <c r="G25" s="4">
        <v>20</v>
      </c>
      <c r="H25" s="4">
        <v>0</v>
      </c>
      <c r="I25" s="2">
        <f t="shared" si="3"/>
        <v>0</v>
      </c>
      <c r="K25">
        <f t="shared" si="4"/>
        <v>0</v>
      </c>
      <c r="L25">
        <f t="shared" si="5"/>
        <v>0</v>
      </c>
    </row>
    <row r="26" spans="1:12" ht="34.9" x14ac:dyDescent="0.45">
      <c r="A26" s="2" t="s">
        <v>61</v>
      </c>
      <c r="B26" s="3" t="s">
        <v>62</v>
      </c>
      <c r="C26" s="2" t="s">
        <v>63</v>
      </c>
      <c r="D26" s="2" t="s">
        <v>9</v>
      </c>
      <c r="E26" s="4">
        <v>1</v>
      </c>
      <c r="F26" s="2" t="s">
        <v>0</v>
      </c>
      <c r="G26" s="4">
        <v>20</v>
      </c>
      <c r="H26" s="4">
        <v>0</v>
      </c>
      <c r="I26" s="2">
        <f t="shared" si="3"/>
        <v>0</v>
      </c>
      <c r="K26">
        <f t="shared" si="4"/>
        <v>0</v>
      </c>
      <c r="L26">
        <f t="shared" si="5"/>
        <v>0</v>
      </c>
    </row>
    <row r="27" spans="1:12" ht="58.15" x14ac:dyDescent="0.45">
      <c r="A27" s="2" t="s">
        <v>64</v>
      </c>
      <c r="B27" s="3" t="s">
        <v>65</v>
      </c>
      <c r="C27" s="2" t="s">
        <v>66</v>
      </c>
      <c r="D27" s="2" t="s">
        <v>9</v>
      </c>
      <c r="E27" s="4">
        <v>1</v>
      </c>
      <c r="F27" s="2" t="s">
        <v>0</v>
      </c>
      <c r="G27" s="4">
        <v>20</v>
      </c>
      <c r="H27" s="4">
        <v>0</v>
      </c>
      <c r="I27" s="2">
        <f t="shared" si="3"/>
        <v>0</v>
      </c>
      <c r="K27">
        <f t="shared" si="4"/>
        <v>0</v>
      </c>
      <c r="L27">
        <f t="shared" si="5"/>
        <v>0</v>
      </c>
    </row>
    <row r="28" spans="1:12" ht="34.9" x14ac:dyDescent="0.45">
      <c r="A28" s="2" t="s">
        <v>67</v>
      </c>
      <c r="B28" s="3" t="s">
        <v>68</v>
      </c>
      <c r="C28" s="2" t="s">
        <v>69</v>
      </c>
      <c r="D28" s="2" t="s">
        <v>9</v>
      </c>
      <c r="E28" s="4">
        <v>2</v>
      </c>
      <c r="F28" s="2" t="s">
        <v>0</v>
      </c>
      <c r="G28" s="4">
        <v>20</v>
      </c>
      <c r="H28" s="4">
        <v>0</v>
      </c>
      <c r="I28" s="2">
        <f t="shared" si="3"/>
        <v>0</v>
      </c>
      <c r="K28">
        <f t="shared" si="4"/>
        <v>0</v>
      </c>
      <c r="L28">
        <f t="shared" si="5"/>
        <v>0</v>
      </c>
    </row>
    <row r="29" spans="1:12" ht="46.5" x14ac:dyDescent="0.45">
      <c r="A29" s="2" t="s">
        <v>70</v>
      </c>
      <c r="B29" s="3" t="s">
        <v>71</v>
      </c>
      <c r="C29" s="2" t="s">
        <v>72</v>
      </c>
      <c r="D29" s="2" t="s">
        <v>15</v>
      </c>
      <c r="E29" s="4">
        <v>2</v>
      </c>
      <c r="F29" s="2" t="s">
        <v>0</v>
      </c>
      <c r="G29" s="4">
        <v>20</v>
      </c>
      <c r="H29" s="4">
        <v>0</v>
      </c>
      <c r="I29" s="2">
        <f t="shared" si="3"/>
        <v>0</v>
      </c>
      <c r="K29">
        <f t="shared" si="4"/>
        <v>0</v>
      </c>
      <c r="L29">
        <f t="shared" si="5"/>
        <v>0</v>
      </c>
    </row>
    <row r="30" spans="1:12" ht="34.9" x14ac:dyDescent="0.45">
      <c r="A30" s="2" t="s">
        <v>73</v>
      </c>
      <c r="B30" s="3" t="s">
        <v>74</v>
      </c>
      <c r="C30" s="2" t="s">
        <v>75</v>
      </c>
      <c r="D30" s="2" t="s">
        <v>9</v>
      </c>
      <c r="E30" s="4">
        <v>1</v>
      </c>
      <c r="F30" s="2" t="s">
        <v>0</v>
      </c>
      <c r="G30" s="4">
        <v>20</v>
      </c>
      <c r="H30" s="4">
        <v>0</v>
      </c>
      <c r="I30" s="2">
        <f t="shared" si="3"/>
        <v>0</v>
      </c>
      <c r="K30">
        <f t="shared" si="4"/>
        <v>0</v>
      </c>
      <c r="L30">
        <f t="shared" si="5"/>
        <v>0</v>
      </c>
    </row>
    <row r="31" spans="1:12" ht="46.5" x14ac:dyDescent="0.45">
      <c r="A31" s="2" t="s">
        <v>76</v>
      </c>
      <c r="B31" s="3" t="s">
        <v>77</v>
      </c>
      <c r="C31" s="2" t="s">
        <v>78</v>
      </c>
      <c r="D31" s="2" t="s">
        <v>15</v>
      </c>
      <c r="E31" s="4">
        <v>1</v>
      </c>
      <c r="F31" s="2" t="s">
        <v>0</v>
      </c>
      <c r="G31" s="4">
        <v>20</v>
      </c>
      <c r="H31" s="4">
        <v>0</v>
      </c>
      <c r="I31" s="2">
        <f t="shared" si="3"/>
        <v>0</v>
      </c>
      <c r="K31">
        <f t="shared" si="4"/>
        <v>0</v>
      </c>
      <c r="L31">
        <f t="shared" si="5"/>
        <v>0</v>
      </c>
    </row>
    <row r="32" spans="1:12" ht="46.5" x14ac:dyDescent="0.45">
      <c r="A32" s="2" t="s">
        <v>79</v>
      </c>
      <c r="B32" s="3" t="s">
        <v>80</v>
      </c>
      <c r="C32" s="2" t="s">
        <v>81</v>
      </c>
      <c r="D32" s="2" t="s">
        <v>15</v>
      </c>
      <c r="E32" s="4">
        <v>20</v>
      </c>
      <c r="F32" s="2" t="s">
        <v>0</v>
      </c>
      <c r="G32" s="4">
        <v>20</v>
      </c>
      <c r="H32" s="4">
        <v>0</v>
      </c>
      <c r="I32" s="2">
        <f t="shared" si="3"/>
        <v>0</v>
      </c>
      <c r="K32">
        <f t="shared" si="4"/>
        <v>0</v>
      </c>
      <c r="L32">
        <f t="shared" si="5"/>
        <v>0</v>
      </c>
    </row>
    <row r="33" spans="1:12" ht="46.5" x14ac:dyDescent="0.45">
      <c r="A33" s="2" t="s">
        <v>82</v>
      </c>
      <c r="B33" s="3" t="s">
        <v>83</v>
      </c>
      <c r="C33" s="2" t="s">
        <v>84</v>
      </c>
      <c r="D33" s="2" t="s">
        <v>9</v>
      </c>
      <c r="E33" s="4">
        <v>1</v>
      </c>
      <c r="F33" s="2" t="s">
        <v>0</v>
      </c>
      <c r="G33" s="4">
        <v>20</v>
      </c>
      <c r="H33" s="4">
        <v>0</v>
      </c>
      <c r="I33" s="2">
        <f t="shared" si="3"/>
        <v>0</v>
      </c>
      <c r="K33">
        <f t="shared" si="4"/>
        <v>0</v>
      </c>
      <c r="L33">
        <f t="shared" si="5"/>
        <v>0</v>
      </c>
    </row>
    <row r="34" spans="1:12" x14ac:dyDescent="0.45">
      <c r="A34" s="5" t="s">
        <v>0</v>
      </c>
      <c r="B34" s="5" t="s">
        <v>0</v>
      </c>
      <c r="C34" s="5" t="s">
        <v>0</v>
      </c>
      <c r="D34" s="5" t="s">
        <v>0</v>
      </c>
      <c r="E34" s="5" t="s">
        <v>0</v>
      </c>
      <c r="F34" s="5" t="s">
        <v>0</v>
      </c>
      <c r="G34" s="5" t="s">
        <v>0</v>
      </c>
      <c r="H34" s="6" t="s">
        <v>10</v>
      </c>
      <c r="I34" s="7">
        <f>SUM( I21+I22+I23+I24+I25+I26+I27+I28+I29+I30+I31+I32+I33)</f>
        <v>0</v>
      </c>
      <c r="K34">
        <f>SUM(K21+K22+K23+K24+K25+K26+K27+K28+K29+K30+K31+K32+K33)</f>
        <v>0</v>
      </c>
      <c r="L34">
        <f>SUM(L21+L22+L23+L24+L25+L26+L27+L28+L29+L30+L31+L32+L33)</f>
        <v>0</v>
      </c>
    </row>
    <row r="35" spans="1:12" x14ac:dyDescent="0.45">
      <c r="A35" s="8" t="s">
        <v>0</v>
      </c>
      <c r="B35" s="8" t="s">
        <v>0</v>
      </c>
      <c r="C35" s="8" t="s">
        <v>0</v>
      </c>
      <c r="D35" s="8" t="s">
        <v>0</v>
      </c>
      <c r="E35" s="8" t="s">
        <v>0</v>
      </c>
      <c r="F35" s="8" t="s">
        <v>0</v>
      </c>
      <c r="G35" s="8" t="s">
        <v>0</v>
      </c>
      <c r="H35" s="8" t="s">
        <v>11</v>
      </c>
      <c r="I35" s="9">
        <f>SUM( I7+I18+I34)</f>
        <v>0</v>
      </c>
      <c r="K35">
        <f>SUM(K7+K18+K34)</f>
        <v>0</v>
      </c>
      <c r="L35">
        <f>SUM(L7+L18+L34)</f>
        <v>0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2024-11-13T14:10:57Z</dcterms:created>
  <dcterms:modified xsi:type="dcterms:W3CDTF">2024-11-13T14:29:11Z</dcterms:modified>
</cp:coreProperties>
</file>