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8FAFECF7-B2E3-47AB-8FB3-465987B965C3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Menuiseries extérieures alumi" sheetId="6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7" i="6" l="1"/>
  <c r="L57" i="6" s="1"/>
  <c r="I57" i="6"/>
  <c r="L56" i="6"/>
  <c r="K56" i="6"/>
  <c r="I56" i="6"/>
  <c r="K55" i="6"/>
  <c r="L55" i="6" s="1"/>
  <c r="I55" i="6"/>
  <c r="I54" i="6"/>
  <c r="K54" i="6" s="1"/>
  <c r="L54" i="6" s="1"/>
  <c r="L53" i="6"/>
  <c r="I53" i="6"/>
  <c r="K53" i="6" s="1"/>
  <c r="I52" i="6"/>
  <c r="K52" i="6" s="1"/>
  <c r="L52" i="6" s="1"/>
  <c r="I51" i="6"/>
  <c r="K51" i="6" s="1"/>
  <c r="L51" i="6" s="1"/>
  <c r="I50" i="6"/>
  <c r="K50" i="6" s="1"/>
  <c r="L50" i="6" s="1"/>
  <c r="K49" i="6"/>
  <c r="L49" i="6" s="1"/>
  <c r="I49" i="6"/>
  <c r="K48" i="6"/>
  <c r="L48" i="6" s="1"/>
  <c r="I48" i="6"/>
  <c r="L47" i="6"/>
  <c r="K47" i="6"/>
  <c r="I47" i="6"/>
  <c r="L46" i="6"/>
  <c r="I46" i="6"/>
  <c r="K46" i="6" s="1"/>
  <c r="I45" i="6"/>
  <c r="K45" i="6" s="1"/>
  <c r="L45" i="6" s="1"/>
  <c r="I44" i="6"/>
  <c r="K44" i="6" s="1"/>
  <c r="L44" i="6" s="1"/>
  <c r="I43" i="6"/>
  <c r="K43" i="6" s="1"/>
  <c r="L43" i="6" s="1"/>
  <c r="K42" i="6"/>
  <c r="L42" i="6" s="1"/>
  <c r="I42" i="6"/>
  <c r="K41" i="6"/>
  <c r="L41" i="6" s="1"/>
  <c r="I41" i="6"/>
  <c r="K40" i="6"/>
  <c r="L40" i="6" s="1"/>
  <c r="I40" i="6"/>
  <c r="K39" i="6"/>
  <c r="L39" i="6" s="1"/>
  <c r="I39" i="6"/>
  <c r="I38" i="6"/>
  <c r="K38" i="6" s="1"/>
  <c r="L38" i="6" s="1"/>
  <c r="I35" i="6"/>
  <c r="I34" i="6"/>
  <c r="K34" i="6" s="1"/>
  <c r="L34" i="6" s="1"/>
  <c r="K33" i="6"/>
  <c r="L33" i="6" s="1"/>
  <c r="I33" i="6"/>
  <c r="I32" i="6"/>
  <c r="K32" i="6" s="1"/>
  <c r="L32" i="6" s="1"/>
  <c r="K31" i="6"/>
  <c r="L31" i="6" s="1"/>
  <c r="I31" i="6"/>
  <c r="K30" i="6"/>
  <c r="L30" i="6" s="1"/>
  <c r="I30" i="6"/>
  <c r="I26" i="6"/>
  <c r="K26" i="6" s="1"/>
  <c r="L26" i="6" s="1"/>
  <c r="L25" i="6"/>
  <c r="I25" i="6"/>
  <c r="K25" i="6" s="1"/>
  <c r="I24" i="6"/>
  <c r="K24" i="6" s="1"/>
  <c r="L24" i="6" s="1"/>
  <c r="K23" i="6"/>
  <c r="L23" i="6" s="1"/>
  <c r="I23" i="6"/>
  <c r="I22" i="6"/>
  <c r="K22" i="6" s="1"/>
  <c r="L22" i="6" s="1"/>
  <c r="K21" i="6"/>
  <c r="L21" i="6" s="1"/>
  <c r="I21" i="6"/>
  <c r="K20" i="6"/>
  <c r="L20" i="6" s="1"/>
  <c r="I20" i="6"/>
  <c r="K19" i="6"/>
  <c r="L19" i="6" s="1"/>
  <c r="I19" i="6"/>
  <c r="L18" i="6"/>
  <c r="I18" i="6"/>
  <c r="K18" i="6" s="1"/>
  <c r="I17" i="6"/>
  <c r="K17" i="6" s="1"/>
  <c r="L17" i="6" s="1"/>
  <c r="L16" i="6"/>
  <c r="I16" i="6"/>
  <c r="K16" i="6" s="1"/>
  <c r="I15" i="6"/>
  <c r="K15" i="6" s="1"/>
  <c r="L15" i="6" s="1"/>
  <c r="K14" i="6"/>
  <c r="L14" i="6" s="1"/>
  <c r="I14" i="6"/>
  <c r="K13" i="6"/>
  <c r="L13" i="6" s="1"/>
  <c r="I13" i="6"/>
  <c r="L12" i="6"/>
  <c r="K12" i="6"/>
  <c r="I12" i="6"/>
  <c r="K11" i="6"/>
  <c r="L11" i="6" s="1"/>
  <c r="I11" i="6"/>
  <c r="I10" i="6"/>
  <c r="K10" i="6" s="1"/>
  <c r="L10" i="6" s="1"/>
  <c r="L9" i="6"/>
  <c r="I9" i="6"/>
  <c r="K9" i="6" s="1"/>
  <c r="I8" i="6"/>
  <c r="I4" i="6"/>
  <c r="K4" i="6" s="1"/>
  <c r="K3" i="6"/>
  <c r="L3" i="6" s="1"/>
  <c r="I3" i="6"/>
  <c r="L35" i="6" l="1"/>
  <c r="L58" i="6"/>
  <c r="L4" i="6"/>
  <c r="L5" i="6" s="1"/>
  <c r="K5" i="6"/>
  <c r="I5" i="6"/>
  <c r="I59" i="6" s="1"/>
  <c r="I58" i="6"/>
  <c r="I27" i="6"/>
  <c r="K8" i="6"/>
  <c r="K58" i="6"/>
  <c r="K35" i="6"/>
  <c r="K59" i="6" l="1"/>
  <c r="K27" i="6"/>
  <c r="L8" i="6"/>
  <c r="L27" i="6" s="1"/>
  <c r="L59" i="6" s="1"/>
</calcChain>
</file>

<file path=xl/sharedStrings.xml><?xml version="1.0" encoding="utf-8"?>
<sst xmlns="http://schemas.openxmlformats.org/spreadsheetml/2006/main" count="310" uniqueCount="142">
  <si>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</si>
  <si>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</si>
  <si>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</si>
  <si>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</si>
  <si>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</si>
  <si>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</si>
  <si>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</si>
  <si>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</si>
  <si>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</si>
  <si>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</si>
  <si>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</si>
  <si>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</si>
  <si>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</si>
  <si>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</si>
  <si>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</si>
  <si>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</si>
  <si>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Documents CEE</t>
  </si>
  <si>
    <t>LOT 4
 Menuiseries extérieures alumi</t>
  </si>
  <si>
    <t>4.0.1</t>
  </si>
  <si>
    <t>4.0.2</t>
  </si>
  <si>
    <t>4.1 - ZONE FROIDE - RDJ</t>
  </si>
  <si>
    <t>4.1.1</t>
  </si>
  <si>
    <t>Fermetures provisoires</t>
  </si>
  <si>
    <t>4.1.2</t>
  </si>
  <si>
    <t>Porte vitrée feuilletée 2 faces 44.2 1.56X2.30mHt
Localisation : Porte d'entrée Zone Froide</t>
  </si>
  <si>
    <t>Porte d'entrée Zone Froide</t>
  </si>
  <si>
    <t>4.1.3</t>
  </si>
  <si>
    <t>Porte vitrée feuilletée 2 faces 44.2 1.01X2.30mHt
Localisation : Porte d'entrée sur zone attente</t>
  </si>
  <si>
    <t>Porte d'entrée sur zone attente</t>
  </si>
  <si>
    <t>4.1.4</t>
  </si>
  <si>
    <t>PSE Brise-soleils extérieurs orientables motorisés 1.01X2.30Hr environ - Ne pas totaliser
Localisation : Porte d'entrée sur zone attente</t>
  </si>
  <si>
    <t>4.1.5</t>
  </si>
  <si>
    <t>Ensemble menuisé OB de 1.26X0.70m Ht
Localisation : Pour la fenêtre du bureau 1</t>
  </si>
  <si>
    <t>Pour la fenêtre du bureau 1</t>
  </si>
  <si>
    <t>4.1.6</t>
  </si>
  <si>
    <t>PSE Brise-soleils extérieurs orientables motorisés 1.26X0.70Hr environ - Ne pas totaliser
Localisation : Pour la fenêtre du bureau 1</t>
  </si>
  <si>
    <t>4.1.7</t>
  </si>
  <si>
    <t>Ensemble menuisé OB de 1.80X1.40m Ht
Localisation : Pour la fenêtre du bureau 2</t>
  </si>
  <si>
    <t>Pour la fenêtre du bureau 2</t>
  </si>
  <si>
    <t>4.1.8</t>
  </si>
  <si>
    <t>PSE Brise-soleils extérieurs orientables motorisés 1.80X1.40Hr environ - Ne pas totaliser
Localisation : Pour la fenêtre du bureau 2</t>
  </si>
  <si>
    <t>4.1.9</t>
  </si>
  <si>
    <t>Ensemble menuisé OB de 1.26X1.40m Ht
Localisation : Pour la fenêtre du bureau secrétariat et détente</t>
  </si>
  <si>
    <t>Pour la fenêtre du bureau secrétariat et détente</t>
  </si>
  <si>
    <t>4.1.10</t>
  </si>
  <si>
    <t>PSE Brise-soleils extérieurs orientables motorisés 1.26X1.40Hr environ - Ne pas totaliser
Localisation : Pour la fenêtre du bureau secrétariat et détente</t>
  </si>
  <si>
    <t>4.1.11</t>
  </si>
  <si>
    <t>Ensemble menuisé OB de 0.92X1.40m Ht
Localisation : Pour la fenêtre du WC PMR</t>
  </si>
  <si>
    <t>Pour la fenêtre du WC PMR</t>
  </si>
  <si>
    <t>4.1.12</t>
  </si>
  <si>
    <t>PSE Brise-soleils extérieurs orientables motorisés 0.92X1.40Hr environ - Ne pas totaliser
Localisation : Pour la fenêtre du WC PMR</t>
  </si>
  <si>
    <t>4.1.13</t>
  </si>
  <si>
    <t>Ensemble menuisé Fixe de 0.90X2.30m Ht
Localisation : Pour la zone attente</t>
  </si>
  <si>
    <t>Pour la zone attente</t>
  </si>
  <si>
    <t>4.1.14</t>
  </si>
  <si>
    <t>PSE Brise-soleils extérieurs orientables motorisés 0.92X2.30Hr environ - Ne pas totaliser
Localisation : Pour la zone attente</t>
  </si>
  <si>
    <t>4.1.15</t>
  </si>
  <si>
    <t>Mains courantes sur pieds perron
Localisation : Pour escalier et rampe de perron</t>
  </si>
  <si>
    <t>Pour escalier et rampe de perron</t>
  </si>
  <si>
    <t>4.1.16</t>
  </si>
  <si>
    <t>Clous podotactiles PMR
Localisation : En haut du perron d'entrée</t>
  </si>
  <si>
    <t>En haut du perron d'entrée</t>
  </si>
  <si>
    <t>4.1.17</t>
  </si>
  <si>
    <t>Profil plat antidérapant (pour marches perron)
Localisation : Sur escalier perron</t>
  </si>
  <si>
    <t>Sur escalier perron</t>
  </si>
  <si>
    <t>4.1.18</t>
  </si>
  <si>
    <t>Contremarches métal (habillage fixation mécanique)
Localisation : Sur escalier perron</t>
  </si>
  <si>
    <t>4.1.19</t>
  </si>
  <si>
    <t>Grilles pour VMC en façade
Localisation : Suivant besoins du lot CVC</t>
  </si>
  <si>
    <t>Suivant besoins du lot CVC</t>
  </si>
  <si>
    <t>4.2 - ZONE GALERIE DE LIAISON</t>
  </si>
  <si>
    <t>4.2.1</t>
  </si>
  <si>
    <t>Mur rideau avec porte double vitrée et fixes 2,80 X 2,72à3.00mHt variable environ entrée zone froide
Localisation : Pour mur rideau entrée zone froide</t>
  </si>
  <si>
    <t>Pour mur rideau entrée zone froide</t>
  </si>
  <si>
    <t>4.2.2</t>
  </si>
  <si>
    <t>Mur rideau avec porte double vitrée et fixes 4,55 X 2,80mHt variable environ sortie zone chaude
Localisation : Pour mur rideau sortie zone chaude</t>
  </si>
  <si>
    <t>Pour mur rideau sortie zone chaude</t>
  </si>
  <si>
    <t>4.2.3</t>
  </si>
  <si>
    <t>Mur rideau avec  fixes 5,85 X 2,80mHt variable environ partie fixe latérale
Localisation : Partie latérale de la galerie</t>
  </si>
  <si>
    <t>Partie latérale de la galerie</t>
  </si>
  <si>
    <t>4.2.4</t>
  </si>
  <si>
    <t>Mains courantes métalliques sur pieds en acier thermolaqué
Localisation : POur l'ensemble des mains courantes de la galerie de liaison</t>
  </si>
  <si>
    <t>POur l'ensemble des mains courantes de la galerie de liaison</t>
  </si>
  <si>
    <t>4.2.5</t>
  </si>
  <si>
    <t>Habillages et divers
Localisation : Pour l'ensemble des habillages de finition demandés par l'architecte</t>
  </si>
  <si>
    <t>Pour l'ensemble des habillages de finition demandés par l'architecte</t>
  </si>
  <si>
    <t>4.3 - ZONE CHAUDE - RDCH</t>
  </si>
  <si>
    <t>4.3.1</t>
  </si>
  <si>
    <t>Porte vitrée feuilletée 2 faces 44.2 1.56X2.10m Ht
Localisation : Porte de sortie zone chaude vers galerie</t>
  </si>
  <si>
    <t>Porte de sortie zone chaude vers galerie</t>
  </si>
  <si>
    <t>4.3.2</t>
  </si>
  <si>
    <t>Ensemble menuisé OB de 1.00X1,50m Ht
Localisation : Pour ls 2 fenêtres en salle de contrôle</t>
  </si>
  <si>
    <t>Pour ls 2 fenêtres en salle de contrôle</t>
  </si>
  <si>
    <t>4.3.3</t>
  </si>
  <si>
    <t>Ensemble menuisé OB de 0.80X1,50m Ht
Localisation : Pour la fenêtre en salle interprétation</t>
  </si>
  <si>
    <t>Pour la fenêtre en salle interprétation</t>
  </si>
  <si>
    <t>4.3.4</t>
  </si>
  <si>
    <t>Ensemble menuisé "Pompier" OA  &amp;amp; OB de 2,80X1,50m Ht
Localisation : En salle d'attente</t>
  </si>
  <si>
    <t>En salle d'attente</t>
  </si>
  <si>
    <t>4.3.5</t>
  </si>
  <si>
    <t>PSE Brise-soleils extérieurs orientables motorisés 1,00X1.50Hr environ - Ne pas totaliser
Localisation : Pour les fenêtres ci-dessus</t>
  </si>
  <si>
    <t>Pour les fenêtres ci-dessus</t>
  </si>
  <si>
    <t>4.3.6</t>
  </si>
  <si>
    <t>Ensemble menuisé OA de 1.90X0,85m Ht
Localisation : En Labo Prépa Injections</t>
  </si>
  <si>
    <t>En Labo Prépa Injections</t>
  </si>
  <si>
    <t>4.3.7</t>
  </si>
  <si>
    <t>PSE Brise-soleils extérieurs orientables motorisés 1,90X0,85Hr environ - Ne pas totaliser
Localisation : Pour la fenêtre ci-dessus</t>
  </si>
  <si>
    <t>Pour la fenêtre ci-dessus</t>
  </si>
  <si>
    <t>4.3.8</t>
  </si>
  <si>
    <t>Ensemble menuisé OA de 4,50X1,50m Ht
Localisation : Pour l'ensemble en marquage isotopique et stockage</t>
  </si>
  <si>
    <t>Pour l'ensemble en marquage isotopique et stockage</t>
  </si>
  <si>
    <t>4.3.9</t>
  </si>
  <si>
    <t>PSE Brise-soleils extérieurs orientables motorisés 4,50X1,50Hr environ en 2 volumes - Ne pas totaliser
Localisation : Pour la fenêtre ci-dessus</t>
  </si>
  <si>
    <t>4.3.10</t>
  </si>
  <si>
    <t>Ensemble menuisé OA de 2,80X1,50m Ht
Localisation : En stockage</t>
  </si>
  <si>
    <t>En stockage</t>
  </si>
  <si>
    <t>4.3.11</t>
  </si>
  <si>
    <t>PSE Brise-soleils extérieurs orientables motorisés 2,80X1,50Hr environ - Ne pas totaliser
Localisation : Pour la fenêtre ci-dessus</t>
  </si>
  <si>
    <t>4.3.12</t>
  </si>
  <si>
    <t>Ensemble menuisé OA de 1,80X1,50m Ht
Localisation : Pour ls 2 fenêtres en salle de contrôle</t>
  </si>
  <si>
    <t>4.3.13</t>
  </si>
  <si>
    <t>PSE Brise-soleils extérieurs orientables motorisés 1,80X1,50Hr environ - Ne pas totaliser
Localisation : Pour le local Gestion</t>
  </si>
  <si>
    <t>Pour le local Gestion</t>
  </si>
  <si>
    <t>4.3.14</t>
  </si>
  <si>
    <t>Ensemble menuisé OA de 2,64X1,50m Ht
Localisation : Pour ls 2 fenêtres en salle de contrôle</t>
  </si>
  <si>
    <t>4.3.15</t>
  </si>
  <si>
    <t>PSE Brise-soleils extérieurs orientables motorisés 2,64X1,50Hr environ - Ne pas totaliser
Localisation : Pour la fenêtre ci-dessus</t>
  </si>
  <si>
    <t>4.3.16</t>
  </si>
  <si>
    <t>Porte métallique 1,03/2,10mHtsur local déchets radioactifs
Localisation : Local déchets radioactifs</t>
  </si>
  <si>
    <t>Local déchets radioactifs</t>
  </si>
  <si>
    <t>4.3.17</t>
  </si>
  <si>
    <t>Porte métallique PLOMBEE 1,01/2,10mHtsur local déchets
Localisation : Local déchets</t>
  </si>
  <si>
    <t>Local déchets</t>
  </si>
  <si>
    <t>4.3.18</t>
  </si>
  <si>
    <t>Habillages et Divers
Localisation : Pour les pliages à la demande de l'architecte</t>
  </si>
  <si>
    <t>Pour les pliages à la demande de l'architecte</t>
  </si>
  <si>
    <t>4.3.19</t>
  </si>
  <si>
    <t>Révision des menuiseries extérieures conservées
Localisation : Pour l'ensemnle des menuiseries conservées en RdCh</t>
  </si>
  <si>
    <t>Pour l'ensemnle des menuiseries conservées en RdCh</t>
  </si>
  <si>
    <t>4.3.20</t>
  </si>
  <si>
    <t>Bavettes pour menuiseries extérieures
Localisation : Pour l'ensemble des fenêtres remplacées et existantes (ITE)</t>
  </si>
  <si>
    <t>Pour l'ensemble des fenêtres remplacées et existantes (ITE)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</si>
</sst>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59"/>
  <sheetViews>
    <sheetView tabSelected="1" workbookViewId="0">
      <selection sqref="A1:B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17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18</v>
      </c>
      <c r="B3" s="3" t="s">
        <v>16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19</v>
      </c>
      <c r="B4" s="3" t="s">
        <v>12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6" t="s">
        <v>10</v>
      </c>
      <c r="I5" s="7">
        <f>SUM( I3+I4)</f>
        <v>0</v>
      </c>
      <c r="K5">
        <f>SUM(K3+K4)</f>
        <v>0</v>
      </c>
      <c r="L5">
        <f>SUM(L3+L4)</f>
        <v>0</v>
      </c>
    </row>
    <row r="6" spans="1:12" s="10" customFormat="1" ht="9" customHeight="1" x14ac:dyDescent="0.45">
      <c r="A6" s="10" t="s">
        <v>20</v>
      </c>
    </row>
    <row r="7" spans="1:12" x14ac:dyDescent="0.4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</row>
    <row r="8" spans="1:12" x14ac:dyDescent="0.45">
      <c r="A8" s="2" t="s">
        <v>21</v>
      </c>
      <c r="B8" s="3" t="s">
        <v>22</v>
      </c>
      <c r="C8" s="2" t="s">
        <v>0</v>
      </c>
      <c r="D8" s="2" t="s">
        <v>14</v>
      </c>
      <c r="E8" s="4">
        <v>17</v>
      </c>
      <c r="F8" s="2" t="s">
        <v>0</v>
      </c>
      <c r="G8" s="4">
        <v>20</v>
      </c>
      <c r="H8" s="4">
        <v>0</v>
      </c>
      <c r="I8" s="2">
        <f t="shared" ref="I8:I26" si="0">IF(ISBLANK(E8),0,E8) * IF(ISBLANK(H8),0,H8)</f>
        <v>0</v>
      </c>
      <c r="K8">
        <f t="shared" ref="K8:K26" si="1">IF(ISBLANK(G8),0,G8) * IF(ISBLANK(I8),0,I8) %</f>
        <v>0</v>
      </c>
      <c r="L8">
        <f t="shared" ref="L8:L26" si="2">IF(ISBLANK(K8),0,K8) + IF(ISBLANK(I8),0,I8)</f>
        <v>0</v>
      </c>
    </row>
    <row r="9" spans="1:12" ht="34.9" x14ac:dyDescent="0.45">
      <c r="A9" s="2" t="s">
        <v>23</v>
      </c>
      <c r="B9" s="3" t="s">
        <v>24</v>
      </c>
      <c r="C9" s="2" t="s">
        <v>25</v>
      </c>
      <c r="D9" s="2" t="s">
        <v>9</v>
      </c>
      <c r="E9" s="4">
        <v>1</v>
      </c>
      <c r="F9" s="2" t="s">
        <v>0</v>
      </c>
      <c r="G9" s="4">
        <v>20</v>
      </c>
      <c r="H9" s="4">
        <v>0</v>
      </c>
      <c r="I9" s="2">
        <f t="shared" si="0"/>
        <v>0</v>
      </c>
      <c r="K9">
        <f t="shared" si="1"/>
        <v>0</v>
      </c>
      <c r="L9">
        <f t="shared" si="2"/>
        <v>0</v>
      </c>
    </row>
    <row r="10" spans="1:12" ht="34.9" x14ac:dyDescent="0.45">
      <c r="A10" s="2" t="s">
        <v>26</v>
      </c>
      <c r="B10" s="3" t="s">
        <v>27</v>
      </c>
      <c r="C10" s="2" t="s">
        <v>28</v>
      </c>
      <c r="D10" s="2" t="s">
        <v>9</v>
      </c>
      <c r="E10" s="4">
        <v>1</v>
      </c>
      <c r="F10" s="2" t="s">
        <v>0</v>
      </c>
      <c r="G10" s="4">
        <v>20</v>
      </c>
      <c r="H10" s="4">
        <v>0</v>
      </c>
      <c r="I10" s="2">
        <f t="shared" si="0"/>
        <v>0</v>
      </c>
      <c r="K10">
        <f t="shared" si="1"/>
        <v>0</v>
      </c>
      <c r="L10">
        <f t="shared" si="2"/>
        <v>0</v>
      </c>
    </row>
    <row r="11" spans="1:12" ht="46.5" x14ac:dyDescent="0.45">
      <c r="A11" s="2" t="s">
        <v>29</v>
      </c>
      <c r="B11" s="3" t="s">
        <v>30</v>
      </c>
      <c r="C11" s="2" t="s">
        <v>28</v>
      </c>
      <c r="D11" s="2" t="s">
        <v>15</v>
      </c>
      <c r="E11" s="4">
        <v>1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34.9" x14ac:dyDescent="0.45">
      <c r="A12" s="2" t="s">
        <v>31</v>
      </c>
      <c r="B12" s="3" t="s">
        <v>32</v>
      </c>
      <c r="C12" s="2" t="s">
        <v>33</v>
      </c>
      <c r="D12" s="2" t="s">
        <v>15</v>
      </c>
      <c r="E12" s="4">
        <v>1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46.5" x14ac:dyDescent="0.45">
      <c r="A13" s="2" t="s">
        <v>34</v>
      </c>
      <c r="B13" s="3" t="s">
        <v>35</v>
      </c>
      <c r="C13" s="2" t="s">
        <v>33</v>
      </c>
      <c r="D13" s="2" t="s">
        <v>15</v>
      </c>
      <c r="E13" s="4">
        <v>1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34.9" x14ac:dyDescent="0.45">
      <c r="A14" s="2" t="s">
        <v>36</v>
      </c>
      <c r="B14" s="3" t="s">
        <v>37</v>
      </c>
      <c r="C14" s="2" t="s">
        <v>38</v>
      </c>
      <c r="D14" s="2" t="s">
        <v>15</v>
      </c>
      <c r="E14" s="4">
        <v>1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46.5" x14ac:dyDescent="0.45">
      <c r="A15" s="2" t="s">
        <v>39</v>
      </c>
      <c r="B15" s="3" t="s">
        <v>40</v>
      </c>
      <c r="C15" s="2" t="s">
        <v>38</v>
      </c>
      <c r="D15" s="2" t="s">
        <v>15</v>
      </c>
      <c r="E15" s="4">
        <v>1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ht="46.5" x14ac:dyDescent="0.45">
      <c r="A16" s="2" t="s">
        <v>41</v>
      </c>
      <c r="B16" s="3" t="s">
        <v>42</v>
      </c>
      <c r="C16" s="2" t="s">
        <v>43</v>
      </c>
      <c r="D16" s="2" t="s">
        <v>15</v>
      </c>
      <c r="E16" s="4">
        <v>2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58.15" x14ac:dyDescent="0.45">
      <c r="A17" s="2" t="s">
        <v>44</v>
      </c>
      <c r="B17" s="3" t="s">
        <v>45</v>
      </c>
      <c r="C17" s="2" t="s">
        <v>43</v>
      </c>
      <c r="D17" s="2" t="s">
        <v>15</v>
      </c>
      <c r="E17" s="4">
        <v>2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34.9" x14ac:dyDescent="0.45">
      <c r="A18" s="2" t="s">
        <v>46</v>
      </c>
      <c r="B18" s="3" t="s">
        <v>47</v>
      </c>
      <c r="C18" s="2" t="s">
        <v>48</v>
      </c>
      <c r="D18" s="2" t="s">
        <v>15</v>
      </c>
      <c r="E18" s="4">
        <v>1</v>
      </c>
      <c r="F18" s="2" t="s">
        <v>0</v>
      </c>
      <c r="G18" s="4">
        <v>20</v>
      </c>
      <c r="H18" s="4">
        <v>0</v>
      </c>
      <c r="I18" s="2">
        <f t="shared" si="0"/>
        <v>0</v>
      </c>
      <c r="K18">
        <f t="shared" si="1"/>
        <v>0</v>
      </c>
      <c r="L18">
        <f t="shared" si="2"/>
        <v>0</v>
      </c>
    </row>
    <row r="19" spans="1:12" ht="46.5" x14ac:dyDescent="0.45">
      <c r="A19" s="2" t="s">
        <v>49</v>
      </c>
      <c r="B19" s="3" t="s">
        <v>50</v>
      </c>
      <c r="C19" s="2" t="s">
        <v>48</v>
      </c>
      <c r="D19" s="2" t="s">
        <v>15</v>
      </c>
      <c r="E19" s="4">
        <v>1</v>
      </c>
      <c r="F19" s="2" t="s">
        <v>0</v>
      </c>
      <c r="G19" s="4">
        <v>20</v>
      </c>
      <c r="H19" s="4">
        <v>0</v>
      </c>
      <c r="I19" s="2">
        <f t="shared" si="0"/>
        <v>0</v>
      </c>
      <c r="K19">
        <f t="shared" si="1"/>
        <v>0</v>
      </c>
      <c r="L19">
        <f t="shared" si="2"/>
        <v>0</v>
      </c>
    </row>
    <row r="20" spans="1:12" ht="34.9" x14ac:dyDescent="0.45">
      <c r="A20" s="2" t="s">
        <v>51</v>
      </c>
      <c r="B20" s="3" t="s">
        <v>52</v>
      </c>
      <c r="C20" s="2" t="s">
        <v>53</v>
      </c>
      <c r="D20" s="2" t="s">
        <v>15</v>
      </c>
      <c r="E20" s="4">
        <v>1</v>
      </c>
      <c r="F20" s="2" t="s">
        <v>0</v>
      </c>
      <c r="G20" s="4">
        <v>20</v>
      </c>
      <c r="H20" s="4">
        <v>0</v>
      </c>
      <c r="I20" s="2">
        <f t="shared" si="0"/>
        <v>0</v>
      </c>
      <c r="K20">
        <f t="shared" si="1"/>
        <v>0</v>
      </c>
      <c r="L20">
        <f t="shared" si="2"/>
        <v>0</v>
      </c>
    </row>
    <row r="21" spans="1:12" ht="46.5" x14ac:dyDescent="0.45">
      <c r="A21" s="2" t="s">
        <v>54</v>
      </c>
      <c r="B21" s="3" t="s">
        <v>55</v>
      </c>
      <c r="C21" s="2" t="s">
        <v>53</v>
      </c>
      <c r="D21" s="2" t="s">
        <v>15</v>
      </c>
      <c r="E21" s="4">
        <v>1</v>
      </c>
      <c r="F21" s="2" t="s">
        <v>0</v>
      </c>
      <c r="G21" s="4">
        <v>20</v>
      </c>
      <c r="H21" s="4">
        <v>0</v>
      </c>
      <c r="I21" s="2">
        <f t="shared" si="0"/>
        <v>0</v>
      </c>
      <c r="K21">
        <f t="shared" si="1"/>
        <v>0</v>
      </c>
      <c r="L21">
        <f t="shared" si="2"/>
        <v>0</v>
      </c>
    </row>
    <row r="22" spans="1:12" ht="34.9" x14ac:dyDescent="0.45">
      <c r="A22" s="2" t="s">
        <v>56</v>
      </c>
      <c r="B22" s="3" t="s">
        <v>57</v>
      </c>
      <c r="C22" s="2" t="s">
        <v>58</v>
      </c>
      <c r="D22" s="2" t="s">
        <v>13</v>
      </c>
      <c r="E22" s="4">
        <v>10.5</v>
      </c>
      <c r="F22" s="2" t="s">
        <v>0</v>
      </c>
      <c r="G22" s="4">
        <v>20</v>
      </c>
      <c r="H22" s="4">
        <v>0</v>
      </c>
      <c r="I22" s="2">
        <f t="shared" si="0"/>
        <v>0</v>
      </c>
      <c r="K22">
        <f t="shared" si="1"/>
        <v>0</v>
      </c>
      <c r="L22">
        <f t="shared" si="2"/>
        <v>0</v>
      </c>
    </row>
    <row r="23" spans="1:12" ht="34.9" x14ac:dyDescent="0.45">
      <c r="A23" s="2" t="s">
        <v>59</v>
      </c>
      <c r="B23" s="3" t="s">
        <v>60</v>
      </c>
      <c r="C23" s="2" t="s">
        <v>61</v>
      </c>
      <c r="D23" s="2" t="s">
        <v>9</v>
      </c>
      <c r="E23" s="4">
        <v>1</v>
      </c>
      <c r="F23" s="2" t="s">
        <v>0</v>
      </c>
      <c r="G23" s="4">
        <v>20</v>
      </c>
      <c r="H23" s="4">
        <v>0</v>
      </c>
      <c r="I23" s="2">
        <f t="shared" si="0"/>
        <v>0</v>
      </c>
      <c r="K23">
        <f t="shared" si="1"/>
        <v>0</v>
      </c>
      <c r="L23">
        <f t="shared" si="2"/>
        <v>0</v>
      </c>
    </row>
    <row r="24" spans="1:12" ht="34.9" x14ac:dyDescent="0.45">
      <c r="A24" s="2" t="s">
        <v>62</v>
      </c>
      <c r="B24" s="3" t="s">
        <v>63</v>
      </c>
      <c r="C24" s="2" t="s">
        <v>64</v>
      </c>
      <c r="D24" s="2" t="s">
        <v>13</v>
      </c>
      <c r="E24" s="4">
        <v>9.75</v>
      </c>
      <c r="F24" s="2" t="s">
        <v>0</v>
      </c>
      <c r="G24" s="4">
        <v>20</v>
      </c>
      <c r="H24" s="4">
        <v>0</v>
      </c>
      <c r="I24" s="2">
        <f t="shared" si="0"/>
        <v>0</v>
      </c>
      <c r="K24">
        <f t="shared" si="1"/>
        <v>0</v>
      </c>
      <c r="L24">
        <f t="shared" si="2"/>
        <v>0</v>
      </c>
    </row>
    <row r="25" spans="1:12" ht="34.9" x14ac:dyDescent="0.45">
      <c r="A25" s="2" t="s">
        <v>65</v>
      </c>
      <c r="B25" s="3" t="s">
        <v>66</v>
      </c>
      <c r="C25" s="2" t="s">
        <v>64</v>
      </c>
      <c r="D25" s="2" t="s">
        <v>13</v>
      </c>
      <c r="E25" s="4">
        <v>9.75</v>
      </c>
      <c r="F25" s="2" t="s">
        <v>0</v>
      </c>
      <c r="G25" s="4">
        <v>20</v>
      </c>
      <c r="H25" s="4">
        <v>0</v>
      </c>
      <c r="I25" s="2">
        <f t="shared" si="0"/>
        <v>0</v>
      </c>
      <c r="K25">
        <f t="shared" si="1"/>
        <v>0</v>
      </c>
      <c r="L25">
        <f t="shared" si="2"/>
        <v>0</v>
      </c>
    </row>
    <row r="26" spans="1:12" ht="34.9" x14ac:dyDescent="0.45">
      <c r="A26" s="2" t="s">
        <v>67</v>
      </c>
      <c r="B26" s="3" t="s">
        <v>68</v>
      </c>
      <c r="C26" s="2" t="s">
        <v>69</v>
      </c>
      <c r="D26" s="2" t="s">
        <v>15</v>
      </c>
      <c r="E26" s="4">
        <v>4</v>
      </c>
      <c r="F26" s="2" t="s">
        <v>0</v>
      </c>
      <c r="G26" s="4">
        <v>20</v>
      </c>
      <c r="H26" s="4">
        <v>0</v>
      </c>
      <c r="I26" s="2">
        <f t="shared" si="0"/>
        <v>0</v>
      </c>
      <c r="K26">
        <f t="shared" si="1"/>
        <v>0</v>
      </c>
      <c r="L26">
        <f t="shared" si="2"/>
        <v>0</v>
      </c>
    </row>
    <row r="27" spans="1:12" x14ac:dyDescent="0.45">
      <c r="A27" s="5" t="s">
        <v>0</v>
      </c>
      <c r="B27" s="5" t="s">
        <v>0</v>
      </c>
      <c r="C27" s="5" t="s">
        <v>0</v>
      </c>
      <c r="D27" s="5" t="s">
        <v>0</v>
      </c>
      <c r="E27" s="5" t="s">
        <v>0</v>
      </c>
      <c r="F27" s="5" t="s">
        <v>0</v>
      </c>
      <c r="G27" s="5" t="s">
        <v>0</v>
      </c>
      <c r="H27" s="6" t="s">
        <v>10</v>
      </c>
      <c r="I27" s="7">
        <f>SUM( I8+I9+I10+I11+I12+I13+I14+I15+I16+I17+I18+I19+I20+I21+I22+I23+I24+I25+I26)</f>
        <v>0</v>
      </c>
      <c r="K27">
        <f>SUM(K8+K9+K10+K11+K12+K13+K14+K15+K16+K17+K18+K19+K20+K21+K22+K23+K24+K25+K26)</f>
        <v>0</v>
      </c>
      <c r="L27">
        <f>SUM(L8+L9+L10+L11+L12+L13+L14+L15+L16+L17+L18+L19+L20+L21+L22+L23+L24+L25+L26)</f>
        <v>0</v>
      </c>
    </row>
    <row r="28" spans="1:12" s="10" customFormat="1" ht="9" customHeight="1" x14ac:dyDescent="0.45">
      <c r="A28" s="10" t="s">
        <v>70</v>
      </c>
    </row>
    <row r="29" spans="1:12" x14ac:dyDescent="0.45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 t="s">
        <v>7</v>
      </c>
      <c r="I29" s="1" t="s">
        <v>8</v>
      </c>
    </row>
    <row r="30" spans="1:12" ht="46.5" x14ac:dyDescent="0.45">
      <c r="A30" s="2" t="s">
        <v>71</v>
      </c>
      <c r="B30" s="3" t="s">
        <v>72</v>
      </c>
      <c r="C30" s="2" t="s">
        <v>73</v>
      </c>
      <c r="D30" s="2" t="s">
        <v>14</v>
      </c>
      <c r="E30" s="4">
        <v>8.4499999999999993</v>
      </c>
      <c r="F30" s="2" t="s">
        <v>0</v>
      </c>
      <c r="G30" s="4">
        <v>20</v>
      </c>
      <c r="H30" s="4">
        <v>0</v>
      </c>
      <c r="I30" s="2">
        <f>IF(ISBLANK(E30),0,E30) * IF(ISBLANK(H30),0,H30)</f>
        <v>0</v>
      </c>
      <c r="K30">
        <f>IF(ISBLANK(G30),0,G30) * IF(ISBLANK(I30),0,I30) %</f>
        <v>0</v>
      </c>
      <c r="L30">
        <f>IF(ISBLANK(K30),0,K30) + IF(ISBLANK(I30),0,I30)</f>
        <v>0</v>
      </c>
    </row>
    <row r="31" spans="1:12" ht="46.5" x14ac:dyDescent="0.45">
      <c r="A31" s="2" t="s">
        <v>74</v>
      </c>
      <c r="B31" s="3" t="s">
        <v>75</v>
      </c>
      <c r="C31" s="2" t="s">
        <v>76</v>
      </c>
      <c r="D31" s="2" t="s">
        <v>14</v>
      </c>
      <c r="E31" s="4">
        <v>13.65</v>
      </c>
      <c r="F31" s="2" t="s">
        <v>0</v>
      </c>
      <c r="G31" s="4">
        <v>20</v>
      </c>
      <c r="H31" s="4">
        <v>0</v>
      </c>
      <c r="I31" s="2">
        <f>IF(ISBLANK(E31),0,E31) * IF(ISBLANK(H31),0,H31)</f>
        <v>0</v>
      </c>
      <c r="K31">
        <f>IF(ISBLANK(G31),0,G31) * IF(ISBLANK(I31),0,I31) %</f>
        <v>0</v>
      </c>
      <c r="L31">
        <f>IF(ISBLANK(K31),0,K31) + IF(ISBLANK(I31),0,I31)</f>
        <v>0</v>
      </c>
    </row>
    <row r="32" spans="1:12" ht="46.5" x14ac:dyDescent="0.45">
      <c r="A32" s="2" t="s">
        <v>77</v>
      </c>
      <c r="B32" s="3" t="s">
        <v>78</v>
      </c>
      <c r="C32" s="2" t="s">
        <v>79</v>
      </c>
      <c r="D32" s="2" t="s">
        <v>14</v>
      </c>
      <c r="E32" s="4">
        <v>16.399999999999999</v>
      </c>
      <c r="F32" s="2" t="s">
        <v>0</v>
      </c>
      <c r="G32" s="4">
        <v>20</v>
      </c>
      <c r="H32" s="4">
        <v>0</v>
      </c>
      <c r="I32" s="2">
        <f>IF(ISBLANK(E32),0,E32) * IF(ISBLANK(H32),0,H32)</f>
        <v>0</v>
      </c>
      <c r="K32">
        <f>IF(ISBLANK(G32),0,G32) * IF(ISBLANK(I32),0,I32) %</f>
        <v>0</v>
      </c>
      <c r="L32">
        <f>IF(ISBLANK(K32),0,K32) + IF(ISBLANK(I32),0,I32)</f>
        <v>0</v>
      </c>
    </row>
    <row r="33" spans="1:12" ht="58.15" x14ac:dyDescent="0.45">
      <c r="A33" s="2" t="s">
        <v>80</v>
      </c>
      <c r="B33" s="3" t="s">
        <v>81</v>
      </c>
      <c r="C33" s="2" t="s">
        <v>82</v>
      </c>
      <c r="D33" s="2" t="s">
        <v>13</v>
      </c>
      <c r="E33" s="4">
        <v>20.399999999999999</v>
      </c>
      <c r="F33" s="2" t="s">
        <v>0</v>
      </c>
      <c r="G33" s="4">
        <v>20</v>
      </c>
      <c r="H33" s="4">
        <v>0</v>
      </c>
      <c r="I33" s="2">
        <f>IF(ISBLANK(E33),0,E33) * IF(ISBLANK(H33),0,H33)</f>
        <v>0</v>
      </c>
      <c r="K33">
        <f>IF(ISBLANK(G33),0,G33) * IF(ISBLANK(I33),0,I33) %</f>
        <v>0</v>
      </c>
      <c r="L33">
        <f>IF(ISBLANK(K33),0,K33) + IF(ISBLANK(I33),0,I33)</f>
        <v>0</v>
      </c>
    </row>
    <row r="34" spans="1:12" ht="46.5" x14ac:dyDescent="0.45">
      <c r="A34" s="2" t="s">
        <v>83</v>
      </c>
      <c r="B34" s="3" t="s">
        <v>84</v>
      </c>
      <c r="C34" s="2" t="s">
        <v>85</v>
      </c>
      <c r="D34" s="2" t="s">
        <v>9</v>
      </c>
      <c r="E34" s="4">
        <v>1</v>
      </c>
      <c r="F34" s="2" t="s">
        <v>0</v>
      </c>
      <c r="G34" s="4">
        <v>20</v>
      </c>
      <c r="H34" s="4">
        <v>0</v>
      </c>
      <c r="I34" s="2">
        <f>IF(ISBLANK(E34),0,E34) * IF(ISBLANK(H34),0,H34)</f>
        <v>0</v>
      </c>
      <c r="K34">
        <f>IF(ISBLANK(G34),0,G34) * IF(ISBLANK(I34),0,I34) %</f>
        <v>0</v>
      </c>
      <c r="L34">
        <f>IF(ISBLANK(K34),0,K34) + IF(ISBLANK(I34),0,I34)</f>
        <v>0</v>
      </c>
    </row>
    <row r="35" spans="1:12" x14ac:dyDescent="0.45">
      <c r="A35" s="5" t="s">
        <v>0</v>
      </c>
      <c r="B35" s="5" t="s">
        <v>0</v>
      </c>
      <c r="C35" s="5" t="s">
        <v>0</v>
      </c>
      <c r="D35" s="5" t="s">
        <v>0</v>
      </c>
      <c r="E35" s="5" t="s">
        <v>0</v>
      </c>
      <c r="F35" s="5" t="s">
        <v>0</v>
      </c>
      <c r="G35" s="5" t="s">
        <v>0</v>
      </c>
      <c r="H35" s="6" t="s">
        <v>10</v>
      </c>
      <c r="I35" s="7">
        <f>SUM( I30+I31+I32+I33+I34)</f>
        <v>0</v>
      </c>
      <c r="K35">
        <f>SUM(K30+K31+K32+K33+K34)</f>
        <v>0</v>
      </c>
      <c r="L35">
        <f>SUM(L30+L31+L32+L33+L34)</f>
        <v>0</v>
      </c>
    </row>
    <row r="36" spans="1:12" s="10" customFormat="1" ht="9" customHeight="1" x14ac:dyDescent="0.45">
      <c r="A36" s="10" t="s">
        <v>86</v>
      </c>
    </row>
    <row r="37" spans="1:12" x14ac:dyDescent="0.45">
      <c r="A37" s="1" t="s">
        <v>0</v>
      </c>
      <c r="B37" s="1" t="s">
        <v>1</v>
      </c>
      <c r="C37" s="1" t="s">
        <v>2</v>
      </c>
      <c r="D37" s="1" t="s">
        <v>3</v>
      </c>
      <c r="E37" s="1" t="s">
        <v>4</v>
      </c>
      <c r="F37" s="1" t="s">
        <v>5</v>
      </c>
      <c r="G37" s="1" t="s">
        <v>6</v>
      </c>
      <c r="H37" s="1" t="s">
        <v>7</v>
      </c>
      <c r="I37" s="1" t="s">
        <v>8</v>
      </c>
    </row>
    <row r="38" spans="1:12" ht="34.9" x14ac:dyDescent="0.45">
      <c r="A38" s="2" t="s">
        <v>87</v>
      </c>
      <c r="B38" s="3" t="s">
        <v>88</v>
      </c>
      <c r="C38" s="2" t="s">
        <v>89</v>
      </c>
      <c r="D38" s="2" t="s">
        <v>9</v>
      </c>
      <c r="E38" s="4">
        <v>1</v>
      </c>
      <c r="F38" s="2" t="s">
        <v>0</v>
      </c>
      <c r="G38" s="4">
        <v>20</v>
      </c>
      <c r="H38" s="4">
        <v>0</v>
      </c>
      <c r="I38" s="2">
        <f t="shared" ref="I38:I57" si="3">IF(ISBLANK(E38),0,E38) * IF(ISBLANK(H38),0,H38)</f>
        <v>0</v>
      </c>
      <c r="K38">
        <f t="shared" ref="K38:K57" si="4">IF(ISBLANK(G38),0,G38) * IF(ISBLANK(I38),0,I38) %</f>
        <v>0</v>
      </c>
      <c r="L38">
        <f t="shared" ref="L38:L57" si="5">IF(ISBLANK(K38),0,K38) + IF(ISBLANK(I38),0,I38)</f>
        <v>0</v>
      </c>
    </row>
    <row r="39" spans="1:12" ht="34.9" x14ac:dyDescent="0.45">
      <c r="A39" s="2" t="s">
        <v>90</v>
      </c>
      <c r="B39" s="3" t="s">
        <v>91</v>
      </c>
      <c r="C39" s="2" t="s">
        <v>92</v>
      </c>
      <c r="D39" s="2" t="s">
        <v>15</v>
      </c>
      <c r="E39" s="4">
        <v>2</v>
      </c>
      <c r="F39" s="2" t="s">
        <v>0</v>
      </c>
      <c r="G39" s="4">
        <v>20</v>
      </c>
      <c r="H39" s="4">
        <v>0</v>
      </c>
      <c r="I39" s="2">
        <f t="shared" si="3"/>
        <v>0</v>
      </c>
      <c r="K39">
        <f t="shared" si="4"/>
        <v>0</v>
      </c>
      <c r="L39">
        <f t="shared" si="5"/>
        <v>0</v>
      </c>
    </row>
    <row r="40" spans="1:12" ht="34.9" x14ac:dyDescent="0.45">
      <c r="A40" s="2" t="s">
        <v>93</v>
      </c>
      <c r="B40" s="3" t="s">
        <v>94</v>
      </c>
      <c r="C40" s="2" t="s">
        <v>95</v>
      </c>
      <c r="D40" s="2" t="s">
        <v>15</v>
      </c>
      <c r="E40" s="4">
        <v>1</v>
      </c>
      <c r="F40" s="2" t="s">
        <v>0</v>
      </c>
      <c r="G40" s="4">
        <v>20</v>
      </c>
      <c r="H40" s="4">
        <v>0</v>
      </c>
      <c r="I40" s="2">
        <f t="shared" si="3"/>
        <v>0</v>
      </c>
      <c r="K40">
        <f t="shared" si="4"/>
        <v>0</v>
      </c>
      <c r="L40">
        <f t="shared" si="5"/>
        <v>0</v>
      </c>
    </row>
    <row r="41" spans="1:12" ht="46.5" x14ac:dyDescent="0.45">
      <c r="A41" s="2" t="s">
        <v>96</v>
      </c>
      <c r="B41" s="3" t="s">
        <v>97</v>
      </c>
      <c r="C41" s="2" t="s">
        <v>98</v>
      </c>
      <c r="D41" s="2" t="s">
        <v>15</v>
      </c>
      <c r="E41" s="4">
        <v>1</v>
      </c>
      <c r="F41" s="2" t="s">
        <v>0</v>
      </c>
      <c r="G41" s="4">
        <v>20</v>
      </c>
      <c r="H41" s="4">
        <v>0</v>
      </c>
      <c r="I41" s="2">
        <f t="shared" si="3"/>
        <v>0</v>
      </c>
      <c r="K41">
        <f t="shared" si="4"/>
        <v>0</v>
      </c>
      <c r="L41">
        <f t="shared" si="5"/>
        <v>0</v>
      </c>
    </row>
    <row r="42" spans="1:12" ht="46.5" x14ac:dyDescent="0.45">
      <c r="A42" s="2" t="s">
        <v>99</v>
      </c>
      <c r="B42" s="3" t="s">
        <v>100</v>
      </c>
      <c r="C42" s="2" t="s">
        <v>101</v>
      </c>
      <c r="D42" s="2" t="s">
        <v>15</v>
      </c>
      <c r="E42" s="4">
        <v>2</v>
      </c>
      <c r="F42" s="2" t="s">
        <v>0</v>
      </c>
      <c r="G42" s="4">
        <v>20</v>
      </c>
      <c r="H42" s="4">
        <v>0</v>
      </c>
      <c r="I42" s="2">
        <f t="shared" si="3"/>
        <v>0</v>
      </c>
      <c r="K42">
        <f t="shared" si="4"/>
        <v>0</v>
      </c>
      <c r="L42">
        <f t="shared" si="5"/>
        <v>0</v>
      </c>
    </row>
    <row r="43" spans="1:12" ht="34.9" x14ac:dyDescent="0.45">
      <c r="A43" s="2" t="s">
        <v>102</v>
      </c>
      <c r="B43" s="3" t="s">
        <v>103</v>
      </c>
      <c r="C43" s="2" t="s">
        <v>104</v>
      </c>
      <c r="D43" s="2" t="s">
        <v>15</v>
      </c>
      <c r="E43" s="4">
        <v>1</v>
      </c>
      <c r="F43" s="2" t="s">
        <v>0</v>
      </c>
      <c r="G43" s="4">
        <v>20</v>
      </c>
      <c r="H43" s="4">
        <v>0</v>
      </c>
      <c r="I43" s="2">
        <f t="shared" si="3"/>
        <v>0</v>
      </c>
      <c r="K43">
        <f t="shared" si="4"/>
        <v>0</v>
      </c>
      <c r="L43">
        <f t="shared" si="5"/>
        <v>0</v>
      </c>
    </row>
    <row r="44" spans="1:12" ht="46.5" x14ac:dyDescent="0.45">
      <c r="A44" s="2" t="s">
        <v>105</v>
      </c>
      <c r="B44" s="3" t="s">
        <v>106</v>
      </c>
      <c r="C44" s="2" t="s">
        <v>107</v>
      </c>
      <c r="D44" s="2" t="s">
        <v>15</v>
      </c>
      <c r="E44" s="4">
        <v>1</v>
      </c>
      <c r="F44" s="2" t="s">
        <v>0</v>
      </c>
      <c r="G44" s="4">
        <v>20</v>
      </c>
      <c r="H44" s="4">
        <v>0</v>
      </c>
      <c r="I44" s="2">
        <f t="shared" si="3"/>
        <v>0</v>
      </c>
      <c r="K44">
        <f t="shared" si="4"/>
        <v>0</v>
      </c>
      <c r="L44">
        <f t="shared" si="5"/>
        <v>0</v>
      </c>
    </row>
    <row r="45" spans="1:12" ht="46.5" x14ac:dyDescent="0.45">
      <c r="A45" s="2" t="s">
        <v>108</v>
      </c>
      <c r="B45" s="3" t="s">
        <v>109</v>
      </c>
      <c r="C45" s="2" t="s">
        <v>110</v>
      </c>
      <c r="D45" s="2" t="s">
        <v>15</v>
      </c>
      <c r="E45" s="4">
        <v>1</v>
      </c>
      <c r="F45" s="2" t="s">
        <v>0</v>
      </c>
      <c r="G45" s="4">
        <v>20</v>
      </c>
      <c r="H45" s="4">
        <v>0</v>
      </c>
      <c r="I45" s="2">
        <f t="shared" si="3"/>
        <v>0</v>
      </c>
      <c r="K45">
        <f t="shared" si="4"/>
        <v>0</v>
      </c>
      <c r="L45">
        <f t="shared" si="5"/>
        <v>0</v>
      </c>
    </row>
    <row r="46" spans="1:12" ht="46.5" x14ac:dyDescent="0.45">
      <c r="A46" s="2" t="s">
        <v>111</v>
      </c>
      <c r="B46" s="3" t="s">
        <v>112</v>
      </c>
      <c r="C46" s="2" t="s">
        <v>107</v>
      </c>
      <c r="D46" s="2" t="s">
        <v>15</v>
      </c>
      <c r="E46" s="4">
        <v>1</v>
      </c>
      <c r="F46" s="2" t="s">
        <v>0</v>
      </c>
      <c r="G46" s="4">
        <v>20</v>
      </c>
      <c r="H46" s="4">
        <v>0</v>
      </c>
      <c r="I46" s="2">
        <f t="shared" si="3"/>
        <v>0</v>
      </c>
      <c r="K46">
        <f t="shared" si="4"/>
        <v>0</v>
      </c>
      <c r="L46">
        <f t="shared" si="5"/>
        <v>0</v>
      </c>
    </row>
    <row r="47" spans="1:12" ht="34.9" x14ac:dyDescent="0.45">
      <c r="A47" s="2" t="s">
        <v>113</v>
      </c>
      <c r="B47" s="3" t="s">
        <v>114</v>
      </c>
      <c r="C47" s="2" t="s">
        <v>115</v>
      </c>
      <c r="D47" s="2" t="s">
        <v>15</v>
      </c>
      <c r="E47" s="4">
        <v>1</v>
      </c>
      <c r="F47" s="2" t="s">
        <v>0</v>
      </c>
      <c r="G47" s="4">
        <v>20</v>
      </c>
      <c r="H47" s="4">
        <v>0</v>
      </c>
      <c r="I47" s="2">
        <f t="shared" si="3"/>
        <v>0</v>
      </c>
      <c r="K47">
        <f t="shared" si="4"/>
        <v>0</v>
      </c>
      <c r="L47">
        <f t="shared" si="5"/>
        <v>0</v>
      </c>
    </row>
    <row r="48" spans="1:12" ht="46.5" x14ac:dyDescent="0.45">
      <c r="A48" s="2" t="s">
        <v>116</v>
      </c>
      <c r="B48" s="3" t="s">
        <v>117</v>
      </c>
      <c r="C48" s="2" t="s">
        <v>107</v>
      </c>
      <c r="D48" s="2" t="s">
        <v>15</v>
      </c>
      <c r="E48" s="4">
        <v>1</v>
      </c>
      <c r="F48" s="2" t="s">
        <v>0</v>
      </c>
      <c r="G48" s="4">
        <v>20</v>
      </c>
      <c r="H48" s="4">
        <v>0</v>
      </c>
      <c r="I48" s="2">
        <f t="shared" si="3"/>
        <v>0</v>
      </c>
      <c r="K48">
        <f t="shared" si="4"/>
        <v>0</v>
      </c>
      <c r="L48">
        <f t="shared" si="5"/>
        <v>0</v>
      </c>
    </row>
    <row r="49" spans="1:12" ht="34.9" x14ac:dyDescent="0.45">
      <c r="A49" s="2" t="s">
        <v>118</v>
      </c>
      <c r="B49" s="3" t="s">
        <v>119</v>
      </c>
      <c r="C49" s="2" t="s">
        <v>92</v>
      </c>
      <c r="D49" s="2" t="s">
        <v>15</v>
      </c>
      <c r="E49" s="4">
        <v>1</v>
      </c>
      <c r="F49" s="2" t="s">
        <v>0</v>
      </c>
      <c r="G49" s="4">
        <v>20</v>
      </c>
      <c r="H49" s="4">
        <v>0</v>
      </c>
      <c r="I49" s="2">
        <f t="shared" si="3"/>
        <v>0</v>
      </c>
      <c r="K49">
        <f t="shared" si="4"/>
        <v>0</v>
      </c>
      <c r="L49">
        <f t="shared" si="5"/>
        <v>0</v>
      </c>
    </row>
    <row r="50" spans="1:12" ht="46.5" x14ac:dyDescent="0.45">
      <c r="A50" s="2" t="s">
        <v>120</v>
      </c>
      <c r="B50" s="3" t="s">
        <v>121</v>
      </c>
      <c r="C50" s="2" t="s">
        <v>122</v>
      </c>
      <c r="D50" s="2" t="s">
        <v>15</v>
      </c>
      <c r="E50" s="4">
        <v>1</v>
      </c>
      <c r="F50" s="2" t="s">
        <v>0</v>
      </c>
      <c r="G50" s="4">
        <v>20</v>
      </c>
      <c r="H50" s="4">
        <v>0</v>
      </c>
      <c r="I50" s="2">
        <f t="shared" si="3"/>
        <v>0</v>
      </c>
      <c r="K50">
        <f t="shared" si="4"/>
        <v>0</v>
      </c>
      <c r="L50">
        <f t="shared" si="5"/>
        <v>0</v>
      </c>
    </row>
    <row r="51" spans="1:12" ht="34.9" x14ac:dyDescent="0.45">
      <c r="A51" s="2" t="s">
        <v>123</v>
      </c>
      <c r="B51" s="3" t="s">
        <v>124</v>
      </c>
      <c r="C51" s="2" t="s">
        <v>92</v>
      </c>
      <c r="D51" s="2" t="s">
        <v>15</v>
      </c>
      <c r="E51" s="4">
        <v>1</v>
      </c>
      <c r="F51" s="2" t="s">
        <v>0</v>
      </c>
      <c r="G51" s="4">
        <v>20</v>
      </c>
      <c r="H51" s="4">
        <v>0</v>
      </c>
      <c r="I51" s="2">
        <f t="shared" si="3"/>
        <v>0</v>
      </c>
      <c r="K51">
        <f t="shared" si="4"/>
        <v>0</v>
      </c>
      <c r="L51">
        <f t="shared" si="5"/>
        <v>0</v>
      </c>
    </row>
    <row r="52" spans="1:12" ht="46.5" x14ac:dyDescent="0.45">
      <c r="A52" s="2" t="s">
        <v>125</v>
      </c>
      <c r="B52" s="3" t="s">
        <v>126</v>
      </c>
      <c r="C52" s="2" t="s">
        <v>107</v>
      </c>
      <c r="D52" s="2" t="s">
        <v>15</v>
      </c>
      <c r="E52" s="4">
        <v>1</v>
      </c>
      <c r="F52" s="2" t="s">
        <v>0</v>
      </c>
      <c r="G52" s="4">
        <v>20</v>
      </c>
      <c r="H52" s="4">
        <v>0</v>
      </c>
      <c r="I52" s="2">
        <f t="shared" si="3"/>
        <v>0</v>
      </c>
      <c r="K52">
        <f t="shared" si="4"/>
        <v>0</v>
      </c>
      <c r="L52">
        <f t="shared" si="5"/>
        <v>0</v>
      </c>
    </row>
    <row r="53" spans="1:12" ht="34.9" x14ac:dyDescent="0.45">
      <c r="A53" s="2" t="s">
        <v>127</v>
      </c>
      <c r="B53" s="3" t="s">
        <v>128</v>
      </c>
      <c r="C53" s="2" t="s">
        <v>129</v>
      </c>
      <c r="D53" s="2" t="s">
        <v>9</v>
      </c>
      <c r="E53" s="4">
        <v>1</v>
      </c>
      <c r="F53" s="2" t="s">
        <v>0</v>
      </c>
      <c r="G53" s="4">
        <v>20</v>
      </c>
      <c r="H53" s="4">
        <v>0</v>
      </c>
      <c r="I53" s="2">
        <f t="shared" si="3"/>
        <v>0</v>
      </c>
      <c r="K53">
        <f t="shared" si="4"/>
        <v>0</v>
      </c>
      <c r="L53">
        <f t="shared" si="5"/>
        <v>0</v>
      </c>
    </row>
    <row r="54" spans="1:12" ht="34.9" x14ac:dyDescent="0.45">
      <c r="A54" s="2" t="s">
        <v>130</v>
      </c>
      <c r="B54" s="3" t="s">
        <v>131</v>
      </c>
      <c r="C54" s="2" t="s">
        <v>132</v>
      </c>
      <c r="D54" s="2" t="s">
        <v>9</v>
      </c>
      <c r="E54" s="4">
        <v>1</v>
      </c>
      <c r="F54" s="2" t="s">
        <v>0</v>
      </c>
      <c r="G54" s="4">
        <v>20</v>
      </c>
      <c r="H54" s="4">
        <v>0</v>
      </c>
      <c r="I54" s="2">
        <f t="shared" si="3"/>
        <v>0</v>
      </c>
      <c r="K54">
        <f t="shared" si="4"/>
        <v>0</v>
      </c>
      <c r="L54">
        <f t="shared" si="5"/>
        <v>0</v>
      </c>
    </row>
    <row r="55" spans="1:12" ht="34.9" x14ac:dyDescent="0.45">
      <c r="A55" s="2" t="s">
        <v>133</v>
      </c>
      <c r="B55" s="3" t="s">
        <v>134</v>
      </c>
      <c r="C55" s="2" t="s">
        <v>135</v>
      </c>
      <c r="D55" s="2" t="s">
        <v>9</v>
      </c>
      <c r="E55" s="4">
        <v>1</v>
      </c>
      <c r="F55" s="2" t="s">
        <v>0</v>
      </c>
      <c r="G55" s="4">
        <v>20</v>
      </c>
      <c r="H55" s="4">
        <v>0</v>
      </c>
      <c r="I55" s="2">
        <f t="shared" si="3"/>
        <v>0</v>
      </c>
      <c r="K55">
        <f t="shared" si="4"/>
        <v>0</v>
      </c>
      <c r="L55">
        <f t="shared" si="5"/>
        <v>0</v>
      </c>
    </row>
    <row r="56" spans="1:12" ht="46.5" x14ac:dyDescent="0.45">
      <c r="A56" s="2" t="s">
        <v>136</v>
      </c>
      <c r="B56" s="3" t="s">
        <v>137</v>
      </c>
      <c r="C56" s="2" t="s">
        <v>138</v>
      </c>
      <c r="D56" s="2" t="s">
        <v>9</v>
      </c>
      <c r="E56" s="4">
        <v>1</v>
      </c>
      <c r="F56" s="2" t="s">
        <v>0</v>
      </c>
      <c r="G56" s="4">
        <v>20</v>
      </c>
      <c r="H56" s="4">
        <v>0</v>
      </c>
      <c r="I56" s="2">
        <f t="shared" si="3"/>
        <v>0</v>
      </c>
      <c r="K56">
        <f t="shared" si="4"/>
        <v>0</v>
      </c>
      <c r="L56">
        <f t="shared" si="5"/>
        <v>0</v>
      </c>
    </row>
    <row r="57" spans="1:12" ht="46.5" x14ac:dyDescent="0.45">
      <c r="A57" s="2" t="s">
        <v>139</v>
      </c>
      <c r="B57" s="3" t="s">
        <v>140</v>
      </c>
      <c r="C57" s="2" t="s">
        <v>141</v>
      </c>
      <c r="D57" s="2" t="s">
        <v>13</v>
      </c>
      <c r="E57" s="4">
        <v>24.5</v>
      </c>
      <c r="F57" s="2" t="s">
        <v>0</v>
      </c>
      <c r="G57" s="4">
        <v>20</v>
      </c>
      <c r="H57" s="4">
        <v>0</v>
      </c>
      <c r="I57" s="2">
        <f t="shared" si="3"/>
        <v>0</v>
      </c>
      <c r="K57">
        <f t="shared" si="4"/>
        <v>0</v>
      </c>
      <c r="L57">
        <f t="shared" si="5"/>
        <v>0</v>
      </c>
    </row>
    <row r="58" spans="1:12" x14ac:dyDescent="0.45">
      <c r="A58" s="5" t="s">
        <v>0</v>
      </c>
      <c r="B58" s="5" t="s">
        <v>0</v>
      </c>
      <c r="C58" s="5" t="s">
        <v>0</v>
      </c>
      <c r="D58" s="5" t="s">
        <v>0</v>
      </c>
      <c r="E58" s="5" t="s">
        <v>0</v>
      </c>
      <c r="F58" s="5" t="s">
        <v>0</v>
      </c>
      <c r="G58" s="5" t="s">
        <v>0</v>
      </c>
      <c r="H58" s="6" t="s">
        <v>10</v>
      </c>
      <c r="I58" s="7">
        <f>SUM( I38+I39+I40+I41+I42+I43+I44+I45+I46+I47+I48+I49+I50+I51+I52+I53+I54+I55+I56+I57)</f>
        <v>0</v>
      </c>
      <c r="K58">
        <f>SUM(K38+K39+K40+K41+K42+K43+K44+K45+K46+K47+K48+K49+K50+K51+K52+K53+K54+K55+K56+K57)</f>
        <v>0</v>
      </c>
      <c r="L58">
        <f>SUM(L38+L39+L40+L41+L42+L43+L44+L45+L46+L47+L48+L49+L50+L51+L52+L53+L54+L55+L56+L57)</f>
        <v>0</v>
      </c>
    </row>
    <row r="59" spans="1:12" x14ac:dyDescent="0.45">
      <c r="A59" s="8" t="s">
        <v>0</v>
      </c>
      <c r="B59" s="8" t="s">
        <v>0</v>
      </c>
      <c r="C59" s="8" t="s">
        <v>0</v>
      </c>
      <c r="D59" s="8" t="s">
        <v>0</v>
      </c>
      <c r="E59" s="8" t="s">
        <v>0</v>
      </c>
      <c r="F59" s="8" t="s">
        <v>0</v>
      </c>
      <c r="G59" s="8" t="s">
        <v>0</v>
      </c>
      <c r="H59" s="8" t="s">
        <v>11</v>
      </c>
      <c r="I59" s="9">
        <f>SUM( I5+I27+I35+I58)</f>
        <v>0</v>
      </c>
      <c r="K59">
        <f>SUM(K5+K27+K35+K58)</f>
        <v>0</v>
      </c>
      <c r="L59">
        <f>SUM(L5+L27+L35+L58)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Menuiseries extérieures alumi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2024-11-13T14:23:31Z</dcterms:modified>
</cp:coreProperties>
</file>