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/>
  <xr:revisionPtr revIDLastSave="0" documentId="8_{9CE44D27-1605-4D12-9CD7-54E9E0F07C9F}" xr6:coauthVersionLast="47" xr6:coauthVersionMax="47" xr10:uidLastSave="{00000000-0000-0000-0000-000000000000}"/>
  <bookViews>
    <workbookView xWindow="-98" yWindow="-98" windowWidth="33946" windowHeight="21975" xr2:uid="{00000000-000D-0000-FFFF-FFFF00000000}"/>
  </bookViews>
  <sheets>
    <sheet name="Plâtrerie Peintures Faux Plaf" sheetId="7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7" l="1"/>
  <c r="K48" i="7" s="1"/>
  <c r="L48" i="7" s="1"/>
  <c r="K47" i="7"/>
  <c r="L47" i="7" s="1"/>
  <c r="I47" i="7"/>
  <c r="I46" i="7"/>
  <c r="I39" i="7"/>
  <c r="K39" i="7" s="1"/>
  <c r="L39" i="7" s="1"/>
  <c r="K38" i="7"/>
  <c r="L38" i="7" s="1"/>
  <c r="I38" i="7"/>
  <c r="L37" i="7"/>
  <c r="K37" i="7"/>
  <c r="I37" i="7"/>
  <c r="K36" i="7"/>
  <c r="L36" i="7" s="1"/>
  <c r="I36" i="7"/>
  <c r="I35" i="7"/>
  <c r="K35" i="7" s="1"/>
  <c r="L35" i="7" s="1"/>
  <c r="L34" i="7"/>
  <c r="K34" i="7"/>
  <c r="I34" i="7"/>
  <c r="I33" i="7"/>
  <c r="K33" i="7" s="1"/>
  <c r="L33" i="7" s="1"/>
  <c r="K32" i="7"/>
  <c r="L32" i="7" s="1"/>
  <c r="I32" i="7"/>
  <c r="I31" i="7"/>
  <c r="K31" i="7" s="1"/>
  <c r="I27" i="7"/>
  <c r="K27" i="7" s="1"/>
  <c r="L27" i="7" s="1"/>
  <c r="K26" i="7"/>
  <c r="L26" i="7" s="1"/>
  <c r="I26" i="7"/>
  <c r="L25" i="7"/>
  <c r="I25" i="7"/>
  <c r="K25" i="7" s="1"/>
  <c r="I24" i="7"/>
  <c r="K24" i="7" s="1"/>
  <c r="L24" i="7" s="1"/>
  <c r="I23" i="7"/>
  <c r="K23" i="7" s="1"/>
  <c r="L23" i="7" s="1"/>
  <c r="I22" i="7"/>
  <c r="K22" i="7" s="1"/>
  <c r="L22" i="7" s="1"/>
  <c r="I21" i="7"/>
  <c r="K21" i="7" s="1"/>
  <c r="L21" i="7" s="1"/>
  <c r="K20" i="7"/>
  <c r="L20" i="7" s="1"/>
  <c r="I20" i="7"/>
  <c r="K19" i="7"/>
  <c r="L19" i="7" s="1"/>
  <c r="I19" i="7"/>
  <c r="K18" i="7"/>
  <c r="L18" i="7" s="1"/>
  <c r="I18" i="7"/>
  <c r="L17" i="7"/>
  <c r="I17" i="7"/>
  <c r="K17" i="7" s="1"/>
  <c r="I16" i="7"/>
  <c r="K16" i="7" s="1"/>
  <c r="L16" i="7" s="1"/>
  <c r="I15" i="7"/>
  <c r="K15" i="7" s="1"/>
  <c r="L15" i="7" s="1"/>
  <c r="I14" i="7"/>
  <c r="K14" i="7" s="1"/>
  <c r="L14" i="7" s="1"/>
  <c r="I13" i="7"/>
  <c r="K13" i="7" s="1"/>
  <c r="L13" i="7" s="1"/>
  <c r="K12" i="7"/>
  <c r="L12" i="7" s="1"/>
  <c r="I12" i="7"/>
  <c r="I11" i="7"/>
  <c r="K11" i="7" s="1"/>
  <c r="L11" i="7" s="1"/>
  <c r="K10" i="7"/>
  <c r="L10" i="7" s="1"/>
  <c r="I10" i="7"/>
  <c r="L9" i="7"/>
  <c r="I9" i="7"/>
  <c r="K9" i="7" s="1"/>
  <c r="I8" i="7"/>
  <c r="I4" i="7"/>
  <c r="K4" i="7" s="1"/>
  <c r="L4" i="7" s="1"/>
  <c r="I3" i="7"/>
  <c r="K3" i="7" s="1"/>
  <c r="L31" i="7" l="1"/>
  <c r="L40" i="7" s="1"/>
  <c r="K40" i="7"/>
  <c r="I28" i="7"/>
  <c r="K8" i="7"/>
  <c r="I49" i="7"/>
  <c r="K46" i="7"/>
  <c r="I40" i="7"/>
  <c r="K5" i="7"/>
  <c r="L3" i="7"/>
  <c r="L5" i="7" s="1"/>
  <c r="I5" i="7"/>
  <c r="L46" i="7" l="1"/>
  <c r="L49" i="7" s="1"/>
  <c r="K49" i="7"/>
  <c r="K50" i="7"/>
  <c r="K28" i="7"/>
  <c r="L8" i="7"/>
  <c r="L28" i="7" s="1"/>
  <c r="L50" i="7" s="1"/>
  <c r="I50" i="7"/>
</calcChain>
</file>

<file path=xl/sharedStrings.xml><?xml version="1.0" encoding="utf-8"?>
<sst xmlns="http://schemas.openxmlformats.org/spreadsheetml/2006/main" count="268" uniqueCount="109">
  <si>
    <t/>
  </si>
  <si>
    <t>Titre du poste</t>
  </si>
  <si>
    <t>Localisation</t>
  </si>
  <si>
    <t>U</t>
  </si>
  <si>
    <t>Qté</t>
  </si>
  <si>
    <t>Quantité artisan</t>
  </si>
  <si>
    <t>TVA</t>
  </si>
  <si>
    <t>PU. HT</t>
  </si>
  <si>
    <t>Total HT</t>
  </si>
  <si>
    <t>ens</t>
  </si>
  <si>
    <t>SOUS TOTAL</t>
  </si>
  <si>
    <t>TOTAL HT</t>
  </si>
  <si>
    <t>DOE</t>
  </si>
  <si>
    <t>ml</t>
  </si>
  <si>
    <t>m2</t>
  </si>
  <si>
    <t>u</t>
  </si>
  <si>
    <t>Documents CEE</t>
  </si>
  <si>
    <t>LOT 5
 Plâtrerie Peintures Faux Plaf</t>
  </si>
  <si>
    <t>5.0.1</t>
  </si>
  <si>
    <t>5.0.2</t>
  </si>
  <si>
    <t>5.1 - ZONE FROIDE - RDJ</t>
  </si>
  <si>
    <t>5.1.1</t>
  </si>
  <si>
    <t>Doublages périphériques isolant avec BA 18
Localisation : Pour l'ensemble des doublages en zone froide</t>
  </si>
  <si>
    <t>Pour l'ensemble des doublages en zone froide</t>
  </si>
  <si>
    <t>5.1.2</t>
  </si>
  <si>
    <t>Plus value pour doublage hydrofuge très forte hygrométrie
Localisation : Pour l'ensemble des doublages en zone froide</t>
  </si>
  <si>
    <t>5.1.3</t>
  </si>
  <si>
    <t>Cloisons
Localisation : Pour l'ensemble des cloisons en zone froide</t>
  </si>
  <si>
    <t>Pour l'ensemble des cloisons en zone froide</t>
  </si>
  <si>
    <t>5.1.4</t>
  </si>
  <si>
    <t>5.1.5</t>
  </si>
  <si>
    <t>Pose d'huisseries et châssis
Localisation : Pour toutes les huisseries et châssis en corrdination avec le menuisier intérieur</t>
  </si>
  <si>
    <t>Pour toutes les huisseries et châssis en corrdination avec le menuisier intérieur</t>
  </si>
  <si>
    <t>5.1.6</t>
  </si>
  <si>
    <t>Isolant sur plafond CF
Localisation : Pour l'ensemble du comble</t>
  </si>
  <si>
    <t>Pour l'ensemble du comble</t>
  </si>
  <si>
    <t>5.1.7</t>
  </si>
  <si>
    <t>Membrane d'étanchéité à l'air  sur écran CF
Localisation : Pour l'ensemble du comble</t>
  </si>
  <si>
    <t>5.1.8</t>
  </si>
  <si>
    <t>Plafond écran CF1/2H
Localisation : Pour l'ensemble du plafond de la zone froide</t>
  </si>
  <si>
    <t>Pour l'ensemble du plafond de la zone froide</t>
  </si>
  <si>
    <t>5.1.9</t>
  </si>
  <si>
    <t>Gaines techniques et caissons divers
Localisation : Sur demande de l'architecte et des lots fluides</t>
  </si>
  <si>
    <t>Sur demande de l'architecte et des lots fluides</t>
  </si>
  <si>
    <t>5.1.10</t>
  </si>
  <si>
    <t>Habillage de bâti-support de WC
Localisation : Pour les WC suspendus</t>
  </si>
  <si>
    <t>Pour les WC suspendus</t>
  </si>
  <si>
    <t>5.1.11</t>
  </si>
  <si>
    <t>Faux Plafond acoustique 60X60
Localisation : Pour l'ensemble des plafonds sauf locaux humides</t>
  </si>
  <si>
    <t>Pour l'ensemble des plafonds sauf locaux humides</t>
  </si>
  <si>
    <t>5.1.12</t>
  </si>
  <si>
    <t>Faux Plafond pour locaux humides
Localisation : Pour les locaux humides :  WC Douche Vestiaire Ménage WC</t>
  </si>
  <si>
    <t>Pour les locaux humides :  WC Douche Vestiaire Ménage WC</t>
  </si>
  <si>
    <t>5.1.13</t>
  </si>
  <si>
    <t>Joues et divers caissons
Localisation : Sur demande de l'architecte et des lots fluides</t>
  </si>
  <si>
    <t>5.1.14</t>
  </si>
  <si>
    <t>Préparations murales
Localisation : Pour l'ensemble des parois murales</t>
  </si>
  <si>
    <t>Pour l'ensemble des parois murales</t>
  </si>
  <si>
    <t>5.1.15</t>
  </si>
  <si>
    <t>Toile de verre peinture
Localisation : Pour l'ensemble des locaux sauf locaux humides</t>
  </si>
  <si>
    <t>Pour l'ensemble des locaux sauf locaux humides</t>
  </si>
  <si>
    <t>5.1.16</t>
  </si>
  <si>
    <t>Peinture sur boiseries
Localisation : Pour l'ensemble des boiseries</t>
  </si>
  <si>
    <t>Pour l'ensemble des boiseries</t>
  </si>
  <si>
    <t>5.1.17</t>
  </si>
  <si>
    <t>Peintures sur tuyauteries et évacuations
Localisation : Pour l'ensemble des tuyauteries et évacuations</t>
  </si>
  <si>
    <t>Pour l'ensemble des tuyauteries et évacuations</t>
  </si>
  <si>
    <t>5.1.18</t>
  </si>
  <si>
    <t>Retouches
Localisation : Pour l'ensemble des retouches exigées par l'architecte en OPR et réception</t>
  </si>
  <si>
    <t>Pour l'ensemble des retouches exigées par l'architecte en OPR et réception</t>
  </si>
  <si>
    <t>5.1.19</t>
  </si>
  <si>
    <t>Nettoyage OPR Phase 1
Localisation : Nettoyage à réaliser en OPR</t>
  </si>
  <si>
    <t>Nettoyage à réaliser en OPR</t>
  </si>
  <si>
    <t>5.1.20</t>
  </si>
  <si>
    <t>Nettoyage réception Phase 1
Localisation : Nettoyage à réaliser en Réception</t>
  </si>
  <si>
    <t>Nettoyage à réaliser en Réception</t>
  </si>
  <si>
    <t>5.2 - ZONE GALERIE DE LIAISON</t>
  </si>
  <si>
    <t>5.2.1</t>
  </si>
  <si>
    <t>Doublages sur murs préfabriqués type placostil
Localisation : Pour la partie de mur doublé en panneaux BA préfabriqués</t>
  </si>
  <si>
    <t>Pour la partie de mur doublé en panneaux BA préfabriqués</t>
  </si>
  <si>
    <t>5.2.2</t>
  </si>
  <si>
    <t>Préparations murales
Localisation : Pour la partie de mur doublé en panneaux BA préfabriqués</t>
  </si>
  <si>
    <t>5.2.3</t>
  </si>
  <si>
    <t>5.2.4</t>
  </si>
  <si>
    <t>Joue oblique
Localisation : Pour l'ensemble de la joue oblique nécessaire à la pose du faux plafond</t>
  </si>
  <si>
    <t>Pour l'ensemble de la joue oblique nécessaire à la pose du faux plafond</t>
  </si>
  <si>
    <t>5.2.5</t>
  </si>
  <si>
    <t>Faux plafond 60X60
Localisation : Pour l'ensemble de la galerie</t>
  </si>
  <si>
    <t>Pour l'ensemble de la galerie</t>
  </si>
  <si>
    <t>5.2.6</t>
  </si>
  <si>
    <t>Peinture sur boiseries
Localisation : Pour l'ensemble des boiseries en galerie</t>
  </si>
  <si>
    <t>Pour l'ensemble des boiseries en galerie</t>
  </si>
  <si>
    <t>5.2.7</t>
  </si>
  <si>
    <t>Retouches
Localisation : Pour l'ensemble des retouches nécessaires</t>
  </si>
  <si>
    <t>Pour l'ensemble des retouches nécessaires</t>
  </si>
  <si>
    <t>5.2.8</t>
  </si>
  <si>
    <t>Nettoyage OPR Phase 2
Localisation : Nettoyage à réaliser en OPR</t>
  </si>
  <si>
    <t>5.2.9</t>
  </si>
  <si>
    <t>Nettoyage Réception Phase 2
Localisation : Nettoyage à réaliser en Réception</t>
  </si>
  <si>
    <t>5.3 - ZONE CHAUDE - RDCH</t>
  </si>
  <si>
    <t>5.4 - ZONE PHARMACIE RDJ</t>
  </si>
  <si>
    <t>5.4.1</t>
  </si>
  <si>
    <t>Reprise de peinture suite à pose de plats carbones et percements
Localisation : Pour l'ensemble des peintures en plafonds poutres et murs</t>
  </si>
  <si>
    <t>Pour l'ensemble des peintures en plafonds poutres et murs</t>
  </si>
  <si>
    <t>5.4.2</t>
  </si>
  <si>
    <t>Nettoyage OPR
Localisation : Nettoyage à réaliser en OPR</t>
  </si>
  <si>
    <t>5.4.3</t>
  </si>
  <si>
    <t>Nettoyage Réception
Localisation : Nettoyage à réaliser en réception</t>
  </si>
  <si>
    <t>Nettoyage à réaliser en réception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</si>
</sst>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6" x14ac:knownFonts="1">
    <font>
      <sz val="11"/>
      <color theme="1"/>
      <name val="Calibri"/>
      <family val="2"/>
      <scheme val="minor"/>
    </font>
    <font>
      <b/>
      <sz val="16"/>
      <color rgb="FF3A06F2"/>
      <name val="Calibri"/>
    </font>
    <font>
      <sz val="8"/>
      <color rgb="FF9E9E9E"/>
      <name val="Calibri"/>
    </font>
    <font>
      <sz val="9"/>
      <name val="Calibri"/>
    </font>
    <font>
      <b/>
      <sz val="9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4" fillId="0" borderId="2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50"/>
  <sheetViews>
    <sheetView tabSelected="1" workbookViewId="0">
      <selection sqref="A1:B1"/>
    </sheetView>
  </sheetViews>
  <sheetFormatPr baseColWidth="10" defaultColWidth="9.06640625" defaultRowHeight="14.25" x14ac:dyDescent="0.4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13" customWidth="1"/>
    <col min="7" max="8" width="10" customWidth="1"/>
    <col min="9" max="9" width="15" customWidth="1"/>
    <col min="10" max="12" width="9" hidden="1" customWidth="1"/>
  </cols>
  <sheetData>
    <row r="1" spans="1:12" ht="22.5" customHeight="1" x14ac:dyDescent="0.65">
      <c r="A1" s="11" t="s">
        <v>17</v>
      </c>
      <c r="B1" s="11"/>
    </row>
    <row r="2" spans="1:12" x14ac:dyDescent="0.4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12" x14ac:dyDescent="0.45">
      <c r="A3" s="2" t="s">
        <v>18</v>
      </c>
      <c r="B3" s="3" t="s">
        <v>16</v>
      </c>
      <c r="C3" s="2" t="s">
        <v>0</v>
      </c>
      <c r="D3" s="2" t="s">
        <v>9</v>
      </c>
      <c r="E3" s="4">
        <v>1</v>
      </c>
      <c r="F3" s="2" t="s">
        <v>0</v>
      </c>
      <c r="G3" s="4">
        <v>20</v>
      </c>
      <c r="H3" s="4">
        <v>0</v>
      </c>
      <c r="I3" s="2">
        <f>IF(ISBLANK(E3),0,E3) * IF(ISBLANK(H3),0,H3)</f>
        <v>0</v>
      </c>
      <c r="K3">
        <f>IF(ISBLANK(G3),0,G3) * IF(ISBLANK(I3),0,I3) %</f>
        <v>0</v>
      </c>
      <c r="L3">
        <f>IF(ISBLANK(K3),0,K3) + IF(ISBLANK(I3),0,I3)</f>
        <v>0</v>
      </c>
    </row>
    <row r="4" spans="1:12" x14ac:dyDescent="0.45">
      <c r="A4" s="2" t="s">
        <v>19</v>
      </c>
      <c r="B4" s="3" t="s">
        <v>12</v>
      </c>
      <c r="C4" s="2" t="s">
        <v>0</v>
      </c>
      <c r="D4" s="2" t="s">
        <v>9</v>
      </c>
      <c r="E4" s="4">
        <v>1</v>
      </c>
      <c r="F4" s="2" t="s">
        <v>0</v>
      </c>
      <c r="G4" s="4">
        <v>20</v>
      </c>
      <c r="H4" s="4">
        <v>0</v>
      </c>
      <c r="I4" s="2">
        <f>IF(ISBLANK(E4),0,E4) * IF(ISBLANK(H4),0,H4)</f>
        <v>0</v>
      </c>
      <c r="K4">
        <f>IF(ISBLANK(G4),0,G4) * IF(ISBLANK(I4),0,I4) %</f>
        <v>0</v>
      </c>
      <c r="L4">
        <f>IF(ISBLANK(K4),0,K4) + IF(ISBLANK(I4),0,I4)</f>
        <v>0</v>
      </c>
    </row>
    <row r="5" spans="1:12" x14ac:dyDescent="0.45">
      <c r="A5" s="5" t="s">
        <v>0</v>
      </c>
      <c r="B5" s="5" t="s">
        <v>0</v>
      </c>
      <c r="C5" s="5" t="s">
        <v>0</v>
      </c>
      <c r="D5" s="5" t="s">
        <v>0</v>
      </c>
      <c r="E5" s="5" t="s">
        <v>0</v>
      </c>
      <c r="F5" s="5" t="s">
        <v>0</v>
      </c>
      <c r="G5" s="5" t="s">
        <v>0</v>
      </c>
      <c r="H5" s="6" t="s">
        <v>10</v>
      </c>
      <c r="I5" s="7">
        <f>SUM( I3+I4)</f>
        <v>0</v>
      </c>
      <c r="K5">
        <f>SUM(K3+K4)</f>
        <v>0</v>
      </c>
      <c r="L5">
        <f>SUM(L3+L4)</f>
        <v>0</v>
      </c>
    </row>
    <row r="6" spans="1:12" s="10" customFormat="1" ht="9" customHeight="1" x14ac:dyDescent="0.45">
      <c r="A6" s="10" t="s">
        <v>20</v>
      </c>
    </row>
    <row r="7" spans="1:12" x14ac:dyDescent="0.45">
      <c r="A7" s="1" t="s">
        <v>0</v>
      </c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  <c r="H7" s="1" t="s">
        <v>7</v>
      </c>
      <c r="I7" s="1" t="s">
        <v>8</v>
      </c>
    </row>
    <row r="8" spans="1:12" ht="34.9" x14ac:dyDescent="0.45">
      <c r="A8" s="2" t="s">
        <v>21</v>
      </c>
      <c r="B8" s="3" t="s">
        <v>22</v>
      </c>
      <c r="C8" s="2" t="s">
        <v>23</v>
      </c>
      <c r="D8" s="2" t="s">
        <v>14</v>
      </c>
      <c r="E8" s="4">
        <v>156</v>
      </c>
      <c r="F8" s="2" t="s">
        <v>0</v>
      </c>
      <c r="G8" s="4">
        <v>20</v>
      </c>
      <c r="H8" s="4">
        <v>0</v>
      </c>
      <c r="I8" s="2">
        <f t="shared" ref="I8:I27" si="0">IF(ISBLANK(E8),0,E8) * IF(ISBLANK(H8),0,H8)</f>
        <v>0</v>
      </c>
      <c r="K8">
        <f t="shared" ref="K8:K27" si="1">IF(ISBLANK(G8),0,G8) * IF(ISBLANK(I8),0,I8) %</f>
        <v>0</v>
      </c>
      <c r="L8">
        <f t="shared" ref="L8:L27" si="2">IF(ISBLANK(K8),0,K8) + IF(ISBLANK(I8),0,I8)</f>
        <v>0</v>
      </c>
    </row>
    <row r="9" spans="1:12" ht="34.9" x14ac:dyDescent="0.45">
      <c r="A9" s="2" t="s">
        <v>24</v>
      </c>
      <c r="B9" s="3" t="s">
        <v>25</v>
      </c>
      <c r="C9" s="2" t="s">
        <v>23</v>
      </c>
      <c r="D9" s="2" t="s">
        <v>14</v>
      </c>
      <c r="E9" s="4">
        <v>35</v>
      </c>
      <c r="F9" s="2" t="s">
        <v>0</v>
      </c>
      <c r="G9" s="4">
        <v>20</v>
      </c>
      <c r="H9" s="4">
        <v>0</v>
      </c>
      <c r="I9" s="2">
        <f t="shared" si="0"/>
        <v>0</v>
      </c>
      <c r="K9">
        <f t="shared" si="1"/>
        <v>0</v>
      </c>
      <c r="L9">
        <f t="shared" si="2"/>
        <v>0</v>
      </c>
    </row>
    <row r="10" spans="1:12" ht="34.9" x14ac:dyDescent="0.45">
      <c r="A10" s="2" t="s">
        <v>26</v>
      </c>
      <c r="B10" s="3" t="s">
        <v>27</v>
      </c>
      <c r="C10" s="2" t="s">
        <v>28</v>
      </c>
      <c r="D10" s="2" t="s">
        <v>14</v>
      </c>
      <c r="E10" s="4">
        <v>153</v>
      </c>
      <c r="F10" s="2" t="s">
        <v>0</v>
      </c>
      <c r="G10" s="4">
        <v>20</v>
      </c>
      <c r="H10" s="4">
        <v>0</v>
      </c>
      <c r="I10" s="2">
        <f t="shared" si="0"/>
        <v>0</v>
      </c>
      <c r="K10">
        <f t="shared" si="1"/>
        <v>0</v>
      </c>
      <c r="L10">
        <f t="shared" si="2"/>
        <v>0</v>
      </c>
    </row>
    <row r="11" spans="1:12" ht="34.9" x14ac:dyDescent="0.45">
      <c r="A11" s="2" t="s">
        <v>29</v>
      </c>
      <c r="B11" s="3" t="s">
        <v>25</v>
      </c>
      <c r="C11" s="2" t="s">
        <v>23</v>
      </c>
      <c r="D11" s="2" t="s">
        <v>14</v>
      </c>
      <c r="E11" s="4">
        <v>45</v>
      </c>
      <c r="F11" s="2" t="s">
        <v>0</v>
      </c>
      <c r="G11" s="4">
        <v>20</v>
      </c>
      <c r="H11" s="4">
        <v>0</v>
      </c>
      <c r="I11" s="2">
        <f t="shared" si="0"/>
        <v>0</v>
      </c>
      <c r="K11">
        <f t="shared" si="1"/>
        <v>0</v>
      </c>
      <c r="L11">
        <f t="shared" si="2"/>
        <v>0</v>
      </c>
    </row>
    <row r="12" spans="1:12" ht="46.5" x14ac:dyDescent="0.45">
      <c r="A12" s="2" t="s">
        <v>30</v>
      </c>
      <c r="B12" s="3" t="s">
        <v>31</v>
      </c>
      <c r="C12" s="2" t="s">
        <v>32</v>
      </c>
      <c r="D12" s="2" t="s">
        <v>15</v>
      </c>
      <c r="E12" s="4">
        <v>17</v>
      </c>
      <c r="F12" s="2" t="s">
        <v>0</v>
      </c>
      <c r="G12" s="4">
        <v>20</v>
      </c>
      <c r="H12" s="4">
        <v>0</v>
      </c>
      <c r="I12" s="2">
        <f t="shared" si="0"/>
        <v>0</v>
      </c>
      <c r="K12">
        <f t="shared" si="1"/>
        <v>0</v>
      </c>
      <c r="L12">
        <f t="shared" si="2"/>
        <v>0</v>
      </c>
    </row>
    <row r="13" spans="1:12" ht="34.9" x14ac:dyDescent="0.45">
      <c r="A13" s="2" t="s">
        <v>33</v>
      </c>
      <c r="B13" s="3" t="s">
        <v>34</v>
      </c>
      <c r="C13" s="2" t="s">
        <v>35</v>
      </c>
      <c r="D13" s="2" t="s">
        <v>14</v>
      </c>
      <c r="E13" s="4">
        <v>119</v>
      </c>
      <c r="F13" s="2" t="s">
        <v>0</v>
      </c>
      <c r="G13" s="4">
        <v>20</v>
      </c>
      <c r="H13" s="4">
        <v>0</v>
      </c>
      <c r="I13" s="2">
        <f t="shared" si="0"/>
        <v>0</v>
      </c>
      <c r="K13">
        <f t="shared" si="1"/>
        <v>0</v>
      </c>
      <c r="L13">
        <f t="shared" si="2"/>
        <v>0</v>
      </c>
    </row>
    <row r="14" spans="1:12" ht="34.9" x14ac:dyDescent="0.45">
      <c r="A14" s="2" t="s">
        <v>36</v>
      </c>
      <c r="B14" s="3" t="s">
        <v>37</v>
      </c>
      <c r="C14" s="2" t="s">
        <v>35</v>
      </c>
      <c r="D14" s="2" t="s">
        <v>14</v>
      </c>
      <c r="E14" s="4">
        <v>119</v>
      </c>
      <c r="F14" s="2" t="s">
        <v>0</v>
      </c>
      <c r="G14" s="4">
        <v>20</v>
      </c>
      <c r="H14" s="4">
        <v>0</v>
      </c>
      <c r="I14" s="2">
        <f t="shared" si="0"/>
        <v>0</v>
      </c>
      <c r="K14">
        <f t="shared" si="1"/>
        <v>0</v>
      </c>
      <c r="L14">
        <f t="shared" si="2"/>
        <v>0</v>
      </c>
    </row>
    <row r="15" spans="1:12" ht="34.9" x14ac:dyDescent="0.45">
      <c r="A15" s="2" t="s">
        <v>38</v>
      </c>
      <c r="B15" s="3" t="s">
        <v>39</v>
      </c>
      <c r="C15" s="2" t="s">
        <v>40</v>
      </c>
      <c r="D15" s="2" t="s">
        <v>14</v>
      </c>
      <c r="E15" s="4">
        <v>119</v>
      </c>
      <c r="F15" s="2" t="s">
        <v>0</v>
      </c>
      <c r="G15" s="4">
        <v>20</v>
      </c>
      <c r="H15" s="4">
        <v>0</v>
      </c>
      <c r="I15" s="2">
        <f t="shared" si="0"/>
        <v>0</v>
      </c>
      <c r="K15">
        <f t="shared" si="1"/>
        <v>0</v>
      </c>
      <c r="L15">
        <f t="shared" si="2"/>
        <v>0</v>
      </c>
    </row>
    <row r="16" spans="1:12" ht="34.9" x14ac:dyDescent="0.45">
      <c r="A16" s="2" t="s">
        <v>41</v>
      </c>
      <c r="B16" s="3" t="s">
        <v>42</v>
      </c>
      <c r="C16" s="2" t="s">
        <v>43</v>
      </c>
      <c r="D16" s="2" t="s">
        <v>14</v>
      </c>
      <c r="E16" s="4">
        <v>30</v>
      </c>
      <c r="F16" s="2" t="s">
        <v>0</v>
      </c>
      <c r="G16" s="4">
        <v>20</v>
      </c>
      <c r="H16" s="4">
        <v>0</v>
      </c>
      <c r="I16" s="2">
        <f t="shared" si="0"/>
        <v>0</v>
      </c>
      <c r="K16">
        <f t="shared" si="1"/>
        <v>0</v>
      </c>
      <c r="L16">
        <f t="shared" si="2"/>
        <v>0</v>
      </c>
    </row>
    <row r="17" spans="1:12" ht="34.9" x14ac:dyDescent="0.45">
      <c r="A17" s="2" t="s">
        <v>44</v>
      </c>
      <c r="B17" s="3" t="s">
        <v>45</v>
      </c>
      <c r="C17" s="2" t="s">
        <v>46</v>
      </c>
      <c r="D17" s="2" t="s">
        <v>15</v>
      </c>
      <c r="E17" s="4">
        <v>2</v>
      </c>
      <c r="F17" s="2" t="s">
        <v>0</v>
      </c>
      <c r="G17" s="4">
        <v>20</v>
      </c>
      <c r="H17" s="4">
        <v>0</v>
      </c>
      <c r="I17" s="2">
        <f t="shared" si="0"/>
        <v>0</v>
      </c>
      <c r="K17">
        <f t="shared" si="1"/>
        <v>0</v>
      </c>
      <c r="L17">
        <f t="shared" si="2"/>
        <v>0</v>
      </c>
    </row>
    <row r="18" spans="1:12" ht="46.5" x14ac:dyDescent="0.45">
      <c r="A18" s="2" t="s">
        <v>47</v>
      </c>
      <c r="B18" s="3" t="s">
        <v>48</v>
      </c>
      <c r="C18" s="2" t="s">
        <v>49</v>
      </c>
      <c r="D18" s="2" t="s">
        <v>14</v>
      </c>
      <c r="E18" s="4">
        <v>89</v>
      </c>
      <c r="F18" s="2" t="s">
        <v>0</v>
      </c>
      <c r="G18" s="4">
        <v>20</v>
      </c>
      <c r="H18" s="4">
        <v>0</v>
      </c>
      <c r="I18" s="2">
        <f t="shared" si="0"/>
        <v>0</v>
      </c>
      <c r="K18">
        <f t="shared" si="1"/>
        <v>0</v>
      </c>
      <c r="L18">
        <f t="shared" si="2"/>
        <v>0</v>
      </c>
    </row>
    <row r="19" spans="1:12" ht="46.5" x14ac:dyDescent="0.45">
      <c r="A19" s="2" t="s">
        <v>50</v>
      </c>
      <c r="B19" s="3" t="s">
        <v>51</v>
      </c>
      <c r="C19" s="2" t="s">
        <v>52</v>
      </c>
      <c r="D19" s="2" t="s">
        <v>14</v>
      </c>
      <c r="E19" s="4">
        <v>19</v>
      </c>
      <c r="F19" s="2" t="s">
        <v>0</v>
      </c>
      <c r="G19" s="4">
        <v>20</v>
      </c>
      <c r="H19" s="4">
        <v>0</v>
      </c>
      <c r="I19" s="2">
        <f t="shared" si="0"/>
        <v>0</v>
      </c>
      <c r="K19">
        <f t="shared" si="1"/>
        <v>0</v>
      </c>
      <c r="L19">
        <f t="shared" si="2"/>
        <v>0</v>
      </c>
    </row>
    <row r="20" spans="1:12" ht="34.9" x14ac:dyDescent="0.45">
      <c r="A20" s="2" t="s">
        <v>53</v>
      </c>
      <c r="B20" s="3" t="s">
        <v>54</v>
      </c>
      <c r="C20" s="2" t="s">
        <v>43</v>
      </c>
      <c r="D20" s="2" t="s">
        <v>14</v>
      </c>
      <c r="E20" s="4">
        <v>10</v>
      </c>
      <c r="F20" s="2" t="s">
        <v>0</v>
      </c>
      <c r="G20" s="4">
        <v>20</v>
      </c>
      <c r="H20" s="4">
        <v>0</v>
      </c>
      <c r="I20" s="2">
        <f t="shared" si="0"/>
        <v>0</v>
      </c>
      <c r="K20">
        <f t="shared" si="1"/>
        <v>0</v>
      </c>
      <c r="L20">
        <f t="shared" si="2"/>
        <v>0</v>
      </c>
    </row>
    <row r="21" spans="1:12" ht="34.9" x14ac:dyDescent="0.45">
      <c r="A21" s="2" t="s">
        <v>55</v>
      </c>
      <c r="B21" s="3" t="s">
        <v>56</v>
      </c>
      <c r="C21" s="2" t="s">
        <v>57</v>
      </c>
      <c r="D21" s="2" t="s">
        <v>14</v>
      </c>
      <c r="E21" s="4">
        <v>309</v>
      </c>
      <c r="F21" s="2" t="s">
        <v>0</v>
      </c>
      <c r="G21" s="4">
        <v>20</v>
      </c>
      <c r="H21" s="4">
        <v>0</v>
      </c>
      <c r="I21" s="2">
        <f t="shared" si="0"/>
        <v>0</v>
      </c>
      <c r="K21">
        <f t="shared" si="1"/>
        <v>0</v>
      </c>
      <c r="L21">
        <f t="shared" si="2"/>
        <v>0</v>
      </c>
    </row>
    <row r="22" spans="1:12" ht="46.5" x14ac:dyDescent="0.45">
      <c r="A22" s="2" t="s">
        <v>58</v>
      </c>
      <c r="B22" s="3" t="s">
        <v>59</v>
      </c>
      <c r="C22" s="2" t="s">
        <v>60</v>
      </c>
      <c r="D22" s="2" t="s">
        <v>14</v>
      </c>
      <c r="E22" s="4">
        <v>229</v>
      </c>
      <c r="F22" s="2" t="s">
        <v>0</v>
      </c>
      <c r="G22" s="4">
        <v>20</v>
      </c>
      <c r="H22" s="4">
        <v>0</v>
      </c>
      <c r="I22" s="2">
        <f t="shared" si="0"/>
        <v>0</v>
      </c>
      <c r="K22">
        <f t="shared" si="1"/>
        <v>0</v>
      </c>
      <c r="L22">
        <f t="shared" si="2"/>
        <v>0</v>
      </c>
    </row>
    <row r="23" spans="1:12" ht="34.9" x14ac:dyDescent="0.45">
      <c r="A23" s="2" t="s">
        <v>61</v>
      </c>
      <c r="B23" s="3" t="s">
        <v>62</v>
      </c>
      <c r="C23" s="2" t="s">
        <v>63</v>
      </c>
      <c r="D23" s="2" t="s">
        <v>14</v>
      </c>
      <c r="E23" s="4">
        <v>50</v>
      </c>
      <c r="F23" s="2" t="s">
        <v>0</v>
      </c>
      <c r="G23" s="4">
        <v>20</v>
      </c>
      <c r="H23" s="4">
        <v>0</v>
      </c>
      <c r="I23" s="2">
        <f t="shared" si="0"/>
        <v>0</v>
      </c>
      <c r="K23">
        <f t="shared" si="1"/>
        <v>0</v>
      </c>
      <c r="L23">
        <f t="shared" si="2"/>
        <v>0</v>
      </c>
    </row>
    <row r="24" spans="1:12" ht="46.5" x14ac:dyDescent="0.45">
      <c r="A24" s="2" t="s">
        <v>64</v>
      </c>
      <c r="B24" s="3" t="s">
        <v>65</v>
      </c>
      <c r="C24" s="2" t="s">
        <v>66</v>
      </c>
      <c r="D24" s="2" t="s">
        <v>9</v>
      </c>
      <c r="E24" s="4">
        <v>1</v>
      </c>
      <c r="F24" s="2" t="s">
        <v>0</v>
      </c>
      <c r="G24" s="4">
        <v>20</v>
      </c>
      <c r="H24" s="4">
        <v>0</v>
      </c>
      <c r="I24" s="2">
        <f t="shared" si="0"/>
        <v>0</v>
      </c>
      <c r="K24">
        <f t="shared" si="1"/>
        <v>0</v>
      </c>
      <c r="L24">
        <f t="shared" si="2"/>
        <v>0</v>
      </c>
    </row>
    <row r="25" spans="1:12" ht="46.5" x14ac:dyDescent="0.45">
      <c r="A25" s="2" t="s">
        <v>67</v>
      </c>
      <c r="B25" s="3" t="s">
        <v>68</v>
      </c>
      <c r="C25" s="2" t="s">
        <v>69</v>
      </c>
      <c r="D25" s="2" t="s">
        <v>9</v>
      </c>
      <c r="E25" s="4">
        <v>1</v>
      </c>
      <c r="F25" s="2" t="s">
        <v>0</v>
      </c>
      <c r="G25" s="4">
        <v>20</v>
      </c>
      <c r="H25" s="4">
        <v>0</v>
      </c>
      <c r="I25" s="2">
        <f t="shared" si="0"/>
        <v>0</v>
      </c>
      <c r="K25">
        <f t="shared" si="1"/>
        <v>0</v>
      </c>
      <c r="L25">
        <f t="shared" si="2"/>
        <v>0</v>
      </c>
    </row>
    <row r="26" spans="1:12" ht="34.9" x14ac:dyDescent="0.45">
      <c r="A26" s="2" t="s">
        <v>70</v>
      </c>
      <c r="B26" s="3" t="s">
        <v>71</v>
      </c>
      <c r="C26" s="2" t="s">
        <v>72</v>
      </c>
      <c r="D26" s="2" t="s">
        <v>9</v>
      </c>
      <c r="E26" s="4">
        <v>1</v>
      </c>
      <c r="F26" s="2" t="s">
        <v>0</v>
      </c>
      <c r="G26" s="4">
        <v>20</v>
      </c>
      <c r="H26" s="4">
        <v>0</v>
      </c>
      <c r="I26" s="2">
        <f t="shared" si="0"/>
        <v>0</v>
      </c>
      <c r="K26">
        <f t="shared" si="1"/>
        <v>0</v>
      </c>
      <c r="L26">
        <f t="shared" si="2"/>
        <v>0</v>
      </c>
    </row>
    <row r="27" spans="1:12" ht="34.9" x14ac:dyDescent="0.45">
      <c r="A27" s="2" t="s">
        <v>73</v>
      </c>
      <c r="B27" s="3" t="s">
        <v>74</v>
      </c>
      <c r="C27" s="2" t="s">
        <v>75</v>
      </c>
      <c r="D27" s="2" t="s">
        <v>9</v>
      </c>
      <c r="E27" s="4">
        <v>1</v>
      </c>
      <c r="F27" s="2" t="s">
        <v>0</v>
      </c>
      <c r="G27" s="4">
        <v>20</v>
      </c>
      <c r="H27" s="4">
        <v>0</v>
      </c>
      <c r="I27" s="2">
        <f t="shared" si="0"/>
        <v>0</v>
      </c>
      <c r="K27">
        <f t="shared" si="1"/>
        <v>0</v>
      </c>
      <c r="L27">
        <f t="shared" si="2"/>
        <v>0</v>
      </c>
    </row>
    <row r="28" spans="1:12" x14ac:dyDescent="0.45">
      <c r="A28" s="5" t="s">
        <v>0</v>
      </c>
      <c r="B28" s="5" t="s">
        <v>0</v>
      </c>
      <c r="C28" s="5" t="s">
        <v>0</v>
      </c>
      <c r="D28" s="5" t="s">
        <v>0</v>
      </c>
      <c r="E28" s="5" t="s">
        <v>0</v>
      </c>
      <c r="F28" s="5" t="s">
        <v>0</v>
      </c>
      <c r="G28" s="5" t="s">
        <v>0</v>
      </c>
      <c r="H28" s="6" t="s">
        <v>10</v>
      </c>
      <c r="I28" s="7">
        <f>SUM( I8+I9+I10+I11+I12+I13+I14+I15+I16+I17+I18+I19+I20+I21+I22+I23+I24+I25+I26+I27)</f>
        <v>0</v>
      </c>
      <c r="K28">
        <f>SUM(K8+K9+K10+K11+K12+K13+K14+K15+K16+K17+K18+K19+K20+K21+K22+K23+K24+K25+K26+K27)</f>
        <v>0</v>
      </c>
      <c r="L28">
        <f>SUM(L8+L9+L10+L11+L12+L13+L14+L15+L16+L17+L18+L19+L20+L21+L22+L23+L24+L25+L26+L27)</f>
        <v>0</v>
      </c>
    </row>
    <row r="29" spans="1:12" s="10" customFormat="1" ht="9" customHeight="1" x14ac:dyDescent="0.45">
      <c r="A29" s="10" t="s">
        <v>76</v>
      </c>
    </row>
    <row r="30" spans="1:12" x14ac:dyDescent="0.45">
      <c r="A30" s="1" t="s">
        <v>0</v>
      </c>
      <c r="B30" s="1" t="s">
        <v>1</v>
      </c>
      <c r="C30" s="1" t="s">
        <v>2</v>
      </c>
      <c r="D30" s="1" t="s">
        <v>3</v>
      </c>
      <c r="E30" s="1" t="s">
        <v>4</v>
      </c>
      <c r="F30" s="1" t="s">
        <v>5</v>
      </c>
      <c r="G30" s="1" t="s">
        <v>6</v>
      </c>
      <c r="H30" s="1" t="s">
        <v>7</v>
      </c>
      <c r="I30" s="1" t="s">
        <v>8</v>
      </c>
    </row>
    <row r="31" spans="1:12" ht="46.5" x14ac:dyDescent="0.45">
      <c r="A31" s="2" t="s">
        <v>77</v>
      </c>
      <c r="B31" s="3" t="s">
        <v>78</v>
      </c>
      <c r="C31" s="2" t="s">
        <v>79</v>
      </c>
      <c r="D31" s="2" t="s">
        <v>14</v>
      </c>
      <c r="E31" s="4">
        <v>8</v>
      </c>
      <c r="F31" s="2" t="s">
        <v>0</v>
      </c>
      <c r="G31" s="4">
        <v>20</v>
      </c>
      <c r="H31" s="4">
        <v>0</v>
      </c>
      <c r="I31" s="2">
        <f t="shared" ref="I31:I39" si="3">IF(ISBLANK(E31),0,E31) * IF(ISBLANK(H31),0,H31)</f>
        <v>0</v>
      </c>
      <c r="K31">
        <f t="shared" ref="K31:K39" si="4">IF(ISBLANK(G31),0,G31) * IF(ISBLANK(I31),0,I31) %</f>
        <v>0</v>
      </c>
      <c r="L31">
        <f t="shared" ref="L31:L39" si="5">IF(ISBLANK(K31),0,K31) + IF(ISBLANK(I31),0,I31)</f>
        <v>0</v>
      </c>
    </row>
    <row r="32" spans="1:12" ht="46.5" x14ac:dyDescent="0.45">
      <c r="A32" s="2" t="s">
        <v>80</v>
      </c>
      <c r="B32" s="3" t="s">
        <v>81</v>
      </c>
      <c r="C32" s="2" t="s">
        <v>79</v>
      </c>
      <c r="D32" s="2" t="s">
        <v>14</v>
      </c>
      <c r="E32" s="4">
        <v>8</v>
      </c>
      <c r="F32" s="2" t="s">
        <v>0</v>
      </c>
      <c r="G32" s="4">
        <v>20</v>
      </c>
      <c r="H32" s="4">
        <v>0</v>
      </c>
      <c r="I32" s="2">
        <f t="shared" si="3"/>
        <v>0</v>
      </c>
      <c r="K32">
        <f t="shared" si="4"/>
        <v>0</v>
      </c>
      <c r="L32">
        <f t="shared" si="5"/>
        <v>0</v>
      </c>
    </row>
    <row r="33" spans="1:12" ht="46.5" x14ac:dyDescent="0.45">
      <c r="A33" s="2" t="s">
        <v>82</v>
      </c>
      <c r="B33" s="3" t="s">
        <v>81</v>
      </c>
      <c r="C33" s="2" t="s">
        <v>79</v>
      </c>
      <c r="D33" s="2" t="s">
        <v>14</v>
      </c>
      <c r="E33" s="4">
        <v>8</v>
      </c>
      <c r="F33" s="2" t="s">
        <v>0</v>
      </c>
      <c r="G33" s="4">
        <v>20</v>
      </c>
      <c r="H33" s="4">
        <v>0</v>
      </c>
      <c r="I33" s="2">
        <f t="shared" si="3"/>
        <v>0</v>
      </c>
      <c r="K33">
        <f t="shared" si="4"/>
        <v>0</v>
      </c>
      <c r="L33">
        <f t="shared" si="5"/>
        <v>0</v>
      </c>
    </row>
    <row r="34" spans="1:12" ht="46.5" x14ac:dyDescent="0.45">
      <c r="A34" s="2" t="s">
        <v>83</v>
      </c>
      <c r="B34" s="3" t="s">
        <v>84</v>
      </c>
      <c r="C34" s="2" t="s">
        <v>85</v>
      </c>
      <c r="D34" s="2" t="s">
        <v>13</v>
      </c>
      <c r="E34" s="4">
        <v>14</v>
      </c>
      <c r="F34" s="2" t="s">
        <v>0</v>
      </c>
      <c r="G34" s="4">
        <v>20</v>
      </c>
      <c r="H34" s="4">
        <v>0</v>
      </c>
      <c r="I34" s="2">
        <f t="shared" si="3"/>
        <v>0</v>
      </c>
      <c r="K34">
        <f t="shared" si="4"/>
        <v>0</v>
      </c>
      <c r="L34">
        <f t="shared" si="5"/>
        <v>0</v>
      </c>
    </row>
    <row r="35" spans="1:12" ht="34.9" x14ac:dyDescent="0.45">
      <c r="A35" s="2" t="s">
        <v>86</v>
      </c>
      <c r="B35" s="3" t="s">
        <v>87</v>
      </c>
      <c r="C35" s="2" t="s">
        <v>88</v>
      </c>
      <c r="D35" s="2" t="s">
        <v>14</v>
      </c>
      <c r="E35" s="4">
        <v>25</v>
      </c>
      <c r="F35" s="2" t="s">
        <v>0</v>
      </c>
      <c r="G35" s="4">
        <v>20</v>
      </c>
      <c r="H35" s="4">
        <v>0</v>
      </c>
      <c r="I35" s="2">
        <f t="shared" si="3"/>
        <v>0</v>
      </c>
      <c r="K35">
        <f t="shared" si="4"/>
        <v>0</v>
      </c>
      <c r="L35">
        <f t="shared" si="5"/>
        <v>0</v>
      </c>
    </row>
    <row r="36" spans="1:12" ht="34.9" x14ac:dyDescent="0.45">
      <c r="A36" s="2" t="s">
        <v>89</v>
      </c>
      <c r="B36" s="3" t="s">
        <v>90</v>
      </c>
      <c r="C36" s="2" t="s">
        <v>91</v>
      </c>
      <c r="D36" s="2" t="s">
        <v>14</v>
      </c>
      <c r="E36" s="4">
        <v>8</v>
      </c>
      <c r="F36" s="2" t="s">
        <v>0</v>
      </c>
      <c r="G36" s="4">
        <v>20</v>
      </c>
      <c r="H36" s="4">
        <v>0</v>
      </c>
      <c r="I36" s="2">
        <f t="shared" si="3"/>
        <v>0</v>
      </c>
      <c r="K36">
        <f t="shared" si="4"/>
        <v>0</v>
      </c>
      <c r="L36">
        <f t="shared" si="5"/>
        <v>0</v>
      </c>
    </row>
    <row r="37" spans="1:12" ht="34.9" x14ac:dyDescent="0.45">
      <c r="A37" s="2" t="s">
        <v>92</v>
      </c>
      <c r="B37" s="3" t="s">
        <v>93</v>
      </c>
      <c r="C37" s="2" t="s">
        <v>94</v>
      </c>
      <c r="D37" s="2" t="s">
        <v>9</v>
      </c>
      <c r="E37" s="4">
        <v>1</v>
      </c>
      <c r="F37" s="2" t="s">
        <v>0</v>
      </c>
      <c r="G37" s="4">
        <v>20</v>
      </c>
      <c r="H37" s="4">
        <v>0</v>
      </c>
      <c r="I37" s="2">
        <f t="shared" si="3"/>
        <v>0</v>
      </c>
      <c r="K37">
        <f t="shared" si="4"/>
        <v>0</v>
      </c>
      <c r="L37">
        <f t="shared" si="5"/>
        <v>0</v>
      </c>
    </row>
    <row r="38" spans="1:12" ht="34.9" x14ac:dyDescent="0.45">
      <c r="A38" s="2" t="s">
        <v>95</v>
      </c>
      <c r="B38" s="3" t="s">
        <v>96</v>
      </c>
      <c r="C38" s="2" t="s">
        <v>72</v>
      </c>
      <c r="D38" s="2" t="s">
        <v>9</v>
      </c>
      <c r="E38" s="4">
        <v>1</v>
      </c>
      <c r="F38" s="2" t="s">
        <v>0</v>
      </c>
      <c r="G38" s="4">
        <v>20</v>
      </c>
      <c r="H38" s="4">
        <v>0</v>
      </c>
      <c r="I38" s="2">
        <f t="shared" si="3"/>
        <v>0</v>
      </c>
      <c r="K38">
        <f t="shared" si="4"/>
        <v>0</v>
      </c>
      <c r="L38">
        <f t="shared" si="5"/>
        <v>0</v>
      </c>
    </row>
    <row r="39" spans="1:12" ht="34.9" x14ac:dyDescent="0.45">
      <c r="A39" s="2" t="s">
        <v>97</v>
      </c>
      <c r="B39" s="3" t="s">
        <v>98</v>
      </c>
      <c r="C39" s="2" t="s">
        <v>75</v>
      </c>
      <c r="D39" s="2" t="s">
        <v>9</v>
      </c>
      <c r="E39" s="4">
        <v>1</v>
      </c>
      <c r="F39" s="2" t="s">
        <v>0</v>
      </c>
      <c r="G39" s="4">
        <v>20</v>
      </c>
      <c r="H39" s="4">
        <v>0</v>
      </c>
      <c r="I39" s="2">
        <f t="shared" si="3"/>
        <v>0</v>
      </c>
      <c r="K39">
        <f t="shared" si="4"/>
        <v>0</v>
      </c>
      <c r="L39">
        <f t="shared" si="5"/>
        <v>0</v>
      </c>
    </row>
    <row r="40" spans="1:12" x14ac:dyDescent="0.45">
      <c r="A40" s="5" t="s">
        <v>0</v>
      </c>
      <c r="B40" s="5" t="s">
        <v>0</v>
      </c>
      <c r="C40" s="5" t="s">
        <v>0</v>
      </c>
      <c r="D40" s="5" t="s">
        <v>0</v>
      </c>
      <c r="E40" s="5" t="s">
        <v>0</v>
      </c>
      <c r="F40" s="5" t="s">
        <v>0</v>
      </c>
      <c r="G40" s="5" t="s">
        <v>0</v>
      </c>
      <c r="H40" s="6" t="s">
        <v>10</v>
      </c>
      <c r="I40" s="7">
        <f>SUM( I31+I32+I33+I34+I35+I36+I37+I38+I39)</f>
        <v>0</v>
      </c>
      <c r="K40">
        <f>SUM(K31+K32+K33+K34+K35+K36+K37+K38+K39)</f>
        <v>0</v>
      </c>
      <c r="L40">
        <f>SUM(L31+L32+L33+L34+L35+L36+L37+L38+L39)</f>
        <v>0</v>
      </c>
    </row>
    <row r="41" spans="1:12" s="10" customFormat="1" ht="9" customHeight="1" x14ac:dyDescent="0.45">
      <c r="A41" s="10" t="s">
        <v>99</v>
      </c>
    </row>
    <row r="42" spans="1:12" hidden="1" x14ac:dyDescent="0.45">
      <c r="A42" s="1" t="s">
        <v>0</v>
      </c>
      <c r="B42" s="1" t="s">
        <v>1</v>
      </c>
      <c r="C42" s="1" t="s">
        <v>2</v>
      </c>
      <c r="D42" s="1" t="s">
        <v>3</v>
      </c>
      <c r="E42" s="1" t="s">
        <v>4</v>
      </c>
      <c r="F42" s="1" t="s">
        <v>5</v>
      </c>
      <c r="G42" s="1" t="s">
        <v>6</v>
      </c>
      <c r="H42" s="1" t="s">
        <v>7</v>
      </c>
      <c r="I42" s="1" t="s">
        <v>8</v>
      </c>
    </row>
    <row r="43" spans="1:12" hidden="1" x14ac:dyDescent="0.45">
      <c r="A43" s="5" t="s">
        <v>0</v>
      </c>
      <c r="B43" s="5" t="s">
        <v>0</v>
      </c>
      <c r="C43" s="5" t="s">
        <v>0</v>
      </c>
      <c r="D43" s="5" t="s">
        <v>0</v>
      </c>
      <c r="E43" s="5" t="s">
        <v>0</v>
      </c>
      <c r="F43" s="5" t="s">
        <v>0</v>
      </c>
      <c r="G43" s="5" t="s">
        <v>0</v>
      </c>
      <c r="H43" s="6" t="s">
        <v>10</v>
      </c>
      <c r="I43" s="7"/>
    </row>
    <row r="44" spans="1:12" s="10" customFormat="1" ht="9" customHeight="1" x14ac:dyDescent="0.45">
      <c r="A44" s="10" t="s">
        <v>100</v>
      </c>
    </row>
    <row r="45" spans="1:12" x14ac:dyDescent="0.45">
      <c r="A45" s="1" t="s">
        <v>0</v>
      </c>
      <c r="B45" s="1" t="s">
        <v>1</v>
      </c>
      <c r="C45" s="1" t="s">
        <v>2</v>
      </c>
      <c r="D45" s="1" t="s">
        <v>3</v>
      </c>
      <c r="E45" s="1" t="s">
        <v>4</v>
      </c>
      <c r="F45" s="1" t="s">
        <v>5</v>
      </c>
      <c r="G45" s="1" t="s">
        <v>6</v>
      </c>
      <c r="H45" s="1" t="s">
        <v>7</v>
      </c>
      <c r="I45" s="1" t="s">
        <v>8</v>
      </c>
    </row>
    <row r="46" spans="1:12" ht="58.15" x14ac:dyDescent="0.45">
      <c r="A46" s="2" t="s">
        <v>101</v>
      </c>
      <c r="B46" s="3" t="s">
        <v>102</v>
      </c>
      <c r="C46" s="2" t="s">
        <v>103</v>
      </c>
      <c r="D46" s="2" t="s">
        <v>14</v>
      </c>
      <c r="E46" s="4">
        <v>50</v>
      </c>
      <c r="F46" s="2" t="s">
        <v>0</v>
      </c>
      <c r="G46" s="4">
        <v>20</v>
      </c>
      <c r="H46" s="4">
        <v>0</v>
      </c>
      <c r="I46" s="2">
        <f>IF(ISBLANK(E46),0,E46) * IF(ISBLANK(H46),0,H46)</f>
        <v>0</v>
      </c>
      <c r="K46">
        <f>IF(ISBLANK(G46),0,G46) * IF(ISBLANK(I46),0,I46) %</f>
        <v>0</v>
      </c>
      <c r="L46">
        <f>IF(ISBLANK(K46),0,K46) + IF(ISBLANK(I46),0,I46)</f>
        <v>0</v>
      </c>
    </row>
    <row r="47" spans="1:12" ht="34.9" x14ac:dyDescent="0.45">
      <c r="A47" s="2" t="s">
        <v>104</v>
      </c>
      <c r="B47" s="3" t="s">
        <v>105</v>
      </c>
      <c r="C47" s="2" t="s">
        <v>72</v>
      </c>
      <c r="D47" s="2" t="s">
        <v>9</v>
      </c>
      <c r="E47" s="4">
        <v>1</v>
      </c>
      <c r="F47" s="2" t="s">
        <v>0</v>
      </c>
      <c r="G47" s="4">
        <v>20</v>
      </c>
      <c r="H47" s="4">
        <v>0</v>
      </c>
      <c r="I47" s="2">
        <f>IF(ISBLANK(E47),0,E47) * IF(ISBLANK(H47),0,H47)</f>
        <v>0</v>
      </c>
      <c r="K47">
        <f>IF(ISBLANK(G47),0,G47) * IF(ISBLANK(I47),0,I47) %</f>
        <v>0</v>
      </c>
      <c r="L47">
        <f>IF(ISBLANK(K47),0,K47) + IF(ISBLANK(I47),0,I47)</f>
        <v>0</v>
      </c>
    </row>
    <row r="48" spans="1:12" ht="34.9" x14ac:dyDescent="0.45">
      <c r="A48" s="2" t="s">
        <v>106</v>
      </c>
      <c r="B48" s="3" t="s">
        <v>107</v>
      </c>
      <c r="C48" s="2" t="s">
        <v>108</v>
      </c>
      <c r="D48" s="2" t="s">
        <v>9</v>
      </c>
      <c r="E48" s="4">
        <v>1</v>
      </c>
      <c r="F48" s="2" t="s">
        <v>0</v>
      </c>
      <c r="G48" s="4">
        <v>20</v>
      </c>
      <c r="H48" s="4">
        <v>0</v>
      </c>
      <c r="I48" s="2">
        <f>IF(ISBLANK(E48),0,E48) * IF(ISBLANK(H48),0,H48)</f>
        <v>0</v>
      </c>
      <c r="K48">
        <f>IF(ISBLANK(G48),0,G48) * IF(ISBLANK(I48),0,I48) %</f>
        <v>0</v>
      </c>
      <c r="L48">
        <f>IF(ISBLANK(K48),0,K48) + IF(ISBLANK(I48),0,I48)</f>
        <v>0</v>
      </c>
    </row>
    <row r="49" spans="1:12" x14ac:dyDescent="0.45">
      <c r="A49" s="5" t="s">
        <v>0</v>
      </c>
      <c r="B49" s="5" t="s">
        <v>0</v>
      </c>
      <c r="C49" s="5" t="s">
        <v>0</v>
      </c>
      <c r="D49" s="5" t="s">
        <v>0</v>
      </c>
      <c r="E49" s="5" t="s">
        <v>0</v>
      </c>
      <c r="F49" s="5" t="s">
        <v>0</v>
      </c>
      <c r="G49" s="5" t="s">
        <v>0</v>
      </c>
      <c r="H49" s="6" t="s">
        <v>10</v>
      </c>
      <c r="I49" s="7">
        <f>SUM( I46+I47+I48)</f>
        <v>0</v>
      </c>
      <c r="K49">
        <f>SUM(K46+K47+K48)</f>
        <v>0</v>
      </c>
      <c r="L49">
        <f>SUM(L46+L47+L48)</f>
        <v>0</v>
      </c>
    </row>
    <row r="50" spans="1:12" x14ac:dyDescent="0.45">
      <c r="A50" s="8" t="s">
        <v>0</v>
      </c>
      <c r="B50" s="8" t="s">
        <v>0</v>
      </c>
      <c r="C50" s="8" t="s">
        <v>0</v>
      </c>
      <c r="D50" s="8" t="s">
        <v>0</v>
      </c>
      <c r="E50" s="8" t="s">
        <v>0</v>
      </c>
      <c r="F50" s="8" t="s">
        <v>0</v>
      </c>
      <c r="G50" s="8" t="s">
        <v>0</v>
      </c>
      <c r="H50" s="8" t="s">
        <v>11</v>
      </c>
      <c r="I50" s="9">
        <f>SUM( I5+I28+I40+I43+I49)</f>
        <v>0</v>
      </c>
      <c r="K50">
        <f>SUM(K5+K28+K40+K43+K49)</f>
        <v>0</v>
      </c>
      <c r="L50">
        <f>SUM(L5+L28+L40+L43+L49)</f>
        <v>0</v>
      </c>
    </row>
  </sheetData>
  <mergeCells count="1">
    <mergeCell ref="A1:B1"/>
  </mergeCells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Plâtrerie Peintures Faux Plaf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2024-11-13T14:10:57Z</dcterms:created>
  <dcterms:modified xsi:type="dcterms:W3CDTF">2024-11-13T14:24:41Z</dcterms:modified>
</cp:coreProperties>
</file>