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8_{936976C4-C0D2-414A-B698-BD731EEDB9FE}" xr6:coauthVersionLast="47" xr6:coauthVersionMax="47" xr10:uidLastSave="{00000000-0000-0000-0000-000000000000}"/>
  <bookViews>
    <workbookView xWindow="-98" yWindow="-98" windowWidth="33946" windowHeight="21975" xr2:uid="{00000000-000D-0000-FFFF-FFFF00000000}"/>
  </bookViews>
  <sheets>
    <sheet name="Couverture Zinguerie Etanchéité" sheetId="4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4" l="1"/>
  <c r="K47" i="4"/>
  <c r="L47" i="4" s="1"/>
  <c r="I47" i="4"/>
  <c r="L46" i="4"/>
  <c r="I46" i="4"/>
  <c r="K46" i="4" s="1"/>
  <c r="L45" i="4"/>
  <c r="K45" i="4"/>
  <c r="I45" i="4"/>
  <c r="L44" i="4"/>
  <c r="K44" i="4"/>
  <c r="I44" i="4"/>
  <c r="K43" i="4"/>
  <c r="L43" i="4" s="1"/>
  <c r="I43" i="4"/>
  <c r="L42" i="4"/>
  <c r="I42" i="4"/>
  <c r="K42" i="4" s="1"/>
  <c r="K41" i="4"/>
  <c r="L41" i="4" s="1"/>
  <c r="I41" i="4"/>
  <c r="L40" i="4"/>
  <c r="K40" i="4"/>
  <c r="I40" i="4"/>
  <c r="K39" i="4"/>
  <c r="L39" i="4" s="1"/>
  <c r="I39" i="4"/>
  <c r="I38" i="4"/>
  <c r="K38" i="4" s="1"/>
  <c r="L38" i="4" s="1"/>
  <c r="L37" i="4"/>
  <c r="K37" i="4"/>
  <c r="K48" i="4" s="1"/>
  <c r="I37" i="4"/>
  <c r="I33" i="4"/>
  <c r="K33" i="4" s="1"/>
  <c r="L33" i="4" s="1"/>
  <c r="L32" i="4"/>
  <c r="I32" i="4"/>
  <c r="K32" i="4" s="1"/>
  <c r="L31" i="4"/>
  <c r="K31" i="4"/>
  <c r="I31" i="4"/>
  <c r="I30" i="4"/>
  <c r="K30" i="4" s="1"/>
  <c r="L30" i="4" s="1"/>
  <c r="K29" i="4"/>
  <c r="L29" i="4" s="1"/>
  <c r="I29" i="4"/>
  <c r="L28" i="4"/>
  <c r="I28" i="4"/>
  <c r="K28" i="4" s="1"/>
  <c r="L27" i="4"/>
  <c r="K27" i="4"/>
  <c r="I27" i="4"/>
  <c r="L26" i="4"/>
  <c r="K26" i="4"/>
  <c r="I26" i="4"/>
  <c r="K25" i="4"/>
  <c r="L25" i="4" s="1"/>
  <c r="I25" i="4"/>
  <c r="L24" i="4"/>
  <c r="L34" i="4" s="1"/>
  <c r="I24" i="4"/>
  <c r="K24" i="4" s="1"/>
  <c r="L20" i="4"/>
  <c r="K20" i="4"/>
  <c r="I20" i="4"/>
  <c r="I19" i="4"/>
  <c r="K19" i="4" s="1"/>
  <c r="L19" i="4" s="1"/>
  <c r="L18" i="4"/>
  <c r="I18" i="4"/>
  <c r="K18" i="4" s="1"/>
  <c r="K17" i="4"/>
  <c r="L17" i="4" s="1"/>
  <c r="I17" i="4"/>
  <c r="I16" i="4"/>
  <c r="K16" i="4" s="1"/>
  <c r="L16" i="4" s="1"/>
  <c r="K15" i="4"/>
  <c r="L15" i="4" s="1"/>
  <c r="I15" i="4"/>
  <c r="I14" i="4"/>
  <c r="K14" i="4" s="1"/>
  <c r="L14" i="4" s="1"/>
  <c r="L13" i="4"/>
  <c r="K13" i="4"/>
  <c r="I13" i="4"/>
  <c r="L12" i="4"/>
  <c r="K12" i="4"/>
  <c r="I12" i="4"/>
  <c r="I11" i="4"/>
  <c r="K11" i="4" s="1"/>
  <c r="L10" i="4"/>
  <c r="I10" i="4"/>
  <c r="K10" i="4" s="1"/>
  <c r="K9" i="4"/>
  <c r="L9" i="4" s="1"/>
  <c r="I9" i="4"/>
  <c r="K6" i="4"/>
  <c r="I6" i="4"/>
  <c r="K5" i="4"/>
  <c r="L5" i="4" s="1"/>
  <c r="I5" i="4"/>
  <c r="I4" i="4"/>
  <c r="K4" i="4" s="1"/>
  <c r="L4" i="4" s="1"/>
  <c r="L3" i="4"/>
  <c r="L6" i="4" s="1"/>
  <c r="K3" i="4"/>
  <c r="I3" i="4"/>
  <c r="L11" i="4" l="1"/>
  <c r="L21" i="4" s="1"/>
  <c r="L49" i="4" s="1"/>
  <c r="K21" i="4"/>
  <c r="K49" i="4"/>
  <c r="K34" i="4"/>
  <c r="L48" i="4"/>
  <c r="I21" i="4"/>
  <c r="I49" i="4" s="1"/>
  <c r="I34" i="4"/>
</calcChain>
</file>

<file path=xl/sharedStrings.xml><?xml version="1.0" encoding="utf-8"?>
<sst xmlns="http://schemas.openxmlformats.org/spreadsheetml/2006/main" count="260" uniqueCount="115">
  <si>
    <t/>
  </si>
  <si>
    <t>Titre du poste</t>
  </si>
  <si>
    <t>Localisation</t>
  </si>
  <si>
    <t>U</t>
  </si>
  <si>
    <t>Qté</t>
  </si>
  <si>
    <t>Quantité artisan</t>
  </si>
  <si>
    <t>TVA</t>
  </si>
  <si>
    <t>PU. HT</t>
  </si>
  <si>
    <t>Total HT</t>
  </si>
  <si>
    <t>ens</t>
  </si>
  <si>
    <t>SOUS TOTAL</t>
  </si>
  <si>
    <t>TOTAL HT</t>
  </si>
  <si>
    <t>DOE</t>
  </si>
  <si>
    <t>ml</t>
  </si>
  <si>
    <t>m2</t>
  </si>
  <si>
    <t>u</t>
  </si>
  <si>
    <t>LOT 2
 Couverture Zinguerie Etanchéité</t>
  </si>
  <si>
    <t>2.0.1</t>
  </si>
  <si>
    <t>Protections collectives</t>
  </si>
  <si>
    <t>2.0.2</t>
  </si>
  <si>
    <t>Documents CEE</t>
  </si>
  <si>
    <t>2.0.3</t>
  </si>
  <si>
    <t>2.1 - ZONE FROIDE - REZ DE CHAUSSÉE</t>
  </si>
  <si>
    <t>2.1.1</t>
  </si>
  <si>
    <t>Ressuivi de couverture
Localisation : Pour l'ensemble de la couverture de la zone froide</t>
  </si>
  <si>
    <t>Pour l'ensemble de la couverture de la zone froide</t>
  </si>
  <si>
    <t>2.1.2</t>
  </si>
  <si>
    <t>Révision et Traitement de charpente
Localisation : Pour l'ensemble de la charpente de la zone froide</t>
  </si>
  <si>
    <t>Pour l'ensemble de la charpente de la zone froide</t>
  </si>
  <si>
    <t>2.1.3</t>
  </si>
  <si>
    <t>Ressuivi du premier rang de tuile en égoût compris ressuivi de chevrons et volige / écran
Localisation : Pour le bas de pente de chaque versant de la zone froide</t>
  </si>
  <si>
    <t>Pour le bas de pente de chaque versant de la zone froide</t>
  </si>
  <si>
    <t>2.1.4</t>
  </si>
  <si>
    <t>Dépose de la zinguerie descente et gouttières + dauphins
Localisation : Pour le bas de pente de chaque versant de la zone froide</t>
  </si>
  <si>
    <t>2.1.5</t>
  </si>
  <si>
    <t>Pose d'un nouveau cheneau pendant en zinc
Localisation : Pour le bas de pente de chaque versant de la zone froide</t>
  </si>
  <si>
    <t>2.1.6</t>
  </si>
  <si>
    <t>Pose de descentes en zinc naturel
Localisation : Pour le bas de pente de chaque versant de la zone froide</t>
  </si>
  <si>
    <t>2.1.7</t>
  </si>
  <si>
    <t>Dauphins en fonte peints
Localisation : Pour le bas de pente de chaque versant de la zone froide</t>
  </si>
  <si>
    <t>2.1.8</t>
  </si>
  <si>
    <t>Ressuivi des abouts de pannes compris capot en zinc
Localisation : Pour l'ensemble des pannes en débord en pignons</t>
  </si>
  <si>
    <t>Pour l'ensemble des pannes en débord en pignons</t>
  </si>
  <si>
    <t>2.1.9</t>
  </si>
  <si>
    <t>Ressuivi des débords de toits
Localisation : Pour l'ensemble des débords de toit</t>
  </si>
  <si>
    <t>Pour l'ensemble des débords de toit</t>
  </si>
  <si>
    <t>2.1.10</t>
  </si>
  <si>
    <t>Rajout de tuiles à rabats en abouts (manquants)
Localisation : A vérifier sur les 4 angles du bâtiment zone froide</t>
  </si>
  <si>
    <t>A vérifier sur les 4 angles du bâtiment zone froide</t>
  </si>
  <si>
    <t>2.1.11</t>
  </si>
  <si>
    <t>Sortie de toit pour VMC et ventilation de chutes
Localisation : Pour l'ensemble des sorties de toiture en toiture tuiles (sur demande lots techniques)</t>
  </si>
  <si>
    <t>Pour l'ensemble des sorties de toiture en toiture tuiles (sur demande lots techniques)</t>
  </si>
  <si>
    <t>2.1.12</t>
  </si>
  <si>
    <t>Nettoyage Démoussage de la couverture</t>
  </si>
  <si>
    <t>2.2 - ZONE GALERIE DE LIAISON</t>
  </si>
  <si>
    <t>2.2.1</t>
  </si>
  <si>
    <t>Couverture panneaux sandwichs
Localisation : Pour l'ensemble de la couverture de la galerie</t>
  </si>
  <si>
    <t>Pour l'ensemble de la couverture de la galerie</t>
  </si>
  <si>
    <t>2.2.2</t>
  </si>
  <si>
    <t>Accessoires de rives
Localisation : Pour l'ensemble des traitements de rives</t>
  </si>
  <si>
    <t>Pour l'ensemble des traitements de rives</t>
  </si>
  <si>
    <t>2.2.3</t>
  </si>
  <si>
    <t>Accessoires d'égoûts
Localisation : Pour l'ensemble des traitements d'égoûts</t>
  </si>
  <si>
    <t>Pour l'ensemble des traitements d'égoûts</t>
  </si>
  <si>
    <t>2.2.4</t>
  </si>
  <si>
    <t>Accessoires de faîtages
Localisation : Pour l'ensemble des traitements de faitages</t>
  </si>
  <si>
    <t>Pour l'ensemble des traitements de faitages</t>
  </si>
  <si>
    <t>2.2.5</t>
  </si>
  <si>
    <t>Cheneau encaissé isolé assorti aux panneaux sandwichs
Localisation : Pour l'ensemble du cheneau encastré</t>
  </si>
  <si>
    <t>Pour l'ensemble du cheneau encastré</t>
  </si>
  <si>
    <t>2.2.6</t>
  </si>
  <si>
    <t>Bardage panneaux sandwich en galerie (façade Ouest)
Localisation : Pour la façade Ouest en panneaux sandwich</t>
  </si>
  <si>
    <t>Pour la façade Ouest en panneaux sandwich</t>
  </si>
  <si>
    <t>2.2.7</t>
  </si>
  <si>
    <t>Descentes
Localisation : Pour l'ensemble des descentes de la galerie</t>
  </si>
  <si>
    <t>Pour l'ensemble des descentes de la galerie</t>
  </si>
  <si>
    <t>2.2.8</t>
  </si>
  <si>
    <t>Dauphins fonte peints
Localisation : Pour l'ensemble des dauphins de l'extension</t>
  </si>
  <si>
    <t>Pour l'ensemble des dauphins de l'extension</t>
  </si>
  <si>
    <t>2.2.9</t>
  </si>
  <si>
    <t>Closoirs
Localisation : Pour l'ensemble des closoirs</t>
  </si>
  <si>
    <t>Pour l'ensemble des closoirs</t>
  </si>
  <si>
    <t>2.2.10</t>
  </si>
  <si>
    <t>Habillages métalliques complémentaires
Localisation : Pour l'ensemble des habillages thermolaqués à la demande de l'architecte</t>
  </si>
  <si>
    <t>Pour l'ensemble des habillages thermolaqués à la demande de l'architecte</t>
  </si>
  <si>
    <t>2.3 - ZONE CHAUDE</t>
  </si>
  <si>
    <t>2.3.1</t>
  </si>
  <si>
    <t>Etanchéité parois enterrées
Localisation : Pour l'ensemble de la partie enterrée au droit du corbeau créé</t>
  </si>
  <si>
    <t>Pour l'ensemble de la partie enterrée au droit du corbeau créé</t>
  </si>
  <si>
    <t>2.3.2</t>
  </si>
  <si>
    <t>Couvertines pour ITE
Localisation : Pour l'ensemble des acrotères de niveau avec l'ITE</t>
  </si>
  <si>
    <t>Pour l'ensemble des acrotères de niveau avec l'ITE</t>
  </si>
  <si>
    <t>2.3.3</t>
  </si>
  <si>
    <t>Sorties de toit terrasse rectangulaire
Localisation : A la demande des lots techniques</t>
  </si>
  <si>
    <t>A la demande des lots techniques</t>
  </si>
  <si>
    <t>2.3.4</t>
  </si>
  <si>
    <t>Sorties de toit terrasse Diam 250mm à 500mm
Localisation : A la demande des lots techniques</t>
  </si>
  <si>
    <t>2.3.5</t>
  </si>
  <si>
    <t>Sorties de toit terrasse Diam jusqu'à 250mm
Localisation : A la demande des lots techniques</t>
  </si>
  <si>
    <t>2.3.6</t>
  </si>
  <si>
    <t>Crosses en toit terrasse
Localisation : Pour toutes les crosses nécessaires en toit terrasse à la demande des lots techniques</t>
  </si>
  <si>
    <t>Pour toutes les crosses nécessaires en toit terrasse à la demande des lots techniques</t>
  </si>
  <si>
    <t>2.3.7</t>
  </si>
  <si>
    <t>Structure métallique pour équipement technique
Localisation : Pour toutes les structures nécessaires en toit terrasse à la demande des lots techniques</t>
  </si>
  <si>
    <t>Pour toutes les structures nécessaires en toit terrasse à la demande des lots techniques</t>
  </si>
  <si>
    <t>2.3.8</t>
  </si>
  <si>
    <t>Relevés d'étanchéité en reprise de l'étanchéité existante pour socles antivibratiles en béton
Localisation : Suivant plan Structures BET ITC</t>
  </si>
  <si>
    <t>Suivant plan Structures BET ITC</t>
  </si>
  <si>
    <t>2.3.9</t>
  </si>
  <si>
    <t>2.3.10</t>
  </si>
  <si>
    <t>PSE réfection intégrale de l'étanchéité de toutes les toitures terrasses du bâtiment existant - NE PAS TOTALISER
Localisation : Pour l'ensemble des toitures terrasses du bâtiment</t>
  </si>
  <si>
    <t>Pour l'ensemble des toitures terrasses du bâtiment</t>
  </si>
  <si>
    <t>2.3.11</t>
  </si>
  <si>
    <t>PSE nettoyage du toit de l'auvent de la pharmacie - NE PAS TOTALISER
Localisation : Pour l'auvent de la pharmacie et des accessoires</t>
  </si>
  <si>
    <t>Pour l'auvent de la pharmacie et des accessoires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</si>
</sst>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9"/>
  <sheetViews>
    <sheetView tabSelected="1" workbookViewId="0">
      <selection activeCell="Q44" sqref="Q44"/>
    </sheetView>
  </sheetViews>
  <sheetFormatPr baseColWidth="10" defaultColWidth="9.06640625" defaultRowHeight="14.25" x14ac:dyDescent="0.4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13" customWidth="1"/>
    <col min="7" max="8" width="10" customWidth="1"/>
    <col min="9" max="9" width="15" customWidth="1"/>
    <col min="10" max="12" width="9" hidden="1" customWidth="1"/>
  </cols>
  <sheetData>
    <row r="1" spans="1:12" ht="22.5" customHeight="1" x14ac:dyDescent="0.65">
      <c r="A1" s="11" t="s">
        <v>16</v>
      </c>
      <c r="B1" s="11"/>
    </row>
    <row r="2" spans="1:12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12" x14ac:dyDescent="0.45">
      <c r="A3" s="2" t="s">
        <v>17</v>
      </c>
      <c r="B3" s="3" t="s">
        <v>18</v>
      </c>
      <c r="C3" s="2" t="s">
        <v>0</v>
      </c>
      <c r="D3" s="2" t="s">
        <v>9</v>
      </c>
      <c r="E3" s="4">
        <v>1</v>
      </c>
      <c r="F3" s="2" t="s">
        <v>0</v>
      </c>
      <c r="G3" s="4">
        <v>20</v>
      </c>
      <c r="H3" s="4">
        <v>0</v>
      </c>
      <c r="I3" s="2">
        <f>IF(ISBLANK(E3),0,E3) * IF(ISBLANK(H3),0,H3)</f>
        <v>0</v>
      </c>
      <c r="K3">
        <f>IF(ISBLANK(G3),0,G3) * IF(ISBLANK(I3),0,I3) %</f>
        <v>0</v>
      </c>
      <c r="L3">
        <f>IF(ISBLANK(K3),0,K3) + IF(ISBLANK(I3),0,I3)</f>
        <v>0</v>
      </c>
    </row>
    <row r="4" spans="1:12" x14ac:dyDescent="0.45">
      <c r="A4" s="2" t="s">
        <v>19</v>
      </c>
      <c r="B4" s="3" t="s">
        <v>20</v>
      </c>
      <c r="C4" s="2" t="s">
        <v>0</v>
      </c>
      <c r="D4" s="2" t="s">
        <v>9</v>
      </c>
      <c r="E4" s="4">
        <v>1</v>
      </c>
      <c r="F4" s="2" t="s">
        <v>0</v>
      </c>
      <c r="G4" s="4">
        <v>20</v>
      </c>
      <c r="H4" s="4">
        <v>0</v>
      </c>
      <c r="I4" s="2">
        <f>IF(ISBLANK(E4),0,E4) * IF(ISBLANK(H4),0,H4)</f>
        <v>0</v>
      </c>
      <c r="K4">
        <f>IF(ISBLANK(G4),0,G4) * IF(ISBLANK(I4),0,I4) %</f>
        <v>0</v>
      </c>
      <c r="L4">
        <f>IF(ISBLANK(K4),0,K4) + IF(ISBLANK(I4),0,I4)</f>
        <v>0</v>
      </c>
    </row>
    <row r="5" spans="1:12" x14ac:dyDescent="0.45">
      <c r="A5" s="2" t="s">
        <v>21</v>
      </c>
      <c r="B5" s="3" t="s">
        <v>12</v>
      </c>
      <c r="C5" s="2" t="s">
        <v>0</v>
      </c>
      <c r="D5" s="2" t="s">
        <v>9</v>
      </c>
      <c r="E5" s="4">
        <v>1</v>
      </c>
      <c r="F5" s="2" t="s">
        <v>0</v>
      </c>
      <c r="G5" s="4">
        <v>20</v>
      </c>
      <c r="H5" s="4">
        <v>0</v>
      </c>
      <c r="I5" s="2">
        <f>IF(ISBLANK(E5),0,E5) * IF(ISBLANK(H5),0,H5)</f>
        <v>0</v>
      </c>
      <c r="K5">
        <f>IF(ISBLANK(G5),0,G5) * IF(ISBLANK(I5),0,I5) %</f>
        <v>0</v>
      </c>
      <c r="L5">
        <f>IF(ISBLANK(K5),0,K5) + IF(ISBLANK(I5),0,I5)</f>
        <v>0</v>
      </c>
    </row>
    <row r="6" spans="1:12" x14ac:dyDescent="0.45">
      <c r="A6" s="5" t="s">
        <v>0</v>
      </c>
      <c r="B6" s="5" t="s">
        <v>0</v>
      </c>
      <c r="C6" s="5" t="s">
        <v>0</v>
      </c>
      <c r="D6" s="5" t="s">
        <v>0</v>
      </c>
      <c r="E6" s="5" t="s">
        <v>0</v>
      </c>
      <c r="F6" s="5" t="s">
        <v>0</v>
      </c>
      <c r="G6" s="5" t="s">
        <v>0</v>
      </c>
      <c r="H6" s="6" t="s">
        <v>10</v>
      </c>
      <c r="I6" s="7">
        <f>SUM( I3+I4+I5)</f>
        <v>0</v>
      </c>
      <c r="K6">
        <f>SUM(K3+K4+K5)</f>
        <v>0</v>
      </c>
      <c r="L6">
        <f>SUM(L3+L4+L5)</f>
        <v>0</v>
      </c>
    </row>
    <row r="7" spans="1:12" s="10" customFormat="1" ht="9" customHeight="1" x14ac:dyDescent="0.45">
      <c r="A7" s="10" t="s">
        <v>22</v>
      </c>
    </row>
    <row r="8" spans="1:12" x14ac:dyDescent="0.4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</row>
    <row r="9" spans="1:12" ht="46.5" x14ac:dyDescent="0.45">
      <c r="A9" s="2" t="s">
        <v>23</v>
      </c>
      <c r="B9" s="3" t="s">
        <v>24</v>
      </c>
      <c r="C9" s="2" t="s">
        <v>25</v>
      </c>
      <c r="D9" s="2" t="s">
        <v>9</v>
      </c>
      <c r="E9" s="4">
        <v>1</v>
      </c>
      <c r="F9" s="2" t="s">
        <v>0</v>
      </c>
      <c r="G9" s="4">
        <v>20</v>
      </c>
      <c r="H9" s="4">
        <v>0</v>
      </c>
      <c r="I9" s="2">
        <f t="shared" ref="I9:I20" si="0">IF(ISBLANK(E9),0,E9) * IF(ISBLANK(H9),0,H9)</f>
        <v>0</v>
      </c>
      <c r="K9">
        <f t="shared" ref="K9:K20" si="1">IF(ISBLANK(G9),0,G9) * IF(ISBLANK(I9),0,I9) %</f>
        <v>0</v>
      </c>
      <c r="L9">
        <f t="shared" ref="L9:L20" si="2">IF(ISBLANK(K9),0,K9) + IF(ISBLANK(I9),0,I9)</f>
        <v>0</v>
      </c>
    </row>
    <row r="10" spans="1:12" ht="46.5" x14ac:dyDescent="0.45">
      <c r="A10" s="2" t="s">
        <v>26</v>
      </c>
      <c r="B10" s="3" t="s">
        <v>27</v>
      </c>
      <c r="C10" s="2" t="s">
        <v>28</v>
      </c>
      <c r="D10" s="2" t="s">
        <v>14</v>
      </c>
      <c r="E10" s="4">
        <v>180</v>
      </c>
      <c r="F10" s="2" t="s">
        <v>0</v>
      </c>
      <c r="G10" s="4">
        <v>20</v>
      </c>
      <c r="H10" s="4">
        <v>0</v>
      </c>
      <c r="I10" s="2">
        <f t="shared" si="0"/>
        <v>0</v>
      </c>
      <c r="K10">
        <f t="shared" si="1"/>
        <v>0</v>
      </c>
      <c r="L10">
        <f t="shared" si="2"/>
        <v>0</v>
      </c>
    </row>
    <row r="11" spans="1:12" ht="58.15" x14ac:dyDescent="0.45">
      <c r="A11" s="2" t="s">
        <v>29</v>
      </c>
      <c r="B11" s="3" t="s">
        <v>30</v>
      </c>
      <c r="C11" s="2" t="s">
        <v>31</v>
      </c>
      <c r="D11" s="2" t="s">
        <v>13</v>
      </c>
      <c r="E11" s="4">
        <v>32.6</v>
      </c>
      <c r="F11" s="2" t="s">
        <v>0</v>
      </c>
      <c r="G11" s="4">
        <v>20</v>
      </c>
      <c r="H11" s="4">
        <v>0</v>
      </c>
      <c r="I11" s="2">
        <f t="shared" si="0"/>
        <v>0</v>
      </c>
      <c r="K11">
        <f t="shared" si="1"/>
        <v>0</v>
      </c>
      <c r="L11">
        <f t="shared" si="2"/>
        <v>0</v>
      </c>
    </row>
    <row r="12" spans="1:12" ht="46.5" x14ac:dyDescent="0.45">
      <c r="A12" s="2" t="s">
        <v>32</v>
      </c>
      <c r="B12" s="3" t="s">
        <v>33</v>
      </c>
      <c r="C12" s="2" t="s">
        <v>31</v>
      </c>
      <c r="D12" s="2" t="s">
        <v>13</v>
      </c>
      <c r="E12" s="4">
        <v>40</v>
      </c>
      <c r="F12" s="2" t="s">
        <v>0</v>
      </c>
      <c r="G12" s="4">
        <v>20</v>
      </c>
      <c r="H12" s="4">
        <v>0</v>
      </c>
      <c r="I12" s="2">
        <f t="shared" si="0"/>
        <v>0</v>
      </c>
      <c r="K12">
        <f t="shared" si="1"/>
        <v>0</v>
      </c>
      <c r="L12">
        <f t="shared" si="2"/>
        <v>0</v>
      </c>
    </row>
    <row r="13" spans="1:12" ht="46.5" x14ac:dyDescent="0.45">
      <c r="A13" s="2" t="s">
        <v>34</v>
      </c>
      <c r="B13" s="3" t="s">
        <v>35</v>
      </c>
      <c r="C13" s="2" t="s">
        <v>31</v>
      </c>
      <c r="D13" s="2" t="s">
        <v>13</v>
      </c>
      <c r="E13" s="4">
        <v>32.6</v>
      </c>
      <c r="F13" s="2" t="s">
        <v>0</v>
      </c>
      <c r="G13" s="4">
        <v>20</v>
      </c>
      <c r="H13" s="4">
        <v>0</v>
      </c>
      <c r="I13" s="2">
        <f t="shared" si="0"/>
        <v>0</v>
      </c>
      <c r="K13">
        <f t="shared" si="1"/>
        <v>0</v>
      </c>
      <c r="L13">
        <f t="shared" si="2"/>
        <v>0</v>
      </c>
    </row>
    <row r="14" spans="1:12" ht="46.5" x14ac:dyDescent="0.45">
      <c r="A14" s="2" t="s">
        <v>36</v>
      </c>
      <c r="B14" s="3" t="s">
        <v>37</v>
      </c>
      <c r="C14" s="2" t="s">
        <v>31</v>
      </c>
      <c r="D14" s="2" t="s">
        <v>13</v>
      </c>
      <c r="E14" s="4">
        <v>6.4</v>
      </c>
      <c r="F14" s="2" t="s">
        <v>0</v>
      </c>
      <c r="G14" s="4">
        <v>20</v>
      </c>
      <c r="H14" s="4">
        <v>0</v>
      </c>
      <c r="I14" s="2">
        <f t="shared" si="0"/>
        <v>0</v>
      </c>
      <c r="K14">
        <f t="shared" si="1"/>
        <v>0</v>
      </c>
      <c r="L14">
        <f t="shared" si="2"/>
        <v>0</v>
      </c>
    </row>
    <row r="15" spans="1:12" ht="46.5" x14ac:dyDescent="0.45">
      <c r="A15" s="2" t="s">
        <v>38</v>
      </c>
      <c r="B15" s="3" t="s">
        <v>39</v>
      </c>
      <c r="C15" s="2" t="s">
        <v>31</v>
      </c>
      <c r="D15" s="2" t="s">
        <v>15</v>
      </c>
      <c r="E15" s="4">
        <v>2</v>
      </c>
      <c r="F15" s="2" t="s">
        <v>0</v>
      </c>
      <c r="G15" s="4">
        <v>20</v>
      </c>
      <c r="H15" s="4">
        <v>0</v>
      </c>
      <c r="I15" s="2">
        <f t="shared" si="0"/>
        <v>0</v>
      </c>
      <c r="K15">
        <f t="shared" si="1"/>
        <v>0</v>
      </c>
      <c r="L15">
        <f t="shared" si="2"/>
        <v>0</v>
      </c>
    </row>
    <row r="16" spans="1:12" ht="46.5" x14ac:dyDescent="0.45">
      <c r="A16" s="2" t="s">
        <v>40</v>
      </c>
      <c r="B16" s="3" t="s">
        <v>41</v>
      </c>
      <c r="C16" s="2" t="s">
        <v>42</v>
      </c>
      <c r="D16" s="2" t="s">
        <v>15</v>
      </c>
      <c r="E16" s="4">
        <v>14</v>
      </c>
      <c r="F16" s="2" t="s">
        <v>0</v>
      </c>
      <c r="G16" s="4">
        <v>20</v>
      </c>
      <c r="H16" s="4">
        <v>0</v>
      </c>
      <c r="I16" s="2">
        <f t="shared" si="0"/>
        <v>0</v>
      </c>
      <c r="K16">
        <f t="shared" si="1"/>
        <v>0</v>
      </c>
      <c r="L16">
        <f t="shared" si="2"/>
        <v>0</v>
      </c>
    </row>
    <row r="17" spans="1:12" ht="34.9" x14ac:dyDescent="0.45">
      <c r="A17" s="2" t="s">
        <v>43</v>
      </c>
      <c r="B17" s="3" t="s">
        <v>44</v>
      </c>
      <c r="C17" s="2" t="s">
        <v>45</v>
      </c>
      <c r="D17" s="2" t="s">
        <v>14</v>
      </c>
      <c r="E17" s="4">
        <v>12</v>
      </c>
      <c r="F17" s="2" t="s">
        <v>0</v>
      </c>
      <c r="G17" s="4">
        <v>20</v>
      </c>
      <c r="H17" s="4">
        <v>0</v>
      </c>
      <c r="I17" s="2">
        <f t="shared" si="0"/>
        <v>0</v>
      </c>
      <c r="K17">
        <f t="shared" si="1"/>
        <v>0</v>
      </c>
      <c r="L17">
        <f t="shared" si="2"/>
        <v>0</v>
      </c>
    </row>
    <row r="18" spans="1:12" ht="46.5" x14ac:dyDescent="0.45">
      <c r="A18" s="2" t="s">
        <v>46</v>
      </c>
      <c r="B18" s="3" t="s">
        <v>47</v>
      </c>
      <c r="C18" s="2" t="s">
        <v>48</v>
      </c>
      <c r="D18" s="2" t="s">
        <v>15</v>
      </c>
      <c r="E18" s="4">
        <v>4</v>
      </c>
      <c r="F18" s="2" t="s">
        <v>0</v>
      </c>
      <c r="G18" s="4">
        <v>20</v>
      </c>
      <c r="H18" s="4">
        <v>0</v>
      </c>
      <c r="I18" s="2">
        <f t="shared" si="0"/>
        <v>0</v>
      </c>
      <c r="K18">
        <f t="shared" si="1"/>
        <v>0</v>
      </c>
      <c r="L18">
        <f t="shared" si="2"/>
        <v>0</v>
      </c>
    </row>
    <row r="19" spans="1:12" ht="58.15" x14ac:dyDescent="0.45">
      <c r="A19" s="2" t="s">
        <v>49</v>
      </c>
      <c r="B19" s="3" t="s">
        <v>50</v>
      </c>
      <c r="C19" s="2" t="s">
        <v>51</v>
      </c>
      <c r="D19" s="2" t="s">
        <v>15</v>
      </c>
      <c r="E19" s="4">
        <v>6</v>
      </c>
      <c r="F19" s="2" t="s">
        <v>0</v>
      </c>
      <c r="G19" s="4">
        <v>20</v>
      </c>
      <c r="H19" s="4">
        <v>0</v>
      </c>
      <c r="I19" s="2">
        <f t="shared" si="0"/>
        <v>0</v>
      </c>
      <c r="K19">
        <f t="shared" si="1"/>
        <v>0</v>
      </c>
      <c r="L19">
        <f t="shared" si="2"/>
        <v>0</v>
      </c>
    </row>
    <row r="20" spans="1:12" x14ac:dyDescent="0.45">
      <c r="A20" s="2" t="s">
        <v>52</v>
      </c>
      <c r="B20" s="3" t="s">
        <v>53</v>
      </c>
      <c r="C20" s="2" t="s">
        <v>0</v>
      </c>
      <c r="D20" s="2" t="s">
        <v>9</v>
      </c>
      <c r="E20" s="4">
        <v>1</v>
      </c>
      <c r="F20" s="2" t="s">
        <v>0</v>
      </c>
      <c r="G20" s="4">
        <v>20</v>
      </c>
      <c r="H20" s="4">
        <v>0</v>
      </c>
      <c r="I20" s="2">
        <f t="shared" si="0"/>
        <v>0</v>
      </c>
      <c r="K20">
        <f t="shared" si="1"/>
        <v>0</v>
      </c>
      <c r="L20">
        <f t="shared" si="2"/>
        <v>0</v>
      </c>
    </row>
    <row r="21" spans="1:12" x14ac:dyDescent="0.45">
      <c r="A21" s="5" t="s">
        <v>0</v>
      </c>
      <c r="B21" s="5" t="s">
        <v>0</v>
      </c>
      <c r="C21" s="5" t="s">
        <v>0</v>
      </c>
      <c r="D21" s="5" t="s">
        <v>0</v>
      </c>
      <c r="E21" s="5" t="s">
        <v>0</v>
      </c>
      <c r="F21" s="5" t="s">
        <v>0</v>
      </c>
      <c r="G21" s="5" t="s">
        <v>0</v>
      </c>
      <c r="H21" s="6" t="s">
        <v>10</v>
      </c>
      <c r="I21" s="7">
        <f>SUM( I9+I10+I11+I12+I13+I14+I15+I16+I17+I18+I19+I20)</f>
        <v>0</v>
      </c>
      <c r="K21">
        <f>SUM(K9+K10+K11+K12+K13+K14+K15+K16+K17+K18+K19+K20)</f>
        <v>0</v>
      </c>
      <c r="L21">
        <f>SUM(L9+L10+L11+L12+L13+L14+L15+L16+L17+L18+L19+L20)</f>
        <v>0</v>
      </c>
    </row>
    <row r="22" spans="1:12" s="10" customFormat="1" ht="9" customHeight="1" x14ac:dyDescent="0.45">
      <c r="A22" s="10" t="s">
        <v>54</v>
      </c>
    </row>
    <row r="23" spans="1:12" x14ac:dyDescent="0.45">
      <c r="A23" s="1" t="s">
        <v>0</v>
      </c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1" t="s">
        <v>6</v>
      </c>
      <c r="H23" s="1" t="s">
        <v>7</v>
      </c>
      <c r="I23" s="1" t="s">
        <v>8</v>
      </c>
    </row>
    <row r="24" spans="1:12" ht="34.9" x14ac:dyDescent="0.45">
      <c r="A24" s="2" t="s">
        <v>55</v>
      </c>
      <c r="B24" s="3" t="s">
        <v>56</v>
      </c>
      <c r="C24" s="2" t="s">
        <v>57</v>
      </c>
      <c r="D24" s="2" t="s">
        <v>14</v>
      </c>
      <c r="E24" s="4">
        <v>44</v>
      </c>
      <c r="F24" s="2" t="s">
        <v>0</v>
      </c>
      <c r="G24" s="4">
        <v>20</v>
      </c>
      <c r="H24" s="4">
        <v>0</v>
      </c>
      <c r="I24" s="2">
        <f t="shared" ref="I24:I33" si="3">IF(ISBLANK(E24),0,E24) * IF(ISBLANK(H24),0,H24)</f>
        <v>0</v>
      </c>
      <c r="K24">
        <f t="shared" ref="K24:K33" si="4">IF(ISBLANK(G24),0,G24) * IF(ISBLANK(I24),0,I24) %</f>
        <v>0</v>
      </c>
      <c r="L24">
        <f t="shared" ref="L24:L33" si="5">IF(ISBLANK(K24),0,K24) + IF(ISBLANK(I24),0,I24)</f>
        <v>0</v>
      </c>
    </row>
    <row r="25" spans="1:12" ht="34.9" x14ac:dyDescent="0.45">
      <c r="A25" s="2" t="s">
        <v>58</v>
      </c>
      <c r="B25" s="3" t="s">
        <v>59</v>
      </c>
      <c r="C25" s="2" t="s">
        <v>60</v>
      </c>
      <c r="D25" s="2" t="s">
        <v>9</v>
      </c>
      <c r="E25" s="4">
        <v>1</v>
      </c>
      <c r="F25" s="2" t="s">
        <v>0</v>
      </c>
      <c r="G25" s="4">
        <v>20</v>
      </c>
      <c r="H25" s="4">
        <v>0</v>
      </c>
      <c r="I25" s="2">
        <f t="shared" si="3"/>
        <v>0</v>
      </c>
      <c r="K25">
        <f t="shared" si="4"/>
        <v>0</v>
      </c>
      <c r="L25">
        <f t="shared" si="5"/>
        <v>0</v>
      </c>
    </row>
    <row r="26" spans="1:12" ht="34.9" x14ac:dyDescent="0.45">
      <c r="A26" s="2" t="s">
        <v>61</v>
      </c>
      <c r="B26" s="3" t="s">
        <v>62</v>
      </c>
      <c r="C26" s="2" t="s">
        <v>63</v>
      </c>
      <c r="D26" s="2" t="s">
        <v>9</v>
      </c>
      <c r="E26" s="4">
        <v>1</v>
      </c>
      <c r="F26" s="2" t="s">
        <v>0</v>
      </c>
      <c r="G26" s="4">
        <v>20</v>
      </c>
      <c r="H26" s="4">
        <v>0</v>
      </c>
      <c r="I26" s="2">
        <f t="shared" si="3"/>
        <v>0</v>
      </c>
      <c r="K26">
        <f t="shared" si="4"/>
        <v>0</v>
      </c>
      <c r="L26">
        <f t="shared" si="5"/>
        <v>0</v>
      </c>
    </row>
    <row r="27" spans="1:12" ht="34.9" x14ac:dyDescent="0.45">
      <c r="A27" s="2" t="s">
        <v>64</v>
      </c>
      <c r="B27" s="3" t="s">
        <v>65</v>
      </c>
      <c r="C27" s="2" t="s">
        <v>66</v>
      </c>
      <c r="D27" s="2" t="s">
        <v>9</v>
      </c>
      <c r="E27" s="4">
        <v>1</v>
      </c>
      <c r="F27" s="2" t="s">
        <v>0</v>
      </c>
      <c r="G27" s="4">
        <v>20</v>
      </c>
      <c r="H27" s="4">
        <v>0</v>
      </c>
      <c r="I27" s="2">
        <f t="shared" si="3"/>
        <v>0</v>
      </c>
      <c r="K27">
        <f t="shared" si="4"/>
        <v>0</v>
      </c>
      <c r="L27">
        <f t="shared" si="5"/>
        <v>0</v>
      </c>
    </row>
    <row r="28" spans="1:12" ht="34.9" x14ac:dyDescent="0.45">
      <c r="A28" s="2" t="s">
        <v>67</v>
      </c>
      <c r="B28" s="3" t="s">
        <v>68</v>
      </c>
      <c r="C28" s="2" t="s">
        <v>69</v>
      </c>
      <c r="D28" s="2" t="s">
        <v>13</v>
      </c>
      <c r="E28" s="4">
        <v>5</v>
      </c>
      <c r="F28" s="2" t="s">
        <v>0</v>
      </c>
      <c r="G28" s="4">
        <v>20</v>
      </c>
      <c r="H28" s="4">
        <v>0</v>
      </c>
      <c r="I28" s="2">
        <f t="shared" si="3"/>
        <v>0</v>
      </c>
      <c r="K28">
        <f t="shared" si="4"/>
        <v>0</v>
      </c>
      <c r="L28">
        <f t="shared" si="5"/>
        <v>0</v>
      </c>
    </row>
    <row r="29" spans="1:12" ht="34.9" x14ac:dyDescent="0.45">
      <c r="A29" s="2" t="s">
        <v>70</v>
      </c>
      <c r="B29" s="3" t="s">
        <v>71</v>
      </c>
      <c r="C29" s="2" t="s">
        <v>72</v>
      </c>
      <c r="D29" s="2" t="s">
        <v>14</v>
      </c>
      <c r="E29" s="4">
        <v>25</v>
      </c>
      <c r="F29" s="2" t="s">
        <v>0</v>
      </c>
      <c r="G29" s="4">
        <v>20</v>
      </c>
      <c r="H29" s="4">
        <v>0</v>
      </c>
      <c r="I29" s="2">
        <f t="shared" si="3"/>
        <v>0</v>
      </c>
      <c r="K29">
        <f t="shared" si="4"/>
        <v>0</v>
      </c>
      <c r="L29">
        <f t="shared" si="5"/>
        <v>0</v>
      </c>
    </row>
    <row r="30" spans="1:12" ht="34.9" x14ac:dyDescent="0.45">
      <c r="A30" s="2" t="s">
        <v>73</v>
      </c>
      <c r="B30" s="3" t="s">
        <v>74</v>
      </c>
      <c r="C30" s="2" t="s">
        <v>75</v>
      </c>
      <c r="D30" s="2" t="s">
        <v>13</v>
      </c>
      <c r="E30" s="4">
        <v>8</v>
      </c>
      <c r="F30" s="2" t="s">
        <v>0</v>
      </c>
      <c r="G30" s="4">
        <v>20</v>
      </c>
      <c r="H30" s="4">
        <v>0</v>
      </c>
      <c r="I30" s="2">
        <f t="shared" si="3"/>
        <v>0</v>
      </c>
      <c r="K30">
        <f t="shared" si="4"/>
        <v>0</v>
      </c>
      <c r="L30">
        <f t="shared" si="5"/>
        <v>0</v>
      </c>
    </row>
    <row r="31" spans="1:12" ht="34.9" x14ac:dyDescent="0.45">
      <c r="A31" s="2" t="s">
        <v>76</v>
      </c>
      <c r="B31" s="3" t="s">
        <v>77</v>
      </c>
      <c r="C31" s="2" t="s">
        <v>78</v>
      </c>
      <c r="D31" s="2" t="s">
        <v>15</v>
      </c>
      <c r="E31" s="4">
        <v>3</v>
      </c>
      <c r="F31" s="2" t="s">
        <v>0</v>
      </c>
      <c r="G31" s="4">
        <v>20</v>
      </c>
      <c r="H31" s="4">
        <v>0</v>
      </c>
      <c r="I31" s="2">
        <f t="shared" si="3"/>
        <v>0</v>
      </c>
      <c r="K31">
        <f t="shared" si="4"/>
        <v>0</v>
      </c>
      <c r="L31">
        <f t="shared" si="5"/>
        <v>0</v>
      </c>
    </row>
    <row r="32" spans="1:12" ht="34.9" x14ac:dyDescent="0.45">
      <c r="A32" s="2" t="s">
        <v>79</v>
      </c>
      <c r="B32" s="3" t="s">
        <v>80</v>
      </c>
      <c r="C32" s="2" t="s">
        <v>81</v>
      </c>
      <c r="D32" s="2" t="s">
        <v>13</v>
      </c>
      <c r="E32" s="4">
        <v>30</v>
      </c>
      <c r="F32" s="2" t="s">
        <v>0</v>
      </c>
      <c r="G32" s="4">
        <v>20</v>
      </c>
      <c r="H32" s="4">
        <v>0</v>
      </c>
      <c r="I32" s="2">
        <f t="shared" si="3"/>
        <v>0</v>
      </c>
      <c r="K32">
        <f t="shared" si="4"/>
        <v>0</v>
      </c>
      <c r="L32">
        <f t="shared" si="5"/>
        <v>0</v>
      </c>
    </row>
    <row r="33" spans="1:12" ht="58.15" x14ac:dyDescent="0.45">
      <c r="A33" s="2" t="s">
        <v>82</v>
      </c>
      <c r="B33" s="3" t="s">
        <v>83</v>
      </c>
      <c r="C33" s="2" t="s">
        <v>84</v>
      </c>
      <c r="D33" s="2" t="s">
        <v>9</v>
      </c>
      <c r="E33" s="4">
        <v>1</v>
      </c>
      <c r="F33" s="2" t="s">
        <v>0</v>
      </c>
      <c r="G33" s="4">
        <v>20</v>
      </c>
      <c r="H33" s="4">
        <v>0</v>
      </c>
      <c r="I33" s="2">
        <f t="shared" si="3"/>
        <v>0</v>
      </c>
      <c r="K33">
        <f t="shared" si="4"/>
        <v>0</v>
      </c>
      <c r="L33">
        <f t="shared" si="5"/>
        <v>0</v>
      </c>
    </row>
    <row r="34" spans="1:12" x14ac:dyDescent="0.45">
      <c r="A34" s="5" t="s">
        <v>0</v>
      </c>
      <c r="B34" s="5" t="s">
        <v>0</v>
      </c>
      <c r="C34" s="5" t="s">
        <v>0</v>
      </c>
      <c r="D34" s="5" t="s">
        <v>0</v>
      </c>
      <c r="E34" s="5" t="s">
        <v>0</v>
      </c>
      <c r="F34" s="5" t="s">
        <v>0</v>
      </c>
      <c r="G34" s="5" t="s">
        <v>0</v>
      </c>
      <c r="H34" s="6" t="s">
        <v>10</v>
      </c>
      <c r="I34" s="7">
        <f>SUM( I24+I25+I26+I27+I28+I29+I30+I31+I32+I33)</f>
        <v>0</v>
      </c>
      <c r="K34">
        <f>SUM(K24+K25+K26+K27+K28+K29+K30+K31+K32+K33)</f>
        <v>0</v>
      </c>
      <c r="L34">
        <f>SUM(L24+L25+L26+L27+L28+L29+L30+L31+L32+L33)</f>
        <v>0</v>
      </c>
    </row>
    <row r="35" spans="1:12" s="10" customFormat="1" ht="9" customHeight="1" x14ac:dyDescent="0.45">
      <c r="A35" s="10" t="s">
        <v>85</v>
      </c>
    </row>
    <row r="36" spans="1:12" x14ac:dyDescent="0.45">
      <c r="A36" s="1" t="s">
        <v>0</v>
      </c>
      <c r="B36" s="1" t="s">
        <v>1</v>
      </c>
      <c r="C36" s="1" t="s">
        <v>2</v>
      </c>
      <c r="D36" s="1" t="s">
        <v>3</v>
      </c>
      <c r="E36" s="1" t="s">
        <v>4</v>
      </c>
      <c r="F36" s="1" t="s">
        <v>5</v>
      </c>
      <c r="G36" s="1" t="s">
        <v>6</v>
      </c>
      <c r="H36" s="1" t="s">
        <v>7</v>
      </c>
      <c r="I36" s="1" t="s">
        <v>8</v>
      </c>
    </row>
    <row r="37" spans="1:12" ht="46.5" x14ac:dyDescent="0.45">
      <c r="A37" s="2" t="s">
        <v>86</v>
      </c>
      <c r="B37" s="3" t="s">
        <v>87</v>
      </c>
      <c r="C37" s="2" t="s">
        <v>88</v>
      </c>
      <c r="D37" s="2" t="s">
        <v>14</v>
      </c>
      <c r="E37" s="4">
        <v>45</v>
      </c>
      <c r="F37" s="2" t="s">
        <v>0</v>
      </c>
      <c r="G37" s="4">
        <v>20</v>
      </c>
      <c r="H37" s="4">
        <v>0</v>
      </c>
      <c r="I37" s="2">
        <f t="shared" ref="I37:I47" si="6">IF(ISBLANK(E37),0,E37) * IF(ISBLANK(H37),0,H37)</f>
        <v>0</v>
      </c>
      <c r="K37">
        <f t="shared" ref="K37:K47" si="7">IF(ISBLANK(G37),0,G37) * IF(ISBLANK(I37),0,I37) %</f>
        <v>0</v>
      </c>
      <c r="L37">
        <f t="shared" ref="L37:L47" si="8">IF(ISBLANK(K37),0,K37) + IF(ISBLANK(I37),0,I37)</f>
        <v>0</v>
      </c>
    </row>
    <row r="38" spans="1:12" ht="46.5" x14ac:dyDescent="0.45">
      <c r="A38" s="2" t="s">
        <v>89</v>
      </c>
      <c r="B38" s="3" t="s">
        <v>90</v>
      </c>
      <c r="C38" s="2" t="s">
        <v>91</v>
      </c>
      <c r="D38" s="2" t="s">
        <v>13</v>
      </c>
      <c r="E38" s="4">
        <v>115</v>
      </c>
      <c r="F38" s="2" t="s">
        <v>0</v>
      </c>
      <c r="G38" s="4">
        <v>20</v>
      </c>
      <c r="H38" s="4">
        <v>0</v>
      </c>
      <c r="I38" s="2">
        <f t="shared" si="6"/>
        <v>0</v>
      </c>
      <c r="K38">
        <f t="shared" si="7"/>
        <v>0</v>
      </c>
      <c r="L38">
        <f t="shared" si="8"/>
        <v>0</v>
      </c>
    </row>
    <row r="39" spans="1:12" ht="34.9" x14ac:dyDescent="0.45">
      <c r="A39" s="2" t="s">
        <v>92</v>
      </c>
      <c r="B39" s="3" t="s">
        <v>93</v>
      </c>
      <c r="C39" s="2" t="s">
        <v>94</v>
      </c>
      <c r="D39" s="2" t="s">
        <v>15</v>
      </c>
      <c r="E39" s="4">
        <v>1</v>
      </c>
      <c r="F39" s="2" t="s">
        <v>0</v>
      </c>
      <c r="G39" s="4">
        <v>20</v>
      </c>
      <c r="H39" s="4">
        <v>0</v>
      </c>
      <c r="I39" s="2">
        <f t="shared" si="6"/>
        <v>0</v>
      </c>
      <c r="K39">
        <f t="shared" si="7"/>
        <v>0</v>
      </c>
      <c r="L39">
        <f t="shared" si="8"/>
        <v>0</v>
      </c>
    </row>
    <row r="40" spans="1:12" ht="34.9" x14ac:dyDescent="0.45">
      <c r="A40" s="2" t="s">
        <v>95</v>
      </c>
      <c r="B40" s="3" t="s">
        <v>96</v>
      </c>
      <c r="C40" s="2" t="s">
        <v>94</v>
      </c>
      <c r="D40" s="2" t="s">
        <v>15</v>
      </c>
      <c r="E40" s="4">
        <v>7</v>
      </c>
      <c r="F40" s="2" t="s">
        <v>0</v>
      </c>
      <c r="G40" s="4">
        <v>20</v>
      </c>
      <c r="H40" s="4">
        <v>0</v>
      </c>
      <c r="I40" s="2">
        <f t="shared" si="6"/>
        <v>0</v>
      </c>
      <c r="K40">
        <f t="shared" si="7"/>
        <v>0</v>
      </c>
      <c r="L40">
        <f t="shared" si="8"/>
        <v>0</v>
      </c>
    </row>
    <row r="41" spans="1:12" ht="34.9" x14ac:dyDescent="0.45">
      <c r="A41" s="2" t="s">
        <v>97</v>
      </c>
      <c r="B41" s="3" t="s">
        <v>98</v>
      </c>
      <c r="C41" s="2" t="s">
        <v>94</v>
      </c>
      <c r="D41" s="2" t="s">
        <v>15</v>
      </c>
      <c r="E41" s="4">
        <v>10</v>
      </c>
      <c r="F41" s="2" t="s">
        <v>0</v>
      </c>
      <c r="G41" s="4">
        <v>20</v>
      </c>
      <c r="H41" s="4">
        <v>0</v>
      </c>
      <c r="I41" s="2">
        <f t="shared" si="6"/>
        <v>0</v>
      </c>
      <c r="K41">
        <f t="shared" si="7"/>
        <v>0</v>
      </c>
      <c r="L41">
        <f t="shared" si="8"/>
        <v>0</v>
      </c>
    </row>
    <row r="42" spans="1:12" ht="58.15" x14ac:dyDescent="0.45">
      <c r="A42" s="2" t="s">
        <v>99</v>
      </c>
      <c r="B42" s="3" t="s">
        <v>100</v>
      </c>
      <c r="C42" s="2" t="s">
        <v>101</v>
      </c>
      <c r="D42" s="2" t="s">
        <v>15</v>
      </c>
      <c r="E42" s="4">
        <v>12</v>
      </c>
      <c r="F42" s="2" t="s">
        <v>0</v>
      </c>
      <c r="G42" s="4">
        <v>20</v>
      </c>
      <c r="H42" s="4">
        <v>0</v>
      </c>
      <c r="I42" s="2">
        <f t="shared" si="6"/>
        <v>0</v>
      </c>
      <c r="K42">
        <f t="shared" si="7"/>
        <v>0</v>
      </c>
      <c r="L42">
        <f t="shared" si="8"/>
        <v>0</v>
      </c>
    </row>
    <row r="43" spans="1:12" ht="58.15" x14ac:dyDescent="0.45">
      <c r="A43" s="2" t="s">
        <v>102</v>
      </c>
      <c r="B43" s="3" t="s">
        <v>103</v>
      </c>
      <c r="C43" s="2" t="s">
        <v>104</v>
      </c>
      <c r="D43" s="2" t="s">
        <v>15</v>
      </c>
      <c r="E43" s="4">
        <v>2</v>
      </c>
      <c r="F43" s="2" t="s">
        <v>0</v>
      </c>
      <c r="G43" s="4">
        <v>20</v>
      </c>
      <c r="H43" s="4">
        <v>0</v>
      </c>
      <c r="I43" s="2">
        <f t="shared" si="6"/>
        <v>0</v>
      </c>
      <c r="K43">
        <f t="shared" si="7"/>
        <v>0</v>
      </c>
      <c r="L43">
        <f t="shared" si="8"/>
        <v>0</v>
      </c>
    </row>
    <row r="44" spans="1:12" ht="46.5" x14ac:dyDescent="0.45">
      <c r="A44" s="2" t="s">
        <v>105</v>
      </c>
      <c r="B44" s="3" t="s">
        <v>106</v>
      </c>
      <c r="C44" s="2" t="s">
        <v>107</v>
      </c>
      <c r="D44" s="2" t="s">
        <v>13</v>
      </c>
      <c r="E44" s="4">
        <v>16</v>
      </c>
      <c r="F44" s="2" t="s">
        <v>0</v>
      </c>
      <c r="G44" s="4">
        <v>20</v>
      </c>
      <c r="H44" s="4">
        <v>0</v>
      </c>
      <c r="I44" s="2">
        <f t="shared" si="6"/>
        <v>0</v>
      </c>
      <c r="K44">
        <f t="shared" si="7"/>
        <v>0</v>
      </c>
      <c r="L44">
        <f t="shared" si="8"/>
        <v>0</v>
      </c>
    </row>
    <row r="45" spans="1:12" ht="46.5" x14ac:dyDescent="0.45">
      <c r="A45" s="2" t="s">
        <v>108</v>
      </c>
      <c r="B45" s="3" t="s">
        <v>106</v>
      </c>
      <c r="C45" s="2" t="s">
        <v>107</v>
      </c>
      <c r="D45" s="2" t="s">
        <v>14</v>
      </c>
      <c r="E45" s="4">
        <v>7</v>
      </c>
      <c r="F45" s="2" t="s">
        <v>0</v>
      </c>
      <c r="G45" s="4">
        <v>20</v>
      </c>
      <c r="H45" s="4">
        <v>0</v>
      </c>
      <c r="I45" s="2">
        <f t="shared" si="6"/>
        <v>0</v>
      </c>
      <c r="K45">
        <f t="shared" si="7"/>
        <v>0</v>
      </c>
      <c r="L45">
        <f t="shared" si="8"/>
        <v>0</v>
      </c>
    </row>
    <row r="46" spans="1:12" ht="58.15" x14ac:dyDescent="0.45">
      <c r="A46" s="12" t="s">
        <v>109</v>
      </c>
      <c r="B46" s="13" t="s">
        <v>110</v>
      </c>
      <c r="C46" s="12" t="s">
        <v>111</v>
      </c>
      <c r="D46" s="12" t="s">
        <v>14</v>
      </c>
      <c r="E46" s="14">
        <v>610</v>
      </c>
      <c r="F46" s="12" t="s">
        <v>0</v>
      </c>
      <c r="G46" s="14">
        <v>20</v>
      </c>
      <c r="H46" s="14">
        <v>0</v>
      </c>
      <c r="I46" s="12">
        <f t="shared" si="6"/>
        <v>0</v>
      </c>
      <c r="K46">
        <f t="shared" si="7"/>
        <v>0</v>
      </c>
      <c r="L46">
        <f t="shared" si="8"/>
        <v>0</v>
      </c>
    </row>
    <row r="47" spans="1:12" ht="58.15" x14ac:dyDescent="0.45">
      <c r="A47" s="12" t="s">
        <v>112</v>
      </c>
      <c r="B47" s="13" t="s">
        <v>113</v>
      </c>
      <c r="C47" s="12" t="s">
        <v>114</v>
      </c>
      <c r="D47" s="12" t="s">
        <v>9</v>
      </c>
      <c r="E47" s="14">
        <v>1</v>
      </c>
      <c r="F47" s="12" t="s">
        <v>0</v>
      </c>
      <c r="G47" s="14">
        <v>20</v>
      </c>
      <c r="H47" s="14">
        <v>0</v>
      </c>
      <c r="I47" s="12">
        <f t="shared" si="6"/>
        <v>0</v>
      </c>
      <c r="K47">
        <f t="shared" si="7"/>
        <v>0</v>
      </c>
      <c r="L47">
        <f t="shared" si="8"/>
        <v>0</v>
      </c>
    </row>
    <row r="48" spans="1:12" x14ac:dyDescent="0.45">
      <c r="A48" s="5" t="s">
        <v>0</v>
      </c>
      <c r="B48" s="5" t="s">
        <v>0</v>
      </c>
      <c r="C48" s="5" t="s">
        <v>0</v>
      </c>
      <c r="D48" s="5" t="s">
        <v>0</v>
      </c>
      <c r="E48" s="5" t="s">
        <v>0</v>
      </c>
      <c r="F48" s="5" t="s">
        <v>0</v>
      </c>
      <c r="G48" s="5" t="s">
        <v>0</v>
      </c>
      <c r="H48" s="6" t="s">
        <v>10</v>
      </c>
      <c r="I48" s="7">
        <f>SUM( I37+I38+I39+I40+I41+I42+I43+I44+I45)</f>
        <v>0</v>
      </c>
      <c r="K48">
        <f>SUM(K37+K38+K39+K40+K41+K42+K43+K44+K45+K46+K47)</f>
        <v>0</v>
      </c>
      <c r="L48">
        <f>SUM(L37+L38+L39+L40+L41+L42+L43+L44+L45+L46+L47)</f>
        <v>0</v>
      </c>
    </row>
    <row r="49" spans="1:12" x14ac:dyDescent="0.45">
      <c r="A49" s="8" t="s">
        <v>0</v>
      </c>
      <c r="B49" s="8" t="s">
        <v>0</v>
      </c>
      <c r="C49" s="8" t="s">
        <v>0</v>
      </c>
      <c r="D49" s="8" t="s">
        <v>0</v>
      </c>
      <c r="E49" s="8" t="s">
        <v>0</v>
      </c>
      <c r="F49" s="8" t="s">
        <v>0</v>
      </c>
      <c r="G49" s="8" t="s">
        <v>0</v>
      </c>
      <c r="H49" s="8" t="s">
        <v>11</v>
      </c>
      <c r="I49" s="9">
        <f>SUM( I6+I21+I34+I48)</f>
        <v>0</v>
      </c>
      <c r="K49">
        <f>SUM(K6+K21+K34+K48)</f>
        <v>0</v>
      </c>
      <c r="L49">
        <f>SUM(L6+L21+L34+L48)</f>
        <v>0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Couverture Zinguerie Etanchéité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2024-11-13T14:10:57Z</dcterms:created>
  <dcterms:modified xsi:type="dcterms:W3CDTF">2024-11-13T14:20:33Z</dcterms:modified>
</cp:coreProperties>
</file>