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urdifa\Desktop\"/>
    </mc:Choice>
  </mc:AlternateContent>
  <bookViews>
    <workbookView xWindow="0" yWindow="0" windowWidth="28800" windowHeight="11700" firstSheet="6" activeTab="14"/>
  </bookViews>
  <sheets>
    <sheet name="Titre" sheetId="1" r:id="rId1"/>
    <sheet name="Sécurité" sheetId="2" r:id="rId2"/>
    <sheet name="KPI" sheetId="3" r:id="rId3"/>
    <sheet name="Pénalités" sheetId="4" r:id="rId4"/>
    <sheet name="Pénalités bilan" sheetId="5" r:id="rId5"/>
    <sheet name="RH - MOYENS" sheetId="6" r:id="rId6"/>
    <sheet name="Exploitation" sheetId="7" r:id="rId7"/>
    <sheet name="Astreinte" sheetId="8" r:id="rId8"/>
    <sheet name="Maintenance préventive" sheetId="9" r:id="rId9"/>
    <sheet name="Maintenance Corrective" sheetId="10" r:id="rId10"/>
    <sheet name="CVPO-synth" sheetId="11" r:id="rId11"/>
    <sheet name="CVPO - détail" sheetId="12" r:id="rId12"/>
    <sheet name="Travaux" sheetId="13" r:id="rId13"/>
    <sheet name="Stock" sheetId="14" r:id="rId14"/>
    <sheet name="Finances" sheetId="15" r:id="rId15"/>
  </sheets>
  <definedNames>
    <definedName name="_xlnm.Print_Area" localSheetId="7">Astreinte!$A$1:$M$36</definedName>
    <definedName name="_xlnm.Print_Area" localSheetId="2">KPI!$A$1:$C$33</definedName>
    <definedName name="_xlnm.Print_Area" localSheetId="9">'Maintenance Corrective'!$A$1:$J$142</definedName>
    <definedName name="_xlnm.Print_Area" localSheetId="8">'Maintenance préventive'!$A$1:$I$146</definedName>
    <definedName name="_xlnm.Print_Area" localSheetId="4">'Pénalités bilan'!$A$1:$F$32</definedName>
    <definedName name="_xlnm.Print_Area" localSheetId="5">'RH - MOYENS'!$A$1:$AH$45</definedName>
  </definedNames>
  <calcPr calcId="162913" iterateDelta="1E-4"/>
</workbook>
</file>

<file path=xl/calcChain.xml><?xml version="1.0" encoding="utf-8"?>
<calcChain xmlns="http://schemas.openxmlformats.org/spreadsheetml/2006/main">
  <c r="L4" i="9" l="1"/>
  <c r="L5" i="9"/>
  <c r="C33" i="15" l="1"/>
  <c r="C32" i="15"/>
  <c r="C31" i="15"/>
  <c r="C37" i="15" s="1"/>
  <c r="AK133" i="10"/>
  <c r="AJ133" i="10"/>
  <c r="AI133" i="10"/>
  <c r="AH133" i="10"/>
  <c r="AG133" i="10"/>
  <c r="AF133" i="10"/>
  <c r="AE133" i="10"/>
  <c r="AD133" i="10"/>
  <c r="AC133" i="10"/>
  <c r="AB133" i="10"/>
  <c r="AA133" i="10"/>
  <c r="Z133" i="10"/>
  <c r="W133" i="10"/>
  <c r="V133" i="10"/>
  <c r="U133" i="10"/>
  <c r="T133" i="10"/>
  <c r="S133" i="10"/>
  <c r="R133" i="10"/>
  <c r="Q133" i="10"/>
  <c r="P133" i="10"/>
  <c r="O133" i="10"/>
  <c r="N133" i="10"/>
  <c r="M133" i="10"/>
  <c r="L133" i="10"/>
  <c r="AK132" i="10"/>
  <c r="AJ132" i="10"/>
  <c r="AI132" i="10"/>
  <c r="AH132" i="10"/>
  <c r="AG132" i="10"/>
  <c r="AF132" i="10"/>
  <c r="AE132" i="10"/>
  <c r="AD132" i="10"/>
  <c r="AC132" i="10"/>
  <c r="AB132" i="10"/>
  <c r="AA132" i="10"/>
  <c r="Z132" i="10"/>
  <c r="W132" i="10"/>
  <c r="V132" i="10"/>
  <c r="U132" i="10"/>
  <c r="T132" i="10"/>
  <c r="S132" i="10"/>
  <c r="R132" i="10"/>
  <c r="Q132" i="10"/>
  <c r="P132" i="10"/>
  <c r="O132" i="10"/>
  <c r="N132" i="10"/>
  <c r="M132" i="10"/>
  <c r="L132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W128" i="10"/>
  <c r="V128" i="10"/>
  <c r="U128" i="10"/>
  <c r="T128" i="10"/>
  <c r="S128" i="10"/>
  <c r="R128" i="10"/>
  <c r="Q128" i="10"/>
  <c r="P128" i="10"/>
  <c r="O128" i="10"/>
  <c r="N128" i="10"/>
  <c r="F116" i="10" s="1"/>
  <c r="M128" i="10"/>
  <c r="L128" i="10"/>
  <c r="AK125" i="10"/>
  <c r="AJ125" i="10"/>
  <c r="AI125" i="10"/>
  <c r="AH125" i="10"/>
  <c r="AG125" i="10"/>
  <c r="AF125" i="10"/>
  <c r="AE125" i="10"/>
  <c r="AD125" i="10"/>
  <c r="AC125" i="10"/>
  <c r="AB125" i="10"/>
  <c r="AA125" i="10"/>
  <c r="Z125" i="10"/>
  <c r="W125" i="10"/>
  <c r="V125" i="10"/>
  <c r="U125" i="10"/>
  <c r="T125" i="10"/>
  <c r="S125" i="10"/>
  <c r="R125" i="10"/>
  <c r="Q125" i="10"/>
  <c r="P125" i="10"/>
  <c r="O125" i="10"/>
  <c r="N125" i="10"/>
  <c r="M125" i="10"/>
  <c r="L125" i="10"/>
  <c r="AK124" i="10"/>
  <c r="AJ124" i="10"/>
  <c r="AI124" i="10"/>
  <c r="AH124" i="10"/>
  <c r="AG124" i="10"/>
  <c r="AF124" i="10"/>
  <c r="AE124" i="10"/>
  <c r="AD124" i="10"/>
  <c r="AC124" i="10"/>
  <c r="AB124" i="10"/>
  <c r="G116" i="10" s="1"/>
  <c r="AA124" i="10"/>
  <c r="Z124" i="10"/>
  <c r="W124" i="10"/>
  <c r="V124" i="10"/>
  <c r="U124" i="10"/>
  <c r="T124" i="10"/>
  <c r="S124" i="10"/>
  <c r="R124" i="10"/>
  <c r="Q124" i="10"/>
  <c r="P124" i="10"/>
  <c r="O124" i="10"/>
  <c r="N124" i="10"/>
  <c r="E116" i="10" s="1"/>
  <c r="M124" i="10"/>
  <c r="L124" i="10"/>
  <c r="W121" i="10"/>
  <c r="V121" i="10"/>
  <c r="U121" i="10"/>
  <c r="T121" i="10"/>
  <c r="S121" i="10"/>
  <c r="R121" i="10"/>
  <c r="Q121" i="10"/>
  <c r="P121" i="10"/>
  <c r="O121" i="10"/>
  <c r="N121" i="10"/>
  <c r="M121" i="10"/>
  <c r="L121" i="10"/>
  <c r="W120" i="10"/>
  <c r="V120" i="10"/>
  <c r="U120" i="10"/>
  <c r="T120" i="10"/>
  <c r="S120" i="10"/>
  <c r="R120" i="10"/>
  <c r="Q120" i="10"/>
  <c r="P120" i="10"/>
  <c r="O120" i="10"/>
  <c r="N120" i="10"/>
  <c r="M120" i="10"/>
  <c r="L120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W116" i="10"/>
  <c r="V116" i="10"/>
  <c r="U116" i="10"/>
  <c r="T116" i="10"/>
  <c r="S116" i="10"/>
  <c r="R116" i="10"/>
  <c r="Q116" i="10"/>
  <c r="P116" i="10"/>
  <c r="O116" i="10"/>
  <c r="N116" i="10"/>
  <c r="M116" i="10"/>
  <c r="L116" i="10"/>
  <c r="C114" i="10"/>
  <c r="AK111" i="10"/>
  <c r="AJ111" i="10"/>
  <c r="AI111" i="10"/>
  <c r="AH111" i="10"/>
  <c r="AG111" i="10"/>
  <c r="AF111" i="10"/>
  <c r="AE111" i="10"/>
  <c r="AD111" i="10"/>
  <c r="AC111" i="10"/>
  <c r="AB111" i="10"/>
  <c r="AA111" i="10"/>
  <c r="Z111" i="10"/>
  <c r="W111" i="10"/>
  <c r="V111" i="10"/>
  <c r="U111" i="10"/>
  <c r="T111" i="10"/>
  <c r="S111" i="10"/>
  <c r="R111" i="10"/>
  <c r="Q111" i="10"/>
  <c r="P111" i="10"/>
  <c r="O111" i="10"/>
  <c r="N111" i="10"/>
  <c r="M111" i="10"/>
  <c r="L111" i="10"/>
  <c r="AK110" i="10"/>
  <c r="AJ110" i="10"/>
  <c r="AI110" i="10"/>
  <c r="AH110" i="10"/>
  <c r="AG110" i="10"/>
  <c r="AF110" i="10"/>
  <c r="AE110" i="10"/>
  <c r="AD110" i="10"/>
  <c r="AC110" i="10"/>
  <c r="AB110" i="10"/>
  <c r="H94" i="10" s="1"/>
  <c r="AA110" i="10"/>
  <c r="Z110" i="10"/>
  <c r="W110" i="10"/>
  <c r="V110" i="10"/>
  <c r="U110" i="10"/>
  <c r="T110" i="10"/>
  <c r="S110" i="10"/>
  <c r="R110" i="10"/>
  <c r="Q110" i="10"/>
  <c r="P110" i="10"/>
  <c r="O110" i="10"/>
  <c r="N110" i="10"/>
  <c r="I94" i="10" s="1"/>
  <c r="M110" i="10"/>
  <c r="L110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AK103" i="10"/>
  <c r="AJ103" i="10"/>
  <c r="AI103" i="10"/>
  <c r="AH103" i="10"/>
  <c r="AG103" i="10"/>
  <c r="AF103" i="10"/>
  <c r="AE103" i="10"/>
  <c r="AD103" i="10"/>
  <c r="AC103" i="10"/>
  <c r="AB103" i="10"/>
  <c r="AA103" i="10"/>
  <c r="Z103" i="10"/>
  <c r="W103" i="10"/>
  <c r="V103" i="10"/>
  <c r="U103" i="10"/>
  <c r="T103" i="10"/>
  <c r="S103" i="10"/>
  <c r="R103" i="10"/>
  <c r="Q103" i="10"/>
  <c r="P103" i="10"/>
  <c r="O103" i="10"/>
  <c r="N103" i="10"/>
  <c r="M103" i="10"/>
  <c r="L103" i="10"/>
  <c r="AK102" i="10"/>
  <c r="AJ102" i="10"/>
  <c r="AI102" i="10"/>
  <c r="AH102" i="10"/>
  <c r="AG102" i="10"/>
  <c r="AF102" i="10"/>
  <c r="AE102" i="10"/>
  <c r="AD102" i="10"/>
  <c r="AC102" i="10"/>
  <c r="AB102" i="10"/>
  <c r="AA102" i="10"/>
  <c r="Z102" i="10"/>
  <c r="W102" i="10"/>
  <c r="V102" i="10"/>
  <c r="U102" i="10"/>
  <c r="T102" i="10"/>
  <c r="S102" i="10"/>
  <c r="R102" i="10"/>
  <c r="Q102" i="10"/>
  <c r="P102" i="10"/>
  <c r="O102" i="10"/>
  <c r="N102" i="10"/>
  <c r="M102" i="10"/>
  <c r="L102" i="10"/>
  <c r="W99" i="10"/>
  <c r="V99" i="10"/>
  <c r="U99" i="10"/>
  <c r="T99" i="10"/>
  <c r="S99" i="10"/>
  <c r="R99" i="10"/>
  <c r="Q99" i="10"/>
  <c r="P99" i="10"/>
  <c r="O99" i="10"/>
  <c r="N99" i="10"/>
  <c r="M99" i="10"/>
  <c r="L99" i="10"/>
  <c r="W98" i="10"/>
  <c r="V98" i="10"/>
  <c r="U98" i="10"/>
  <c r="T98" i="10"/>
  <c r="S98" i="10"/>
  <c r="R98" i="10"/>
  <c r="Q98" i="10"/>
  <c r="P98" i="10"/>
  <c r="O98" i="10"/>
  <c r="N98" i="10"/>
  <c r="M98" i="10"/>
  <c r="L98" i="10"/>
  <c r="W95" i="10"/>
  <c r="V95" i="10"/>
  <c r="U95" i="10"/>
  <c r="T95" i="10"/>
  <c r="S95" i="10"/>
  <c r="R95" i="10"/>
  <c r="Q95" i="10"/>
  <c r="P95" i="10"/>
  <c r="O95" i="10"/>
  <c r="N95" i="10"/>
  <c r="C95" i="10" s="1"/>
  <c r="M95" i="10"/>
  <c r="L95" i="10"/>
  <c r="W94" i="10"/>
  <c r="V94" i="10"/>
  <c r="U94" i="10"/>
  <c r="T94" i="10"/>
  <c r="S94" i="10"/>
  <c r="R94" i="10"/>
  <c r="Q94" i="10"/>
  <c r="P94" i="10"/>
  <c r="O94" i="10"/>
  <c r="N94" i="10"/>
  <c r="M94" i="10"/>
  <c r="L94" i="10"/>
  <c r="C92" i="10"/>
  <c r="C70" i="10"/>
  <c r="BK50" i="10"/>
  <c r="BJ50" i="10"/>
  <c r="BI50" i="10"/>
  <c r="BH50" i="10"/>
  <c r="BG50" i="10"/>
  <c r="BF50" i="10"/>
  <c r="BE50" i="10"/>
  <c r="BD50" i="10"/>
  <c r="BC50" i="10"/>
  <c r="BB50" i="10"/>
  <c r="BA50" i="10"/>
  <c r="AZ50" i="10"/>
  <c r="AY50" i="10"/>
  <c r="AX50" i="10"/>
  <c r="AW50" i="10"/>
  <c r="AV50" i="10"/>
  <c r="AU50" i="10"/>
  <c r="AT50" i="10"/>
  <c r="AS50" i="10"/>
  <c r="AR50" i="10"/>
  <c r="AQ50" i="10"/>
  <c r="AP50" i="10"/>
  <c r="AO50" i="10"/>
  <c r="AN50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F50" i="10" s="1"/>
  <c r="N50" i="10"/>
  <c r="E50" i="10" s="1"/>
  <c r="M50" i="10"/>
  <c r="D50" i="10" s="1"/>
  <c r="L50" i="10"/>
  <c r="C50" i="10" s="1"/>
  <c r="C48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C26" i="10"/>
  <c r="BK5" i="10"/>
  <c r="BJ5" i="10"/>
  <c r="BI5" i="10"/>
  <c r="BH5" i="10"/>
  <c r="BG5" i="10"/>
  <c r="BF5" i="10"/>
  <c r="BE5" i="10"/>
  <c r="BD5" i="10"/>
  <c r="BC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C5" i="10" s="1"/>
  <c r="BK4" i="10"/>
  <c r="BJ4" i="10"/>
  <c r="BI4" i="10"/>
  <c r="BH4" i="10"/>
  <c r="BG4" i="10"/>
  <c r="BF4" i="10"/>
  <c r="BE4" i="10"/>
  <c r="BD4" i="10"/>
  <c r="BC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C4" i="10" s="1"/>
  <c r="C2" i="10"/>
  <c r="AK133" i="9"/>
  <c r="AJ133" i="9"/>
  <c r="AI133" i="9"/>
  <c r="AH133" i="9"/>
  <c r="AG133" i="9"/>
  <c r="AF133" i="9"/>
  <c r="AE133" i="9"/>
  <c r="AD133" i="9"/>
  <c r="AC133" i="9"/>
  <c r="AB133" i="9"/>
  <c r="AA133" i="9"/>
  <c r="Z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AK125" i="9"/>
  <c r="AJ125" i="9"/>
  <c r="AI125" i="9"/>
  <c r="AH125" i="9"/>
  <c r="AG125" i="9"/>
  <c r="AF125" i="9"/>
  <c r="AE125" i="9"/>
  <c r="AD125" i="9"/>
  <c r="AC125" i="9"/>
  <c r="AB125" i="9"/>
  <c r="AA125" i="9"/>
  <c r="Z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AK124" i="9"/>
  <c r="AJ124" i="9"/>
  <c r="AI124" i="9"/>
  <c r="AH124" i="9"/>
  <c r="AG124" i="9"/>
  <c r="AF124" i="9"/>
  <c r="AE124" i="9"/>
  <c r="AD124" i="9"/>
  <c r="AC124" i="9"/>
  <c r="AB124" i="9"/>
  <c r="AA124" i="9"/>
  <c r="Z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C114" i="9"/>
  <c r="AK111" i="9"/>
  <c r="AJ111" i="9"/>
  <c r="AI111" i="9"/>
  <c r="AH111" i="9"/>
  <c r="AG111" i="9"/>
  <c r="AF111" i="9"/>
  <c r="AE111" i="9"/>
  <c r="AD111" i="9"/>
  <c r="AC111" i="9"/>
  <c r="AB111" i="9"/>
  <c r="AA111" i="9"/>
  <c r="Z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AK110" i="9"/>
  <c r="AJ110" i="9"/>
  <c r="AI110" i="9"/>
  <c r="AH110" i="9"/>
  <c r="AG110" i="9"/>
  <c r="AF110" i="9"/>
  <c r="AE110" i="9"/>
  <c r="AD110" i="9"/>
  <c r="AC110" i="9"/>
  <c r="AB110" i="9"/>
  <c r="AA110" i="9"/>
  <c r="Z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W106" i="9"/>
  <c r="V106" i="9"/>
  <c r="U106" i="9"/>
  <c r="T106" i="9"/>
  <c r="S106" i="9"/>
  <c r="R106" i="9"/>
  <c r="Q106" i="9"/>
  <c r="P106" i="9"/>
  <c r="O106" i="9"/>
  <c r="N106" i="9"/>
  <c r="M106" i="9"/>
  <c r="L106" i="9"/>
  <c r="AK103" i="9"/>
  <c r="AJ103" i="9"/>
  <c r="AI103" i="9"/>
  <c r="AH103" i="9"/>
  <c r="AG103" i="9"/>
  <c r="AF103" i="9"/>
  <c r="AE103" i="9"/>
  <c r="AD103" i="9"/>
  <c r="AC103" i="9"/>
  <c r="AB103" i="9"/>
  <c r="AA103" i="9"/>
  <c r="Z103" i="9"/>
  <c r="W103" i="9"/>
  <c r="V103" i="9"/>
  <c r="U103" i="9"/>
  <c r="T103" i="9"/>
  <c r="S103" i="9"/>
  <c r="R103" i="9"/>
  <c r="Q103" i="9"/>
  <c r="P103" i="9"/>
  <c r="O103" i="9"/>
  <c r="N103" i="9"/>
  <c r="M103" i="9"/>
  <c r="L103" i="9"/>
  <c r="AK102" i="9"/>
  <c r="AJ102" i="9"/>
  <c r="AI102" i="9"/>
  <c r="AH102" i="9"/>
  <c r="AG102" i="9"/>
  <c r="AF102" i="9"/>
  <c r="AE102" i="9"/>
  <c r="AD102" i="9"/>
  <c r="AC102" i="9"/>
  <c r="AB102" i="9"/>
  <c r="AA102" i="9"/>
  <c r="Z102" i="9"/>
  <c r="W102" i="9"/>
  <c r="V102" i="9"/>
  <c r="U102" i="9"/>
  <c r="T102" i="9"/>
  <c r="S102" i="9"/>
  <c r="R102" i="9"/>
  <c r="Q102" i="9"/>
  <c r="P102" i="9"/>
  <c r="O102" i="9"/>
  <c r="N102" i="9"/>
  <c r="M102" i="9"/>
  <c r="L102" i="9"/>
  <c r="W99" i="9"/>
  <c r="V99" i="9"/>
  <c r="U99" i="9"/>
  <c r="T99" i="9"/>
  <c r="S99" i="9"/>
  <c r="R99" i="9"/>
  <c r="Q99" i="9"/>
  <c r="P99" i="9"/>
  <c r="O99" i="9"/>
  <c r="N99" i="9"/>
  <c r="M99" i="9"/>
  <c r="L99" i="9"/>
  <c r="W98" i="9"/>
  <c r="V98" i="9"/>
  <c r="U98" i="9"/>
  <c r="T98" i="9"/>
  <c r="S98" i="9"/>
  <c r="R98" i="9"/>
  <c r="Q98" i="9"/>
  <c r="P98" i="9"/>
  <c r="O98" i="9"/>
  <c r="N98" i="9"/>
  <c r="M98" i="9"/>
  <c r="L98" i="9"/>
  <c r="W95" i="9"/>
  <c r="V95" i="9"/>
  <c r="U95" i="9"/>
  <c r="T95" i="9"/>
  <c r="S95" i="9"/>
  <c r="R95" i="9"/>
  <c r="Q95" i="9"/>
  <c r="P95" i="9"/>
  <c r="O95" i="9"/>
  <c r="N95" i="9"/>
  <c r="M95" i="9"/>
  <c r="L95" i="9"/>
  <c r="W94" i="9"/>
  <c r="V94" i="9"/>
  <c r="U94" i="9"/>
  <c r="T94" i="9"/>
  <c r="S94" i="9"/>
  <c r="R94" i="9"/>
  <c r="Q94" i="9"/>
  <c r="P94" i="9"/>
  <c r="O94" i="9"/>
  <c r="N94" i="9"/>
  <c r="M94" i="9"/>
  <c r="L94" i="9"/>
  <c r="C92" i="9"/>
  <c r="C70" i="9"/>
  <c r="BK52" i="9"/>
  <c r="BJ52" i="9"/>
  <c r="BI52" i="9"/>
  <c r="BH52" i="9"/>
  <c r="BG52" i="9"/>
  <c r="BF52" i="9"/>
  <c r="BE52" i="9"/>
  <c r="BD52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C51" i="9" s="1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F51" i="9" s="1"/>
  <c r="N51" i="9"/>
  <c r="E50" i="9" s="1"/>
  <c r="M51" i="9"/>
  <c r="D51" i="9" s="1"/>
  <c r="L51" i="9"/>
  <c r="C50" i="9" s="1"/>
  <c r="C48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C26" i="9"/>
  <c r="BK5" i="9"/>
  <c r="BJ5" i="9"/>
  <c r="BI5" i="9"/>
  <c r="BH5" i="9"/>
  <c r="BG5" i="9"/>
  <c r="BF5" i="9"/>
  <c r="BE5" i="9"/>
  <c r="BD5" i="9"/>
  <c r="BC5" i="9"/>
  <c r="BB5" i="9"/>
  <c r="BA5" i="9"/>
  <c r="AZ5" i="9"/>
  <c r="AY5" i="9"/>
  <c r="AX5" i="9"/>
  <c r="AW5" i="9"/>
  <c r="AV5" i="9"/>
  <c r="AU5" i="9"/>
  <c r="AT5" i="9"/>
  <c r="AS5" i="9"/>
  <c r="AR5" i="9"/>
  <c r="AQ5" i="9"/>
  <c r="AP5" i="9"/>
  <c r="AO5" i="9"/>
  <c r="AN5" i="9"/>
  <c r="AM5" i="9"/>
  <c r="AL5" i="9"/>
  <c r="AK5" i="9"/>
  <c r="AJ5" i="9"/>
  <c r="AI5" i="9"/>
  <c r="AH5" i="9"/>
  <c r="AG5" i="9"/>
  <c r="AF5" i="9"/>
  <c r="AE5" i="9"/>
  <c r="AD5" i="9"/>
  <c r="AC5" i="9"/>
  <c r="AB5" i="9"/>
  <c r="AA5" i="9"/>
  <c r="Z5" i="9"/>
  <c r="Y5" i="9"/>
  <c r="X5" i="9"/>
  <c r="W5" i="9"/>
  <c r="V5" i="9"/>
  <c r="U5" i="9"/>
  <c r="T5" i="9"/>
  <c r="S5" i="9"/>
  <c r="R5" i="9"/>
  <c r="Q5" i="9"/>
  <c r="P5" i="9"/>
  <c r="O5" i="9"/>
  <c r="N5" i="9"/>
  <c r="M5" i="9"/>
  <c r="C5" i="9"/>
  <c r="BK4" i="9"/>
  <c r="BJ4" i="9"/>
  <c r="BI4" i="9"/>
  <c r="BH4" i="9"/>
  <c r="BG4" i="9"/>
  <c r="BF4" i="9"/>
  <c r="BE4" i="9"/>
  <c r="BD4" i="9"/>
  <c r="BC4" i="9"/>
  <c r="BB4" i="9"/>
  <c r="BA4" i="9"/>
  <c r="AZ4" i="9"/>
  <c r="AY4" i="9"/>
  <c r="AX4" i="9"/>
  <c r="AW4" i="9"/>
  <c r="AV4" i="9"/>
  <c r="AU4" i="9"/>
  <c r="AT4" i="9"/>
  <c r="AS4" i="9"/>
  <c r="AR4" i="9"/>
  <c r="AQ4" i="9"/>
  <c r="AP4" i="9"/>
  <c r="AO4" i="9"/>
  <c r="AN4" i="9"/>
  <c r="AM4" i="9"/>
  <c r="AL4" i="9"/>
  <c r="AK4" i="9"/>
  <c r="AJ4" i="9"/>
  <c r="AI4" i="9"/>
  <c r="AH4" i="9"/>
  <c r="AG4" i="9"/>
  <c r="AF4" i="9"/>
  <c r="AE4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4" i="9"/>
  <c r="P4" i="9"/>
  <c r="O4" i="9"/>
  <c r="N4" i="9"/>
  <c r="M4" i="9"/>
  <c r="C4" i="9"/>
  <c r="C2" i="9"/>
  <c r="F13" i="5"/>
  <c r="F11" i="5"/>
  <c r="F9" i="5"/>
  <c r="F7" i="5"/>
  <c r="F5" i="5"/>
  <c r="F3" i="5"/>
  <c r="F4" i="5" s="1"/>
  <c r="K27" i="4"/>
  <c r="I27" i="4"/>
  <c r="V12" i="2"/>
  <c r="U12" i="2"/>
  <c r="M12" i="2"/>
  <c r="V11" i="2"/>
  <c r="U11" i="2"/>
  <c r="M11" i="2"/>
  <c r="V10" i="2"/>
  <c r="U10" i="2"/>
  <c r="M10" i="2"/>
  <c r="V9" i="2"/>
  <c r="U9" i="2"/>
  <c r="M9" i="2"/>
  <c r="H116" i="10" l="1"/>
  <c r="D5" i="10"/>
  <c r="E5" i="10" s="1"/>
  <c r="F5" i="10" s="1"/>
  <c r="F12" i="5"/>
  <c r="E51" i="9"/>
  <c r="D4" i="9"/>
  <c r="E4" i="9" s="1"/>
  <c r="F4" i="9" s="1"/>
  <c r="D5" i="9"/>
  <c r="E5" i="9" s="1"/>
  <c r="F5" i="9" s="1"/>
  <c r="F10" i="5"/>
  <c r="F14" i="5"/>
  <c r="F50" i="9"/>
  <c r="C94" i="9"/>
  <c r="D50" i="9"/>
  <c r="F8" i="5"/>
  <c r="F6" i="5"/>
  <c r="D4" i="10"/>
  <c r="E4" i="10" s="1"/>
  <c r="F4" i="10" s="1"/>
  <c r="E94" i="9"/>
  <c r="G117" i="9"/>
  <c r="F94" i="9"/>
  <c r="C116" i="9"/>
  <c r="H117" i="9"/>
  <c r="E95" i="10"/>
  <c r="I116" i="10"/>
  <c r="I95" i="9"/>
  <c r="G94" i="9"/>
  <c r="D116" i="9"/>
  <c r="I117" i="9"/>
  <c r="F95" i="10"/>
  <c r="C117" i="10"/>
  <c r="D94" i="9"/>
  <c r="F117" i="9"/>
  <c r="H94" i="9"/>
  <c r="E116" i="9"/>
  <c r="G95" i="10"/>
  <c r="D117" i="10"/>
  <c r="H95" i="9"/>
  <c r="I94" i="9"/>
  <c r="F116" i="9"/>
  <c r="C94" i="10"/>
  <c r="H95" i="10"/>
  <c r="E117" i="10"/>
  <c r="C95" i="9"/>
  <c r="G116" i="9"/>
  <c r="D94" i="10"/>
  <c r="I95" i="10"/>
  <c r="F117" i="10"/>
  <c r="D95" i="9"/>
  <c r="H116" i="9"/>
  <c r="E94" i="10"/>
  <c r="G117" i="10"/>
  <c r="E95" i="9"/>
  <c r="I116" i="9"/>
  <c r="F94" i="10"/>
  <c r="C116" i="10"/>
  <c r="H117" i="10"/>
  <c r="F95" i="9"/>
  <c r="C117" i="9"/>
  <c r="G94" i="10"/>
  <c r="D116" i="10"/>
  <c r="I117" i="10"/>
  <c r="E117" i="9"/>
  <c r="G95" i="9"/>
  <c r="D117" i="9"/>
  <c r="D95" i="10"/>
  <c r="B2" i="3" l="1"/>
</calcChain>
</file>

<file path=xl/sharedStrings.xml><?xml version="1.0" encoding="utf-8"?>
<sst xmlns="http://schemas.openxmlformats.org/spreadsheetml/2006/main" count="1313" uniqueCount="350">
  <si>
    <t>MARCHE</t>
  </si>
  <si>
    <t xml:space="preserve">AFFAIRE : </t>
  </si>
  <si>
    <t>xxxx</t>
  </si>
  <si>
    <t xml:space="preserve">N° MARCHE: </t>
  </si>
  <si>
    <t xml:space="preserve">Date Anniversaire: </t>
  </si>
  <si>
    <t>xxxxx</t>
  </si>
  <si>
    <t xml:space="preserve">SITE: </t>
  </si>
  <si>
    <t>XXX</t>
  </si>
  <si>
    <t xml:space="preserve">Responsable de Site Titulaire: </t>
  </si>
  <si>
    <t>Monsieur …… .</t>
  </si>
  <si>
    <t xml:space="preserve">Responsable du contrat xxxxxx : </t>
  </si>
  <si>
    <t>EXERCICE</t>
  </si>
  <si>
    <t>MARS</t>
  </si>
  <si>
    <t>Visa pour validation TITULAIRE</t>
  </si>
  <si>
    <t>XX/XX/XX</t>
  </si>
  <si>
    <t>XX/XX/XXXX</t>
  </si>
  <si>
    <t>Le XX/XX/XX</t>
  </si>
  <si>
    <t>BILAN SECURITE</t>
  </si>
  <si>
    <t>BILAN DEMANDES HABILITATIONS PERSONNES MORALES</t>
  </si>
  <si>
    <t>BILAN DEMANDES HABILITATIONS PERSONNES PHYSIQUES</t>
  </si>
  <si>
    <t>Nombre incidents/presque accidents</t>
  </si>
  <si>
    <t>Ss-Traitant</t>
  </si>
  <si>
    <t>Action</t>
  </si>
  <si>
    <t>Titulaire</t>
  </si>
  <si>
    <t>SST</t>
  </si>
  <si>
    <t>TOTAL</t>
  </si>
  <si>
    <t>Nombre de jours sans accident</t>
  </si>
  <si>
    <t>Jours</t>
  </si>
  <si>
    <t>Nombres de dossiers nécéssaires</t>
  </si>
  <si>
    <t>Nombres de dossiers déposés</t>
  </si>
  <si>
    <t>Actions nécéssaires suite incident/accident</t>
  </si>
  <si>
    <t>Nombre de dossier validés</t>
  </si>
  <si>
    <t>Nombre de dossiers validés</t>
  </si>
  <si>
    <t>Nbr dossier manquants</t>
  </si>
  <si>
    <t>Nbr enquêtes en cours</t>
  </si>
  <si>
    <t>Nbr dossiers en attente de MEG/MEE</t>
  </si>
  <si>
    <t>Nre de dossier validés</t>
  </si>
  <si>
    <t>Mise a jour plan de prévention nécéssaire</t>
  </si>
  <si>
    <t>OUI</t>
  </si>
  <si>
    <t>NON</t>
  </si>
  <si>
    <t>Date de dernière mise à jour PPSPS :</t>
  </si>
  <si>
    <t>Listes Entreprises en attente-non déposé</t>
  </si>
  <si>
    <t xml:space="preserve">REMARQUES : </t>
  </si>
  <si>
    <t>NOM ENTREPRISE</t>
  </si>
  <si>
    <t>LOT TECHNIQUE</t>
  </si>
  <si>
    <t>COMMENTAIRE</t>
  </si>
  <si>
    <t>TAUX DE MAINTENANCE</t>
  </si>
  <si>
    <t>Taux de cloture Correctif ( Nombre )</t>
  </si>
  <si>
    <t>=nombre OT ouvert dans le mois astreinte inclus/nombre OT cloturés</t>
  </si>
  <si>
    <t xml:space="preserve">Taux de Correctif ( Heure ) </t>
  </si>
  <si>
    <t>=nombre heure ventilé dans les OT en  CO astreinte inclus /nombre OT cloturés en CO astreinte inclus</t>
  </si>
  <si>
    <t>Taux de réalisation Préventif (nombre)</t>
  </si>
  <si>
    <t>=nombre  OT PR réalisés/nombre OT PR prévu dans le mois</t>
  </si>
  <si>
    <t>Cohérence dimension Préventif</t>
  </si>
  <si>
    <t xml:space="preserve">=Nbre Heure PR réel/nombre heure PR prévues </t>
  </si>
  <si>
    <t>Ratio correctif (Nombre)</t>
  </si>
  <si>
    <t>=nombre d'OT CO / Nombre OT TOTAL ( PR+CO)</t>
  </si>
  <si>
    <t>Ratio correctif (Heure)</t>
  </si>
  <si>
    <t>=nombre d'heure de CO /  Nombre heure total PR+CO+AS</t>
  </si>
  <si>
    <t>Taux de levée de réserve de criticité 1</t>
  </si>
  <si>
    <t>=Nombre de CVPO levée / Nombre total de réserve CVPO</t>
  </si>
  <si>
    <t>Taux absenteisme ( versus planning )</t>
  </si>
  <si>
    <t>Etat des effectifs</t>
  </si>
  <si>
    <t>Taux d'absentéisme</t>
  </si>
  <si>
    <t xml:space="preserve"> = nombre total d'heure réalisé dans le mois/nombre total d'heure théorique de présence</t>
  </si>
  <si>
    <t>Etat des heures réalisées</t>
  </si>
  <si>
    <t>Taux de réalisation du préventif</t>
  </si>
  <si>
    <t xml:space="preserve"> = nombre d'heures réalisées/nombre d'heures planifiées</t>
  </si>
  <si>
    <t>Part de correctif sur les heures réalisées</t>
  </si>
  <si>
    <t xml:space="preserve"> = nombre heures CO/nombre d'heure total (PR+CO+AS)</t>
  </si>
  <si>
    <t>Part des CVPO sur les heures réalisées</t>
  </si>
  <si>
    <t xml:space="preserve"> = nombre heures CVPO/nombre d'heure total (PR+CO+AS)</t>
  </si>
  <si>
    <t>Etat des temps d'intervention</t>
  </si>
  <si>
    <t>Traitement des OT</t>
  </si>
  <si>
    <t>Taux de traitement des OT préventifs</t>
  </si>
  <si>
    <t xml:space="preserve"> = nombre OT PR clôturées/nombre OT prévus dans le mois</t>
  </si>
  <si>
    <t>Part de correctif sur les OT</t>
  </si>
  <si>
    <t xml:space="preserve"> = nombre OT CO/nombre OT total du mois (PR+CO)</t>
  </si>
  <si>
    <t>Taux de cloture des OT correctifs</t>
  </si>
  <si>
    <t xml:space="preserve"> = nombre OT CO cloturé/nombre total OT CO (Mois M+antérieurs)</t>
  </si>
  <si>
    <t>Taux de report des OT correctifs</t>
  </si>
  <si>
    <t xml:space="preserve"> = nombre OT CO non traités M-1/nombre total d'OT CO du mois M</t>
  </si>
  <si>
    <t xml:space="preserve">CVPO </t>
  </si>
  <si>
    <t xml:space="preserve">Taux de levée des réserves de criticit 1 </t>
  </si>
  <si>
    <t xml:space="preserve"> = nombre de CVPO levée/nombre total de réserve</t>
  </si>
  <si>
    <t>Astreinte</t>
  </si>
  <si>
    <t>Nombre d'intervention du mois</t>
  </si>
  <si>
    <t>Planification M+1</t>
  </si>
  <si>
    <t xml:space="preserve">Taux de planification du préventif </t>
  </si>
  <si>
    <t xml:space="preserve"> = nombre heures PR  planifiées/nombre d'heures disponibles</t>
  </si>
  <si>
    <t>Taux de planification des correctifs non traités</t>
  </si>
  <si>
    <t xml:space="preserve"> = nombre heures CO planifiées/nombre d'heures disponible</t>
  </si>
  <si>
    <t>Taux de plannification des CVPO</t>
  </si>
  <si>
    <t xml:space="preserve"> = nombre heures CVPO planifiées/nombre d'heures disponibles</t>
  </si>
  <si>
    <t>REVUE DE SIGNALEMENT</t>
  </si>
  <si>
    <t>N° GMAO</t>
  </si>
  <si>
    <t>Date Dde</t>
  </si>
  <si>
    <t>Heure Dde</t>
  </si>
  <si>
    <t>Indi. N°</t>
  </si>
  <si>
    <t>DRM 
Théo.</t>
  </si>
  <si>
    <t>Date Cloture</t>
  </si>
  <si>
    <t>Heure Cloture</t>
  </si>
  <si>
    <t>Dépassement</t>
  </si>
  <si>
    <t>Montant pénalité proposée par TITULAIRE</t>
  </si>
  <si>
    <t>Argumentaire TITULAIRE pour exonération</t>
  </si>
  <si>
    <t>Montant pénalité appliqué</t>
  </si>
  <si>
    <t>Argumentaire titulaire pour exonération</t>
  </si>
  <si>
    <t>BILAN PENALITES</t>
  </si>
  <si>
    <t>Mois</t>
  </si>
  <si>
    <t>Montant 
Proposé par Titulaire</t>
  </si>
  <si>
    <t>Montant proposé</t>
  </si>
  <si>
    <t>Montant Appliqué</t>
  </si>
  <si>
    <t>Date de l'OS</t>
  </si>
  <si>
    <t>Cumul Appliqué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</si>
  <si>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</si>
  <si>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</si>
  <si>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</si>
  <si>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</si>
  <si>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</si>
  <si>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</si>
  <si>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</si>
  <si>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</si>
  <si>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</si>
  <si>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</si>
  <si>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</si>
  <si>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</si>
  <si>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PRESENCE MOIS</t>
  </si>
  <si>
    <t xml:space="preserve">SITE </t>
  </si>
  <si>
    <t>Nom</t>
  </si>
  <si>
    <t>Fonction</t>
  </si>
  <si>
    <t>Perso. Titulaire</t>
  </si>
  <si>
    <t>M XXXXXXXXXX</t>
  </si>
  <si>
    <t>Res. Site</t>
  </si>
  <si>
    <t>X</t>
  </si>
  <si>
    <t>P</t>
  </si>
  <si>
    <t>A</t>
  </si>
  <si>
    <t>Tech 1</t>
  </si>
  <si>
    <t>Tech 2</t>
  </si>
  <si>
    <t>CFA</t>
  </si>
  <si>
    <t>Présence planifiée</t>
  </si>
  <si>
    <t>Absence planifiée</t>
  </si>
  <si>
    <t>Présence réelle</t>
  </si>
  <si>
    <t>COMMENTAIRES</t>
  </si>
  <si>
    <t>Le responsable de site n'a pas pu être présent du 15 au 19 en raison de la mort d'un proche, il a été remplacé par le responsable méthodes</t>
  </si>
  <si>
    <t>L'accès au site n'a pas été possible à la demande de l'administration du 10 au 12.</t>
  </si>
  <si>
    <t>Le technicien CFA a été absent les 4 et 5 pour déplacement sur Paris pour mise a jour de son dossier sécurité</t>
  </si>
  <si>
    <t>PRESENCE MOIS+1</t>
  </si>
  <si>
    <t>FAITS MARQUANTS HORS MAINTENANCE PROGRAMMEE ET CORRECTIVE</t>
  </si>
  <si>
    <t>DEMANDES CONNEXES</t>
  </si>
  <si>
    <t>Date</t>
  </si>
  <si>
    <t>Objet</t>
  </si>
  <si>
    <t>Prévue le</t>
  </si>
  <si>
    <t>Resp.</t>
  </si>
  <si>
    <t>Etat</t>
  </si>
  <si>
    <t>Clos le</t>
  </si>
  <si>
    <t>Fait</t>
  </si>
  <si>
    <t>A faire</t>
  </si>
  <si>
    <t>En cours</t>
  </si>
  <si>
    <t>Annulé</t>
  </si>
  <si>
    <t>PLANNING ASTREINTE MOIS</t>
  </si>
  <si>
    <t>Astreinte planifiée</t>
  </si>
  <si>
    <t>N° Badge</t>
  </si>
  <si>
    <t>Entreprise</t>
  </si>
  <si>
    <t>Tel/Contact</t>
  </si>
  <si>
    <t>Immat.</t>
  </si>
  <si>
    <t>S1</t>
  </si>
  <si>
    <t>S2</t>
  </si>
  <si>
    <t>S3</t>
  </si>
  <si>
    <t>S4</t>
  </si>
  <si>
    <t>BILAN INTERVENTIONS</t>
  </si>
  <si>
    <t>H. Appel</t>
  </si>
  <si>
    <t>H.Arrivée
 Site</t>
  </si>
  <si>
    <t>H. Cloture</t>
  </si>
  <si>
    <t>Nature demande</t>
  </si>
  <si>
    <t>Bat.</t>
  </si>
  <si>
    <t>Commentaire/Plan amélioration</t>
  </si>
  <si>
    <t>PLANNING ASTREINTE MOIS + 1</t>
  </si>
  <si>
    <t>PREVENTIF - EN NOMBRE DE SIGNALEMENTS</t>
  </si>
  <si>
    <t>A compléter à la main</t>
  </si>
  <si>
    <t>Base de donnée</t>
  </si>
  <si>
    <t>CUMUL ANNUEL OT</t>
  </si>
  <si>
    <t>S-1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</si>
  <si>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</si>
  <si>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</si>
  <si>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</si>
  <si>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</si>
  <si>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</si>
  <si>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</si>
  <si>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</si>
  <si>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</si>
  <si>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</si>
  <si>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</si>
  <si>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</si>
  <si>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</si>
  <si>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</si>
  <si>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</si>
  <si>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</si>
  <si>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</si>
  <si>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</si>
  <si>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</si>
  <si>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</si>
  <si>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</si>
  <si>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</si>
  <si>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</si>
  <si>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</si>
  <si>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</si>
  <si>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</si>
  <si>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</si>
  <si>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</si>
  <si>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</si>
  <si>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</si>
  <si>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</si>
  <si>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</si>
  <si>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</si>
  <si>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</si>
  <si>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</si>
  <si>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</si>
  <si>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</si>
  <si>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</si>
  <si>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</si>
  <si>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</si>
  <si>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</si>
  <si>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</si>
  <si>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</si>
  <si>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</si>
  <si>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</si>
  <si>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</si>
  <si>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</si>
  <si>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</si>
  <si>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</si>
  <si>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Nbre OT cumulés prévus</t>
  </si>
  <si>
    <t>prévus</t>
  </si>
  <si>
    <t>Nbre OT cumulés réalisés</t>
  </si>
  <si>
    <t>réalisés</t>
  </si>
  <si>
    <t>PREVENTIF - EN NOMBRE DE SIGNALEMENT PAR BATIMENT</t>
  </si>
  <si>
    <t>Bat A</t>
  </si>
  <si>
    <t>Bat B</t>
  </si>
  <si>
    <t>Bat C</t>
  </si>
  <si>
    <t>Bat D</t>
  </si>
  <si>
    <t>Bat E</t>
  </si>
  <si>
    <t>Bat F</t>
  </si>
  <si>
    <t>Bat G</t>
  </si>
  <si>
    <t>Bat H</t>
  </si>
  <si>
    <t>Nbre OT prévus</t>
  </si>
  <si>
    <t>Prévus</t>
  </si>
  <si>
    <t>Nbre OT réalisés</t>
  </si>
  <si>
    <t>Réalisés</t>
  </si>
  <si>
    <t>PREVENTIF - EN HEURE</t>
  </si>
  <si>
    <t>NOMBRE HEURES</t>
  </si>
  <si>
    <t>Nbre Heures prévues</t>
  </si>
  <si>
    <t>Nbre Heures Réalisées</t>
  </si>
  <si>
    <t>PREVENTIF - EN HEURE PAR BATIMENT</t>
  </si>
  <si>
    <t>Nbre Heures Prévues</t>
  </si>
  <si>
    <t>PREVENTIF - EN NOMBRE D'OT PAR DOMAINE TECHNIQUE***</t>
  </si>
  <si>
    <t>NOMBRE D'OT PAR DOMAINE</t>
  </si>
  <si>
    <t>CFO</t>
  </si>
  <si>
    <t>GC</t>
  </si>
  <si>
    <t>PLB</t>
  </si>
  <si>
    <t>SSI</t>
  </si>
  <si>
    <t>ESV</t>
  </si>
  <si>
    <t>NET</t>
  </si>
  <si>
    <t>JANVIER</t>
  </si>
  <si>
    <t>FEVRIER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</si>
  <si>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</si>
  <si>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</si>
  <si>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</si>
  <si>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</si>
  <si>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</si>
  <si>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</si>
  <si>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</si>
  <si>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</si>
  <si>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</si>
  <si>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Nbre OT Prévus</t>
  </si>
  <si>
    <t>Ouverts</t>
  </si>
  <si>
    <t>Nbre OT Réalisés</t>
  </si>
  <si>
    <t>Cloturés</t>
  </si>
  <si>
    <t>PREVENTIF - EN NOMBRE D'HEURE PAR DOMAINE TECHNIQUE***</t>
  </si>
  <si>
    <t>NOMBRE D'HEURE PAR DOMAINE</t>
  </si>
  <si>
    <t>PLAN D'ACTIONS / REMARQUES</t>
  </si>
  <si>
    <t xml:space="preserve">Nous avon spris de l'avance sur les intervention de préventif de l'équipement XXXXX </t>
  </si>
  <si>
    <t>Retard dsur Gamme XXX reporté le</t>
  </si>
  <si>
    <t>Gamme de maintenance N°XXXX Xmal dimensionnée l'accèssibilité ne nous permet pas de réaliser le mode opé en 4 h comme prévu</t>
  </si>
  <si>
    <t>PLANNING</t>
  </si>
  <si>
    <t>Validation Planning M+1</t>
  </si>
  <si>
    <t>Extrait GMAO</t>
  </si>
  <si>
    <t>Présentation Planning M+2</t>
  </si>
  <si>
    <t>CORRECTIF (HORS ASTREINTE et CVPO) - EN NOMBRE DE SIGNALEMENTS</t>
  </si>
  <si>
    <t>Nbre OT Ouverts</t>
  </si>
  <si>
    <t>Nbre OT Cloturés</t>
  </si>
  <si>
    <t>CORRECTIF (HORS ASTREINTE et CVPO) - EN NOMBRE DE SIGNALEMENT PAR BATIMENT</t>
  </si>
  <si>
    <t>CORRECTIF (HORS ASTREINTE et CVPO) - EN HEURE</t>
  </si>
  <si>
    <t>CORRECTIF (HORS ASTREINTE et CVPO) - EN HEURE PAR BATIMENT</t>
  </si>
  <si>
    <t>CORRECTIF (HORS ASTREINTE et CVPO) - EN NOMBRE PAR DOMAINE TECHNIQUE***</t>
  </si>
  <si>
    <t>Difficultés pour intervention N°XXX a cause de la nacelle</t>
  </si>
  <si>
    <t>Rempacement à prévoir de la pièce xxx ce qui implique que le signalement N° GMAO est en cours et non cloturé.</t>
  </si>
  <si>
    <t>Objet de la visite</t>
  </si>
  <si>
    <t>Commentaire</t>
  </si>
  <si>
    <t>STATISTIQUE LEVEE DE RESERVES DANS LE CADRE DU CONTRAT</t>
  </si>
  <si>
    <t>S1 = DEBUT DU MOIS EXERCICE RMA</t>
  </si>
  <si>
    <t>Cumul OT CVPO</t>
  </si>
  <si>
    <t>Nbre Réserves A Lever</t>
  </si>
  <si>
    <t>Nbre réserves Levées</t>
  </si>
  <si>
    <t>Nbre de PV de levées 
de Réserves</t>
  </si>
  <si>
    <t>MOIS EXERCICE RMA</t>
  </si>
  <si>
    <t>CUMUL HEURE</t>
  </si>
  <si>
    <t>Nbre Heures CVPO levées</t>
  </si>
  <si>
    <t>Nbre Heures CVPO accompagnement</t>
  </si>
  <si>
    <t>QUANTITE DE RESERVES PAR BATIMENT</t>
  </si>
  <si>
    <t>electricite</t>
  </si>
  <si>
    <t>clim</t>
  </si>
  <si>
    <t>gaz</t>
  </si>
  <si>
    <t>XXXX</t>
  </si>
  <si>
    <t>Batiment</t>
  </si>
  <si>
    <t>B</t>
  </si>
  <si>
    <t>C</t>
  </si>
  <si>
    <t>BAT B</t>
  </si>
  <si>
    <t>QUANTITE DE RESERVES PAR BATIMENT - CRITICITE 1</t>
  </si>
  <si>
    <t>xxx</t>
  </si>
  <si>
    <t>Noté</t>
  </si>
  <si>
    <t>Levés</t>
  </si>
  <si>
    <t>QUANTITE DE RESERVES PAR BATIMENT - CRITICITE 2</t>
  </si>
  <si>
    <t>TRAVAUX MOIS M</t>
  </si>
  <si>
    <t xml:space="preserve">Objet </t>
  </si>
  <si>
    <t>Receptionné</t>
  </si>
  <si>
    <t>TRAVAUX MOIS M+1</t>
  </si>
  <si>
    <t>SUIVI DU STOCK</t>
  </si>
  <si>
    <t>revue du Stock Critique</t>
  </si>
  <si>
    <t>FINANCES</t>
  </si>
  <si>
    <t>Devis</t>
  </si>
  <si>
    <t>GMAO</t>
  </si>
  <si>
    <t>Montant commandé</t>
  </si>
  <si>
    <t>Nature</t>
  </si>
  <si>
    <t>EB/EJ</t>
  </si>
  <si>
    <t>Prévu le</t>
  </si>
  <si>
    <t>Réceptionné
le</t>
  </si>
  <si>
    <t>CORRECTIF</t>
  </si>
  <si>
    <t>TVX</t>
  </si>
  <si>
    <t>CVPO</t>
  </si>
  <si>
    <t>INDICATEUR REPARTITION NATURE</t>
  </si>
  <si>
    <t>Commande passées</t>
  </si>
  <si>
    <t>Montant Max hors forfait</t>
  </si>
  <si>
    <t xml:space="preserve">Date de Réunion : </t>
  </si>
  <si>
    <t>Date du Document :</t>
  </si>
  <si>
    <t>MAINTENANCE DE LA DPJ</t>
  </si>
  <si>
    <t>Adj. Site</t>
  </si>
  <si>
    <t>Tech 3</t>
  </si>
  <si>
    <t>Tech 4</t>
  </si>
  <si>
    <t>Tech 5</t>
  </si>
  <si>
    <t>Int</t>
  </si>
  <si>
    <t xml:space="preserve">Stock &lt;1000 €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</si>
</sst>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F400]h:mm:ss\ AM/PM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2"/>
      <name val="Calibri"/>
      <family val="2"/>
      <scheme val="minor"/>
    </font>
    <font>
      <b/>
      <sz val="14"/>
      <color indexed="2"/>
      <name val="Calibri"/>
      <family val="2"/>
      <scheme val="minor"/>
    </font>
    <font>
      <sz val="14"/>
      <color indexed="2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rgb="FF00B050"/>
      </patternFill>
    </fill>
    <fill>
      <patternFill patternType="solid">
        <fgColor rgb="FF92D050"/>
        <bgColor rgb="FF92D05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00B0F0"/>
        <bgColor rgb="FF00B0F0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5" fillId="0" borderId="0" applyFont="0" applyFill="0" applyBorder="0" applyProtection="0"/>
    <xf numFmtId="44" fontId="15" fillId="0" borderId="0" applyFont="0" applyFill="0" applyBorder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0" fillId="0" borderId="13" xfId="0" applyBorder="1"/>
    <xf numFmtId="0" fontId="2" fillId="0" borderId="21" xfId="0" applyFont="1" applyBorder="1"/>
    <xf numFmtId="0" fontId="2" fillId="0" borderId="21" xfId="0" applyFont="1" applyBorder="1" applyAlignment="1">
      <alignment horizontal="center" vertical="center"/>
    </xf>
    <xf numFmtId="0" fontId="2" fillId="0" borderId="9" xfId="0" applyFont="1" applyBorder="1"/>
    <xf numFmtId="0" fontId="0" fillId="0" borderId="9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3" fontId="0" fillId="0" borderId="0" xfId="1" applyNumberFormat="1" applyFont="1"/>
    <xf numFmtId="0" fontId="0" fillId="0" borderId="0" xfId="0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9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 applyAlignment="1">
      <alignment vertical="top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8" fillId="0" borderId="0" xfId="0" applyFont="1" applyAlignment="1">
      <alignment wrapText="1"/>
    </xf>
    <xf numFmtId="0" fontId="8" fillId="0" borderId="0" xfId="0" quotePrefix="1" applyFont="1" applyAlignment="1">
      <alignment wrapText="1"/>
    </xf>
    <xf numFmtId="0" fontId="8" fillId="6" borderId="0" xfId="0" applyFont="1" applyFill="1" applyAlignment="1">
      <alignment vertical="center" wrapText="1"/>
    </xf>
    <xf numFmtId="0" fontId="8" fillId="6" borderId="0" xfId="0" quotePrefix="1" applyFont="1" applyFill="1" applyAlignment="1">
      <alignment wrapText="1"/>
    </xf>
    <xf numFmtId="0" fontId="8" fillId="6" borderId="0" xfId="0" applyFont="1" applyFill="1" applyAlignment="1">
      <alignment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9" fillId="7" borderId="9" xfId="0" applyFont="1" applyFill="1" applyBorder="1" applyAlignment="1">
      <alignment horizontal="center" vertical="center" wrapText="1"/>
    </xf>
    <xf numFmtId="14" fontId="0" fillId="0" borderId="9" xfId="0" applyNumberFormat="1" applyBorder="1"/>
    <xf numFmtId="44" fontId="0" fillId="0" borderId="9" xfId="2" applyNumberFormat="1" applyFont="1" applyBorder="1"/>
    <xf numFmtId="0" fontId="3" fillId="0" borderId="0" xfId="0" applyFont="1"/>
    <xf numFmtId="44" fontId="3" fillId="0" borderId="0" xfId="0" applyNumberFormat="1" applyFont="1"/>
    <xf numFmtId="0" fontId="9" fillId="0" borderId="2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44" fontId="0" fillId="0" borderId="9" xfId="0" applyNumberFormat="1" applyBorder="1"/>
    <xf numFmtId="0" fontId="10" fillId="7" borderId="9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 wrapText="1"/>
    </xf>
    <xf numFmtId="0" fontId="8" fillId="0" borderId="9" xfId="0" applyFont="1" applyBorder="1"/>
    <xf numFmtId="0" fontId="8" fillId="0" borderId="9" xfId="0" applyFont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8" fillId="6" borderId="9" xfId="0" applyFont="1" applyFill="1" applyBorder="1" applyAlignment="1">
      <alignment horizontal="center" vertical="center"/>
    </xf>
    <xf numFmtId="0" fontId="10" fillId="0" borderId="0" xfId="0" applyFont="1"/>
    <xf numFmtId="0" fontId="8" fillId="0" borderId="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1" xfId="0" applyFont="1" applyBorder="1"/>
    <xf numFmtId="0" fontId="8" fillId="0" borderId="2" xfId="0" applyFont="1" applyBorder="1"/>
    <xf numFmtId="0" fontId="8" fillId="0" borderId="3" xfId="0" applyFont="1" applyBorder="1"/>
    <xf numFmtId="0" fontId="8" fillId="0" borderId="7" xfId="0" applyFont="1" applyBorder="1"/>
    <xf numFmtId="0" fontId="8" fillId="0" borderId="8" xfId="0" applyFont="1" applyBorder="1"/>
    <xf numFmtId="0" fontId="3" fillId="0" borderId="2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quotePrefix="1" applyFont="1"/>
    <xf numFmtId="0" fontId="8" fillId="7" borderId="21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vertical="center"/>
    </xf>
    <xf numFmtId="14" fontId="8" fillId="0" borderId="9" xfId="0" applyNumberFormat="1" applyFont="1" applyBorder="1"/>
    <xf numFmtId="164" fontId="8" fillId="0" borderId="9" xfId="0" applyNumberFormat="1" applyFont="1" applyBorder="1"/>
    <xf numFmtId="0" fontId="8" fillId="0" borderId="9" xfId="0" applyFont="1" applyBorder="1" applyAlignment="1">
      <alignment vertical="center"/>
    </xf>
    <xf numFmtId="14" fontId="8" fillId="0" borderId="22" xfId="0" applyNumberFormat="1" applyFont="1" applyBorder="1"/>
    <xf numFmtId="164" fontId="8" fillId="0" borderId="22" xfId="0" applyNumberFormat="1" applyFont="1" applyBorder="1"/>
    <xf numFmtId="0" fontId="8" fillId="0" borderId="22" xfId="0" applyFont="1" applyBorder="1" applyAlignment="1">
      <alignment vertical="center"/>
    </xf>
    <xf numFmtId="0" fontId="8" fillId="0" borderId="22" xfId="0" applyFont="1" applyBorder="1"/>
    <xf numFmtId="0" fontId="3" fillId="7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quotePrefix="1" applyFont="1"/>
    <xf numFmtId="0" fontId="3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0" fillId="9" borderId="0" xfId="0" applyFill="1"/>
    <xf numFmtId="0" fontId="13" fillId="7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wrapText="1"/>
    </xf>
    <xf numFmtId="0" fontId="2" fillId="9" borderId="9" xfId="0" applyFont="1" applyFill="1" applyBorder="1" applyAlignment="1">
      <alignment horizontal="left"/>
    </xf>
    <xf numFmtId="0" fontId="2" fillId="5" borderId="9" xfId="0" applyFont="1" applyFill="1" applyBorder="1" applyAlignment="1">
      <alignment wrapText="1"/>
    </xf>
    <xf numFmtId="0" fontId="2" fillId="9" borderId="9" xfId="0" applyFont="1" applyFill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2" fillId="7" borderId="22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0" borderId="18" xfId="0" applyBorder="1"/>
    <xf numFmtId="0" fontId="3" fillId="7" borderId="9" xfId="0" applyFont="1" applyFill="1" applyBorder="1"/>
    <xf numFmtId="0" fontId="9" fillId="0" borderId="9" xfId="0" applyFont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3" fillId="0" borderId="9" xfId="0" applyFont="1" applyBorder="1" applyAlignment="1">
      <alignment wrapText="1"/>
    </xf>
    <xf numFmtId="0" fontId="3" fillId="0" borderId="22" xfId="0" applyFont="1" applyBorder="1"/>
    <xf numFmtId="0" fontId="2" fillId="7" borderId="23" xfId="0" applyFont="1" applyFill="1" applyBorder="1" applyAlignment="1">
      <alignment horizontal="center" vertical="center"/>
    </xf>
    <xf numFmtId="0" fontId="0" fillId="7" borderId="9" xfId="0" applyFill="1" applyBorder="1"/>
    <xf numFmtId="0" fontId="0" fillId="7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44" fontId="2" fillId="0" borderId="0" xfId="2" applyNumberFormat="1" applyFont="1"/>
    <xf numFmtId="0" fontId="2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" fontId="1" fillId="0" borderId="1" xfId="0" quotePrefix="1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2" fillId="0" borderId="9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9" xfId="0" applyFont="1" applyFill="1" applyBorder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2" fillId="4" borderId="18" xfId="0" applyFont="1" applyFill="1" applyBorder="1" applyAlignment="1">
      <alignment horizontal="left" vertical="top"/>
    </xf>
    <xf numFmtId="0" fontId="2" fillId="4" borderId="19" xfId="0" applyFont="1" applyFill="1" applyBorder="1" applyAlignment="1">
      <alignment horizontal="left" vertical="top"/>
    </xf>
    <xf numFmtId="0" fontId="2" fillId="4" borderId="20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18" xfId="0" applyFont="1" applyFill="1" applyBorder="1" applyAlignment="1">
      <alignment horizontal="left" vertical="top"/>
    </xf>
    <xf numFmtId="0" fontId="2" fillId="5" borderId="19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0" fontId="2" fillId="5" borderId="9" xfId="0" applyFont="1" applyFill="1" applyBorder="1" applyAlignment="1">
      <alignment horizontal="left" vertical="top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3" fillId="3" borderId="0" xfId="0" applyFont="1" applyFill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7" borderId="9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0" borderId="9" xfId="0" quotePrefix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8" borderId="18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0" xfId="0" applyFont="1" applyFill="1" applyBorder="1" applyAlignment="1">
      <alignment horizontal="center"/>
    </xf>
    <xf numFmtId="17" fontId="3" fillId="7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9" xfId="0" applyFont="1" applyBorder="1" applyAlignment="1">
      <alignment horizontal="center"/>
    </xf>
    <xf numFmtId="0" fontId="2" fillId="10" borderId="18" xfId="0" applyFont="1" applyFill="1" applyBorder="1" applyAlignment="1">
      <alignment horizontal="center" wrapText="1"/>
    </xf>
    <xf numFmtId="0" fontId="2" fillId="10" borderId="20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2" fillId="5" borderId="20" xfId="0" applyFont="1" applyFill="1" applyBorder="1" applyAlignment="1">
      <alignment horizontal="center" wrapText="1"/>
    </xf>
    <xf numFmtId="0" fontId="3" fillId="8" borderId="0" xfId="0" applyFont="1" applyFill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10" borderId="9" xfId="0" applyFont="1" applyFill="1" applyBorder="1" applyAlignment="1">
      <alignment horizontal="left" wrapText="1"/>
    </xf>
    <xf numFmtId="0" fontId="3" fillId="8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left" wrapText="1"/>
    </xf>
    <xf numFmtId="0" fontId="3" fillId="8" borderId="7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44" fontId="2" fillId="0" borderId="9" xfId="2" applyNumberFormat="1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44" fontId="0" fillId="11" borderId="9" xfId="2" applyNumberFormat="1" applyFont="1" applyFill="1" applyBorder="1"/>
    <xf numFmtId="0" fontId="0" fillId="11" borderId="9" xfId="0" applyFill="1" applyBorder="1" applyAlignment="1">
      <alignment wrapText="1"/>
    </xf>
    <xf numFmtId="14" fontId="0" fillId="11" borderId="9" xfId="0" applyNumberFormat="1" applyFill="1" applyBorder="1" applyAlignment="1">
      <alignment wrapText="1"/>
    </xf>
    <xf numFmtId="44" fontId="0" fillId="11" borderId="9" xfId="2" applyNumberFormat="1" applyFont="1" applyFill="1" applyBorder="1" applyAlignment="1">
      <alignment wrapText="1"/>
    </xf>
    <xf numFmtId="44" fontId="0" fillId="11" borderId="9" xfId="2" applyNumberFormat="1" applyFont="1" applyFill="1" applyBorder="1" applyAlignment="1">
      <alignment horizontal="center" wrapText="1"/>
    </xf>
    <xf numFmtId="0" fontId="0" fillId="11" borderId="9" xfId="0" applyFill="1" applyBorder="1"/>
    <xf numFmtId="14" fontId="0" fillId="11" borderId="9" xfId="0" applyNumberFormat="1" applyFill="1" applyBorder="1"/>
    <xf numFmtId="44" fontId="0" fillId="11" borderId="9" xfId="2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Avancement habilitations Personnes Morales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Sécurité!$I$13</c:f>
              <c:strCache>
                <c:ptCount val="1"/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Sécurité!$M$13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BFAE-41BB-BC0F-0D358808E841}"/>
            </c:ext>
          </c:extLst>
        </c:ser>
        <c:ser>
          <c:idx val="2"/>
          <c:order val="1"/>
          <c:tx>
            <c:strRef>
              <c:f>Sécurité!$I$12</c:f>
              <c:strCache>
                <c:ptCount val="1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E-41BB-BC0F-0D358808E841}"/>
            </c:ext>
          </c:extLst>
        </c:ser>
        <c:ser>
          <c:idx val="1"/>
          <c:order val="2"/>
          <c:tx>
            <c:strRef>
              <c:f>Sécurité!$I$11</c:f>
              <c:strCache>
                <c:ptCount val="1"/>
                <c:pt idx="0">
                  <c:v>Nbr dossiers en attente de MEG/MEE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AE-41BB-BC0F-0D358808E841}"/>
            </c:ext>
          </c:extLst>
        </c:ser>
        <c:ser>
          <c:idx val="0"/>
          <c:order val="3"/>
          <c:tx>
            <c:strRef>
              <c:f>Sécurité!$I$10</c:f>
              <c:strCache>
                <c:ptCount val="1"/>
                <c:pt idx="0">
                  <c:v>Nbr enquêtes en cours</c:v>
                </c:pt>
              </c:strCache>
            </c:strRef>
          </c:tx>
          <c:spPr>
            <a:prstGeom prst="rect">
              <a:avLst/>
            </a:prstGeom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Lit>
              <c:ptCount val="1"/>
              <c:pt idx="0">
                <c:v>4</c:v>
              </c:pt>
            </c:strLit>
          </c:cat>
          <c:val>
            <c:numRef>
              <c:f>Sécurité!$M$10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AE-41BB-BC0F-0D358808E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094720"/>
        <c:axId val="123873536"/>
      </c:barChart>
      <c:catAx>
        <c:axId val="104094720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123873536"/>
        <c:crosses val="autoZero"/>
        <c:auto val="1"/>
        <c:lblAlgn val="ctr"/>
        <c:lblOffset val="100"/>
        <c:noMultiLvlLbl val="0"/>
      </c:catAx>
      <c:valAx>
        <c:axId val="123873536"/>
        <c:scaling>
          <c:orientation val="minMax"/>
        </c:scaling>
        <c:delete val="0"/>
        <c:axPos val="b"/>
        <c:majorGridlines>
          <c:spPr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09472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xfrm>
      <a:off x="6267022" y="1581345"/>
      <a:ext cx="5671955" cy="2807524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Corrective'!$A$4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Corrective'!$B$4:$F$4</c:f>
              <c:numCache>
                <c:formatCode>General</c:formatCode>
                <c:ptCount val="5"/>
                <c:pt idx="0">
                  <c:v>95</c:v>
                </c:pt>
                <c:pt idx="1">
                  <c:v>97</c:v>
                </c:pt>
                <c:pt idx="2">
                  <c:v>113</c:v>
                </c:pt>
                <c:pt idx="3">
                  <c:v>129</c:v>
                </c:pt>
                <c:pt idx="4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8-48EA-BBDB-D17D3E148E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6523392"/>
        <c:axId val="134678208"/>
      </c:barChart>
      <c:lineChart>
        <c:grouping val="standard"/>
        <c:varyColors val="0"/>
        <c:ser>
          <c:idx val="1"/>
          <c:order val="1"/>
          <c:tx>
            <c:strRef>
              <c:f>'Maintenance Corrective'!$A$5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Corrective'!$B$5:$F$5</c:f>
              <c:numCache>
                <c:formatCode>General</c:formatCode>
                <c:ptCount val="5"/>
                <c:pt idx="0">
                  <c:v>95</c:v>
                </c:pt>
                <c:pt idx="1">
                  <c:v>125</c:v>
                </c:pt>
                <c:pt idx="2">
                  <c:v>140</c:v>
                </c:pt>
                <c:pt idx="3">
                  <c:v>172</c:v>
                </c:pt>
                <c:pt idx="4">
                  <c:v>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78-48EA-BBDB-D17D3E148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23392"/>
        <c:axId val="134678208"/>
      </c:lineChart>
      <c:catAx>
        <c:axId val="12652339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78208"/>
        <c:crosses val="autoZero"/>
        <c:auto val="1"/>
        <c:lblAlgn val="ctr"/>
        <c:lblOffset val="100"/>
        <c:noMultiLvlLbl val="0"/>
      </c:catAx>
      <c:valAx>
        <c:axId val="134678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652339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Corrective'!$A$50</c:f>
              <c:strCache>
                <c:ptCount val="1"/>
                <c:pt idx="0">
                  <c:v>Nbre Heures Réalisées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Corrective'!$C$50:$F$50</c:f>
              <c:numCache>
                <c:formatCode>General</c:formatCode>
                <c:ptCount val="4"/>
                <c:pt idx="0">
                  <c:v>12</c:v>
                </c:pt>
                <c:pt idx="1">
                  <c:v>54</c:v>
                </c:pt>
                <c:pt idx="2">
                  <c:v>29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2-4427-B328-87EB6303E8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1152"/>
        <c:axId val="134680512"/>
      </c:barChart>
      <c:catAx>
        <c:axId val="13464115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80512"/>
        <c:crosses val="autoZero"/>
        <c:auto val="1"/>
        <c:lblAlgn val="ctr"/>
        <c:lblOffset val="100"/>
        <c:noMultiLvlLbl val="0"/>
      </c:catAx>
      <c:valAx>
        <c:axId val="134680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115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3-4A53-A5E5-719FC69DC9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1664"/>
        <c:axId val="134682240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93-4A53-A5E5-719FC69D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1664"/>
        <c:axId val="134682240"/>
      </c:lineChart>
      <c:catAx>
        <c:axId val="134641664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682240"/>
        <c:crosses val="autoZero"/>
        <c:auto val="1"/>
        <c:lblAlgn val="ctr"/>
        <c:lblOffset val="100"/>
        <c:noMultiLvlLbl val="0"/>
      </c:catAx>
      <c:valAx>
        <c:axId val="1346822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166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6-4EEE-A236-32E6FE10B2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2176"/>
        <c:axId val="134897664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16-4EEE-A236-32E6FE10B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2176"/>
        <c:axId val="134897664"/>
      </c:lineChart>
      <c:catAx>
        <c:axId val="134642176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7664"/>
        <c:crosses val="autoZero"/>
        <c:auto val="1"/>
        <c:lblAlgn val="ctr"/>
        <c:lblOffset val="100"/>
        <c:noMultiLvlLbl val="0"/>
      </c:catAx>
      <c:valAx>
        <c:axId val="1348976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2176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Corrective'!$A$28</c:f>
              <c:strCache>
                <c:ptCount val="1"/>
                <c:pt idx="0">
                  <c:v>Nbre OT Ouverts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7F-4E49-9658-3DA08C9665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34640640"/>
        <c:axId val="134899968"/>
      </c:barChart>
      <c:lineChart>
        <c:grouping val="standard"/>
        <c:varyColors val="0"/>
        <c:ser>
          <c:idx val="1"/>
          <c:order val="1"/>
          <c:tx>
            <c:strRef>
              <c:f>'Maintenance Corrective'!$A$29</c:f>
              <c:strCache>
                <c:ptCount val="1"/>
                <c:pt idx="0">
                  <c:v>Nbre OT Cloturés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Corrective'!$B$27:$I$27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Corrective'!$B$29:$I$29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F-4E49-9658-3DA08C966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40640"/>
        <c:axId val="134899968"/>
      </c:lineChart>
      <c:catAx>
        <c:axId val="13464064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899968"/>
        <c:crosses val="autoZero"/>
        <c:auto val="1"/>
        <c:lblAlgn val="ctr"/>
        <c:lblOffset val="100"/>
        <c:noMultiLvlLbl val="0"/>
      </c:catAx>
      <c:valAx>
        <c:axId val="1348999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3464064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Corrective'!$A$94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Corrective'!$C$94:$I$94</c:f>
              <c:numCache>
                <c:formatCode>General</c:formatCode>
                <c:ptCount val="7"/>
                <c:pt idx="0">
                  <c:v>2</c:v>
                </c:pt>
                <c:pt idx="1">
                  <c:v>33</c:v>
                </c:pt>
                <c:pt idx="2">
                  <c:v>12</c:v>
                </c:pt>
                <c:pt idx="3">
                  <c:v>20</c:v>
                </c:pt>
                <c:pt idx="4">
                  <c:v>3</c:v>
                </c:pt>
                <c:pt idx="5">
                  <c:v>23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E-484D-9C8C-7EC4D907B661}"/>
            </c:ext>
          </c:extLst>
        </c:ser>
        <c:ser>
          <c:idx val="1"/>
          <c:order val="1"/>
          <c:tx>
            <c:strRef>
              <c:f>'Maintenance Corrective'!$A$95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Corrective'!$C$95:$I$95</c:f>
              <c:numCache>
                <c:formatCode>General</c:formatCode>
                <c:ptCount val="7"/>
                <c:pt idx="0">
                  <c:v>34</c:v>
                </c:pt>
                <c:pt idx="1">
                  <c:v>30</c:v>
                </c:pt>
                <c:pt idx="2">
                  <c:v>0</c:v>
                </c:pt>
                <c:pt idx="3">
                  <c:v>33</c:v>
                </c:pt>
                <c:pt idx="4">
                  <c:v>13</c:v>
                </c:pt>
                <c:pt idx="5">
                  <c:v>25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E-484D-9C8C-7EC4D907B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1984"/>
        <c:axId val="134902272"/>
      </c:barChart>
      <c:catAx>
        <c:axId val="1350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902272"/>
        <c:crosses val="autoZero"/>
        <c:auto val="1"/>
        <c:lblAlgn val="ctr"/>
        <c:lblOffset val="100"/>
        <c:noMultiLvlLbl val="0"/>
      </c:catAx>
      <c:valAx>
        <c:axId val="134902272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198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Corrective'!$A$94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Corrective'!$C$93:$F$93</c:f>
              <c:strCache>
                <c:ptCount val="4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</c:strCache>
            </c:strRef>
          </c:cat>
          <c:val>
            <c:numRef>
              <c:f>'Maintenance Corrective'!$C$94:$F$94</c:f>
              <c:numCache>
                <c:formatCode>General</c:formatCode>
                <c:ptCount val="4"/>
                <c:pt idx="0">
                  <c:v>2</c:v>
                </c:pt>
                <c:pt idx="1">
                  <c:v>33</c:v>
                </c:pt>
                <c:pt idx="2">
                  <c:v>12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0-4621-917D-B313F9681FA5}"/>
            </c:ext>
          </c:extLst>
        </c:ser>
        <c:ser>
          <c:idx val="1"/>
          <c:order val="1"/>
          <c:tx>
            <c:strRef>
              <c:f>'Maintenance Corrective'!$A$95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Corrective'!$C$93:$F$93</c:f>
              <c:strCache>
                <c:ptCount val="4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</c:strCache>
            </c:strRef>
          </c:cat>
          <c:val>
            <c:numRef>
              <c:f>'Maintenance Corrective'!$C$95:$F$95</c:f>
              <c:numCache>
                <c:formatCode>General</c:formatCode>
                <c:ptCount val="4"/>
                <c:pt idx="0">
                  <c:v>34</c:v>
                </c:pt>
                <c:pt idx="1">
                  <c:v>30</c:v>
                </c:pt>
                <c:pt idx="2">
                  <c:v>0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0-4621-917D-B313F96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3520"/>
        <c:axId val="134904576"/>
      </c:barChart>
      <c:catAx>
        <c:axId val="13508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904576"/>
        <c:crosses val="autoZero"/>
        <c:auto val="1"/>
        <c:lblAlgn val="ctr"/>
        <c:lblOffset val="100"/>
        <c:noMultiLvlLbl val="0"/>
      </c:catAx>
      <c:valAx>
        <c:axId val="134904576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352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Corrective'!$A$116</c:f>
              <c:strCache>
                <c:ptCount val="1"/>
                <c:pt idx="0">
                  <c:v>Nbre OT Ouverts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Corrective'!$C$115:$I$115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Corrective'!$C$116:$I$116</c:f>
              <c:numCache>
                <c:formatCode>General</c:formatCode>
                <c:ptCount val="7"/>
                <c:pt idx="0">
                  <c:v>11</c:v>
                </c:pt>
                <c:pt idx="1">
                  <c:v>25</c:v>
                </c:pt>
                <c:pt idx="2">
                  <c:v>1</c:v>
                </c:pt>
                <c:pt idx="3">
                  <c:v>30</c:v>
                </c:pt>
                <c:pt idx="4">
                  <c:v>35</c:v>
                </c:pt>
                <c:pt idx="5">
                  <c:v>17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5-4B95-B652-A8387829D55E}"/>
            </c:ext>
          </c:extLst>
        </c:ser>
        <c:ser>
          <c:idx val="1"/>
          <c:order val="1"/>
          <c:tx>
            <c:strRef>
              <c:f>'Maintenance Corrective'!$A$117</c:f>
              <c:strCache>
                <c:ptCount val="1"/>
                <c:pt idx="0">
                  <c:v>Nbre OT Cloturés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Corrective'!$C$115:$I$115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Corrective'!$C$117:$I$117</c:f>
              <c:numCache>
                <c:formatCode>General</c:formatCode>
                <c:ptCount val="7"/>
                <c:pt idx="0">
                  <c:v>34</c:v>
                </c:pt>
                <c:pt idx="1">
                  <c:v>2</c:v>
                </c:pt>
                <c:pt idx="2">
                  <c:v>27</c:v>
                </c:pt>
                <c:pt idx="3">
                  <c:v>33</c:v>
                </c:pt>
                <c:pt idx="4">
                  <c:v>34</c:v>
                </c:pt>
                <c:pt idx="5">
                  <c:v>15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25-4B95-B652-A8387829D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084032"/>
        <c:axId val="135341760"/>
      </c:barChart>
      <c:catAx>
        <c:axId val="13508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341760"/>
        <c:crosses val="autoZero"/>
        <c:auto val="1"/>
        <c:lblAlgn val="ctr"/>
        <c:lblOffset val="100"/>
        <c:noMultiLvlLbl val="0"/>
      </c:catAx>
      <c:valAx>
        <c:axId val="135341760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08403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'CVPO-synth'!$A$30</c:f>
              <c:strCache>
                <c:ptCount val="1"/>
                <c:pt idx="0">
                  <c:v>Nbre Réserves A Lever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'CVPO-synth'!$B$30:$F$30</c:f>
              <c:numCache>
                <c:formatCode>General</c:formatCode>
                <c:ptCount val="5"/>
                <c:pt idx="0">
                  <c:v>25</c:v>
                </c:pt>
                <c:pt idx="1">
                  <c:v>40</c:v>
                </c:pt>
                <c:pt idx="2">
                  <c:v>49</c:v>
                </c:pt>
                <c:pt idx="3">
                  <c:v>59</c:v>
                </c:pt>
                <c:pt idx="4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1C-4675-8505-AB2D74B21F7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92512768"/>
        <c:axId val="135345792"/>
      </c:barChart>
      <c:lineChart>
        <c:grouping val="standard"/>
        <c:varyColors val="0"/>
        <c:ser>
          <c:idx val="1"/>
          <c:order val="1"/>
          <c:tx>
            <c:strRef>
              <c:f>'CVPO-synth'!$A$31</c:f>
              <c:strCache>
                <c:ptCount val="1"/>
                <c:pt idx="0">
                  <c:v>Nbre réserves Levées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'CVPO-synth'!$B$31:$F$31</c:f>
              <c:numCache>
                <c:formatCode>General</c:formatCode>
                <c:ptCount val="5"/>
                <c:pt idx="0">
                  <c:v>32</c:v>
                </c:pt>
                <c:pt idx="1">
                  <c:v>40</c:v>
                </c:pt>
                <c:pt idx="2">
                  <c:v>59</c:v>
                </c:pt>
                <c:pt idx="3">
                  <c:v>59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C-4675-8505-AB2D74B21F79}"/>
            </c:ext>
          </c:extLst>
        </c:ser>
        <c:ser>
          <c:idx val="2"/>
          <c:order val="2"/>
          <c:tx>
            <c:strRef>
              <c:f>'CVPO-synth'!$A$32</c:f>
              <c:strCache>
                <c:ptCount val="1"/>
                <c:pt idx="0">
                  <c:v>Nbre de PV de levées 
de Réserves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'CVPO-synth'!$B$29:$F$29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'CVPO-synth'!$B$32:$F$32</c:f>
              <c:numCache>
                <c:formatCode>General</c:formatCode>
                <c:ptCount val="5"/>
                <c:pt idx="0">
                  <c:v>32</c:v>
                </c:pt>
                <c:pt idx="1">
                  <c:v>40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1C-4675-8505-AB2D74B2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12768"/>
        <c:axId val="135345792"/>
      </c:lineChart>
      <c:catAx>
        <c:axId val="92512768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345792"/>
        <c:crosses val="autoZero"/>
        <c:auto val="1"/>
        <c:lblAlgn val="ctr"/>
        <c:lblOffset val="100"/>
        <c:noMultiLvlLbl val="0"/>
      </c:catAx>
      <c:valAx>
        <c:axId val="1353457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51276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>
      <c:oddHeader>&amp;L&amp;G&amp;R&amp;20MAINTENANCE
CORRECTIVE</c:oddHeader>
    </c:headerFooter>
    <c:pageMargins b="0.75" l="0.7" r="0.7" t="0.75" header="0.3" footer="0.3"/>
    <c:pageSetup paperSize="9" orientation="landscape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'CVPO-synth'!$A$51</c:f>
              <c:strCache>
                <c:ptCount val="1"/>
                <c:pt idx="0">
                  <c:v>Nbre Heures CVPO levées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solidFill>
                <a:schemeClr val="accent1">
                  <a:lumMod val="75000"/>
                </a:schemeClr>
              </a:solidFill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'CVPO-synth'!$C$29:$F$29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'CVPO-synth'!$C$51:$F$51</c:f>
              <c:numCache>
                <c:formatCode>General</c:formatCode>
                <c:ptCount val="4"/>
                <c:pt idx="0">
                  <c:v>46</c:v>
                </c:pt>
                <c:pt idx="1">
                  <c:v>48</c:v>
                </c:pt>
                <c:pt idx="2">
                  <c:v>59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1A-4973-921B-FDAA722B3F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92513792"/>
        <c:axId val="53927936"/>
      </c:barChart>
      <c:lineChart>
        <c:grouping val="standard"/>
        <c:varyColors val="0"/>
        <c:ser>
          <c:idx val="1"/>
          <c:order val="1"/>
          <c:tx>
            <c:strRef>
              <c:f>'CVPO-synth'!$A$52</c:f>
              <c:strCache>
                <c:ptCount val="1"/>
                <c:pt idx="0">
                  <c:v>Nbre Heures CVPO accompagnement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'CVPO-synth'!$C$29:$F$29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'CVPO-synth'!$C$52:$F$52</c:f>
              <c:numCache>
                <c:formatCode>General</c:formatCode>
                <c:ptCount val="4"/>
                <c:pt idx="0">
                  <c:v>40</c:v>
                </c:pt>
                <c:pt idx="1">
                  <c:v>60</c:v>
                </c:pt>
                <c:pt idx="2">
                  <c:v>59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1A-4973-921B-FDAA722B3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13792"/>
        <c:axId val="53927936"/>
      </c:lineChart>
      <c:catAx>
        <c:axId val="9251379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927936"/>
        <c:crosses val="autoZero"/>
        <c:auto val="1"/>
        <c:lblAlgn val="ctr"/>
        <c:lblOffset val="100"/>
        <c:noMultiLvlLbl val="0"/>
      </c:catAx>
      <c:valAx>
        <c:axId val="5392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51379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Avancement habilitations personnes physiques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Sécurité!$Q$13:$T$13</c:f>
              <c:strCache>
                <c:ptCount val="4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Sécurité!$U$13:$V$13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6E75-46D0-B268-845B28B74498}"/>
            </c:ext>
          </c:extLst>
        </c:ser>
        <c:ser>
          <c:idx val="2"/>
          <c:order val="1"/>
          <c:tx>
            <c:strRef>
              <c:f>Sécurité!$Q$12:$T$12</c:f>
              <c:strCache>
                <c:ptCount val="4"/>
                <c:pt idx="0">
                  <c:v>Nre de dossier validés</c:v>
                </c:pt>
              </c:strCache>
            </c:strRef>
          </c:tx>
          <c:spPr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Sécurité!$U$12:$V$12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75-46D0-B268-845B28B74498}"/>
            </c:ext>
          </c:extLst>
        </c:ser>
        <c:ser>
          <c:idx val="1"/>
          <c:order val="2"/>
          <c:tx>
            <c:strRef>
              <c:f>Sécurité!$Q$11:$T$11</c:f>
              <c:strCache>
                <c:ptCount val="4"/>
                <c:pt idx="0">
                  <c:v>Nbr dossiers en attente de MEG/MEE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Sécurité!$U$11:$V$11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75-46D0-B268-845B28B74498}"/>
            </c:ext>
          </c:extLst>
        </c:ser>
        <c:ser>
          <c:idx val="0"/>
          <c:order val="3"/>
          <c:tx>
            <c:strRef>
              <c:f>Sécurité!$Q$10:$T$10</c:f>
              <c:strCache>
                <c:ptCount val="4"/>
                <c:pt idx="0">
                  <c:v>Nbr enquêtes en cours</c:v>
                </c:pt>
              </c:strCache>
            </c:strRef>
          </c:tx>
          <c:spPr>
            <a:prstGeom prst="rect">
              <a:avLst/>
            </a:prstGeom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numRef>
              <c:f>Sécurité!$U$9:$V$9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cat>
          <c:val>
            <c:numRef>
              <c:f>Sécurité!$U$10:$V$10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75-46D0-B268-845B28B74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214528"/>
        <c:axId val="123875840"/>
      </c:barChart>
      <c:catAx>
        <c:axId val="104214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3875840"/>
        <c:crosses val="autoZero"/>
        <c:auto val="1"/>
        <c:lblAlgn val="ctr"/>
        <c:lblOffset val="100"/>
        <c:noMultiLvlLbl val="0"/>
      </c:catAx>
      <c:valAx>
        <c:axId val="123875840"/>
        <c:scaling>
          <c:orientation val="minMax"/>
        </c:scaling>
        <c:delete val="0"/>
        <c:axPos val="b"/>
        <c:majorGridlines>
          <c:spPr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1452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xfrm>
      <a:off x="12485851" y="1702995"/>
      <a:ext cx="6117462" cy="2819276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engagement hors forfait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 bwMode="auto">
              <a:prstGeom prst="rect">
                <a:avLst/>
              </a:prstGeom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FF-4345-8D85-0D640198FFDA}"/>
              </c:ext>
            </c:extLst>
          </c:dPt>
          <c:dPt>
            <c:idx val="1"/>
            <c:bubble3D val="0"/>
            <c:spPr bwMode="auto">
              <a:prstGeom prst="rect">
                <a:avLst/>
              </a:prstGeom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FF-4345-8D85-0D640198FFDA}"/>
              </c:ext>
            </c:extLst>
          </c:dPt>
          <c:dPt>
            <c:idx val="2"/>
            <c:bubble3D val="0"/>
            <c:spPr bwMode="auto">
              <a:prstGeom prst="rect">
                <a:avLst/>
              </a:prstGeom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FF-4345-8D85-0D640198FFDA}"/>
              </c:ext>
            </c:extLst>
          </c:dPt>
          <c:cat>
            <c:strRef>
              <c:f>Finances!$B$31:$B$33</c:f>
              <c:strCache>
                <c:ptCount val="3"/>
                <c:pt idx="0">
                  <c:v>CORRECTIF</c:v>
                </c:pt>
                <c:pt idx="1">
                  <c:v>CVPO</c:v>
                </c:pt>
                <c:pt idx="2">
                  <c:v>TVX</c:v>
                </c:pt>
              </c:strCache>
            </c:strRef>
          </c:cat>
          <c:val>
            <c:numRef>
              <c:f>Finances!$C$31:$C$33</c:f>
              <c:numCache>
                <c:formatCode>_-* #\ ##0.00\ [$€-40C]_-;\-* #\ ##0.00\ [$€-40C]_-;_-* "-"??\ [$€-40C]_-;_-@_-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DFF-4345-8D85-0D640198FFDA}"/>
            </c:ext>
          </c:extLst>
        </c:ser>
        <c:ser>
          <c:idx val="1"/>
          <c:order val="1"/>
          <c:dPt>
            <c:idx val="0"/>
            <c:bubble3D val="0"/>
            <c:spPr bwMode="auto">
              <a:prstGeom prst="rect">
                <a:avLst/>
              </a:prstGeom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DFF-4345-8D85-0D640198FFDA}"/>
              </c:ext>
            </c:extLst>
          </c:dPt>
          <c:dPt>
            <c:idx val="1"/>
            <c:bubble3D val="0"/>
            <c:spPr bwMode="auto">
              <a:prstGeom prst="rect">
                <a:avLst/>
              </a:prstGeom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DFF-4345-8D85-0D640198FFDA}"/>
              </c:ext>
            </c:extLst>
          </c:dPt>
          <c:dPt>
            <c:idx val="2"/>
            <c:bubble3D val="0"/>
            <c:spPr bwMode="auto">
              <a:prstGeom prst="rect">
                <a:avLst/>
              </a:prstGeom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7DFF-4345-8D85-0D640198FFDA}"/>
              </c:ext>
            </c:extLst>
          </c:dPt>
          <c:cat>
            <c:strRef>
              <c:f>Finances!$B$31:$B$33</c:f>
              <c:strCache>
                <c:ptCount val="3"/>
                <c:pt idx="0">
                  <c:v>CORRECTIF</c:v>
                </c:pt>
                <c:pt idx="1">
                  <c:v>CVPO</c:v>
                </c:pt>
                <c:pt idx="2">
                  <c:v>TVX</c:v>
                </c:pt>
              </c:strCache>
            </c:strRef>
          </c:cat>
          <c:val>
            <c:numRef>
              <c:f>Finances!$D$31:$D$33</c:f>
              <c:numCache>
                <c:formatCode>_-* #\ ##0.00\ [$€-40C]_-;\-* #\ ##0.00\ [$€-40C]_-;_-* "-"??\ [$€-40C]_-;_-@_-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D-7DFF-4345-8D85-0D640198F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Cumul pénalité</a:t>
            </a:r>
          </a:p>
        </c:rich>
      </c:tx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'Pénalités bilan'!$B$2</c:f>
              <c:strCache>
                <c:ptCount val="1"/>
                <c:pt idx="0">
                  <c:v>Montant 
Proposé par Titulaire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bilan'!$B$3:$B$14</c:f>
              <c:numCache>
                <c:formatCode>_("€"* #,##0.00_);_("€"* \(#,##0.00\);_("€"*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BC2A-4C10-AC8C-66BCDEF132E4}"/>
            </c:ext>
          </c:extLst>
        </c:ser>
        <c:ser>
          <c:idx val="1"/>
          <c:order val="1"/>
          <c:tx>
            <c:strRef>
              <c:f>'Pénalités bilan'!$C$2</c:f>
              <c:strCache>
                <c:ptCount val="1"/>
                <c:pt idx="0">
                  <c:v>Montant proposé</c:v>
                </c:pt>
              </c:strCache>
            </c:strRef>
          </c:tx>
          <c:spPr>
            <a:prstGeom prst="rect">
              <a:avLst/>
            </a:prstGeom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bilan'!$C$3:$C$14</c:f>
              <c:numCache>
                <c:formatCode>_("€"* #,##0.00_);_("€"* \(#,##0.00\);_("€"*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1-BC2A-4C10-AC8C-66BCDEF132E4}"/>
            </c:ext>
          </c:extLst>
        </c:ser>
        <c:ser>
          <c:idx val="2"/>
          <c:order val="2"/>
          <c:tx>
            <c:strRef>
              <c:f>'Pénalités bilan'!$D$2</c:f>
              <c:strCache>
                <c:ptCount val="1"/>
                <c:pt idx="0">
                  <c:v>Montant Appliqué</c:v>
                </c:pt>
              </c:strCache>
            </c:strRef>
          </c:tx>
          <c:spPr>
            <a:prstGeom prst="rect">
              <a:avLst/>
            </a:prstGeom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'Pénalités bilan'!$A$3:$A$14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'Pénalités bilan'!$D$3:$D$14</c:f>
              <c:numCache>
                <c:formatCode>_("€"* #,##0.00_);_("€"* \(#,##0.00\);_("€"*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BC2A-4C10-AC8C-66BCDEF13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18112"/>
        <c:axId val="123878144"/>
      </c:barChart>
      <c:catAx>
        <c:axId val="10421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3878144"/>
        <c:crosses val="autoZero"/>
        <c:auto val="1"/>
        <c:lblAlgn val="ctr"/>
        <c:lblOffset val="100"/>
        <c:noMultiLvlLbl val="0"/>
      </c:catAx>
      <c:valAx>
        <c:axId val="12387814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21811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'Maintenance préventive'!$A$5</c:f>
              <c:strCache>
                <c:ptCount val="1"/>
                <c:pt idx="0">
                  <c:v>Nbre OT cumulés réalisés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préventive'!$B$5:$F$5</c:f>
              <c:numCache>
                <c:formatCode>General</c:formatCode>
                <c:ptCount val="5"/>
                <c:pt idx="0">
                  <c:v>60</c:v>
                </c:pt>
                <c:pt idx="1">
                  <c:v>81</c:v>
                </c:pt>
                <c:pt idx="2">
                  <c:v>89</c:v>
                </c:pt>
                <c:pt idx="3">
                  <c:v>92</c:v>
                </c:pt>
                <c:pt idx="4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9-479A-9930-49556549B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axId val="92364800"/>
        <c:axId val="127420096"/>
      </c:barChart>
      <c:lineChart>
        <c:grouping val="standard"/>
        <c:varyColors val="0"/>
        <c:ser>
          <c:idx val="0"/>
          <c:order val="0"/>
          <c:tx>
            <c:strRef>
              <c:f>'Maintenance préventive'!$A$4</c:f>
              <c:strCache>
                <c:ptCount val="1"/>
                <c:pt idx="0">
                  <c:v>Nbre OT cumulés prévus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préventive'!$B$3:$F$3</c:f>
              <c:strCache>
                <c:ptCount val="5"/>
                <c:pt idx="0">
                  <c:v>S-1</c:v>
                </c:pt>
                <c:pt idx="1">
                  <c:v>S1</c:v>
                </c:pt>
                <c:pt idx="2">
                  <c:v>S2</c:v>
                </c:pt>
                <c:pt idx="3">
                  <c:v>S3</c:v>
                </c:pt>
                <c:pt idx="4">
                  <c:v>S4</c:v>
                </c:pt>
              </c:strCache>
            </c:strRef>
          </c:cat>
          <c:val>
            <c:numRef>
              <c:f>'Maintenance préventive'!$B$4:$F$4</c:f>
              <c:numCache>
                <c:formatCode>General</c:formatCode>
                <c:ptCount val="5"/>
                <c:pt idx="0">
                  <c:v>60</c:v>
                </c:pt>
                <c:pt idx="1">
                  <c:v>81</c:v>
                </c:pt>
                <c:pt idx="2">
                  <c:v>110</c:v>
                </c:pt>
                <c:pt idx="3">
                  <c:v>141</c:v>
                </c:pt>
                <c:pt idx="4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19-479A-9930-49556549B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364800"/>
        <c:axId val="127420096"/>
      </c:lineChart>
      <c:catAx>
        <c:axId val="9236480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0096"/>
        <c:crosses val="autoZero"/>
        <c:auto val="1"/>
        <c:lblAlgn val="ctr"/>
        <c:lblOffset val="100"/>
        <c:noMultiLvlLbl val="0"/>
      </c:catAx>
      <c:valAx>
        <c:axId val="1274200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236480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'Maintenance préventive'!$A$51</c:f>
              <c:strCache>
                <c:ptCount val="1"/>
                <c:pt idx="0">
                  <c:v>Nbre Heures Réalisées</c:v>
                </c:pt>
              </c:strCache>
            </c:strRef>
          </c:tx>
          <c:spPr bwMode="auto"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préventive'!$C$51:$F$51</c:f>
              <c:numCache>
                <c:formatCode>General</c:formatCode>
                <c:ptCount val="4"/>
                <c:pt idx="0">
                  <c:v>23</c:v>
                </c:pt>
                <c:pt idx="1">
                  <c:v>15</c:v>
                </c:pt>
                <c:pt idx="2">
                  <c:v>26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3-4B94-9960-1FC58B0B1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4"/>
        <c:axId val="127528960"/>
        <c:axId val="127422400"/>
      </c:barChart>
      <c:lineChart>
        <c:grouping val="standard"/>
        <c:varyColors val="0"/>
        <c:ser>
          <c:idx val="0"/>
          <c:order val="0"/>
          <c:tx>
            <c:strRef>
              <c:f>'Maintenance préventive'!$A$50</c:f>
              <c:strCache>
                <c:ptCount val="1"/>
                <c:pt idx="0">
                  <c:v>Nbre Heures prévues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préventive'!$C$49:$F$49</c:f>
              <c:strCache>
                <c:ptCount val="4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</c:strCache>
            </c:strRef>
          </c:cat>
          <c:val>
            <c:numRef>
              <c:f>'Maintenance préventive'!$C$50:$F$50</c:f>
              <c:numCache>
                <c:formatCode>General</c:formatCode>
                <c:ptCount val="4"/>
                <c:pt idx="0">
                  <c:v>7</c:v>
                </c:pt>
                <c:pt idx="1">
                  <c:v>15</c:v>
                </c:pt>
                <c:pt idx="2">
                  <c:v>26</c:v>
                </c:pt>
                <c:pt idx="3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23-4B94-9960-1FC58B0B1A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7528960"/>
        <c:axId val="127422400"/>
      </c:lineChart>
      <c:catAx>
        <c:axId val="127528960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2400"/>
        <c:crosses val="autoZero"/>
        <c:auto val="1"/>
        <c:lblAlgn val="ctr"/>
        <c:lblOffset val="100"/>
        <c:noMultiLvlLbl val="0"/>
      </c:catAx>
      <c:valAx>
        <c:axId val="1274224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28960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préventive'!$A$28</c:f>
              <c:strCache>
                <c:ptCount val="1"/>
                <c:pt idx="0">
                  <c:v>Nbre OT prévus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0-44CF-BC37-C69696FB6C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7530496"/>
        <c:axId val="127424704"/>
      </c:barChart>
      <c:lineChart>
        <c:grouping val="standard"/>
        <c:varyColors val="0"/>
        <c:ser>
          <c:idx val="1"/>
          <c:order val="1"/>
          <c:tx>
            <c:strRef>
              <c:f>'Maintenance préventive'!$A$29</c:f>
              <c:strCache>
                <c:ptCount val="1"/>
                <c:pt idx="0">
                  <c:v>Nbre OT réalisés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D0-44CF-BC37-C69696FB6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30496"/>
        <c:axId val="127424704"/>
      </c:lineChart>
      <c:catAx>
        <c:axId val="127530496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7424704"/>
        <c:crosses val="autoZero"/>
        <c:auto val="1"/>
        <c:lblAlgn val="ctr"/>
        <c:lblOffset val="100"/>
        <c:noMultiLvlLbl val="0"/>
      </c:catAx>
      <c:valAx>
        <c:axId val="1274247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30496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préventive'!$A$28</c:f>
              <c:strCache>
                <c:ptCount val="1"/>
                <c:pt idx="0">
                  <c:v>Nbre OT prévus</c:v>
                </c:pt>
              </c:strCache>
            </c:strRef>
          </c:tx>
          <c:spPr bwMode="auto"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 bwMode="auto"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préventive'!$B$28:$I$28</c:f>
              <c:numCache>
                <c:formatCode>General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253</c:v>
                </c:pt>
                <c:pt idx="3">
                  <c:v>300</c:v>
                </c:pt>
                <c:pt idx="4">
                  <c:v>325</c:v>
                </c:pt>
                <c:pt idx="5">
                  <c:v>20</c:v>
                </c:pt>
                <c:pt idx="6">
                  <c:v>300</c:v>
                </c:pt>
                <c:pt idx="7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E-472F-843E-17205BA8C0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27532032"/>
        <c:axId val="134201920"/>
      </c:barChart>
      <c:lineChart>
        <c:grouping val="standard"/>
        <c:varyColors val="0"/>
        <c:ser>
          <c:idx val="1"/>
          <c:order val="1"/>
          <c:tx>
            <c:strRef>
              <c:f>'Maintenance préventive'!$A$29</c:f>
              <c:strCache>
                <c:ptCount val="1"/>
                <c:pt idx="0">
                  <c:v>Nbre OT réalisés</c:v>
                </c:pt>
              </c:strCache>
            </c:strRef>
          </c:tx>
          <c:spPr bwMode="auto">
            <a:prstGeom prst="rect">
              <a:avLst/>
            </a:prstGeom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'Maintenance préventive'!$B$27:$I$27</c:f>
              <c:strCache>
                <c:ptCount val="8"/>
                <c:pt idx="0">
                  <c:v>Bat A</c:v>
                </c:pt>
                <c:pt idx="1">
                  <c:v>Bat B</c:v>
                </c:pt>
                <c:pt idx="2">
                  <c:v>Bat C</c:v>
                </c:pt>
                <c:pt idx="3">
                  <c:v>Bat D</c:v>
                </c:pt>
                <c:pt idx="4">
                  <c:v>Bat E</c:v>
                </c:pt>
                <c:pt idx="5">
                  <c:v>Bat F</c:v>
                </c:pt>
                <c:pt idx="6">
                  <c:v>Bat G</c:v>
                </c:pt>
                <c:pt idx="7">
                  <c:v>Bat H</c:v>
                </c:pt>
              </c:strCache>
            </c:strRef>
          </c:cat>
          <c:val>
            <c:numRef>
              <c:f>'Maintenance préventive'!$B$29:$I$29</c:f>
              <c:numCache>
                <c:formatCode>General</c:formatCode>
                <c:ptCount val="8"/>
                <c:pt idx="0">
                  <c:v>148</c:v>
                </c:pt>
                <c:pt idx="1">
                  <c:v>250</c:v>
                </c:pt>
                <c:pt idx="2">
                  <c:v>250</c:v>
                </c:pt>
                <c:pt idx="3">
                  <c:v>280</c:v>
                </c:pt>
                <c:pt idx="4">
                  <c:v>300</c:v>
                </c:pt>
                <c:pt idx="5">
                  <c:v>20</c:v>
                </c:pt>
                <c:pt idx="6">
                  <c:v>280</c:v>
                </c:pt>
                <c:pt idx="7">
                  <c:v>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8E-472F-843E-17205BA8C0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32032"/>
        <c:axId val="134201920"/>
      </c:lineChart>
      <c:catAx>
        <c:axId val="127532032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cap="all" spc="1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1920"/>
        <c:crosses val="autoZero"/>
        <c:auto val="1"/>
        <c:lblAlgn val="ctr"/>
        <c:lblOffset val="100"/>
        <c:noMultiLvlLbl val="0"/>
      </c:catAx>
      <c:valAx>
        <c:axId val="1342019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7532032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t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préventive'!$A$94</c:f>
              <c:strCache>
                <c:ptCount val="1"/>
                <c:pt idx="0">
                  <c:v>Nbre OT Prévus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préventive'!$C$93:$I$93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préventive'!$C$94:$I$94</c:f>
              <c:numCache>
                <c:formatCode>General</c:formatCode>
                <c:ptCount val="7"/>
                <c:pt idx="0">
                  <c:v>31</c:v>
                </c:pt>
                <c:pt idx="1">
                  <c:v>33</c:v>
                </c:pt>
                <c:pt idx="2">
                  <c:v>3</c:v>
                </c:pt>
                <c:pt idx="3">
                  <c:v>6</c:v>
                </c:pt>
                <c:pt idx="4">
                  <c:v>35</c:v>
                </c:pt>
                <c:pt idx="5">
                  <c:v>7</c:v>
                </c:pt>
                <c:pt idx="6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CD-4A9A-B638-C53651B76062}"/>
            </c:ext>
          </c:extLst>
        </c:ser>
        <c:ser>
          <c:idx val="1"/>
          <c:order val="1"/>
          <c:tx>
            <c:strRef>
              <c:f>'Maintenance préventive'!$A$95</c:f>
              <c:strCache>
                <c:ptCount val="1"/>
                <c:pt idx="0">
                  <c:v>Nbre OT Réalisés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préventive'!$C$93:$I$93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préventive'!$C$95:$I$95</c:f>
              <c:numCache>
                <c:formatCode>General</c:formatCode>
                <c:ptCount val="7"/>
                <c:pt idx="0">
                  <c:v>16</c:v>
                </c:pt>
                <c:pt idx="1">
                  <c:v>3</c:v>
                </c:pt>
                <c:pt idx="2">
                  <c:v>13</c:v>
                </c:pt>
                <c:pt idx="3">
                  <c:v>26</c:v>
                </c:pt>
                <c:pt idx="4">
                  <c:v>26</c:v>
                </c:pt>
                <c:pt idx="5">
                  <c:v>11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CD-4A9A-B638-C53651B76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418944"/>
        <c:axId val="134204224"/>
      </c:barChart>
      <c:catAx>
        <c:axId val="13441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4224"/>
        <c:crosses val="autoZero"/>
        <c:auto val="1"/>
        <c:lblAlgn val="ctr"/>
        <c:lblOffset val="100"/>
        <c:noMultiLvlLbl val="0"/>
      </c:catAx>
      <c:valAx>
        <c:axId val="13420422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418944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'Maintenance préventive'!$A$116</c:f>
              <c:strCache>
                <c:ptCount val="1"/>
                <c:pt idx="0">
                  <c:v>Nbre Heures Prévues</c:v>
                </c:pt>
              </c:strCache>
            </c:strRef>
          </c:tx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'Maintenance préventive'!$C$115:$I$115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préventive'!$C$116:$I$116</c:f>
              <c:numCache>
                <c:formatCode>General</c:formatCode>
                <c:ptCount val="7"/>
                <c:pt idx="0">
                  <c:v>10</c:v>
                </c:pt>
                <c:pt idx="1">
                  <c:v>1</c:v>
                </c:pt>
                <c:pt idx="2">
                  <c:v>13</c:v>
                </c:pt>
                <c:pt idx="3">
                  <c:v>19</c:v>
                </c:pt>
                <c:pt idx="4">
                  <c:v>15</c:v>
                </c:pt>
                <c:pt idx="5">
                  <c:v>3</c:v>
                </c:pt>
                <c:pt idx="6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8-488B-93F5-406104DEE5E2}"/>
            </c:ext>
          </c:extLst>
        </c:ser>
        <c:ser>
          <c:idx val="1"/>
          <c:order val="1"/>
          <c:tx>
            <c:strRef>
              <c:f>'Maintenance préventive'!$A$117</c:f>
              <c:strCache>
                <c:ptCount val="1"/>
                <c:pt idx="0">
                  <c:v>Nbre Heures Réalisées</c:v>
                </c:pt>
              </c:strCache>
            </c:strRef>
          </c:tx>
          <c:spPr>
            <a:prstGeom prst="rect">
              <a:avLst/>
            </a:prstGeom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'Maintenance préventive'!$C$115:$I$115</c:f>
              <c:strCache>
                <c:ptCount val="7"/>
                <c:pt idx="0">
                  <c:v>CFO</c:v>
                </c:pt>
                <c:pt idx="1">
                  <c:v>GC</c:v>
                </c:pt>
                <c:pt idx="2">
                  <c:v>CFA</c:v>
                </c:pt>
                <c:pt idx="3">
                  <c:v>PLB</c:v>
                </c:pt>
                <c:pt idx="4">
                  <c:v>SSI</c:v>
                </c:pt>
                <c:pt idx="5">
                  <c:v>ESV</c:v>
                </c:pt>
                <c:pt idx="6">
                  <c:v>NET</c:v>
                </c:pt>
              </c:strCache>
            </c:strRef>
          </c:cat>
          <c:val>
            <c:numRef>
              <c:f>'Maintenance préventive'!$C$117:$I$117</c:f>
              <c:numCache>
                <c:formatCode>General</c:formatCode>
                <c:ptCount val="7"/>
                <c:pt idx="0">
                  <c:v>4</c:v>
                </c:pt>
                <c:pt idx="1">
                  <c:v>24</c:v>
                </c:pt>
                <c:pt idx="2">
                  <c:v>31</c:v>
                </c:pt>
                <c:pt idx="3">
                  <c:v>29</c:v>
                </c:pt>
                <c:pt idx="4">
                  <c:v>19</c:v>
                </c:pt>
                <c:pt idx="5">
                  <c:v>19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8-488B-93F5-406104DE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419968"/>
        <c:axId val="134207104"/>
      </c:barChart>
      <c:catAx>
        <c:axId val="1344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207104"/>
        <c:crosses val="autoZero"/>
        <c:auto val="1"/>
        <c:lblAlgn val="ctr"/>
        <c:lblOffset val="100"/>
        <c:noMultiLvlLbl val="0"/>
      </c:catAx>
      <c:valAx>
        <c:axId val="134207104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4419968"/>
        <c:crosses val="autoZero"/>
        <c:crossBetween val="between"/>
      </c:valAx>
      <c:spPr>
        <a:prstGeom prst="rect">
          <a:avLst/>
        </a:prstGeom>
        <a:noFill/>
        <a:ln>
          <a:noFill/>
        </a:ln>
        <a:effectLst/>
      </c:spPr>
    </c:plotArea>
    <c:legend>
      <c:legendPos val="b"/>
      <c:layout/>
      <c:overlay val="0"/>
      <c:spPr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 bwMode="auto"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MarkerLayout/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cap="all" spc="120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 bwMode="auto">
      <a:prstGeom prst="rect">
        <a:avLst/>
      </a:prstGeom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/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cap="all" spc="120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118820</xdr:colOff>
      <xdr:row>5</xdr:row>
      <xdr:rowOff>192180</xdr:rowOff>
    </xdr:from>
    <xdr:to>
      <xdr:col>15</xdr:col>
      <xdr:colOff>19367</xdr:colOff>
      <xdr:row>19</xdr:row>
      <xdr:rowOff>23452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38779</xdr:colOff>
      <xdr:row>5</xdr:row>
      <xdr:rowOff>151039</xdr:rowOff>
    </xdr:from>
    <xdr:to>
      <xdr:col>23</xdr:col>
      <xdr:colOff>681717</xdr:colOff>
      <xdr:row>18</xdr:row>
      <xdr:rowOff>234043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14</xdr:row>
      <xdr:rowOff>81643</xdr:rowOff>
    </xdr:from>
    <xdr:to>
      <xdr:col>5</xdr:col>
      <xdr:colOff>952500</xdr:colOff>
      <xdr:row>31</xdr:row>
      <xdr:rowOff>68036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5</xdr:row>
      <xdr:rowOff>186016</xdr:rowOff>
    </xdr:from>
    <xdr:to>
      <xdr:col>8</xdr:col>
      <xdr:colOff>638735</xdr:colOff>
      <xdr:row>23</xdr:row>
      <xdr:rowOff>145676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89646</xdr:colOff>
      <xdr:row>51</xdr:row>
      <xdr:rowOff>56029</xdr:rowOff>
    </xdr:from>
    <xdr:to>
      <xdr:col>8</xdr:col>
      <xdr:colOff>739586</xdr:colOff>
      <xdr:row>67</xdr:row>
      <xdr:rowOff>156882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29</xdr:row>
      <xdr:rowOff>111125</xdr:rowOff>
    </xdr:from>
    <xdr:to>
      <xdr:col>8</xdr:col>
      <xdr:colOff>571501</xdr:colOff>
      <xdr:row>45</xdr:row>
      <xdr:rowOff>100853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111125</xdr:rowOff>
    </xdr:from>
    <xdr:to>
      <xdr:col>8</xdr:col>
      <xdr:colOff>717177</xdr:colOff>
      <xdr:row>89</xdr:row>
      <xdr:rowOff>100853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67236</xdr:colOff>
      <xdr:row>95</xdr:row>
      <xdr:rowOff>11207</xdr:rowOff>
    </xdr:from>
    <xdr:to>
      <xdr:col>8</xdr:col>
      <xdr:colOff>717177</xdr:colOff>
      <xdr:row>111</xdr:row>
      <xdr:rowOff>112060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24</xdr:col>
      <xdr:colOff>179295</xdr:colOff>
      <xdr:row>91</xdr:row>
      <xdr:rowOff>156883</xdr:rowOff>
    </xdr:from>
    <xdr:ext cx="10994572" cy="1970732"/>
    <xdr:sp macro="" textlink="">
      <xdr:nvSpPr>
        <xdr:cNvPr id="11" name="Rectangle 10"/>
        <xdr:cNvSpPr/>
      </xdr:nvSpPr>
      <xdr:spPr bwMode="auto">
        <a:xfrm>
          <a:off x="13609545" y="21540508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  <xdr:twoCellAnchor>
    <xdr:from>
      <xdr:col>0</xdr:col>
      <xdr:colOff>50426</xdr:colOff>
      <xdr:row>117</xdr:row>
      <xdr:rowOff>169207</xdr:rowOff>
    </xdr:from>
    <xdr:to>
      <xdr:col>8</xdr:col>
      <xdr:colOff>661147</xdr:colOff>
      <xdr:row>133</xdr:row>
      <xdr:rowOff>145676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23</xdr:col>
      <xdr:colOff>100853</xdr:colOff>
      <xdr:row>113</xdr:row>
      <xdr:rowOff>123264</xdr:rowOff>
    </xdr:from>
    <xdr:ext cx="10994572" cy="1970732"/>
    <xdr:sp macro="" textlink="">
      <xdr:nvSpPr>
        <xdr:cNvPr id="13" name="Rectangle 12"/>
        <xdr:cNvSpPr/>
      </xdr:nvSpPr>
      <xdr:spPr bwMode="auto">
        <a:xfrm>
          <a:off x="13207253" y="26745639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123264</xdr:colOff>
      <xdr:row>5</xdr:row>
      <xdr:rowOff>186016</xdr:rowOff>
    </xdr:from>
    <xdr:to>
      <xdr:col>9</xdr:col>
      <xdr:colOff>549088</xdr:colOff>
      <xdr:row>23</xdr:row>
      <xdr:rowOff>67234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89646</xdr:colOff>
      <xdr:row>50</xdr:row>
      <xdr:rowOff>100853</xdr:rowOff>
    </xdr:from>
    <xdr:to>
      <xdr:col>9</xdr:col>
      <xdr:colOff>705970</xdr:colOff>
      <xdr:row>66</xdr:row>
      <xdr:rowOff>156882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111125</xdr:rowOff>
    </xdr:from>
    <xdr:to>
      <xdr:col>9</xdr:col>
      <xdr:colOff>619125</xdr:colOff>
      <xdr:row>45</xdr:row>
      <xdr:rowOff>182842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73</xdr:row>
      <xdr:rowOff>111125</xdr:rowOff>
    </xdr:from>
    <xdr:to>
      <xdr:col>9</xdr:col>
      <xdr:colOff>619125</xdr:colOff>
      <xdr:row>89</xdr:row>
      <xdr:rowOff>182842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117</xdr:row>
      <xdr:rowOff>111125</xdr:rowOff>
    </xdr:from>
    <xdr:to>
      <xdr:col>9</xdr:col>
      <xdr:colOff>619125</xdr:colOff>
      <xdr:row>133</xdr:row>
      <xdr:rowOff>182842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218514</xdr:colOff>
      <xdr:row>95</xdr:row>
      <xdr:rowOff>135590</xdr:rowOff>
    </xdr:from>
    <xdr:to>
      <xdr:col>9</xdr:col>
      <xdr:colOff>627530</xdr:colOff>
      <xdr:row>111</xdr:row>
      <xdr:rowOff>78439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218514</xdr:colOff>
      <xdr:row>117</xdr:row>
      <xdr:rowOff>135590</xdr:rowOff>
    </xdr:from>
    <xdr:to>
      <xdr:col>9</xdr:col>
      <xdr:colOff>627530</xdr:colOff>
      <xdr:row>133</xdr:row>
      <xdr:rowOff>78439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24</xdr:col>
      <xdr:colOff>179295</xdr:colOff>
      <xdr:row>91</xdr:row>
      <xdr:rowOff>156883</xdr:rowOff>
    </xdr:from>
    <xdr:ext cx="10994572" cy="1970732"/>
    <xdr:sp macro="" textlink="">
      <xdr:nvSpPr>
        <xdr:cNvPr id="12" name="Rectangle 11"/>
        <xdr:cNvSpPr/>
      </xdr:nvSpPr>
      <xdr:spPr bwMode="auto">
        <a:xfrm>
          <a:off x="13637560" y="21302383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  <xdr:twoCellAnchor>
    <xdr:from>
      <xdr:col>0</xdr:col>
      <xdr:colOff>218514</xdr:colOff>
      <xdr:row>117</xdr:row>
      <xdr:rowOff>135590</xdr:rowOff>
    </xdr:from>
    <xdr:to>
      <xdr:col>9</xdr:col>
      <xdr:colOff>627530</xdr:colOff>
      <xdr:row>133</xdr:row>
      <xdr:rowOff>78439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23</xdr:col>
      <xdr:colOff>100853</xdr:colOff>
      <xdr:row>113</xdr:row>
      <xdr:rowOff>123264</xdr:rowOff>
    </xdr:from>
    <xdr:ext cx="10994572" cy="1970732"/>
    <xdr:sp macro="" textlink="">
      <xdr:nvSpPr>
        <xdr:cNvPr id="14" name="Rectangle 13"/>
        <xdr:cNvSpPr/>
      </xdr:nvSpPr>
      <xdr:spPr bwMode="auto">
        <a:xfrm>
          <a:off x="13234147" y="26445882"/>
          <a:ext cx="10994572" cy="1970732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Les Domaines peuvent faire l'objet d'une adaptation en fonction du marché. Sur un marché monotechnique domaine = famille d'équipement. pour un multitech domaine = domaine </a:t>
          </a:r>
          <a:endParaRPr/>
        </a:p>
        <a:p>
          <a:pPr algn="ctr">
            <a:defRPr/>
          </a:pPr>
          <a:r>
            <a:rPr lang="fr-FR" sz="2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</a:rPr>
            <a:t>- exx: dalkia = domaine tech -- marché elec = HT, BT, Relamp... / GT = terminaux, switcht... </a:t>
          </a:r>
          <a:endParaRPr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32</xdr:row>
      <xdr:rowOff>136072</xdr:rowOff>
    </xdr:from>
    <xdr:to>
      <xdr:col>8</xdr:col>
      <xdr:colOff>612321</xdr:colOff>
      <xdr:row>46</xdr:row>
      <xdr:rowOff>203306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79458</xdr:colOff>
      <xdr:row>52</xdr:row>
      <xdr:rowOff>114707</xdr:rowOff>
    </xdr:from>
    <xdr:to>
      <xdr:col>8</xdr:col>
      <xdr:colOff>348400</xdr:colOff>
      <xdr:row>68</xdr:row>
      <xdr:rowOff>186425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991719</xdr:colOff>
      <xdr:row>29</xdr:row>
      <xdr:rowOff>85165</xdr:rowOff>
    </xdr:from>
    <xdr:to>
      <xdr:col>9</xdr:col>
      <xdr:colOff>655543</xdr:colOff>
      <xdr:row>41</xdr:row>
      <xdr:rowOff>4483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8"/>
  <sheetViews>
    <sheetView zoomScale="70" workbookViewId="0">
      <selection activeCell="A9" sqref="A9:G12"/>
    </sheetView>
  </sheetViews>
  <sheetFormatPr baseColWidth="10" defaultRowHeight="15" x14ac:dyDescent="0.25"/>
  <cols>
    <col min="7" max="7" width="13.42578125" customWidth="1"/>
  </cols>
  <sheetData>
    <row r="2" spans="1:10" x14ac:dyDescent="0.25">
      <c r="C2" s="1"/>
      <c r="D2" s="1"/>
      <c r="E2" s="1"/>
      <c r="F2" s="1"/>
      <c r="G2" s="1"/>
      <c r="H2" s="1"/>
      <c r="I2" s="1"/>
      <c r="J2" s="1"/>
    </row>
    <row r="3" spans="1:10" x14ac:dyDescent="0.25">
      <c r="A3" s="2"/>
      <c r="B3" s="2"/>
      <c r="C3" s="3"/>
      <c r="D3" s="3"/>
      <c r="E3" s="3"/>
      <c r="F3" s="3"/>
      <c r="G3" s="3"/>
      <c r="H3" s="3"/>
      <c r="I3" s="3"/>
      <c r="J3" s="3"/>
    </row>
    <row r="5" spans="1:10" x14ac:dyDescent="0.25">
      <c r="C5" s="124" t="s">
        <v>0</v>
      </c>
      <c r="D5" s="125"/>
      <c r="E5" s="126"/>
    </row>
    <row r="6" spans="1:10" x14ac:dyDescent="0.25">
      <c r="C6" s="127"/>
      <c r="D6" s="128"/>
      <c r="E6" s="129"/>
    </row>
    <row r="9" spans="1:10" x14ac:dyDescent="0.25">
      <c r="A9" s="124" t="s">
        <v>343</v>
      </c>
      <c r="B9" s="125"/>
      <c r="C9" s="125"/>
      <c r="D9" s="125"/>
      <c r="E9" s="125"/>
      <c r="F9" s="125"/>
      <c r="G9" s="126"/>
    </row>
    <row r="10" spans="1:10" x14ac:dyDescent="0.25">
      <c r="A10" s="132"/>
      <c r="B10" s="133"/>
      <c r="C10" s="133"/>
      <c r="D10" s="133"/>
      <c r="E10" s="133"/>
      <c r="F10" s="133"/>
      <c r="G10" s="134"/>
    </row>
    <row r="11" spans="1:10" x14ac:dyDescent="0.25">
      <c r="A11" s="132"/>
      <c r="B11" s="133"/>
      <c r="C11" s="133"/>
      <c r="D11" s="133"/>
      <c r="E11" s="133"/>
      <c r="F11" s="133"/>
      <c r="G11" s="134"/>
    </row>
    <row r="12" spans="1:10" x14ac:dyDescent="0.25">
      <c r="A12" s="127"/>
      <c r="B12" s="128"/>
      <c r="C12" s="128"/>
      <c r="D12" s="128"/>
      <c r="E12" s="128"/>
      <c r="F12" s="128"/>
      <c r="G12" s="129"/>
    </row>
    <row r="13" spans="1:10" ht="18.75" x14ac:dyDescent="0.3">
      <c r="A13" s="4"/>
      <c r="B13" s="4"/>
      <c r="C13" s="4"/>
      <c r="D13" s="4"/>
      <c r="E13" s="4"/>
      <c r="F13" s="4"/>
      <c r="G13" s="4"/>
    </row>
    <row r="14" spans="1:10" ht="18.75" x14ac:dyDescent="0.3">
      <c r="A14" s="135" t="s">
        <v>1</v>
      </c>
      <c r="B14" s="135"/>
      <c r="C14" s="4" t="s">
        <v>2</v>
      </c>
      <c r="D14" s="4"/>
      <c r="E14" s="4"/>
      <c r="F14" s="4"/>
      <c r="G14" s="4"/>
    </row>
    <row r="15" spans="1:10" ht="18.75" x14ac:dyDescent="0.3">
      <c r="A15" s="135" t="s">
        <v>3</v>
      </c>
      <c r="B15" s="135"/>
      <c r="C15" s="4" t="s">
        <v>2</v>
      </c>
      <c r="D15" s="4"/>
      <c r="E15" s="4"/>
      <c r="F15" s="4"/>
      <c r="G15" s="4"/>
    </row>
    <row r="16" spans="1:10" ht="18.75" x14ac:dyDescent="0.3">
      <c r="A16" s="5"/>
      <c r="B16" s="5"/>
      <c r="C16" s="5"/>
      <c r="D16" s="5"/>
      <c r="E16" s="5"/>
      <c r="F16" s="5"/>
      <c r="G16" s="5"/>
    </row>
    <row r="17" spans="1:7" ht="18.75" x14ac:dyDescent="0.3">
      <c r="A17" s="135" t="s">
        <v>4</v>
      </c>
      <c r="B17" s="135"/>
      <c r="C17" s="136" t="s">
        <v>5</v>
      </c>
      <c r="D17" s="135"/>
      <c r="E17" s="135"/>
      <c r="F17" s="4"/>
      <c r="G17" s="4"/>
    </row>
    <row r="18" spans="1:7" ht="18.75" x14ac:dyDescent="0.3">
      <c r="A18" s="5"/>
      <c r="B18" s="5"/>
      <c r="C18" s="5"/>
      <c r="D18" s="5"/>
      <c r="E18" s="5"/>
      <c r="F18" s="5"/>
      <c r="G18" s="5"/>
    </row>
    <row r="19" spans="1:7" ht="18.75" x14ac:dyDescent="0.3">
      <c r="A19" s="5"/>
      <c r="B19" s="5"/>
      <c r="C19" s="5"/>
      <c r="D19" s="5"/>
      <c r="E19" s="5"/>
      <c r="F19" s="5"/>
      <c r="G19" s="5"/>
    </row>
    <row r="20" spans="1:7" ht="18.75" x14ac:dyDescent="0.3">
      <c r="A20" s="4" t="s">
        <v>6</v>
      </c>
      <c r="B20" s="4" t="s">
        <v>7</v>
      </c>
      <c r="C20" s="4"/>
      <c r="D20" s="4"/>
      <c r="E20" s="4"/>
      <c r="F20" s="4"/>
      <c r="G20" s="4"/>
    </row>
    <row r="21" spans="1:7" ht="18.75" x14ac:dyDescent="0.3">
      <c r="A21" s="5"/>
      <c r="B21" s="5"/>
      <c r="C21" s="5"/>
      <c r="D21" s="5"/>
      <c r="E21" s="5"/>
      <c r="F21" s="5"/>
      <c r="G21" s="5"/>
    </row>
    <row r="22" spans="1:7" ht="18.75" x14ac:dyDescent="0.3">
      <c r="A22" s="5"/>
      <c r="B22" s="5"/>
      <c r="C22" s="5"/>
      <c r="D22" s="5"/>
      <c r="E22" s="5"/>
      <c r="F22" s="5"/>
      <c r="G22" s="5"/>
    </row>
    <row r="23" spans="1:7" ht="18.75" x14ac:dyDescent="0.3">
      <c r="A23" s="4" t="s">
        <v>8</v>
      </c>
      <c r="B23" s="4"/>
      <c r="C23" s="4"/>
      <c r="E23" s="4" t="s">
        <v>9</v>
      </c>
      <c r="F23" s="4"/>
      <c r="G23" s="4"/>
    </row>
    <row r="24" spans="1:7" ht="18.75" x14ac:dyDescent="0.3">
      <c r="A24" s="4"/>
      <c r="B24" s="4"/>
      <c r="C24" s="4"/>
      <c r="D24" s="4"/>
      <c r="E24" s="4"/>
      <c r="F24" s="4"/>
      <c r="G24" s="4"/>
    </row>
    <row r="25" spans="1:7" ht="18.75" x14ac:dyDescent="0.3">
      <c r="A25" s="4" t="s">
        <v>10</v>
      </c>
      <c r="B25" s="4"/>
      <c r="C25" s="4"/>
      <c r="D25" s="4"/>
      <c r="E25" s="4" t="s">
        <v>9</v>
      </c>
      <c r="F25" s="4"/>
      <c r="G25" s="4"/>
    </row>
    <row r="26" spans="1:7" ht="18.75" x14ac:dyDescent="0.3">
      <c r="A26" s="5"/>
      <c r="B26" s="5"/>
      <c r="C26" s="5"/>
      <c r="D26" s="5"/>
      <c r="E26" s="5"/>
      <c r="F26" s="5"/>
      <c r="G26" s="5"/>
    </row>
    <row r="27" spans="1:7" ht="18.75" x14ac:dyDescent="0.3">
      <c r="A27" s="4"/>
      <c r="B27" s="4"/>
      <c r="C27" s="124" t="s">
        <v>11</v>
      </c>
      <c r="D27" s="125"/>
      <c r="E27" s="126"/>
      <c r="F27" s="4"/>
      <c r="G27" s="4"/>
    </row>
    <row r="28" spans="1:7" ht="18.75" x14ac:dyDescent="0.3">
      <c r="A28" s="4"/>
      <c r="B28" s="4"/>
      <c r="C28" s="127"/>
      <c r="D28" s="128"/>
      <c r="E28" s="129"/>
      <c r="F28" s="4"/>
      <c r="G28" s="4"/>
    </row>
    <row r="29" spans="1:7" ht="18.75" x14ac:dyDescent="0.3">
      <c r="A29" s="4"/>
      <c r="B29" s="4"/>
      <c r="C29" s="130" t="s">
        <v>12</v>
      </c>
      <c r="D29" s="125"/>
      <c r="E29" s="126"/>
      <c r="F29" s="131">
        <v>2024</v>
      </c>
      <c r="G29" s="4"/>
    </row>
    <row r="30" spans="1:7" ht="18.75" x14ac:dyDescent="0.3">
      <c r="A30" s="4"/>
      <c r="B30" s="4"/>
      <c r="C30" s="127"/>
      <c r="D30" s="128"/>
      <c r="E30" s="129"/>
      <c r="F30" s="131"/>
      <c r="G30" s="4"/>
    </row>
    <row r="31" spans="1:7" ht="6.75" customHeight="1" x14ac:dyDescent="0.3">
      <c r="A31" s="5"/>
      <c r="B31" s="5"/>
      <c r="C31" s="5"/>
      <c r="D31" s="5"/>
      <c r="E31" s="5"/>
      <c r="F31" s="5"/>
      <c r="G31" s="5"/>
    </row>
    <row r="32" spans="1:7" ht="18.75" x14ac:dyDescent="0.3">
      <c r="A32" s="7" t="s">
        <v>341</v>
      </c>
      <c r="B32" s="8"/>
      <c r="C32" s="7" t="s">
        <v>342</v>
      </c>
      <c r="D32" s="8"/>
      <c r="E32" s="7" t="s">
        <v>13</v>
      </c>
      <c r="F32" s="9"/>
      <c r="G32" s="8"/>
    </row>
    <row r="33" spans="1:7" ht="18.75" x14ac:dyDescent="0.3">
      <c r="A33" s="10" t="s">
        <v>14</v>
      </c>
      <c r="B33" s="11"/>
      <c r="C33" s="10" t="s">
        <v>15</v>
      </c>
      <c r="D33" s="11"/>
      <c r="E33" s="10"/>
      <c r="F33" s="4"/>
      <c r="G33" s="11"/>
    </row>
    <row r="34" spans="1:7" ht="18.75" x14ac:dyDescent="0.3">
      <c r="A34" s="10"/>
      <c r="B34" s="11"/>
      <c r="C34" s="10"/>
      <c r="D34" s="11"/>
      <c r="E34" s="10"/>
      <c r="F34" s="4"/>
      <c r="G34" s="11"/>
    </row>
    <row r="35" spans="1:7" ht="18.75" x14ac:dyDescent="0.3">
      <c r="A35" s="10"/>
      <c r="B35" s="11"/>
      <c r="C35" s="10"/>
      <c r="D35" s="11"/>
      <c r="E35" s="12" t="s">
        <v>16</v>
      </c>
      <c r="F35" s="13"/>
      <c r="G35" s="14"/>
    </row>
    <row r="36" spans="1:7" ht="18.75" x14ac:dyDescent="0.3">
      <c r="A36" s="10"/>
      <c r="B36" s="11"/>
      <c r="C36" s="10"/>
      <c r="D36" s="11"/>
      <c r="E36" s="7" t="s">
        <v>13</v>
      </c>
      <c r="F36" s="9"/>
      <c r="G36" s="8"/>
    </row>
    <row r="37" spans="1:7" ht="18.75" x14ac:dyDescent="0.3">
      <c r="A37" s="10"/>
      <c r="B37" s="11"/>
      <c r="C37" s="10"/>
      <c r="D37" s="11"/>
      <c r="E37" s="15"/>
      <c r="F37" s="4"/>
      <c r="G37" s="11"/>
    </row>
    <row r="38" spans="1:7" ht="18.75" x14ac:dyDescent="0.3">
      <c r="A38" s="10"/>
      <c r="B38" s="11"/>
      <c r="C38" s="10"/>
      <c r="D38" s="11"/>
      <c r="E38" s="10"/>
      <c r="F38" s="4"/>
      <c r="G38" s="11"/>
    </row>
    <row r="39" spans="1:7" ht="18.75" x14ac:dyDescent="0.3">
      <c r="A39" s="12"/>
      <c r="B39" s="14"/>
      <c r="C39" s="12"/>
      <c r="D39" s="14"/>
      <c r="E39" s="12" t="s">
        <v>16</v>
      </c>
      <c r="F39" s="13"/>
      <c r="G39" s="14"/>
    </row>
    <row r="40" spans="1:7" ht="18.75" x14ac:dyDescent="0.3">
      <c r="A40" s="4"/>
      <c r="B40" s="4"/>
      <c r="C40" s="4"/>
      <c r="D40" s="4"/>
      <c r="E40" s="4"/>
      <c r="F40" s="4"/>
      <c r="G40" s="4"/>
    </row>
    <row r="41" spans="1:7" ht="18.75" x14ac:dyDescent="0.3">
      <c r="A41" s="4"/>
      <c r="B41" s="4"/>
      <c r="C41" s="4"/>
      <c r="D41" s="4"/>
      <c r="E41" s="4"/>
      <c r="F41" s="4"/>
      <c r="G41" s="4"/>
    </row>
    <row r="42" spans="1:7" ht="18.75" x14ac:dyDescent="0.3">
      <c r="A42" s="4"/>
      <c r="B42" s="4"/>
      <c r="C42" s="4"/>
      <c r="D42" s="4"/>
      <c r="E42" s="4"/>
      <c r="F42" s="4"/>
      <c r="G42" s="4"/>
    </row>
    <row r="43" spans="1:7" ht="18.75" x14ac:dyDescent="0.3">
      <c r="A43" s="4"/>
      <c r="B43" s="4"/>
      <c r="C43" s="4"/>
      <c r="D43" s="4"/>
      <c r="E43" s="4"/>
      <c r="F43" s="4"/>
      <c r="G43" s="4"/>
    </row>
    <row r="44" spans="1:7" ht="18.75" x14ac:dyDescent="0.3">
      <c r="A44" s="4"/>
      <c r="B44" s="4"/>
      <c r="C44" s="4"/>
      <c r="D44" s="4"/>
      <c r="E44" s="4"/>
      <c r="F44" s="4"/>
      <c r="G44" s="4"/>
    </row>
    <row r="45" spans="1:7" ht="18.75" x14ac:dyDescent="0.3">
      <c r="A45" s="4"/>
      <c r="B45" s="4"/>
      <c r="C45" s="4"/>
      <c r="D45" s="4"/>
      <c r="E45" s="4"/>
      <c r="F45" s="4"/>
      <c r="G45" s="4"/>
    </row>
    <row r="46" spans="1:7" ht="18.75" x14ac:dyDescent="0.3">
      <c r="A46" s="4"/>
      <c r="B46" s="4"/>
      <c r="C46" s="4"/>
      <c r="D46" s="4"/>
      <c r="E46" s="4"/>
      <c r="F46" s="4"/>
      <c r="G46" s="4"/>
    </row>
    <row r="47" spans="1:7" ht="18.75" x14ac:dyDescent="0.3">
      <c r="A47" s="4"/>
      <c r="B47" s="4"/>
      <c r="C47" s="4"/>
      <c r="D47" s="4"/>
      <c r="E47" s="4"/>
      <c r="F47" s="4"/>
      <c r="G47" s="4"/>
    </row>
    <row r="48" spans="1:7" ht="18.75" x14ac:dyDescent="0.3">
      <c r="A48" s="4"/>
      <c r="B48" s="4"/>
      <c r="C48" s="4"/>
      <c r="D48" s="4"/>
      <c r="E48" s="4"/>
      <c r="F48" s="4"/>
      <c r="G48" s="4"/>
    </row>
  </sheetData>
  <mergeCells count="9">
    <mergeCell ref="C27:E28"/>
    <mergeCell ref="C29:E30"/>
    <mergeCell ref="F29:F30"/>
    <mergeCell ref="C5:E6"/>
    <mergeCell ref="A9:G12"/>
    <mergeCell ref="A14:B14"/>
    <mergeCell ref="A15:B15"/>
    <mergeCell ref="A17:B17"/>
    <mergeCell ref="C17:E17"/>
  </mergeCells>
  <pageMargins left="0.70866141732283472" right="0.70866141732283472" top="1.3602941176470589" bottom="1.0784313725490193" header="0.31496062992125984" footer="0.31496062992125984"/>
  <pageSetup paperSize="9" firstPageNumber="2147483648" orientation="portrait"/>
  <headerFooter>
    <oddHeader>&amp;R&amp;20RAPPORT MENSUEL D'ACTIVITE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2"/>
  <sheetViews>
    <sheetView zoomScale="70" workbookViewId="0">
      <selection activeCell="B6" sqref="B6"/>
    </sheetView>
  </sheetViews>
  <sheetFormatPr baseColWidth="10" defaultRowHeight="15" x14ac:dyDescent="0.25"/>
  <cols>
    <col min="1" max="1" width="31.28515625" bestFit="1" customWidth="1"/>
    <col min="12" max="12" width="3.7109375" bestFit="1" customWidth="1"/>
    <col min="13" max="20" width="4.140625" bestFit="1" customWidth="1"/>
    <col min="21" max="21" width="4.85546875" bestFit="1" customWidth="1"/>
    <col min="22" max="22" width="4.42578125" bestFit="1" customWidth="1"/>
    <col min="23" max="30" width="4.85546875" bestFit="1" customWidth="1"/>
    <col min="31" max="31" width="5.42578125" bestFit="1" customWidth="1"/>
    <col min="32" max="32" width="4.85546875" bestFit="1" customWidth="1"/>
    <col min="33" max="41" width="5.42578125" bestFit="1" customWidth="1"/>
    <col min="42" max="42" width="4.85546875" bestFit="1" customWidth="1"/>
    <col min="43" max="51" width="5.42578125" bestFit="1" customWidth="1"/>
    <col min="52" max="52" width="4.85546875" bestFit="1" customWidth="1"/>
    <col min="53" max="61" width="5.42578125" bestFit="1" customWidth="1"/>
    <col min="62" max="62" width="4.85546875" bestFit="1" customWidth="1"/>
    <col min="63" max="63" width="5.42578125" bestFit="1" customWidth="1"/>
  </cols>
  <sheetData>
    <row r="1" spans="1:63" ht="18.75" x14ac:dyDescent="0.3">
      <c r="A1" s="213" t="s">
        <v>286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63" ht="18.75" x14ac:dyDescent="0.3">
      <c r="A2" s="98" t="s">
        <v>178</v>
      </c>
      <c r="C2" s="206" t="str">
        <f>Titre!C29</f>
        <v>MARS</v>
      </c>
      <c r="D2" s="207"/>
      <c r="E2" s="207"/>
      <c r="F2" s="207"/>
      <c r="L2" t="s">
        <v>179</v>
      </c>
    </row>
    <row r="3" spans="1:63" ht="18.75" x14ac:dyDescent="0.25">
      <c r="A3" s="96" t="s">
        <v>180</v>
      </c>
      <c r="B3" s="99" t="s">
        <v>181</v>
      </c>
      <c r="C3" s="100" t="s">
        <v>165</v>
      </c>
      <c r="D3" s="100" t="s">
        <v>166</v>
      </c>
      <c r="E3" s="100" t="s">
        <v>167</v>
      </c>
      <c r="F3" s="100" t="s">
        <v>168</v>
      </c>
      <c r="K3" s="19"/>
      <c r="L3" s="19" t="s">
        <v>165</v>
      </c>
      <c r="M3" s="19" t="s">
        <v>166</v>
      </c>
      <c r="N3" s="19" t="s">
        <v>167</v>
      </c>
      <c r="O3" s="19" t="s">
        <v>168</v>
      </c>
      <c r="P3" s="19" t="s">
        <v>182</v>
      </c>
      <c r="Q3" s="19" t="s">
        <v>183</v>
      </c>
      <c r="R3" s="19" t="s">
        <v>184</v>
      </c>
      <c r="S3" s="19" t="s">
        <v>185</v>
      </c>
      <c r="T3" s="19" t="s">
        <v>186</v>
      </c>
      <c r="U3" s="19" t="s">
        <v>187</v>
      </c>
      <c r="V3" s="19" t="s">
        <v>188</v>
      </c>
      <c r="W3" s="19" t="s">
        <v>189</v>
      </c>
      <c r="X3" s="19" t="s">
        <v>190</v>
      </c>
      <c r="Y3" s="19" t="s">
        <v>191</v>
      </c>
      <c r="Z3" s="19" t="s">
        <v>192</v>
      </c>
      <c r="AA3" s="19" t="s">
        <v>193</v>
      </c>
      <c r="AB3" s="19" t="s">
        <v>194</v>
      </c>
      <c r="AC3" s="19" t="s">
        <v>195</v>
      </c>
      <c r="AD3" s="19" t="s">
        <v>196</v>
      </c>
      <c r="AE3" s="19" t="s">
        <v>197</v>
      </c>
      <c r="AF3" s="19" t="s">
        <v>198</v>
      </c>
      <c r="AG3" s="19" t="s">
        <v>199</v>
      </c>
      <c r="AH3" s="19" t="s">
        <v>200</v>
      </c>
      <c r="AI3" s="19" t="s">
        <v>201</v>
      </c>
      <c r="AJ3" s="19" t="s">
        <v>202</v>
      </c>
      <c r="AK3" s="19" t="s">
        <v>203</v>
      </c>
      <c r="AL3" s="19" t="s">
        <v>204</v>
      </c>
      <c r="AM3" s="19" t="s">
        <v>205</v>
      </c>
      <c r="AN3" s="19" t="s">
        <v>206</v>
      </c>
      <c r="AO3" s="19" t="s">
        <v>207</v>
      </c>
      <c r="AP3" s="19" t="s">
        <v>208</v>
      </c>
      <c r="AQ3" s="19" t="s">
        <v>209</v>
      </c>
      <c r="AR3" s="19" t="s">
        <v>210</v>
      </c>
      <c r="AS3" s="19" t="s">
        <v>211</v>
      </c>
      <c r="AT3" s="19" t="s">
        <v>212</v>
      </c>
      <c r="AU3" s="19" t="s">
        <v>213</v>
      </c>
      <c r="AV3" s="19" t="s">
        <v>214</v>
      </c>
      <c r="AW3" s="19" t="s">
        <v>215</v>
      </c>
      <c r="AX3" s="19" t="s">
        <v>216</v>
      </c>
      <c r="AY3" s="19" t="s">
        <v>217</v>
      </c>
      <c r="AZ3" s="19" t="s">
        <v>218</v>
      </c>
      <c r="BA3" s="19" t="s">
        <v>219</v>
      </c>
      <c r="BB3" s="19" t="s">
        <v>220</v>
      </c>
      <c r="BC3" s="19" t="s">
        <v>221</v>
      </c>
      <c r="BD3" s="19" t="s">
        <v>222</v>
      </c>
      <c r="BE3" s="19" t="s">
        <v>223</v>
      </c>
      <c r="BF3" s="19" t="s">
        <v>224</v>
      </c>
      <c r="BG3" s="19" t="s">
        <v>225</v>
      </c>
      <c r="BH3" s="19" t="s">
        <v>226</v>
      </c>
      <c r="BI3" s="19" t="s">
        <v>227</v>
      </c>
      <c r="BJ3" s="19" t="s">
        <v>228</v>
      </c>
      <c r="BK3" s="19" t="s">
        <v>229</v>
      </c>
    </row>
    <row r="4" spans="1:63" ht="18.75" x14ac:dyDescent="0.3">
      <c r="A4" s="101" t="s">
        <v>287</v>
      </c>
      <c r="B4" s="102">
        <v>95</v>
      </c>
      <c r="C4" s="37">
        <f ca="1">SUMIF($L$3:$BK$3,C3,$L$4:$BK$4)+B$4</f>
        <v>97</v>
      </c>
      <c r="D4" s="37">
        <f t="shared" ref="D4:F4" ca="1" si="0">SUMIF($L$3:$BK$3,D3,$L$4:$BK$4)+C$4</f>
        <v>113</v>
      </c>
      <c r="E4" s="37">
        <f t="shared" ca="1" si="0"/>
        <v>129</v>
      </c>
      <c r="F4" s="37">
        <f t="shared" ca="1" si="0"/>
        <v>147</v>
      </c>
      <c r="K4" s="19" t="s">
        <v>273</v>
      </c>
      <c r="L4" s="19">
        <f t="shared" ref="L4:L29" ca="1" si="1">RANDBETWEEN(0,35)</f>
        <v>2</v>
      </c>
      <c r="M4" s="19">
        <f t="shared" ref="M4:AB29" ca="1" si="2">RANDBETWEEN(0,35)</f>
        <v>16</v>
      </c>
      <c r="N4" s="19">
        <f t="shared" ca="1" si="2"/>
        <v>16</v>
      </c>
      <c r="O4" s="19">
        <f t="shared" ca="1" si="2"/>
        <v>18</v>
      </c>
      <c r="P4" s="19">
        <f t="shared" ca="1" si="2"/>
        <v>10</v>
      </c>
      <c r="Q4" s="19">
        <f t="shared" ca="1" si="2"/>
        <v>20</v>
      </c>
      <c r="R4" s="19">
        <f t="shared" ca="1" si="2"/>
        <v>2</v>
      </c>
      <c r="S4" s="19">
        <f t="shared" ca="1" si="2"/>
        <v>20</v>
      </c>
      <c r="T4" s="19">
        <f t="shared" ca="1" si="2"/>
        <v>25</v>
      </c>
      <c r="U4" s="19">
        <f t="shared" ca="1" si="2"/>
        <v>24</v>
      </c>
      <c r="V4" s="19">
        <f t="shared" ca="1" si="2"/>
        <v>9</v>
      </c>
      <c r="W4" s="19">
        <f t="shared" ca="1" si="2"/>
        <v>7</v>
      </c>
      <c r="X4" s="19">
        <f t="shared" ca="1" si="2"/>
        <v>29</v>
      </c>
      <c r="Y4" s="19">
        <f t="shared" ca="1" si="2"/>
        <v>13</v>
      </c>
      <c r="Z4" s="19">
        <f t="shared" ca="1" si="2"/>
        <v>5</v>
      </c>
      <c r="AA4" s="19">
        <f t="shared" ca="1" si="2"/>
        <v>12</v>
      </c>
      <c r="AB4" s="19">
        <f t="shared" ca="1" si="2"/>
        <v>26</v>
      </c>
      <c r="AC4" s="19">
        <f t="shared" ref="R4:BK29" ca="1" si="3">RANDBETWEEN(0,35)</f>
        <v>30</v>
      </c>
      <c r="AD4" s="19">
        <f t="shared" ca="1" si="3"/>
        <v>24</v>
      </c>
      <c r="AE4" s="19">
        <f t="shared" ca="1" si="3"/>
        <v>1</v>
      </c>
      <c r="AF4" s="19">
        <f t="shared" ca="1" si="3"/>
        <v>0</v>
      </c>
      <c r="AG4" s="19">
        <f t="shared" ca="1" si="3"/>
        <v>33</v>
      </c>
      <c r="AH4" s="19">
        <f t="shared" ca="1" si="3"/>
        <v>28</v>
      </c>
      <c r="AI4" s="19">
        <f t="shared" ca="1" si="3"/>
        <v>25</v>
      </c>
      <c r="AJ4" s="19">
        <f t="shared" ca="1" si="3"/>
        <v>8</v>
      </c>
      <c r="AK4" s="19">
        <f t="shared" ca="1" si="3"/>
        <v>4</v>
      </c>
      <c r="AL4" s="19">
        <f t="shared" ca="1" si="3"/>
        <v>18</v>
      </c>
      <c r="AM4" s="19">
        <f t="shared" ca="1" si="3"/>
        <v>24</v>
      </c>
      <c r="AN4" s="19">
        <f t="shared" ca="1" si="3"/>
        <v>33</v>
      </c>
      <c r="AO4" s="19">
        <f t="shared" ca="1" si="3"/>
        <v>29</v>
      </c>
      <c r="AP4" s="19">
        <f t="shared" ca="1" si="3"/>
        <v>5</v>
      </c>
      <c r="AQ4" s="19">
        <f t="shared" ca="1" si="3"/>
        <v>35</v>
      </c>
      <c r="AR4" s="19">
        <f t="shared" ca="1" si="3"/>
        <v>23</v>
      </c>
      <c r="AS4" s="19">
        <f t="shared" ca="1" si="3"/>
        <v>13</v>
      </c>
      <c r="AT4" s="19">
        <f t="shared" ca="1" si="3"/>
        <v>15</v>
      </c>
      <c r="AU4" s="19">
        <f t="shared" ca="1" si="3"/>
        <v>20</v>
      </c>
      <c r="AV4" s="19">
        <f t="shared" ca="1" si="3"/>
        <v>4</v>
      </c>
      <c r="AW4" s="19">
        <f t="shared" ca="1" si="3"/>
        <v>3</v>
      </c>
      <c r="AX4" s="19">
        <f t="shared" ca="1" si="3"/>
        <v>1</v>
      </c>
      <c r="AY4" s="19">
        <f t="shared" ca="1" si="3"/>
        <v>29</v>
      </c>
      <c r="AZ4" s="19">
        <f t="shared" ca="1" si="3"/>
        <v>0</v>
      </c>
      <c r="BA4" s="19">
        <f t="shared" ca="1" si="3"/>
        <v>33</v>
      </c>
      <c r="BB4" s="19">
        <f t="shared" ca="1" si="3"/>
        <v>15</v>
      </c>
      <c r="BC4" s="19">
        <f t="shared" ref="BC4:BK5" ca="1" si="4">RANDBETWEEN(0,35)</f>
        <v>2</v>
      </c>
      <c r="BD4" s="19">
        <f t="shared" ca="1" si="4"/>
        <v>21</v>
      </c>
      <c r="BE4" s="19">
        <f t="shared" ca="1" si="4"/>
        <v>22</v>
      </c>
      <c r="BF4" s="19">
        <f t="shared" ca="1" si="4"/>
        <v>5</v>
      </c>
      <c r="BG4" s="19">
        <f t="shared" ca="1" si="4"/>
        <v>30</v>
      </c>
      <c r="BH4" s="19">
        <f t="shared" ca="1" si="4"/>
        <v>9</v>
      </c>
      <c r="BI4" s="19">
        <f t="shared" ca="1" si="4"/>
        <v>25</v>
      </c>
      <c r="BJ4" s="19">
        <f t="shared" ca="1" si="4"/>
        <v>33</v>
      </c>
      <c r="BK4" s="19">
        <f t="shared" ca="1" si="4"/>
        <v>31</v>
      </c>
    </row>
    <row r="5" spans="1:63" ht="18.75" x14ac:dyDescent="0.3">
      <c r="A5" s="103" t="s">
        <v>288</v>
      </c>
      <c r="B5" s="104">
        <v>95</v>
      </c>
      <c r="C5" s="37">
        <f ca="1">SUMIF($L$3:$BK$3,C3,$L$5:$BK$5)+B$5</f>
        <v>125</v>
      </c>
      <c r="D5" s="37">
        <f t="shared" ref="D5:F5" ca="1" si="5">SUMIF($L$3:$BK$3,D3,$L$5:$BK$5)+C$5</f>
        <v>140</v>
      </c>
      <c r="E5" s="37">
        <f t="shared" ca="1" si="5"/>
        <v>172</v>
      </c>
      <c r="F5" s="37">
        <f t="shared" ca="1" si="5"/>
        <v>207</v>
      </c>
      <c r="K5" s="19" t="s">
        <v>275</v>
      </c>
      <c r="L5" s="19">
        <f t="shared" ca="1" si="1"/>
        <v>30</v>
      </c>
      <c r="M5" s="19">
        <f t="shared" ca="1" si="2"/>
        <v>15</v>
      </c>
      <c r="N5" s="19">
        <f t="shared" ca="1" si="2"/>
        <v>32</v>
      </c>
      <c r="O5" s="19">
        <f t="shared" ca="1" si="2"/>
        <v>35</v>
      </c>
      <c r="P5" s="19">
        <f t="shared" ca="1" si="2"/>
        <v>11</v>
      </c>
      <c r="Q5" s="19">
        <f t="shared" ca="1" si="2"/>
        <v>1</v>
      </c>
      <c r="R5" s="19">
        <f t="shared" ca="1" si="3"/>
        <v>19</v>
      </c>
      <c r="S5" s="19">
        <f t="shared" ca="1" si="3"/>
        <v>18</v>
      </c>
      <c r="T5" s="19">
        <f t="shared" ca="1" si="3"/>
        <v>12</v>
      </c>
      <c r="U5" s="19">
        <f t="shared" ca="1" si="3"/>
        <v>16</v>
      </c>
      <c r="V5" s="19">
        <f t="shared" ca="1" si="3"/>
        <v>21</v>
      </c>
      <c r="W5" s="19">
        <f t="shared" ca="1" si="3"/>
        <v>20</v>
      </c>
      <c r="X5" s="19">
        <f t="shared" ca="1" si="3"/>
        <v>33</v>
      </c>
      <c r="Y5" s="19">
        <f t="shared" ca="1" si="3"/>
        <v>34</v>
      </c>
      <c r="Z5" s="19">
        <f t="shared" ca="1" si="3"/>
        <v>8</v>
      </c>
      <c r="AA5" s="19">
        <f t="shared" ca="1" si="3"/>
        <v>9</v>
      </c>
      <c r="AB5" s="19">
        <f t="shared" ca="1" si="3"/>
        <v>16</v>
      </c>
      <c r="AC5" s="19">
        <f t="shared" ca="1" si="3"/>
        <v>30</v>
      </c>
      <c r="AD5" s="19">
        <f t="shared" ca="1" si="3"/>
        <v>30</v>
      </c>
      <c r="AE5" s="19">
        <f t="shared" ca="1" si="3"/>
        <v>35</v>
      </c>
      <c r="AF5" s="19">
        <f t="shared" ca="1" si="3"/>
        <v>14</v>
      </c>
      <c r="AG5" s="19">
        <f t="shared" ca="1" si="3"/>
        <v>25</v>
      </c>
      <c r="AH5" s="19">
        <f t="shared" ca="1" si="3"/>
        <v>2</v>
      </c>
      <c r="AI5" s="19">
        <f t="shared" ca="1" si="3"/>
        <v>31</v>
      </c>
      <c r="AJ5" s="19">
        <f t="shared" ca="1" si="3"/>
        <v>16</v>
      </c>
      <c r="AK5" s="19">
        <f t="shared" ca="1" si="3"/>
        <v>35</v>
      </c>
      <c r="AL5" s="19">
        <f t="shared" ca="1" si="3"/>
        <v>26</v>
      </c>
      <c r="AM5" s="19">
        <f t="shared" ca="1" si="3"/>
        <v>11</v>
      </c>
      <c r="AN5" s="19">
        <f t="shared" ca="1" si="3"/>
        <v>1</v>
      </c>
      <c r="AO5" s="19">
        <f t="shared" ca="1" si="3"/>
        <v>14</v>
      </c>
      <c r="AP5" s="19">
        <f t="shared" ca="1" si="3"/>
        <v>11</v>
      </c>
      <c r="AQ5" s="19">
        <f t="shared" ca="1" si="3"/>
        <v>4</v>
      </c>
      <c r="AR5" s="19">
        <f t="shared" ca="1" si="3"/>
        <v>28</v>
      </c>
      <c r="AS5" s="19">
        <f t="shared" ca="1" si="3"/>
        <v>31</v>
      </c>
      <c r="AT5" s="19">
        <f t="shared" ca="1" si="3"/>
        <v>11</v>
      </c>
      <c r="AU5" s="19">
        <f t="shared" ca="1" si="3"/>
        <v>6</v>
      </c>
      <c r="AV5" s="19">
        <f t="shared" ca="1" si="3"/>
        <v>33</v>
      </c>
      <c r="AW5" s="19">
        <f t="shared" ca="1" si="3"/>
        <v>16</v>
      </c>
      <c r="AX5" s="19">
        <f t="shared" ca="1" si="3"/>
        <v>35</v>
      </c>
      <c r="AY5" s="19">
        <f t="shared" ca="1" si="3"/>
        <v>10</v>
      </c>
      <c r="AZ5" s="19">
        <f t="shared" ca="1" si="3"/>
        <v>33</v>
      </c>
      <c r="BA5" s="19">
        <f t="shared" ca="1" si="3"/>
        <v>35</v>
      </c>
      <c r="BB5" s="19">
        <f t="shared" ca="1" si="3"/>
        <v>2</v>
      </c>
      <c r="BC5" s="19">
        <f t="shared" ca="1" si="4"/>
        <v>28</v>
      </c>
      <c r="BD5" s="19">
        <f t="shared" ca="1" si="3"/>
        <v>34</v>
      </c>
      <c r="BE5" s="19">
        <f t="shared" ca="1" si="4"/>
        <v>9</v>
      </c>
      <c r="BF5" s="19">
        <f t="shared" ca="1" si="4"/>
        <v>12</v>
      </c>
      <c r="BG5" s="19">
        <f t="shared" ca="1" si="4"/>
        <v>32</v>
      </c>
      <c r="BH5" s="19">
        <f t="shared" ca="1" si="4"/>
        <v>29</v>
      </c>
      <c r="BI5" s="19">
        <f t="shared" ca="1" si="4"/>
        <v>25</v>
      </c>
      <c r="BJ5" s="19">
        <f t="shared" ca="1" si="4"/>
        <v>7</v>
      </c>
      <c r="BK5" s="19">
        <f t="shared" ca="1" si="4"/>
        <v>29</v>
      </c>
    </row>
    <row r="6" spans="1:63" ht="15" customHeight="1" x14ac:dyDescent="0.3">
      <c r="A6" s="4"/>
      <c r="B6" s="4"/>
      <c r="C6" s="4"/>
    </row>
    <row r="7" spans="1:63" ht="15" customHeight="1" x14ac:dyDescent="0.3">
      <c r="A7" s="4"/>
      <c r="B7" s="4"/>
      <c r="C7" s="4"/>
    </row>
    <row r="8" spans="1:63" ht="18.75" x14ac:dyDescent="0.3">
      <c r="A8" s="4"/>
      <c r="B8" s="4"/>
      <c r="C8" s="4"/>
    </row>
    <row r="9" spans="1:63" ht="18.75" x14ac:dyDescent="0.3">
      <c r="A9" s="4"/>
      <c r="B9" s="4"/>
      <c r="C9" s="4"/>
    </row>
    <row r="10" spans="1:63" ht="15" customHeight="1" x14ac:dyDescent="0.3">
      <c r="A10" s="4"/>
      <c r="B10" s="4"/>
      <c r="C10" s="4"/>
    </row>
    <row r="11" spans="1:63" ht="15" customHeight="1" x14ac:dyDescent="0.3">
      <c r="A11" s="4"/>
      <c r="B11" s="4"/>
      <c r="C11" s="4"/>
    </row>
    <row r="12" spans="1:63" ht="15" customHeight="1" x14ac:dyDescent="0.3">
      <c r="A12" s="4"/>
      <c r="B12" s="4"/>
      <c r="C12" s="4"/>
    </row>
    <row r="13" spans="1:63" ht="15" customHeight="1" x14ac:dyDescent="0.3">
      <c r="A13" s="4"/>
      <c r="B13" s="4"/>
      <c r="C13" s="4"/>
    </row>
    <row r="14" spans="1:63" ht="18.75" x14ac:dyDescent="0.3">
      <c r="A14" s="4"/>
      <c r="B14" s="4"/>
      <c r="C14" s="4"/>
    </row>
    <row r="15" spans="1:63" ht="18.75" x14ac:dyDescent="0.3">
      <c r="A15" s="4"/>
      <c r="B15" s="4"/>
      <c r="C15" s="4"/>
    </row>
    <row r="16" spans="1:63" ht="18.75" x14ac:dyDescent="0.3">
      <c r="A16" s="4"/>
      <c r="B16" s="4"/>
      <c r="C16" s="4"/>
    </row>
    <row r="17" spans="1:63" ht="18.75" x14ac:dyDescent="0.3">
      <c r="A17" s="4"/>
      <c r="B17" s="4"/>
      <c r="C17" s="4"/>
    </row>
    <row r="18" spans="1:63" ht="18.75" x14ac:dyDescent="0.3">
      <c r="A18" s="4"/>
      <c r="B18" s="4"/>
      <c r="C18" s="4"/>
    </row>
    <row r="19" spans="1:63" ht="18.75" x14ac:dyDescent="0.3">
      <c r="A19" s="4"/>
      <c r="B19" s="4"/>
      <c r="C19" s="4"/>
    </row>
    <row r="20" spans="1:63" ht="18.75" x14ac:dyDescent="0.3">
      <c r="A20" s="4"/>
      <c r="B20" s="4"/>
      <c r="C20" s="4"/>
    </row>
    <row r="21" spans="1:63" ht="18.75" x14ac:dyDescent="0.3">
      <c r="A21" s="4"/>
      <c r="B21" s="4"/>
      <c r="C21" s="4"/>
    </row>
    <row r="22" spans="1:63" ht="18.75" x14ac:dyDescent="0.3">
      <c r="A22" s="4"/>
      <c r="B22" s="4"/>
      <c r="C22" s="4"/>
    </row>
    <row r="23" spans="1:63" ht="18.75" x14ac:dyDescent="0.3">
      <c r="A23" s="4"/>
      <c r="B23" s="4"/>
      <c r="C23" s="4"/>
    </row>
    <row r="24" spans="1:63" ht="18.75" x14ac:dyDescent="0.3">
      <c r="A24" s="4"/>
      <c r="B24" s="4"/>
      <c r="C24" s="4"/>
    </row>
    <row r="25" spans="1:63" ht="18.75" x14ac:dyDescent="0.3">
      <c r="A25" s="213" t="s">
        <v>289</v>
      </c>
      <c r="B25" s="213"/>
      <c r="C25" s="213"/>
      <c r="D25" s="213"/>
      <c r="E25" s="213"/>
      <c r="F25" s="213"/>
      <c r="G25" s="213"/>
      <c r="H25" s="213"/>
      <c r="I25" s="213"/>
      <c r="J25" s="213"/>
    </row>
    <row r="26" spans="1:63" ht="18.75" x14ac:dyDescent="0.3">
      <c r="A26" s="4"/>
      <c r="C26" s="206" t="str">
        <f>Titre!C29</f>
        <v>MARS</v>
      </c>
      <c r="D26" s="207"/>
      <c r="E26" s="207"/>
      <c r="F26" s="207"/>
    </row>
    <row r="27" spans="1:63" ht="18.75" x14ac:dyDescent="0.3">
      <c r="A27" s="105" t="s">
        <v>180</v>
      </c>
      <c r="B27" s="99" t="s">
        <v>235</v>
      </c>
      <c r="C27" s="99" t="s">
        <v>236</v>
      </c>
      <c r="D27" s="99" t="s">
        <v>237</v>
      </c>
      <c r="E27" s="99" t="s">
        <v>238</v>
      </c>
      <c r="F27" s="99" t="s">
        <v>239</v>
      </c>
      <c r="G27" s="99" t="s">
        <v>240</v>
      </c>
      <c r="H27" s="99" t="s">
        <v>241</v>
      </c>
      <c r="I27" s="99" t="s">
        <v>242</v>
      </c>
      <c r="K27" s="19"/>
      <c r="L27" s="19" t="s">
        <v>165</v>
      </c>
      <c r="M27" s="19" t="s">
        <v>166</v>
      </c>
      <c r="N27" s="19" t="s">
        <v>167</v>
      </c>
      <c r="O27" s="19" t="s">
        <v>168</v>
      </c>
      <c r="P27" s="19" t="s">
        <v>182</v>
      </c>
      <c r="Q27" s="19" t="s">
        <v>183</v>
      </c>
      <c r="R27" s="19" t="s">
        <v>184</v>
      </c>
      <c r="S27" s="19" t="s">
        <v>185</v>
      </c>
      <c r="T27" s="19" t="s">
        <v>186</v>
      </c>
      <c r="U27" s="19" t="s">
        <v>187</v>
      </c>
      <c r="V27" s="19" t="s">
        <v>188</v>
      </c>
      <c r="W27" s="19" t="s">
        <v>189</v>
      </c>
      <c r="X27" s="19" t="s">
        <v>190</v>
      </c>
      <c r="Y27" s="19" t="s">
        <v>191</v>
      </c>
      <c r="Z27" s="19" t="s">
        <v>192</v>
      </c>
      <c r="AA27" s="19" t="s">
        <v>193</v>
      </c>
      <c r="AB27" s="19" t="s">
        <v>194</v>
      </c>
      <c r="AC27" s="19" t="s">
        <v>195</v>
      </c>
      <c r="AD27" s="19" t="s">
        <v>196</v>
      </c>
      <c r="AE27" s="19" t="s">
        <v>197</v>
      </c>
      <c r="AF27" s="19" t="s">
        <v>198</v>
      </c>
      <c r="AG27" s="19" t="s">
        <v>199</v>
      </c>
      <c r="AH27" s="19" t="s">
        <v>200</v>
      </c>
      <c r="AI27" s="19" t="s">
        <v>201</v>
      </c>
      <c r="AJ27" s="19" t="s">
        <v>202</v>
      </c>
      <c r="AK27" s="19" t="s">
        <v>203</v>
      </c>
      <c r="AL27" s="19" t="s">
        <v>204</v>
      </c>
      <c r="AM27" s="19" t="s">
        <v>205</v>
      </c>
      <c r="AN27" s="19" t="s">
        <v>206</v>
      </c>
      <c r="AO27" s="19" t="s">
        <v>207</v>
      </c>
      <c r="AP27" s="19" t="s">
        <v>208</v>
      </c>
      <c r="AQ27" s="19" t="s">
        <v>209</v>
      </c>
      <c r="AR27" s="19" t="s">
        <v>210</v>
      </c>
      <c r="AS27" s="19" t="s">
        <v>211</v>
      </c>
      <c r="AT27" s="19" t="s">
        <v>212</v>
      </c>
      <c r="AU27" s="19" t="s">
        <v>213</v>
      </c>
      <c r="AV27" s="19" t="s">
        <v>214</v>
      </c>
      <c r="AW27" s="19" t="s">
        <v>215</v>
      </c>
      <c r="AX27" s="19" t="s">
        <v>216</v>
      </c>
      <c r="AY27" s="19" t="s">
        <v>217</v>
      </c>
      <c r="AZ27" s="19" t="s">
        <v>218</v>
      </c>
      <c r="BA27" s="19" t="s">
        <v>219</v>
      </c>
      <c r="BB27" s="19" t="s">
        <v>220</v>
      </c>
      <c r="BC27" s="19" t="s">
        <v>221</v>
      </c>
      <c r="BD27" s="19" t="s">
        <v>222</v>
      </c>
      <c r="BE27" s="19" t="s">
        <v>223</v>
      </c>
      <c r="BF27" s="19" t="s">
        <v>224</v>
      </c>
      <c r="BG27" s="19" t="s">
        <v>225</v>
      </c>
      <c r="BH27" s="19" t="s">
        <v>226</v>
      </c>
      <c r="BI27" s="19" t="s">
        <v>227</v>
      </c>
      <c r="BJ27" s="19" t="s">
        <v>228</v>
      </c>
      <c r="BK27" s="19" t="s">
        <v>229</v>
      </c>
    </row>
    <row r="28" spans="1:63" ht="18.75" x14ac:dyDescent="0.3">
      <c r="A28" s="101" t="s">
        <v>287</v>
      </c>
      <c r="B28" s="37">
        <v>150</v>
      </c>
      <c r="C28" s="37">
        <v>250</v>
      </c>
      <c r="D28" s="37">
        <v>253</v>
      </c>
      <c r="E28" s="37">
        <v>300</v>
      </c>
      <c r="F28" s="37">
        <v>325</v>
      </c>
      <c r="G28" s="37">
        <v>20</v>
      </c>
      <c r="H28" s="37">
        <v>300</v>
      </c>
      <c r="I28" s="37">
        <v>300</v>
      </c>
      <c r="K28" s="19" t="s">
        <v>273</v>
      </c>
      <c r="L28" s="19">
        <f t="shared" ca="1" si="1"/>
        <v>17</v>
      </c>
      <c r="M28" s="19">
        <f t="shared" ca="1" si="2"/>
        <v>17</v>
      </c>
      <c r="N28" s="19">
        <f t="shared" ca="1" si="2"/>
        <v>1</v>
      </c>
      <c r="O28" s="19">
        <f t="shared" ca="1" si="2"/>
        <v>2</v>
      </c>
      <c r="P28" s="19">
        <f t="shared" ca="1" si="2"/>
        <v>20</v>
      </c>
      <c r="Q28" s="19">
        <f t="shared" ca="1" si="2"/>
        <v>11</v>
      </c>
      <c r="R28" s="19">
        <f t="shared" ca="1" si="2"/>
        <v>18</v>
      </c>
      <c r="S28" s="19">
        <f t="shared" ca="1" si="2"/>
        <v>4</v>
      </c>
      <c r="T28" s="19">
        <f t="shared" ca="1" si="2"/>
        <v>7</v>
      </c>
      <c r="U28" s="19">
        <f t="shared" ca="1" si="2"/>
        <v>18</v>
      </c>
      <c r="V28" s="19">
        <f t="shared" ca="1" si="2"/>
        <v>29</v>
      </c>
      <c r="W28" s="19">
        <f t="shared" ca="1" si="2"/>
        <v>7</v>
      </c>
      <c r="X28" s="19">
        <f t="shared" ca="1" si="2"/>
        <v>1</v>
      </c>
      <c r="Y28" s="19">
        <f t="shared" ca="1" si="2"/>
        <v>3</v>
      </c>
      <c r="Z28" s="19">
        <f t="shared" ca="1" si="2"/>
        <v>32</v>
      </c>
      <c r="AA28" s="19">
        <f t="shared" ca="1" si="2"/>
        <v>31</v>
      </c>
      <c r="AB28" s="19">
        <f t="shared" ca="1" si="2"/>
        <v>13</v>
      </c>
      <c r="AC28" s="19">
        <f t="shared" ca="1" si="3"/>
        <v>24</v>
      </c>
      <c r="AD28" s="19">
        <f t="shared" ca="1" si="3"/>
        <v>11</v>
      </c>
      <c r="AE28" s="19">
        <f t="shared" ca="1" si="3"/>
        <v>7</v>
      </c>
      <c r="AF28" s="19">
        <f t="shared" ca="1" si="3"/>
        <v>25</v>
      </c>
      <c r="AG28" s="19">
        <f t="shared" ca="1" si="3"/>
        <v>27</v>
      </c>
      <c r="AH28" s="19">
        <f t="shared" ca="1" si="3"/>
        <v>22</v>
      </c>
      <c r="AI28" s="19">
        <f t="shared" ca="1" si="3"/>
        <v>7</v>
      </c>
      <c r="AJ28" s="19">
        <f t="shared" ca="1" si="3"/>
        <v>2</v>
      </c>
      <c r="AK28" s="19">
        <f t="shared" ca="1" si="3"/>
        <v>1</v>
      </c>
      <c r="AL28" s="19">
        <f t="shared" ca="1" si="3"/>
        <v>2</v>
      </c>
      <c r="AM28" s="19">
        <f t="shared" ca="1" si="3"/>
        <v>24</v>
      </c>
      <c r="AN28" s="19">
        <f t="shared" ca="1" si="3"/>
        <v>11</v>
      </c>
      <c r="AO28" s="19">
        <f t="shared" ca="1" si="3"/>
        <v>25</v>
      </c>
      <c r="AP28" s="19">
        <f t="shared" ca="1" si="3"/>
        <v>31</v>
      </c>
      <c r="AQ28" s="19">
        <f t="shared" ca="1" si="3"/>
        <v>26</v>
      </c>
      <c r="AR28" s="19">
        <f t="shared" ca="1" si="3"/>
        <v>3</v>
      </c>
      <c r="AS28" s="19">
        <f t="shared" ca="1" si="3"/>
        <v>14</v>
      </c>
      <c r="AT28" s="19">
        <f t="shared" ca="1" si="3"/>
        <v>27</v>
      </c>
      <c r="AU28" s="19">
        <f t="shared" ca="1" si="3"/>
        <v>4</v>
      </c>
      <c r="AV28" s="19">
        <f t="shared" ca="1" si="3"/>
        <v>19</v>
      </c>
      <c r="AW28" s="19">
        <f t="shared" ca="1" si="3"/>
        <v>34</v>
      </c>
      <c r="AX28" s="19">
        <f t="shared" ca="1" si="3"/>
        <v>0</v>
      </c>
      <c r="AY28" s="19">
        <f t="shared" ca="1" si="3"/>
        <v>0</v>
      </c>
      <c r="AZ28" s="19">
        <f t="shared" ca="1" si="3"/>
        <v>30</v>
      </c>
      <c r="BA28" s="19">
        <f t="shared" ca="1" si="3"/>
        <v>20</v>
      </c>
      <c r="BB28" s="19">
        <f t="shared" ca="1" si="3"/>
        <v>12</v>
      </c>
      <c r="BC28" s="19">
        <f t="shared" ca="1" si="3"/>
        <v>16</v>
      </c>
      <c r="BD28" s="19">
        <f t="shared" ca="1" si="3"/>
        <v>30</v>
      </c>
      <c r="BE28" s="19">
        <f t="shared" ca="1" si="3"/>
        <v>18</v>
      </c>
      <c r="BF28" s="19">
        <f t="shared" ca="1" si="3"/>
        <v>17</v>
      </c>
      <c r="BG28" s="19">
        <f t="shared" ca="1" si="3"/>
        <v>34</v>
      </c>
      <c r="BH28" s="19">
        <f t="shared" ca="1" si="3"/>
        <v>7</v>
      </c>
      <c r="BI28" s="19">
        <f t="shared" ca="1" si="3"/>
        <v>24</v>
      </c>
      <c r="BJ28" s="19">
        <f t="shared" ca="1" si="3"/>
        <v>20</v>
      </c>
      <c r="BK28" s="19">
        <f t="shared" ca="1" si="3"/>
        <v>25</v>
      </c>
    </row>
    <row r="29" spans="1:63" ht="18.75" x14ac:dyDescent="0.3">
      <c r="A29" s="103" t="s">
        <v>288</v>
      </c>
      <c r="B29" s="18">
        <v>148</v>
      </c>
      <c r="C29" s="18">
        <v>250</v>
      </c>
      <c r="D29" s="18">
        <v>250</v>
      </c>
      <c r="E29" s="18">
        <v>280</v>
      </c>
      <c r="F29" s="18">
        <v>300</v>
      </c>
      <c r="G29" s="18">
        <v>20</v>
      </c>
      <c r="H29" s="18">
        <v>280</v>
      </c>
      <c r="I29" s="18">
        <v>280</v>
      </c>
      <c r="K29" s="19" t="s">
        <v>275</v>
      </c>
      <c r="L29" s="19">
        <f t="shared" ca="1" si="1"/>
        <v>24</v>
      </c>
      <c r="M29" s="19">
        <f t="shared" ca="1" si="2"/>
        <v>29</v>
      </c>
      <c r="N29" s="19">
        <f t="shared" ca="1" si="2"/>
        <v>10</v>
      </c>
      <c r="O29" s="19">
        <f t="shared" ca="1" si="2"/>
        <v>5</v>
      </c>
      <c r="P29" s="19">
        <f t="shared" ca="1" si="2"/>
        <v>15</v>
      </c>
      <c r="Q29" s="19">
        <f t="shared" ca="1" si="2"/>
        <v>22</v>
      </c>
      <c r="R29" s="19">
        <f t="shared" ca="1" si="2"/>
        <v>27</v>
      </c>
      <c r="S29" s="19">
        <f t="shared" ca="1" si="2"/>
        <v>31</v>
      </c>
      <c r="T29" s="19">
        <f t="shared" ca="1" si="2"/>
        <v>15</v>
      </c>
      <c r="U29" s="19">
        <f t="shared" ca="1" si="2"/>
        <v>11</v>
      </c>
      <c r="V29" s="19">
        <f t="shared" ca="1" si="2"/>
        <v>21</v>
      </c>
      <c r="W29" s="19">
        <f t="shared" ca="1" si="2"/>
        <v>27</v>
      </c>
      <c r="X29" s="19">
        <f t="shared" ca="1" si="2"/>
        <v>26</v>
      </c>
      <c r="Y29" s="19">
        <f t="shared" ca="1" si="2"/>
        <v>23</v>
      </c>
      <c r="Z29" s="19">
        <f t="shared" ca="1" si="2"/>
        <v>2</v>
      </c>
      <c r="AA29" s="19">
        <f t="shared" ca="1" si="2"/>
        <v>34</v>
      </c>
      <c r="AB29" s="19">
        <f t="shared" ca="1" si="2"/>
        <v>16</v>
      </c>
      <c r="AC29" s="19">
        <f t="shared" ca="1" si="3"/>
        <v>6</v>
      </c>
      <c r="AD29" s="19">
        <f t="shared" ca="1" si="3"/>
        <v>8</v>
      </c>
      <c r="AE29" s="19">
        <f t="shared" ca="1" si="3"/>
        <v>9</v>
      </c>
      <c r="AF29" s="19">
        <f t="shared" ca="1" si="3"/>
        <v>12</v>
      </c>
      <c r="AG29" s="19">
        <f t="shared" ca="1" si="3"/>
        <v>25</v>
      </c>
      <c r="AH29" s="19">
        <f t="shared" ca="1" si="3"/>
        <v>3</v>
      </c>
      <c r="AI29" s="19">
        <f t="shared" ca="1" si="3"/>
        <v>34</v>
      </c>
      <c r="AJ29" s="19">
        <f t="shared" ca="1" si="3"/>
        <v>34</v>
      </c>
      <c r="AK29" s="19">
        <f t="shared" ca="1" si="3"/>
        <v>27</v>
      </c>
      <c r="AL29" s="19">
        <f t="shared" ca="1" si="3"/>
        <v>25</v>
      </c>
      <c r="AM29" s="19">
        <f t="shared" ca="1" si="3"/>
        <v>27</v>
      </c>
      <c r="AN29" s="19">
        <f t="shared" ca="1" si="3"/>
        <v>18</v>
      </c>
      <c r="AO29" s="19">
        <f t="shared" ca="1" si="3"/>
        <v>20</v>
      </c>
      <c r="AP29" s="19">
        <f t="shared" ca="1" si="3"/>
        <v>24</v>
      </c>
      <c r="AQ29" s="19">
        <f t="shared" ca="1" si="3"/>
        <v>35</v>
      </c>
      <c r="AR29" s="19">
        <f t="shared" ca="1" si="3"/>
        <v>6</v>
      </c>
      <c r="AS29" s="19">
        <f t="shared" ca="1" si="3"/>
        <v>23</v>
      </c>
      <c r="AT29" s="19">
        <f t="shared" ca="1" si="3"/>
        <v>25</v>
      </c>
      <c r="AU29" s="19">
        <f t="shared" ca="1" si="3"/>
        <v>7</v>
      </c>
      <c r="AV29" s="19">
        <f t="shared" ca="1" si="3"/>
        <v>31</v>
      </c>
      <c r="AW29" s="19">
        <f t="shared" ca="1" si="3"/>
        <v>35</v>
      </c>
      <c r="AX29" s="19">
        <f t="shared" ca="1" si="3"/>
        <v>35</v>
      </c>
      <c r="AY29" s="19">
        <f t="shared" ca="1" si="3"/>
        <v>11</v>
      </c>
      <c r="AZ29" s="19">
        <f t="shared" ca="1" si="3"/>
        <v>3</v>
      </c>
      <c r="BA29" s="19">
        <f t="shared" ca="1" si="3"/>
        <v>33</v>
      </c>
      <c r="BB29" s="19">
        <f t="shared" ca="1" si="3"/>
        <v>19</v>
      </c>
      <c r="BC29" s="19">
        <f t="shared" ca="1" si="3"/>
        <v>27</v>
      </c>
      <c r="BD29" s="19">
        <f t="shared" ca="1" si="3"/>
        <v>19</v>
      </c>
      <c r="BE29" s="19">
        <f t="shared" ca="1" si="3"/>
        <v>21</v>
      </c>
      <c r="BF29" s="19">
        <f t="shared" ca="1" si="3"/>
        <v>19</v>
      </c>
      <c r="BG29" s="19">
        <f t="shared" ca="1" si="3"/>
        <v>8</v>
      </c>
      <c r="BH29" s="19">
        <f t="shared" ca="1" si="3"/>
        <v>10</v>
      </c>
      <c r="BI29" s="19">
        <f t="shared" ca="1" si="3"/>
        <v>6</v>
      </c>
      <c r="BJ29" s="19">
        <f t="shared" ca="1" si="3"/>
        <v>33</v>
      </c>
      <c r="BK29" s="19">
        <f t="shared" ca="1" si="3"/>
        <v>14</v>
      </c>
    </row>
    <row r="30" spans="1:63" ht="18.75" x14ac:dyDescent="0.3">
      <c r="A30" s="4"/>
      <c r="B30" s="4"/>
      <c r="C30" s="4"/>
    </row>
    <row r="31" spans="1:63" ht="18.75" x14ac:dyDescent="0.3">
      <c r="A31" s="4"/>
      <c r="B31" s="4"/>
      <c r="C31" s="4"/>
    </row>
    <row r="32" spans="1:63" ht="18.75" x14ac:dyDescent="0.3">
      <c r="A32" s="4"/>
      <c r="B32" s="4"/>
      <c r="C32" s="4"/>
    </row>
    <row r="33" spans="1:10" ht="18.75" x14ac:dyDescent="0.3">
      <c r="A33" s="4"/>
      <c r="B33" s="4"/>
      <c r="C33" s="4"/>
    </row>
    <row r="34" spans="1:10" ht="18.75" x14ac:dyDescent="0.3">
      <c r="A34" s="4"/>
      <c r="B34" s="4"/>
      <c r="C34" s="4"/>
    </row>
    <row r="35" spans="1:10" ht="18.75" x14ac:dyDescent="0.3">
      <c r="A35" s="4"/>
      <c r="B35" s="4"/>
      <c r="C35" s="4"/>
    </row>
    <row r="36" spans="1:10" ht="18.75" x14ac:dyDescent="0.3">
      <c r="A36" s="4"/>
      <c r="B36" s="4"/>
      <c r="C36" s="4"/>
    </row>
    <row r="37" spans="1:10" ht="18.75" x14ac:dyDescent="0.3">
      <c r="A37" s="4"/>
      <c r="B37" s="4"/>
      <c r="C37" s="4"/>
    </row>
    <row r="38" spans="1:10" ht="18.75" x14ac:dyDescent="0.3">
      <c r="A38" s="4"/>
      <c r="B38" s="4"/>
      <c r="C38" s="4"/>
    </row>
    <row r="39" spans="1:10" ht="18.75" x14ac:dyDescent="0.3">
      <c r="A39" s="4"/>
      <c r="B39" s="4"/>
      <c r="C39" s="4"/>
    </row>
    <row r="40" spans="1:10" ht="18.75" x14ac:dyDescent="0.3">
      <c r="A40" s="4"/>
      <c r="B40" s="4"/>
      <c r="C40" s="4"/>
    </row>
    <row r="41" spans="1:10" ht="18.75" x14ac:dyDescent="0.3">
      <c r="A41" s="4"/>
      <c r="B41" s="4"/>
      <c r="C41" s="4"/>
    </row>
    <row r="42" spans="1:10" ht="18.75" x14ac:dyDescent="0.3">
      <c r="A42" s="4"/>
      <c r="B42" s="4"/>
      <c r="C42" s="4"/>
    </row>
    <row r="43" spans="1:10" ht="18.75" x14ac:dyDescent="0.3">
      <c r="A43" s="4"/>
      <c r="B43" s="4"/>
      <c r="C43" s="4"/>
    </row>
    <row r="44" spans="1:10" ht="18.75" x14ac:dyDescent="0.3">
      <c r="A44" s="4"/>
      <c r="B44" s="4"/>
      <c r="C44" s="4"/>
    </row>
    <row r="45" spans="1:10" ht="18.75" x14ac:dyDescent="0.3">
      <c r="A45" s="4"/>
      <c r="B45" s="4"/>
      <c r="C45" s="4"/>
    </row>
    <row r="46" spans="1:10" ht="18.75" x14ac:dyDescent="0.3">
      <c r="A46" s="4"/>
      <c r="B46" s="4"/>
      <c r="C46" s="4"/>
    </row>
    <row r="47" spans="1:10" ht="18.75" x14ac:dyDescent="0.3">
      <c r="A47" s="213" t="s">
        <v>290</v>
      </c>
      <c r="B47" s="213"/>
      <c r="C47" s="213"/>
      <c r="D47" s="213"/>
      <c r="E47" s="213"/>
      <c r="F47" s="213"/>
      <c r="G47" s="213"/>
      <c r="H47" s="213"/>
      <c r="I47" s="213"/>
      <c r="J47" s="213"/>
    </row>
    <row r="48" spans="1:10" ht="18.75" x14ac:dyDescent="0.3">
      <c r="A48" s="98" t="s">
        <v>178</v>
      </c>
      <c r="C48" s="206" t="str">
        <f>Titre!C29</f>
        <v>MARS</v>
      </c>
      <c r="D48" s="207"/>
      <c r="E48" s="207"/>
      <c r="F48" s="207"/>
    </row>
    <row r="49" spans="1:63" ht="18.75" x14ac:dyDescent="0.3">
      <c r="A49" s="208" t="s">
        <v>248</v>
      </c>
      <c r="B49" s="208"/>
      <c r="C49" s="100" t="s">
        <v>165</v>
      </c>
      <c r="D49" s="100" t="s">
        <v>166</v>
      </c>
      <c r="E49" s="100" t="s">
        <v>167</v>
      </c>
      <c r="F49" s="100" t="s">
        <v>168</v>
      </c>
      <c r="K49" s="19"/>
      <c r="L49" s="19" t="s">
        <v>165</v>
      </c>
      <c r="M49" s="19" t="s">
        <v>166</v>
      </c>
      <c r="N49" s="19" t="s">
        <v>167</v>
      </c>
      <c r="O49" s="19" t="s">
        <v>168</v>
      </c>
      <c r="P49" s="19" t="s">
        <v>182</v>
      </c>
      <c r="Q49" s="19" t="s">
        <v>183</v>
      </c>
      <c r="R49" s="19" t="s">
        <v>184</v>
      </c>
      <c r="S49" s="19" t="s">
        <v>185</v>
      </c>
      <c r="T49" s="19" t="s">
        <v>186</v>
      </c>
      <c r="U49" s="19" t="s">
        <v>187</v>
      </c>
      <c r="V49" s="19" t="s">
        <v>188</v>
      </c>
      <c r="W49" s="19" t="s">
        <v>189</v>
      </c>
      <c r="X49" s="19" t="s">
        <v>190</v>
      </c>
      <c r="Y49" s="19" t="s">
        <v>191</v>
      </c>
      <c r="Z49" s="19" t="s">
        <v>192</v>
      </c>
      <c r="AA49" s="19" t="s">
        <v>193</v>
      </c>
      <c r="AB49" s="19" t="s">
        <v>194</v>
      </c>
      <c r="AC49" s="19" t="s">
        <v>195</v>
      </c>
      <c r="AD49" s="19" t="s">
        <v>196</v>
      </c>
      <c r="AE49" s="19" t="s">
        <v>197</v>
      </c>
      <c r="AF49" s="19" t="s">
        <v>198</v>
      </c>
      <c r="AG49" s="19" t="s">
        <v>199</v>
      </c>
      <c r="AH49" s="19" t="s">
        <v>200</v>
      </c>
      <c r="AI49" s="19" t="s">
        <v>201</v>
      </c>
      <c r="AJ49" s="19" t="s">
        <v>202</v>
      </c>
      <c r="AK49" s="19" t="s">
        <v>203</v>
      </c>
      <c r="AL49" s="19" t="s">
        <v>204</v>
      </c>
      <c r="AM49" s="19" t="s">
        <v>205</v>
      </c>
      <c r="AN49" s="19" t="s">
        <v>206</v>
      </c>
      <c r="AO49" s="19" t="s">
        <v>207</v>
      </c>
      <c r="AP49" s="19" t="s">
        <v>208</v>
      </c>
      <c r="AQ49" s="19" t="s">
        <v>209</v>
      </c>
      <c r="AR49" s="19" t="s">
        <v>210</v>
      </c>
      <c r="AS49" s="19" t="s">
        <v>211</v>
      </c>
      <c r="AT49" s="19" t="s">
        <v>212</v>
      </c>
      <c r="AU49" s="19" t="s">
        <v>213</v>
      </c>
      <c r="AV49" s="19" t="s">
        <v>214</v>
      </c>
      <c r="AW49" s="19" t="s">
        <v>215</v>
      </c>
      <c r="AX49" s="19" t="s">
        <v>216</v>
      </c>
      <c r="AY49" s="19" t="s">
        <v>217</v>
      </c>
      <c r="AZ49" s="19" t="s">
        <v>218</v>
      </c>
      <c r="BA49" s="19" t="s">
        <v>219</v>
      </c>
      <c r="BB49" s="19" t="s">
        <v>220</v>
      </c>
      <c r="BC49" s="19" t="s">
        <v>221</v>
      </c>
      <c r="BD49" s="19" t="s">
        <v>222</v>
      </c>
      <c r="BE49" s="19" t="s">
        <v>223</v>
      </c>
      <c r="BF49" s="19" t="s">
        <v>224</v>
      </c>
      <c r="BG49" s="19" t="s">
        <v>225</v>
      </c>
      <c r="BH49" s="19" t="s">
        <v>226</v>
      </c>
      <c r="BI49" s="19" t="s">
        <v>227</v>
      </c>
      <c r="BJ49" s="19" t="s">
        <v>228</v>
      </c>
      <c r="BK49" s="19" t="s">
        <v>229</v>
      </c>
    </row>
    <row r="50" spans="1:63" ht="18.75" x14ac:dyDescent="0.3">
      <c r="A50" s="220" t="s">
        <v>250</v>
      </c>
      <c r="B50" s="220"/>
      <c r="C50" s="37">
        <f ca="1">SUMIF($L$49:$BK$49,C49,$L$50:$BK$50)</f>
        <v>12</v>
      </c>
      <c r="D50" s="37">
        <f t="shared" ref="D50:F50" ca="1" si="6">SUMIF($L$49:$BK$49,D49,$L$50:$BK$50)</f>
        <v>54</v>
      </c>
      <c r="E50" s="37">
        <f t="shared" ca="1" si="6"/>
        <v>29</v>
      </c>
      <c r="F50" s="37">
        <f t="shared" ca="1" si="6"/>
        <v>59</v>
      </c>
      <c r="K50" s="19" t="s">
        <v>273</v>
      </c>
      <c r="L50" s="19">
        <f ca="1">RANDBETWEEN(0,60)</f>
        <v>12</v>
      </c>
      <c r="M50" s="19">
        <f t="shared" ref="M50:BK50" ca="1" si="7">RANDBETWEEN(0,60)</f>
        <v>54</v>
      </c>
      <c r="N50" s="19">
        <f t="shared" ca="1" si="7"/>
        <v>29</v>
      </c>
      <c r="O50" s="19">
        <f t="shared" ca="1" si="7"/>
        <v>59</v>
      </c>
      <c r="P50" s="19">
        <f t="shared" ca="1" si="7"/>
        <v>9</v>
      </c>
      <c r="Q50" s="19">
        <f t="shared" ca="1" si="7"/>
        <v>55</v>
      </c>
      <c r="R50" s="19">
        <f t="shared" ca="1" si="7"/>
        <v>55</v>
      </c>
      <c r="S50" s="19">
        <f t="shared" ca="1" si="7"/>
        <v>41</v>
      </c>
      <c r="T50" s="19">
        <f t="shared" ca="1" si="7"/>
        <v>44</v>
      </c>
      <c r="U50" s="19">
        <f t="shared" ca="1" si="7"/>
        <v>20</v>
      </c>
      <c r="V50" s="19">
        <f t="shared" ca="1" si="7"/>
        <v>38</v>
      </c>
      <c r="W50" s="19">
        <f t="shared" ca="1" si="7"/>
        <v>57</v>
      </c>
      <c r="X50" s="19">
        <f t="shared" ca="1" si="7"/>
        <v>9</v>
      </c>
      <c r="Y50" s="19">
        <f t="shared" ca="1" si="7"/>
        <v>57</v>
      </c>
      <c r="Z50" s="19">
        <f t="shared" ca="1" si="7"/>
        <v>6</v>
      </c>
      <c r="AA50" s="19">
        <f t="shared" ca="1" si="7"/>
        <v>57</v>
      </c>
      <c r="AB50" s="19">
        <f t="shared" ca="1" si="7"/>
        <v>28</v>
      </c>
      <c r="AC50" s="19">
        <f t="shared" ca="1" si="7"/>
        <v>36</v>
      </c>
      <c r="AD50" s="19">
        <f t="shared" ca="1" si="7"/>
        <v>56</v>
      </c>
      <c r="AE50" s="19">
        <f t="shared" ca="1" si="7"/>
        <v>6</v>
      </c>
      <c r="AF50" s="19">
        <f t="shared" ca="1" si="7"/>
        <v>26</v>
      </c>
      <c r="AG50" s="19">
        <f t="shared" ca="1" si="7"/>
        <v>17</v>
      </c>
      <c r="AH50" s="19">
        <f t="shared" ca="1" si="7"/>
        <v>44</v>
      </c>
      <c r="AI50" s="19">
        <f t="shared" ca="1" si="7"/>
        <v>25</v>
      </c>
      <c r="AJ50" s="19">
        <f t="shared" ca="1" si="7"/>
        <v>4</v>
      </c>
      <c r="AK50" s="19">
        <f t="shared" ca="1" si="7"/>
        <v>24</v>
      </c>
      <c r="AL50" s="19">
        <f t="shared" ca="1" si="7"/>
        <v>6</v>
      </c>
      <c r="AM50" s="19">
        <f t="shared" ca="1" si="7"/>
        <v>12</v>
      </c>
      <c r="AN50" s="19">
        <f t="shared" ca="1" si="7"/>
        <v>20</v>
      </c>
      <c r="AO50" s="19">
        <f t="shared" ca="1" si="7"/>
        <v>48</v>
      </c>
      <c r="AP50" s="19">
        <f t="shared" ca="1" si="7"/>
        <v>48</v>
      </c>
      <c r="AQ50" s="19">
        <f t="shared" ca="1" si="7"/>
        <v>27</v>
      </c>
      <c r="AR50" s="19">
        <f t="shared" ca="1" si="7"/>
        <v>26</v>
      </c>
      <c r="AS50" s="19">
        <f t="shared" ca="1" si="7"/>
        <v>52</v>
      </c>
      <c r="AT50" s="19">
        <f t="shared" ca="1" si="7"/>
        <v>33</v>
      </c>
      <c r="AU50" s="19">
        <f t="shared" ca="1" si="7"/>
        <v>20</v>
      </c>
      <c r="AV50" s="19">
        <f t="shared" ca="1" si="7"/>
        <v>44</v>
      </c>
      <c r="AW50" s="19">
        <f t="shared" ca="1" si="7"/>
        <v>5</v>
      </c>
      <c r="AX50" s="19">
        <f t="shared" ca="1" si="7"/>
        <v>14</v>
      </c>
      <c r="AY50" s="19">
        <f t="shared" ca="1" si="7"/>
        <v>31</v>
      </c>
      <c r="AZ50" s="19">
        <f t="shared" ca="1" si="7"/>
        <v>35</v>
      </c>
      <c r="BA50" s="19">
        <f t="shared" ca="1" si="7"/>
        <v>24</v>
      </c>
      <c r="BB50" s="19">
        <f t="shared" ca="1" si="7"/>
        <v>55</v>
      </c>
      <c r="BC50" s="19">
        <f t="shared" ca="1" si="7"/>
        <v>54</v>
      </c>
      <c r="BD50" s="19">
        <f t="shared" ca="1" si="7"/>
        <v>32</v>
      </c>
      <c r="BE50" s="19">
        <f t="shared" ca="1" si="7"/>
        <v>1</v>
      </c>
      <c r="BF50" s="19">
        <f t="shared" ca="1" si="7"/>
        <v>42</v>
      </c>
      <c r="BG50" s="19">
        <f t="shared" ca="1" si="7"/>
        <v>47</v>
      </c>
      <c r="BH50" s="19">
        <f t="shared" ca="1" si="7"/>
        <v>35</v>
      </c>
      <c r="BI50" s="19">
        <f t="shared" ca="1" si="7"/>
        <v>11</v>
      </c>
      <c r="BJ50" s="19">
        <f t="shared" ca="1" si="7"/>
        <v>60</v>
      </c>
      <c r="BK50" s="19">
        <f t="shared" ca="1" si="7"/>
        <v>58</v>
      </c>
    </row>
    <row r="51" spans="1:63" ht="18.75" x14ac:dyDescent="0.3">
      <c r="A51" s="4"/>
      <c r="B51" s="4"/>
      <c r="C51" s="4"/>
    </row>
    <row r="52" spans="1:63" ht="18.75" x14ac:dyDescent="0.3">
      <c r="A52" s="4"/>
      <c r="B52" s="4"/>
      <c r="C52" s="4"/>
    </row>
    <row r="53" spans="1:63" ht="18.75" x14ac:dyDescent="0.3">
      <c r="A53" s="4"/>
      <c r="B53" s="4"/>
      <c r="C53" s="4"/>
    </row>
    <row r="54" spans="1:63" ht="18.75" x14ac:dyDescent="0.3">
      <c r="A54" s="4"/>
      <c r="B54" s="4"/>
      <c r="C54" s="4"/>
    </row>
    <row r="55" spans="1:63" ht="18.75" x14ac:dyDescent="0.3">
      <c r="A55" s="4"/>
      <c r="B55" s="4"/>
      <c r="C55" s="4"/>
    </row>
    <row r="56" spans="1:63" ht="18.75" x14ac:dyDescent="0.3">
      <c r="A56" s="4"/>
      <c r="B56" s="4"/>
      <c r="C56" s="4"/>
    </row>
    <row r="57" spans="1:63" ht="18.75" x14ac:dyDescent="0.3">
      <c r="A57" s="4"/>
      <c r="B57" s="4"/>
      <c r="C57" s="4"/>
    </row>
    <row r="58" spans="1:63" ht="18.75" x14ac:dyDescent="0.3">
      <c r="A58" s="4"/>
      <c r="B58" s="4"/>
      <c r="C58" s="4"/>
    </row>
    <row r="59" spans="1:63" ht="18.75" x14ac:dyDescent="0.3">
      <c r="A59" s="4"/>
      <c r="B59" s="4"/>
      <c r="C59" s="4"/>
    </row>
    <row r="60" spans="1:63" ht="18.75" x14ac:dyDescent="0.3">
      <c r="A60" s="4"/>
      <c r="B60" s="4"/>
      <c r="C60" s="4"/>
    </row>
    <row r="61" spans="1:63" ht="18.75" x14ac:dyDescent="0.3">
      <c r="A61" s="4"/>
      <c r="B61" s="4"/>
      <c r="C61" s="4"/>
    </row>
    <row r="62" spans="1:63" ht="18.75" x14ac:dyDescent="0.3">
      <c r="A62" s="4"/>
      <c r="B62" s="4"/>
      <c r="C62" s="4"/>
    </row>
    <row r="63" spans="1:63" ht="18.75" x14ac:dyDescent="0.3">
      <c r="A63" s="4"/>
      <c r="B63" s="4"/>
      <c r="C63" s="4"/>
    </row>
    <row r="64" spans="1:63" ht="18.75" x14ac:dyDescent="0.3">
      <c r="A64" s="4"/>
      <c r="B64" s="4"/>
      <c r="C64" s="4"/>
    </row>
    <row r="65" spans="1:10" ht="18.75" x14ac:dyDescent="0.3">
      <c r="A65" s="4"/>
      <c r="B65" s="4"/>
      <c r="C65" s="4"/>
    </row>
    <row r="66" spans="1:10" ht="18.75" x14ac:dyDescent="0.3">
      <c r="A66" s="4"/>
      <c r="B66" s="4"/>
      <c r="C66" s="4"/>
    </row>
    <row r="67" spans="1:10" ht="18.75" x14ac:dyDescent="0.3">
      <c r="A67" s="4"/>
      <c r="B67" s="4"/>
      <c r="C67" s="4"/>
    </row>
    <row r="68" spans="1:10" ht="18.75" x14ac:dyDescent="0.3">
      <c r="A68" s="4"/>
      <c r="B68" s="4"/>
      <c r="C68" s="4"/>
    </row>
    <row r="69" spans="1:10" ht="18.75" x14ac:dyDescent="0.3">
      <c r="A69" s="213" t="s">
        <v>291</v>
      </c>
      <c r="B69" s="213"/>
      <c r="C69" s="213"/>
      <c r="D69" s="213"/>
      <c r="E69" s="213"/>
      <c r="F69" s="213"/>
      <c r="G69" s="213"/>
      <c r="H69" s="213"/>
      <c r="I69" s="213"/>
      <c r="J69" s="213"/>
    </row>
    <row r="70" spans="1:10" ht="18.75" x14ac:dyDescent="0.3">
      <c r="A70" s="4"/>
      <c r="C70" s="206" t="str">
        <f>Titre!C29</f>
        <v>MARS</v>
      </c>
      <c r="D70" s="207"/>
      <c r="E70" s="207"/>
      <c r="F70" s="207"/>
    </row>
    <row r="71" spans="1:10" ht="18.75" x14ac:dyDescent="0.3">
      <c r="A71" s="105" t="s">
        <v>180</v>
      </c>
      <c r="B71" s="99" t="s">
        <v>235</v>
      </c>
      <c r="C71" s="99" t="s">
        <v>236</v>
      </c>
      <c r="D71" s="99" t="s">
        <v>237</v>
      </c>
      <c r="E71" s="99" t="s">
        <v>238</v>
      </c>
      <c r="F71" s="99" t="s">
        <v>239</v>
      </c>
      <c r="G71" s="99" t="s">
        <v>240</v>
      </c>
      <c r="H71" s="99" t="s">
        <v>241</v>
      </c>
      <c r="I71" s="99" t="s">
        <v>242</v>
      </c>
    </row>
    <row r="72" spans="1:10" ht="18.75" x14ac:dyDescent="0.3">
      <c r="A72" s="101" t="s">
        <v>287</v>
      </c>
      <c r="B72" s="37">
        <v>150</v>
      </c>
      <c r="C72" s="37">
        <v>250</v>
      </c>
      <c r="D72" s="37">
        <v>253</v>
      </c>
      <c r="E72" s="37">
        <v>300</v>
      </c>
      <c r="F72" s="37">
        <v>325</v>
      </c>
      <c r="G72" s="37">
        <v>20</v>
      </c>
      <c r="H72" s="37">
        <v>300</v>
      </c>
      <c r="I72" s="37">
        <v>300</v>
      </c>
    </row>
    <row r="73" spans="1:10" ht="18.75" x14ac:dyDescent="0.3">
      <c r="A73" s="103" t="s">
        <v>288</v>
      </c>
      <c r="B73" s="18">
        <v>148</v>
      </c>
      <c r="C73" s="18">
        <v>250</v>
      </c>
      <c r="D73" s="18">
        <v>250</v>
      </c>
      <c r="E73" s="18">
        <v>280</v>
      </c>
      <c r="F73" s="18">
        <v>300</v>
      </c>
      <c r="G73" s="18">
        <v>20</v>
      </c>
      <c r="H73" s="18">
        <v>280</v>
      </c>
      <c r="I73" s="18">
        <v>280</v>
      </c>
    </row>
    <row r="74" spans="1:10" ht="18.75" x14ac:dyDescent="0.3">
      <c r="A74" s="4"/>
      <c r="B74" s="4"/>
      <c r="C74" s="4"/>
    </row>
    <row r="75" spans="1:10" ht="18.75" x14ac:dyDescent="0.3">
      <c r="A75" s="4"/>
      <c r="B75" s="4"/>
      <c r="C75" s="4"/>
    </row>
    <row r="76" spans="1:10" ht="18.75" x14ac:dyDescent="0.3">
      <c r="A76" s="4"/>
      <c r="B76" s="4"/>
      <c r="C76" s="4"/>
    </row>
    <row r="77" spans="1:10" ht="18.75" x14ac:dyDescent="0.3">
      <c r="A77" s="4"/>
      <c r="B77" s="4"/>
      <c r="C77" s="4"/>
    </row>
    <row r="78" spans="1:10" ht="18.75" x14ac:dyDescent="0.3">
      <c r="A78" s="4"/>
      <c r="B78" s="4"/>
      <c r="C78" s="4"/>
    </row>
    <row r="79" spans="1:10" ht="18.75" x14ac:dyDescent="0.3">
      <c r="A79" s="4"/>
      <c r="B79" s="4"/>
      <c r="C79" s="4"/>
    </row>
    <row r="80" spans="1:10" ht="18.75" x14ac:dyDescent="0.3">
      <c r="A80" s="4"/>
      <c r="B80" s="4"/>
      <c r="C80" s="4"/>
    </row>
    <row r="81" spans="1:67" ht="18.75" x14ac:dyDescent="0.3">
      <c r="A81" s="4"/>
      <c r="B81" s="4"/>
      <c r="C81" s="4"/>
    </row>
    <row r="82" spans="1:67" ht="18.75" x14ac:dyDescent="0.3">
      <c r="A82" s="4"/>
      <c r="B82" s="4"/>
      <c r="C82" s="4"/>
    </row>
    <row r="83" spans="1:67" ht="18.75" x14ac:dyDescent="0.3">
      <c r="A83" s="4"/>
      <c r="B83" s="4"/>
      <c r="C83" s="4"/>
    </row>
    <row r="84" spans="1:67" ht="18.75" x14ac:dyDescent="0.3">
      <c r="A84" s="4"/>
      <c r="B84" s="4"/>
      <c r="C84" s="4"/>
    </row>
    <row r="85" spans="1:67" ht="18.75" x14ac:dyDescent="0.3">
      <c r="A85" s="4"/>
      <c r="B85" s="4"/>
      <c r="C85" s="4"/>
    </row>
    <row r="86" spans="1:67" ht="18.75" x14ac:dyDescent="0.3">
      <c r="A86" s="4"/>
      <c r="B86" s="4"/>
      <c r="C86" s="4"/>
    </row>
    <row r="87" spans="1:67" ht="18.75" x14ac:dyDescent="0.3">
      <c r="A87" s="4"/>
      <c r="B87" s="4"/>
      <c r="C87" s="4"/>
    </row>
    <row r="88" spans="1:67" ht="18.75" x14ac:dyDescent="0.3">
      <c r="A88" s="4"/>
      <c r="B88" s="4"/>
      <c r="C88" s="4"/>
    </row>
    <row r="89" spans="1:67" ht="18.75" x14ac:dyDescent="0.3">
      <c r="A89" s="4"/>
      <c r="B89" s="4"/>
      <c r="C89" s="4"/>
    </row>
    <row r="90" spans="1:67" ht="18.75" x14ac:dyDescent="0.3">
      <c r="A90" s="4"/>
      <c r="B90" s="4"/>
      <c r="C90" s="4"/>
    </row>
    <row r="91" spans="1:67" ht="18.75" x14ac:dyDescent="0.3">
      <c r="A91" s="213" t="s">
        <v>292</v>
      </c>
      <c r="B91" s="213"/>
      <c r="C91" s="213"/>
      <c r="D91" s="213"/>
      <c r="E91" s="213"/>
      <c r="F91" s="213"/>
      <c r="G91" s="213"/>
      <c r="H91" s="213"/>
      <c r="I91" s="213"/>
      <c r="J91" s="213"/>
    </row>
    <row r="92" spans="1:67" ht="18.75" x14ac:dyDescent="0.3">
      <c r="A92" s="4"/>
      <c r="C92" s="206" t="str">
        <f>Titre!C29</f>
        <v>MARS</v>
      </c>
      <c r="D92" s="207"/>
      <c r="E92" s="207"/>
      <c r="F92" s="207"/>
    </row>
    <row r="93" spans="1:67" ht="18.75" x14ac:dyDescent="0.3">
      <c r="A93" s="208" t="s">
        <v>254</v>
      </c>
      <c r="B93" s="208"/>
      <c r="C93" s="107" t="s">
        <v>255</v>
      </c>
      <c r="D93" s="107" t="s">
        <v>256</v>
      </c>
      <c r="E93" s="107" t="s">
        <v>138</v>
      </c>
      <c r="F93" s="107" t="s">
        <v>257</v>
      </c>
      <c r="G93" s="108" t="s">
        <v>258</v>
      </c>
      <c r="H93" s="108" t="s">
        <v>259</v>
      </c>
      <c r="I93" s="108" t="s">
        <v>260</v>
      </c>
      <c r="K93" s="19" t="s">
        <v>255</v>
      </c>
      <c r="L93" s="19" t="s">
        <v>261</v>
      </c>
      <c r="M93" s="19" t="s">
        <v>262</v>
      </c>
      <c r="N93" s="19" t="s">
        <v>12</v>
      </c>
      <c r="O93" s="19" t="s">
        <v>263</v>
      </c>
      <c r="P93" s="19" t="s">
        <v>264</v>
      </c>
      <c r="Q93" s="19" t="s">
        <v>265</v>
      </c>
      <c r="R93" s="19" t="s">
        <v>266</v>
      </c>
      <c r="S93" s="19" t="s">
        <v>267</v>
      </c>
      <c r="T93" s="19" t="s">
        <v>268</v>
      </c>
      <c r="U93" s="19" t="s">
        <v>269</v>
      </c>
      <c r="V93" s="19" t="s">
        <v>270</v>
      </c>
      <c r="W93" s="109" t="s">
        <v>271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8.75" x14ac:dyDescent="0.3">
      <c r="A94" s="209" t="s">
        <v>287</v>
      </c>
      <c r="B94" s="210"/>
      <c r="C94" s="37">
        <f ca="1">SUMIF($L$93:$W$93,$C$92,$L$94:$W$94)</f>
        <v>2</v>
      </c>
      <c r="D94" s="37">
        <f ca="1">SUMIF($L$97:$W$97,$C$92,$L$98:$W$98)</f>
        <v>33</v>
      </c>
      <c r="E94" s="37">
        <f ca="1">SUMIF($L$101:$W$101,$C$92,$L$102:$W$102)</f>
        <v>12</v>
      </c>
      <c r="F94" s="37">
        <f ca="1">SUMIF($L$105:$W$105,$C$92,$L$106:$W$106)</f>
        <v>20</v>
      </c>
      <c r="G94" s="37">
        <f ca="1">SUMIF($Z$101:$AK$101,$C$92,$Z$102:$AK$102)</f>
        <v>3</v>
      </c>
      <c r="H94" s="37">
        <f ca="1">SUMIF($Z$109:$AK$109,$C$92,$Z$110:$AK$110)</f>
        <v>23</v>
      </c>
      <c r="I94" s="37">
        <f ca="1">SUMIF($L$109:$W$109,$C$92,$L$110:$W$110)</f>
        <v>5</v>
      </c>
      <c r="K94" s="19" t="s">
        <v>273</v>
      </c>
      <c r="L94" s="19">
        <f t="shared" ref="L94:L133" ca="1" si="8">RANDBETWEEN(0,35)</f>
        <v>12</v>
      </c>
      <c r="M94" s="19">
        <f t="shared" ref="M94:AB133" ca="1" si="9">RANDBETWEEN(0,35)</f>
        <v>7</v>
      </c>
      <c r="N94" s="19">
        <f t="shared" ca="1" si="9"/>
        <v>2</v>
      </c>
      <c r="O94" s="19">
        <f t="shared" ca="1" si="9"/>
        <v>19</v>
      </c>
      <c r="P94" s="19">
        <f t="shared" ca="1" si="9"/>
        <v>30</v>
      </c>
      <c r="Q94" s="19">
        <f t="shared" ca="1" si="9"/>
        <v>33</v>
      </c>
      <c r="R94" s="19">
        <f t="shared" ca="1" si="9"/>
        <v>14</v>
      </c>
      <c r="S94" s="19">
        <f t="shared" ca="1" si="9"/>
        <v>27</v>
      </c>
      <c r="T94" s="19">
        <f t="shared" ca="1" si="9"/>
        <v>7</v>
      </c>
      <c r="U94" s="19">
        <f t="shared" ca="1" si="9"/>
        <v>21</v>
      </c>
      <c r="V94" s="19">
        <f t="shared" ca="1" si="9"/>
        <v>28</v>
      </c>
      <c r="W94" s="109">
        <f t="shared" ca="1" si="9"/>
        <v>22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8.75" x14ac:dyDescent="0.3">
      <c r="A95" s="211" t="s">
        <v>288</v>
      </c>
      <c r="B95" s="212"/>
      <c r="C95" s="37">
        <f ca="1">SUMIF($L$93:$W$93,$C$92,$L$95:$W$95)</f>
        <v>34</v>
      </c>
      <c r="D95" s="37">
        <f ca="1">SUMIF($L$97:$W$97,$C$92,$L$99:$W$99)</f>
        <v>30</v>
      </c>
      <c r="E95" s="37">
        <f ca="1">SUMIF($L$101:$W$101,$C$92,$L$103:$W$103)</f>
        <v>0</v>
      </c>
      <c r="F95" s="37">
        <f ca="1">SUMIF($L$105:$W$105,$C$92,$L$107:$W$107)</f>
        <v>33</v>
      </c>
      <c r="G95" s="37">
        <f ca="1">SUMIF($Z$101:$AK$101,$C$92,$Z$103:$AK$103)</f>
        <v>13</v>
      </c>
      <c r="H95" s="37">
        <f ca="1">SUMIF($Z$109:$AK$109,$C$92,$Z$111:$AK$111)</f>
        <v>25</v>
      </c>
      <c r="I95" s="37">
        <f ca="1">SUMIF($L$109:$W$109,$C$92,$L$111:$W$111)</f>
        <v>6</v>
      </c>
      <c r="K95" s="19" t="s">
        <v>275</v>
      </c>
      <c r="L95" s="19">
        <f t="shared" ca="1" si="8"/>
        <v>4</v>
      </c>
      <c r="M95" s="19">
        <f t="shared" ca="1" si="9"/>
        <v>5</v>
      </c>
      <c r="N95" s="19">
        <f t="shared" ca="1" si="9"/>
        <v>34</v>
      </c>
      <c r="O95" s="19">
        <f t="shared" ca="1" si="9"/>
        <v>27</v>
      </c>
      <c r="P95" s="19">
        <f t="shared" ca="1" si="9"/>
        <v>34</v>
      </c>
      <c r="Q95" s="19">
        <f t="shared" ca="1" si="9"/>
        <v>34</v>
      </c>
      <c r="R95" s="19">
        <f t="shared" ca="1" si="9"/>
        <v>3</v>
      </c>
      <c r="S95" s="19">
        <f t="shared" ca="1" si="9"/>
        <v>14</v>
      </c>
      <c r="T95" s="19">
        <f t="shared" ca="1" si="9"/>
        <v>35</v>
      </c>
      <c r="U95" s="19">
        <f t="shared" ca="1" si="9"/>
        <v>0</v>
      </c>
      <c r="V95" s="19">
        <f t="shared" ca="1" si="9"/>
        <v>34</v>
      </c>
      <c r="W95" s="109">
        <f t="shared" ca="1" si="9"/>
        <v>3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8.75" x14ac:dyDescent="0.3">
      <c r="A96" s="4"/>
      <c r="B96" s="4"/>
      <c r="C96" s="4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8.75" x14ac:dyDescent="0.3">
      <c r="A97" s="4"/>
      <c r="B97" s="4"/>
      <c r="C97" s="4"/>
      <c r="K97" s="19" t="s">
        <v>256</v>
      </c>
      <c r="L97" s="19" t="s">
        <v>261</v>
      </c>
      <c r="M97" s="19" t="s">
        <v>262</v>
      </c>
      <c r="N97" s="19" t="s">
        <v>12</v>
      </c>
      <c r="O97" s="19" t="s">
        <v>263</v>
      </c>
      <c r="P97" s="19" t="s">
        <v>264</v>
      </c>
      <c r="Q97" s="19" t="s">
        <v>265</v>
      </c>
      <c r="R97" s="19" t="s">
        <v>266</v>
      </c>
      <c r="S97" s="19" t="s">
        <v>267</v>
      </c>
      <c r="T97" s="19" t="s">
        <v>268</v>
      </c>
      <c r="U97" s="19" t="s">
        <v>269</v>
      </c>
      <c r="V97" s="19" t="s">
        <v>270</v>
      </c>
      <c r="W97" s="109" t="s">
        <v>271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8.75" x14ac:dyDescent="0.3">
      <c r="A98" s="4"/>
      <c r="B98" s="4"/>
      <c r="C98" s="4"/>
      <c r="K98" s="19" t="s">
        <v>273</v>
      </c>
      <c r="L98" s="19">
        <f t="shared" ca="1" si="8"/>
        <v>6</v>
      </c>
      <c r="M98" s="19">
        <f t="shared" ca="1" si="9"/>
        <v>12</v>
      </c>
      <c r="N98" s="19">
        <f t="shared" ca="1" si="9"/>
        <v>33</v>
      </c>
      <c r="O98" s="19">
        <f t="shared" ca="1" si="9"/>
        <v>13</v>
      </c>
      <c r="P98" s="19">
        <f t="shared" ca="1" si="9"/>
        <v>6</v>
      </c>
      <c r="Q98" s="19">
        <f t="shared" ca="1" si="9"/>
        <v>19</v>
      </c>
      <c r="R98" s="19">
        <f t="shared" ca="1" si="9"/>
        <v>15</v>
      </c>
      <c r="S98" s="19">
        <f t="shared" ca="1" si="9"/>
        <v>10</v>
      </c>
      <c r="T98" s="19">
        <f t="shared" ca="1" si="9"/>
        <v>35</v>
      </c>
      <c r="U98" s="19">
        <f t="shared" ca="1" si="9"/>
        <v>6</v>
      </c>
      <c r="V98" s="19">
        <f t="shared" ca="1" si="9"/>
        <v>18</v>
      </c>
      <c r="W98" s="109">
        <f t="shared" ca="1" si="9"/>
        <v>30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8.75" x14ac:dyDescent="0.3">
      <c r="A99" s="4"/>
      <c r="B99" s="4"/>
      <c r="C99" s="4"/>
      <c r="K99" s="19" t="s">
        <v>275</v>
      </c>
      <c r="L99" s="19">
        <f t="shared" ca="1" si="8"/>
        <v>3</v>
      </c>
      <c r="M99" s="19">
        <f t="shared" ca="1" si="9"/>
        <v>0</v>
      </c>
      <c r="N99" s="19">
        <f t="shared" ca="1" si="9"/>
        <v>30</v>
      </c>
      <c r="O99" s="19">
        <f t="shared" ca="1" si="9"/>
        <v>24</v>
      </c>
      <c r="P99" s="19">
        <f t="shared" ca="1" si="9"/>
        <v>12</v>
      </c>
      <c r="Q99" s="19">
        <f t="shared" ca="1" si="9"/>
        <v>28</v>
      </c>
      <c r="R99" s="19">
        <f t="shared" ca="1" si="9"/>
        <v>26</v>
      </c>
      <c r="S99" s="19">
        <f t="shared" ca="1" si="9"/>
        <v>24</v>
      </c>
      <c r="T99" s="19">
        <f t="shared" ca="1" si="9"/>
        <v>8</v>
      </c>
      <c r="U99" s="19">
        <f t="shared" ca="1" si="9"/>
        <v>25</v>
      </c>
      <c r="V99" s="19">
        <f t="shared" ca="1" si="9"/>
        <v>22</v>
      </c>
      <c r="W99" s="109">
        <f t="shared" ca="1" si="9"/>
        <v>8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8.75" x14ac:dyDescent="0.3">
      <c r="A100" s="4"/>
      <c r="B100" s="4"/>
      <c r="C100" s="4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8.75" x14ac:dyDescent="0.3">
      <c r="A101" s="4"/>
      <c r="B101" s="4"/>
      <c r="C101" s="4"/>
      <c r="K101" s="19" t="s">
        <v>138</v>
      </c>
      <c r="L101" s="19" t="s">
        <v>261</v>
      </c>
      <c r="M101" s="19" t="s">
        <v>262</v>
      </c>
      <c r="N101" s="19" t="s">
        <v>12</v>
      </c>
      <c r="O101" s="19" t="s">
        <v>263</v>
      </c>
      <c r="P101" s="19" t="s">
        <v>264</v>
      </c>
      <c r="Q101" s="19" t="s">
        <v>265</v>
      </c>
      <c r="R101" s="19" t="s">
        <v>266</v>
      </c>
      <c r="S101" s="19" t="s">
        <v>267</v>
      </c>
      <c r="T101" s="19" t="s">
        <v>268</v>
      </c>
      <c r="U101" s="19" t="s">
        <v>269</v>
      </c>
      <c r="V101" s="19" t="s">
        <v>270</v>
      </c>
      <c r="W101" s="109" t="s">
        <v>271</v>
      </c>
      <c r="X101" s="1"/>
      <c r="Y101" s="19" t="s">
        <v>258</v>
      </c>
      <c r="Z101" s="19" t="s">
        <v>261</v>
      </c>
      <c r="AA101" s="19" t="s">
        <v>262</v>
      </c>
      <c r="AB101" s="19" t="s">
        <v>12</v>
      </c>
      <c r="AC101" s="19" t="s">
        <v>263</v>
      </c>
      <c r="AD101" s="19" t="s">
        <v>264</v>
      </c>
      <c r="AE101" s="19" t="s">
        <v>265</v>
      </c>
      <c r="AF101" s="19" t="s">
        <v>266</v>
      </c>
      <c r="AG101" s="19" t="s">
        <v>267</v>
      </c>
      <c r="AH101" s="19" t="s">
        <v>268</v>
      </c>
      <c r="AI101" s="19" t="s">
        <v>269</v>
      </c>
      <c r="AJ101" s="19" t="s">
        <v>270</v>
      </c>
      <c r="AK101" s="109" t="s">
        <v>271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8.75" x14ac:dyDescent="0.3">
      <c r="A102" s="4"/>
      <c r="B102" s="4"/>
      <c r="C102" s="4"/>
      <c r="K102" s="19" t="s">
        <v>273</v>
      </c>
      <c r="L102" s="19">
        <f t="shared" ca="1" si="8"/>
        <v>35</v>
      </c>
      <c r="M102" s="19">
        <f t="shared" ca="1" si="9"/>
        <v>15</v>
      </c>
      <c r="N102" s="19">
        <f t="shared" ca="1" si="9"/>
        <v>12</v>
      </c>
      <c r="O102" s="19">
        <f t="shared" ca="1" si="9"/>
        <v>29</v>
      </c>
      <c r="P102" s="19">
        <f t="shared" ca="1" si="9"/>
        <v>14</v>
      </c>
      <c r="Q102" s="19">
        <f t="shared" ca="1" si="9"/>
        <v>25</v>
      </c>
      <c r="R102" s="19">
        <f t="shared" ca="1" si="9"/>
        <v>31</v>
      </c>
      <c r="S102" s="19">
        <f t="shared" ca="1" si="9"/>
        <v>1</v>
      </c>
      <c r="T102" s="19">
        <f t="shared" ca="1" si="9"/>
        <v>3</v>
      </c>
      <c r="U102" s="19">
        <f t="shared" ca="1" si="9"/>
        <v>20</v>
      </c>
      <c r="V102" s="19">
        <f t="shared" ca="1" si="9"/>
        <v>13</v>
      </c>
      <c r="W102" s="109">
        <f t="shared" ca="1" si="9"/>
        <v>32</v>
      </c>
      <c r="X102" s="1"/>
      <c r="Y102" s="19" t="s">
        <v>273</v>
      </c>
      <c r="Z102" s="19">
        <f t="shared" ref="Z102:Z133" ca="1" si="10">RANDBETWEEN(0,35)</f>
        <v>12</v>
      </c>
      <c r="AA102" s="19">
        <f t="shared" ca="1" si="9"/>
        <v>4</v>
      </c>
      <c r="AB102" s="19">
        <f t="shared" ca="1" si="9"/>
        <v>3</v>
      </c>
      <c r="AC102" s="19">
        <f t="shared" ref="AA102:AK133" ca="1" si="11">RANDBETWEEN(0,35)</f>
        <v>0</v>
      </c>
      <c r="AD102" s="19">
        <f t="shared" ca="1" si="11"/>
        <v>11</v>
      </c>
      <c r="AE102" s="19">
        <f t="shared" ca="1" si="11"/>
        <v>25</v>
      </c>
      <c r="AF102" s="19">
        <f t="shared" ca="1" si="11"/>
        <v>4</v>
      </c>
      <c r="AG102" s="19">
        <f t="shared" ca="1" si="11"/>
        <v>8</v>
      </c>
      <c r="AH102" s="19">
        <f t="shared" ca="1" si="11"/>
        <v>14</v>
      </c>
      <c r="AI102" s="19">
        <f t="shared" ca="1" si="11"/>
        <v>12</v>
      </c>
      <c r="AJ102" s="19">
        <f t="shared" ca="1" si="11"/>
        <v>17</v>
      </c>
      <c r="AK102" s="109">
        <f t="shared" ca="1" si="11"/>
        <v>21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8.75" x14ac:dyDescent="0.3">
      <c r="A103" s="4"/>
      <c r="B103" s="4"/>
      <c r="C103" s="4"/>
      <c r="K103" s="19" t="s">
        <v>275</v>
      </c>
      <c r="L103" s="19">
        <f t="shared" ca="1" si="8"/>
        <v>22</v>
      </c>
      <c r="M103" s="19">
        <f t="shared" ca="1" si="9"/>
        <v>6</v>
      </c>
      <c r="N103" s="19">
        <f t="shared" ca="1" si="9"/>
        <v>0</v>
      </c>
      <c r="O103" s="19">
        <f t="shared" ca="1" si="9"/>
        <v>27</v>
      </c>
      <c r="P103" s="19">
        <f t="shared" ca="1" si="9"/>
        <v>28</v>
      </c>
      <c r="Q103" s="19">
        <f t="shared" ca="1" si="9"/>
        <v>11</v>
      </c>
      <c r="R103" s="19">
        <f t="shared" ca="1" si="9"/>
        <v>10</v>
      </c>
      <c r="S103" s="19">
        <f t="shared" ca="1" si="9"/>
        <v>29</v>
      </c>
      <c r="T103" s="19">
        <f t="shared" ca="1" si="9"/>
        <v>10</v>
      </c>
      <c r="U103" s="19">
        <f t="shared" ca="1" si="9"/>
        <v>21</v>
      </c>
      <c r="V103" s="19">
        <f t="shared" ca="1" si="9"/>
        <v>27</v>
      </c>
      <c r="W103" s="109">
        <f t="shared" ca="1" si="9"/>
        <v>7</v>
      </c>
      <c r="X103" s="1"/>
      <c r="Y103" s="19" t="s">
        <v>275</v>
      </c>
      <c r="Z103" s="19">
        <f t="shared" ca="1" si="10"/>
        <v>22</v>
      </c>
      <c r="AA103" s="19">
        <f t="shared" ca="1" si="11"/>
        <v>16</v>
      </c>
      <c r="AB103" s="19">
        <f t="shared" ca="1" si="11"/>
        <v>13</v>
      </c>
      <c r="AC103" s="19">
        <f t="shared" ca="1" si="11"/>
        <v>28</v>
      </c>
      <c r="AD103" s="19">
        <f t="shared" ca="1" si="11"/>
        <v>0</v>
      </c>
      <c r="AE103" s="19">
        <f t="shared" ca="1" si="11"/>
        <v>20</v>
      </c>
      <c r="AF103" s="19">
        <f t="shared" ca="1" si="11"/>
        <v>1</v>
      </c>
      <c r="AG103" s="19">
        <f t="shared" ca="1" si="11"/>
        <v>33</v>
      </c>
      <c r="AH103" s="19">
        <f t="shared" ca="1" si="11"/>
        <v>3</v>
      </c>
      <c r="AI103" s="19">
        <f t="shared" ca="1" si="11"/>
        <v>0</v>
      </c>
      <c r="AJ103" s="19">
        <f t="shared" ca="1" si="11"/>
        <v>15</v>
      </c>
      <c r="AK103" s="109">
        <f t="shared" ca="1" si="11"/>
        <v>34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8.75" x14ac:dyDescent="0.3">
      <c r="A104" s="4"/>
      <c r="B104" s="4"/>
      <c r="C104" s="4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8.75" x14ac:dyDescent="0.3">
      <c r="A105" s="4"/>
      <c r="B105" s="4"/>
      <c r="C105" s="4"/>
      <c r="K105" s="19" t="s">
        <v>257</v>
      </c>
      <c r="L105" s="19" t="s">
        <v>261</v>
      </c>
      <c r="M105" s="19" t="s">
        <v>262</v>
      </c>
      <c r="N105" s="19" t="s">
        <v>12</v>
      </c>
      <c r="O105" s="19" t="s">
        <v>263</v>
      </c>
      <c r="P105" s="19" t="s">
        <v>264</v>
      </c>
      <c r="Q105" s="19" t="s">
        <v>265</v>
      </c>
      <c r="R105" s="19" t="s">
        <v>266</v>
      </c>
      <c r="S105" s="19" t="s">
        <v>267</v>
      </c>
      <c r="T105" s="19" t="s">
        <v>268</v>
      </c>
      <c r="U105" s="19" t="s">
        <v>269</v>
      </c>
      <c r="V105" s="19" t="s">
        <v>270</v>
      </c>
      <c r="W105" s="109" t="s">
        <v>271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8.75" x14ac:dyDescent="0.3">
      <c r="A106" s="4"/>
      <c r="B106" s="4"/>
      <c r="C106" s="4"/>
      <c r="K106" s="19" t="s">
        <v>273</v>
      </c>
      <c r="L106" s="19">
        <f t="shared" ca="1" si="8"/>
        <v>22</v>
      </c>
      <c r="M106" s="19">
        <f t="shared" ca="1" si="9"/>
        <v>21</v>
      </c>
      <c r="N106" s="19">
        <f t="shared" ca="1" si="9"/>
        <v>20</v>
      </c>
      <c r="O106" s="19">
        <f t="shared" ca="1" si="9"/>
        <v>11</v>
      </c>
      <c r="P106" s="19">
        <f t="shared" ca="1" si="9"/>
        <v>3</v>
      </c>
      <c r="Q106" s="19">
        <f t="shared" ca="1" si="9"/>
        <v>27</v>
      </c>
      <c r="R106" s="19">
        <f t="shared" ca="1" si="9"/>
        <v>30</v>
      </c>
      <c r="S106" s="19">
        <f t="shared" ca="1" si="9"/>
        <v>0</v>
      </c>
      <c r="T106" s="19">
        <f t="shared" ca="1" si="9"/>
        <v>4</v>
      </c>
      <c r="U106" s="19">
        <f t="shared" ca="1" si="9"/>
        <v>8</v>
      </c>
      <c r="V106" s="19">
        <f t="shared" ca="1" si="9"/>
        <v>1</v>
      </c>
      <c r="W106" s="109">
        <f t="shared" ca="1" si="9"/>
        <v>6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8.75" x14ac:dyDescent="0.3">
      <c r="A107" s="4"/>
      <c r="B107" s="4"/>
      <c r="C107" s="4"/>
      <c r="K107" s="19" t="s">
        <v>275</v>
      </c>
      <c r="L107" s="19">
        <f t="shared" ca="1" si="8"/>
        <v>35</v>
      </c>
      <c r="M107" s="19">
        <f t="shared" ca="1" si="9"/>
        <v>22</v>
      </c>
      <c r="N107" s="19">
        <f t="shared" ca="1" si="9"/>
        <v>33</v>
      </c>
      <c r="O107" s="19">
        <f t="shared" ca="1" si="9"/>
        <v>35</v>
      </c>
      <c r="P107" s="19">
        <f t="shared" ca="1" si="9"/>
        <v>21</v>
      </c>
      <c r="Q107" s="19">
        <f t="shared" ca="1" si="9"/>
        <v>1</v>
      </c>
      <c r="R107" s="19">
        <f t="shared" ca="1" si="9"/>
        <v>23</v>
      </c>
      <c r="S107" s="19">
        <f t="shared" ca="1" si="9"/>
        <v>1</v>
      </c>
      <c r="T107" s="19">
        <f t="shared" ca="1" si="9"/>
        <v>3</v>
      </c>
      <c r="U107" s="19">
        <f t="shared" ca="1" si="9"/>
        <v>24</v>
      </c>
      <c r="V107" s="19">
        <f t="shared" ca="1" si="9"/>
        <v>12</v>
      </c>
      <c r="W107" s="109">
        <f t="shared" ca="1" si="9"/>
        <v>29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8.75" x14ac:dyDescent="0.3">
      <c r="A108" s="4"/>
      <c r="B108" s="4"/>
      <c r="C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8.75" x14ac:dyDescent="0.3">
      <c r="A109" s="4"/>
      <c r="B109" s="4"/>
      <c r="C109" s="4"/>
      <c r="K109" s="19" t="s">
        <v>260</v>
      </c>
      <c r="L109" s="19" t="s">
        <v>261</v>
      </c>
      <c r="M109" s="19" t="s">
        <v>262</v>
      </c>
      <c r="N109" s="19" t="s">
        <v>12</v>
      </c>
      <c r="O109" s="19" t="s">
        <v>263</v>
      </c>
      <c r="P109" s="19" t="s">
        <v>264</v>
      </c>
      <c r="Q109" s="19" t="s">
        <v>265</v>
      </c>
      <c r="R109" s="19" t="s">
        <v>266</v>
      </c>
      <c r="S109" s="19" t="s">
        <v>267</v>
      </c>
      <c r="T109" s="19" t="s">
        <v>268</v>
      </c>
      <c r="U109" s="19" t="s">
        <v>269</v>
      </c>
      <c r="V109" s="19" t="s">
        <v>270</v>
      </c>
      <c r="W109" s="109" t="s">
        <v>271</v>
      </c>
      <c r="Y109" s="19" t="s">
        <v>259</v>
      </c>
      <c r="Z109" s="19" t="s">
        <v>261</v>
      </c>
      <c r="AA109" s="19" t="s">
        <v>262</v>
      </c>
      <c r="AB109" s="19" t="s">
        <v>12</v>
      </c>
      <c r="AC109" s="19" t="s">
        <v>263</v>
      </c>
      <c r="AD109" s="19" t="s">
        <v>264</v>
      </c>
      <c r="AE109" s="19" t="s">
        <v>265</v>
      </c>
      <c r="AF109" s="19" t="s">
        <v>266</v>
      </c>
      <c r="AG109" s="19" t="s">
        <v>267</v>
      </c>
      <c r="AH109" s="19" t="s">
        <v>268</v>
      </c>
      <c r="AI109" s="19" t="s">
        <v>269</v>
      </c>
      <c r="AJ109" s="19" t="s">
        <v>270</v>
      </c>
      <c r="AK109" s="109" t="s">
        <v>271</v>
      </c>
    </row>
    <row r="110" spans="1:67" ht="18.75" x14ac:dyDescent="0.3">
      <c r="A110" s="4"/>
      <c r="B110" s="4"/>
      <c r="C110" s="4"/>
      <c r="K110" s="19" t="s">
        <v>273</v>
      </c>
      <c r="L110" s="19">
        <f t="shared" ca="1" si="8"/>
        <v>21</v>
      </c>
      <c r="M110" s="19">
        <f t="shared" ca="1" si="9"/>
        <v>19</v>
      </c>
      <c r="N110" s="19">
        <f t="shared" ca="1" si="9"/>
        <v>5</v>
      </c>
      <c r="O110" s="19">
        <f t="shared" ca="1" si="9"/>
        <v>4</v>
      </c>
      <c r="P110" s="19">
        <f t="shared" ca="1" si="9"/>
        <v>0</v>
      </c>
      <c r="Q110" s="19">
        <f t="shared" ca="1" si="9"/>
        <v>22</v>
      </c>
      <c r="R110" s="19">
        <f t="shared" ca="1" si="9"/>
        <v>22</v>
      </c>
      <c r="S110" s="19">
        <f t="shared" ca="1" si="9"/>
        <v>12</v>
      </c>
      <c r="T110" s="19">
        <f t="shared" ca="1" si="9"/>
        <v>7</v>
      </c>
      <c r="U110" s="19">
        <f t="shared" ca="1" si="9"/>
        <v>27</v>
      </c>
      <c r="V110" s="19">
        <f t="shared" ca="1" si="9"/>
        <v>32</v>
      </c>
      <c r="W110" s="109">
        <f t="shared" ca="1" si="9"/>
        <v>35</v>
      </c>
      <c r="Y110" s="19" t="s">
        <v>273</v>
      </c>
      <c r="Z110" s="19">
        <f t="shared" ca="1" si="10"/>
        <v>3</v>
      </c>
      <c r="AA110" s="19">
        <f t="shared" ca="1" si="11"/>
        <v>10</v>
      </c>
      <c r="AB110" s="19">
        <f t="shared" ca="1" si="11"/>
        <v>23</v>
      </c>
      <c r="AC110" s="19">
        <f t="shared" ca="1" si="11"/>
        <v>33</v>
      </c>
      <c r="AD110" s="19">
        <f t="shared" ca="1" si="11"/>
        <v>33</v>
      </c>
      <c r="AE110" s="19">
        <f t="shared" ca="1" si="11"/>
        <v>16</v>
      </c>
      <c r="AF110" s="19">
        <f t="shared" ca="1" si="11"/>
        <v>10</v>
      </c>
      <c r="AG110" s="19">
        <f t="shared" ca="1" si="11"/>
        <v>12</v>
      </c>
      <c r="AH110" s="19">
        <f t="shared" ca="1" si="11"/>
        <v>25</v>
      </c>
      <c r="AI110" s="19">
        <f t="shared" ca="1" si="11"/>
        <v>6</v>
      </c>
      <c r="AJ110" s="19">
        <f t="shared" ca="1" si="11"/>
        <v>19</v>
      </c>
      <c r="AK110" s="109">
        <f t="shared" ca="1" si="11"/>
        <v>3</v>
      </c>
    </row>
    <row r="111" spans="1:67" ht="18.75" x14ac:dyDescent="0.3">
      <c r="A111" s="4"/>
      <c r="B111" s="4"/>
      <c r="C111" s="4"/>
      <c r="K111" s="19" t="s">
        <v>275</v>
      </c>
      <c r="L111" s="19">
        <f t="shared" ca="1" si="8"/>
        <v>31</v>
      </c>
      <c r="M111" s="19">
        <f t="shared" ca="1" si="9"/>
        <v>29</v>
      </c>
      <c r="N111" s="19">
        <f t="shared" ca="1" si="9"/>
        <v>6</v>
      </c>
      <c r="O111" s="19">
        <f t="shared" ca="1" si="9"/>
        <v>23</v>
      </c>
      <c r="P111" s="19">
        <f t="shared" ca="1" si="9"/>
        <v>6</v>
      </c>
      <c r="Q111" s="19">
        <f t="shared" ca="1" si="9"/>
        <v>14</v>
      </c>
      <c r="R111" s="19">
        <f t="shared" ca="1" si="9"/>
        <v>14</v>
      </c>
      <c r="S111" s="19">
        <f t="shared" ca="1" si="9"/>
        <v>10</v>
      </c>
      <c r="T111" s="19">
        <f t="shared" ca="1" si="9"/>
        <v>15</v>
      </c>
      <c r="U111" s="19">
        <f t="shared" ca="1" si="9"/>
        <v>20</v>
      </c>
      <c r="V111" s="19">
        <f t="shared" ca="1" si="9"/>
        <v>11</v>
      </c>
      <c r="W111" s="109">
        <f t="shared" ca="1" si="9"/>
        <v>29</v>
      </c>
      <c r="Y111" s="19" t="s">
        <v>275</v>
      </c>
      <c r="Z111" s="19">
        <f t="shared" ca="1" si="10"/>
        <v>25</v>
      </c>
      <c r="AA111" s="19">
        <f t="shared" ca="1" si="11"/>
        <v>30</v>
      </c>
      <c r="AB111" s="19">
        <f t="shared" ca="1" si="11"/>
        <v>25</v>
      </c>
      <c r="AC111" s="19">
        <f t="shared" ca="1" si="11"/>
        <v>28</v>
      </c>
      <c r="AD111" s="19">
        <f t="shared" ca="1" si="11"/>
        <v>4</v>
      </c>
      <c r="AE111" s="19">
        <f t="shared" ca="1" si="11"/>
        <v>34</v>
      </c>
      <c r="AF111" s="19">
        <f t="shared" ca="1" si="11"/>
        <v>12</v>
      </c>
      <c r="AG111" s="19">
        <f t="shared" ca="1" si="11"/>
        <v>3</v>
      </c>
      <c r="AH111" s="19">
        <f t="shared" ca="1" si="11"/>
        <v>13</v>
      </c>
      <c r="AI111" s="19">
        <f t="shared" ca="1" si="11"/>
        <v>34</v>
      </c>
      <c r="AJ111" s="19">
        <f t="shared" ca="1" si="11"/>
        <v>25</v>
      </c>
      <c r="AK111" s="109">
        <f t="shared" ca="1" si="11"/>
        <v>29</v>
      </c>
    </row>
    <row r="112" spans="1:67" ht="18.75" x14ac:dyDescent="0.3">
      <c r="A112" s="4"/>
      <c r="B112" s="4"/>
      <c r="C112" s="4"/>
    </row>
    <row r="113" spans="1:67" ht="18.75" x14ac:dyDescent="0.3">
      <c r="A113" s="213" t="s">
        <v>292</v>
      </c>
      <c r="B113" s="213"/>
      <c r="C113" s="213"/>
      <c r="D113" s="213"/>
      <c r="E113" s="213"/>
      <c r="F113" s="213"/>
      <c r="G113" s="213"/>
      <c r="H113" s="213"/>
      <c r="I113" s="213"/>
      <c r="J113" s="213"/>
    </row>
    <row r="114" spans="1:67" ht="18.75" x14ac:dyDescent="0.3">
      <c r="A114" s="4"/>
      <c r="C114" s="206" t="str">
        <f>Titre!C29</f>
        <v>MARS</v>
      </c>
      <c r="D114" s="207"/>
      <c r="E114" s="207"/>
      <c r="F114" s="207"/>
    </row>
    <row r="115" spans="1:67" ht="18.75" x14ac:dyDescent="0.3">
      <c r="A115" s="208" t="s">
        <v>254</v>
      </c>
      <c r="B115" s="208"/>
      <c r="C115" s="107" t="s">
        <v>255</v>
      </c>
      <c r="D115" s="107" t="s">
        <v>256</v>
      </c>
      <c r="E115" s="107" t="s">
        <v>138</v>
      </c>
      <c r="F115" s="107" t="s">
        <v>257</v>
      </c>
      <c r="G115" s="108" t="s">
        <v>258</v>
      </c>
      <c r="H115" s="108" t="s">
        <v>259</v>
      </c>
      <c r="I115" s="108" t="s">
        <v>260</v>
      </c>
      <c r="K115" s="19" t="s">
        <v>255</v>
      </c>
      <c r="L115" s="19" t="s">
        <v>261</v>
      </c>
      <c r="M115" s="19" t="s">
        <v>262</v>
      </c>
      <c r="N115" s="19" t="s">
        <v>12</v>
      </c>
      <c r="O115" s="19" t="s">
        <v>263</v>
      </c>
      <c r="P115" s="19" t="s">
        <v>264</v>
      </c>
      <c r="Q115" s="19" t="s">
        <v>265</v>
      </c>
      <c r="R115" s="19" t="s">
        <v>266</v>
      </c>
      <c r="S115" s="19" t="s">
        <v>267</v>
      </c>
      <c r="T115" s="19" t="s">
        <v>268</v>
      </c>
      <c r="U115" s="19" t="s">
        <v>269</v>
      </c>
      <c r="V115" s="19" t="s">
        <v>270</v>
      </c>
      <c r="W115" s="109" t="s">
        <v>271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t="18.75" x14ac:dyDescent="0.3">
      <c r="A116" s="209" t="s">
        <v>287</v>
      </c>
      <c r="B116" s="210"/>
      <c r="C116" s="37">
        <f ca="1">SUMIF($L$115:$W$115,$C$92,$L$116:$W$116)</f>
        <v>11</v>
      </c>
      <c r="D116" s="37">
        <f ca="1">SUMIF($L$119:$W$119,$C$92,$L$120:$W$120)</f>
        <v>25</v>
      </c>
      <c r="E116" s="37">
        <f ca="1">SUMIF($L$123:$W$123,$C$92,$L$124:$W$124)</f>
        <v>1</v>
      </c>
      <c r="F116" s="37">
        <f ca="1">SUMIF($L$127:$W$127,$C$92,$L$128:$W$128)</f>
        <v>30</v>
      </c>
      <c r="G116" s="37">
        <f ca="1">SUMIF($Z$123:$AK$123,$C$92,$Z$124:$AK$124)</f>
        <v>35</v>
      </c>
      <c r="H116" s="37">
        <f ca="1">SUMIF($Z$131:$AK$131,$C$92,$Z$132:$AK$132)</f>
        <v>17</v>
      </c>
      <c r="I116" s="37">
        <f ca="1">SUMIF($L$131:$W$131,$C$92,$L$132:$W$132)</f>
        <v>9</v>
      </c>
      <c r="K116" s="19" t="s">
        <v>273</v>
      </c>
      <c r="L116" s="19">
        <f t="shared" ca="1" si="8"/>
        <v>10</v>
      </c>
      <c r="M116" s="19">
        <f t="shared" ca="1" si="9"/>
        <v>34</v>
      </c>
      <c r="N116" s="19">
        <f t="shared" ca="1" si="9"/>
        <v>11</v>
      </c>
      <c r="O116" s="19">
        <f t="shared" ca="1" si="9"/>
        <v>29</v>
      </c>
      <c r="P116" s="19">
        <f t="shared" ca="1" si="9"/>
        <v>33</v>
      </c>
      <c r="Q116" s="19">
        <f t="shared" ca="1" si="9"/>
        <v>2</v>
      </c>
      <c r="R116" s="19">
        <f t="shared" ca="1" si="9"/>
        <v>19</v>
      </c>
      <c r="S116" s="19">
        <f t="shared" ca="1" si="9"/>
        <v>6</v>
      </c>
      <c r="T116" s="19">
        <f t="shared" ca="1" si="9"/>
        <v>1</v>
      </c>
      <c r="U116" s="19">
        <f t="shared" ca="1" si="9"/>
        <v>20</v>
      </c>
      <c r="V116" s="19">
        <f t="shared" ca="1" si="9"/>
        <v>29</v>
      </c>
      <c r="W116" s="109">
        <f t="shared" ca="1" si="9"/>
        <v>32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t="18.75" x14ac:dyDescent="0.3">
      <c r="A117" s="211" t="s">
        <v>288</v>
      </c>
      <c r="B117" s="212"/>
      <c r="C117" s="37">
        <f ca="1">SUMIF($L$115:$W$115,$C$92,$L$117:$W$117)</f>
        <v>34</v>
      </c>
      <c r="D117" s="37">
        <f ca="1">SUMIF($L$119:$W$119,$C$92,$L$121:$W$121)</f>
        <v>2</v>
      </c>
      <c r="E117" s="37">
        <f ca="1">SUMIF($L$123:$W$123,$C$92,$L$125:$W$125)</f>
        <v>27</v>
      </c>
      <c r="F117" s="37">
        <f ca="1">SUMIF($L$127:$W$127,$C$92,$L$129:$W$129)</f>
        <v>33</v>
      </c>
      <c r="G117" s="37">
        <f ca="1">SUMIF($Z$123:$AK$123,$C$92,$Z$125:$AK$125)</f>
        <v>34</v>
      </c>
      <c r="H117" s="37">
        <f ca="1">SUMIF($Z$131:$AK$131,$C$92,$Z$133:$AK$133)</f>
        <v>15</v>
      </c>
      <c r="I117" s="37">
        <f ca="1">SUMIF($L$131:$W$131,$C$92,$L$133:$W$133)</f>
        <v>26</v>
      </c>
      <c r="K117" s="19" t="s">
        <v>275</v>
      </c>
      <c r="L117" s="19">
        <f t="shared" ca="1" si="8"/>
        <v>34</v>
      </c>
      <c r="M117" s="19">
        <f t="shared" ca="1" si="9"/>
        <v>18</v>
      </c>
      <c r="N117" s="19">
        <f t="shared" ca="1" si="9"/>
        <v>34</v>
      </c>
      <c r="O117" s="19">
        <f t="shared" ca="1" si="9"/>
        <v>28</v>
      </c>
      <c r="P117" s="19">
        <f t="shared" ca="1" si="9"/>
        <v>1</v>
      </c>
      <c r="Q117" s="19">
        <f t="shared" ca="1" si="9"/>
        <v>19</v>
      </c>
      <c r="R117" s="19">
        <f t="shared" ca="1" si="9"/>
        <v>29</v>
      </c>
      <c r="S117" s="19">
        <f t="shared" ca="1" si="9"/>
        <v>30</v>
      </c>
      <c r="T117" s="19">
        <f t="shared" ca="1" si="9"/>
        <v>12</v>
      </c>
      <c r="U117" s="19">
        <f t="shared" ca="1" si="9"/>
        <v>20</v>
      </c>
      <c r="V117" s="19">
        <f t="shared" ca="1" si="9"/>
        <v>26</v>
      </c>
      <c r="W117" s="109">
        <f t="shared" ca="1" si="9"/>
        <v>18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t="18.75" x14ac:dyDescent="0.3">
      <c r="A118" s="4"/>
      <c r="B118" s="4"/>
      <c r="C118" s="4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t="18.75" x14ac:dyDescent="0.3">
      <c r="A119" s="4"/>
      <c r="B119" s="4"/>
      <c r="C119" s="4"/>
      <c r="K119" s="19" t="s">
        <v>256</v>
      </c>
      <c r="L119" s="19" t="s">
        <v>261</v>
      </c>
      <c r="M119" s="19" t="s">
        <v>262</v>
      </c>
      <c r="N119" s="19" t="s">
        <v>12</v>
      </c>
      <c r="O119" s="19" t="s">
        <v>263</v>
      </c>
      <c r="P119" s="19" t="s">
        <v>264</v>
      </c>
      <c r="Q119" s="19" t="s">
        <v>265</v>
      </c>
      <c r="R119" s="19" t="s">
        <v>266</v>
      </c>
      <c r="S119" s="19" t="s">
        <v>267</v>
      </c>
      <c r="T119" s="19" t="s">
        <v>268</v>
      </c>
      <c r="U119" s="19" t="s">
        <v>269</v>
      </c>
      <c r="V119" s="19" t="s">
        <v>270</v>
      </c>
      <c r="W119" s="109" t="s">
        <v>271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t="18.75" x14ac:dyDescent="0.3">
      <c r="A120" s="4"/>
      <c r="B120" s="4"/>
      <c r="C120" s="4"/>
      <c r="K120" s="19" t="s">
        <v>273</v>
      </c>
      <c r="L120" s="19">
        <f t="shared" ca="1" si="8"/>
        <v>25</v>
      </c>
      <c r="M120" s="19">
        <f t="shared" ca="1" si="9"/>
        <v>15</v>
      </c>
      <c r="N120" s="19">
        <f t="shared" ca="1" si="9"/>
        <v>25</v>
      </c>
      <c r="O120" s="19">
        <f t="shared" ca="1" si="9"/>
        <v>22</v>
      </c>
      <c r="P120" s="19">
        <f t="shared" ca="1" si="9"/>
        <v>23</v>
      </c>
      <c r="Q120" s="19">
        <f t="shared" ca="1" si="9"/>
        <v>12</v>
      </c>
      <c r="R120" s="19">
        <f t="shared" ca="1" si="9"/>
        <v>33</v>
      </c>
      <c r="S120" s="19">
        <f t="shared" ca="1" si="9"/>
        <v>31</v>
      </c>
      <c r="T120" s="19">
        <f t="shared" ca="1" si="9"/>
        <v>14</v>
      </c>
      <c r="U120" s="19">
        <f t="shared" ca="1" si="9"/>
        <v>0</v>
      </c>
      <c r="V120" s="19">
        <f t="shared" ca="1" si="9"/>
        <v>16</v>
      </c>
      <c r="W120" s="109">
        <f t="shared" ca="1" si="9"/>
        <v>31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t="18.75" x14ac:dyDescent="0.3">
      <c r="A121" s="4"/>
      <c r="B121" s="4"/>
      <c r="C121" s="4"/>
      <c r="K121" s="19" t="s">
        <v>275</v>
      </c>
      <c r="L121" s="19">
        <f t="shared" ca="1" si="8"/>
        <v>5</v>
      </c>
      <c r="M121" s="19">
        <f t="shared" ca="1" si="9"/>
        <v>8</v>
      </c>
      <c r="N121" s="19">
        <f t="shared" ca="1" si="9"/>
        <v>2</v>
      </c>
      <c r="O121" s="19">
        <f t="shared" ca="1" si="9"/>
        <v>16</v>
      </c>
      <c r="P121" s="19">
        <f t="shared" ca="1" si="9"/>
        <v>25</v>
      </c>
      <c r="Q121" s="19">
        <f t="shared" ca="1" si="9"/>
        <v>15</v>
      </c>
      <c r="R121" s="19">
        <f t="shared" ca="1" si="9"/>
        <v>0</v>
      </c>
      <c r="S121" s="19">
        <f t="shared" ca="1" si="9"/>
        <v>1</v>
      </c>
      <c r="T121" s="19">
        <f t="shared" ca="1" si="9"/>
        <v>26</v>
      </c>
      <c r="U121" s="19">
        <f t="shared" ca="1" si="9"/>
        <v>0</v>
      </c>
      <c r="V121" s="19">
        <f t="shared" ca="1" si="9"/>
        <v>21</v>
      </c>
      <c r="W121" s="109">
        <f t="shared" ca="1" si="9"/>
        <v>20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t="18.75" x14ac:dyDescent="0.3">
      <c r="A122" s="4"/>
      <c r="B122" s="4"/>
      <c r="C122" s="4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t="18.75" x14ac:dyDescent="0.3">
      <c r="A123" s="4"/>
      <c r="B123" s="4"/>
      <c r="C123" s="4"/>
      <c r="K123" s="19" t="s">
        <v>138</v>
      </c>
      <c r="L123" s="19" t="s">
        <v>261</v>
      </c>
      <c r="M123" s="19" t="s">
        <v>262</v>
      </c>
      <c r="N123" s="19" t="s">
        <v>12</v>
      </c>
      <c r="O123" s="19" t="s">
        <v>263</v>
      </c>
      <c r="P123" s="19" t="s">
        <v>264</v>
      </c>
      <c r="Q123" s="19" t="s">
        <v>265</v>
      </c>
      <c r="R123" s="19" t="s">
        <v>266</v>
      </c>
      <c r="S123" s="19" t="s">
        <v>267</v>
      </c>
      <c r="T123" s="19" t="s">
        <v>268</v>
      </c>
      <c r="U123" s="19" t="s">
        <v>269</v>
      </c>
      <c r="V123" s="19" t="s">
        <v>270</v>
      </c>
      <c r="W123" s="109" t="s">
        <v>271</v>
      </c>
      <c r="X123" s="1"/>
      <c r="Y123" s="19" t="s">
        <v>258</v>
      </c>
      <c r="Z123" s="19" t="s">
        <v>261</v>
      </c>
      <c r="AA123" s="19" t="s">
        <v>262</v>
      </c>
      <c r="AB123" s="19" t="s">
        <v>12</v>
      </c>
      <c r="AC123" s="19" t="s">
        <v>263</v>
      </c>
      <c r="AD123" s="19" t="s">
        <v>264</v>
      </c>
      <c r="AE123" s="19" t="s">
        <v>265</v>
      </c>
      <c r="AF123" s="19" t="s">
        <v>266</v>
      </c>
      <c r="AG123" s="19" t="s">
        <v>267</v>
      </c>
      <c r="AH123" s="19" t="s">
        <v>268</v>
      </c>
      <c r="AI123" s="19" t="s">
        <v>269</v>
      </c>
      <c r="AJ123" s="19" t="s">
        <v>270</v>
      </c>
      <c r="AK123" s="109" t="s">
        <v>271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t="18.75" x14ac:dyDescent="0.3">
      <c r="A124" s="4"/>
      <c r="B124" s="4"/>
      <c r="C124" s="4"/>
      <c r="K124" s="19" t="s">
        <v>273</v>
      </c>
      <c r="L124" s="19">
        <f t="shared" ca="1" si="8"/>
        <v>4</v>
      </c>
      <c r="M124" s="19">
        <f t="shared" ca="1" si="9"/>
        <v>0</v>
      </c>
      <c r="N124" s="19">
        <f t="shared" ca="1" si="9"/>
        <v>1</v>
      </c>
      <c r="O124" s="19">
        <f t="shared" ca="1" si="9"/>
        <v>31</v>
      </c>
      <c r="P124" s="19">
        <f t="shared" ca="1" si="9"/>
        <v>21</v>
      </c>
      <c r="Q124" s="19">
        <f t="shared" ca="1" si="9"/>
        <v>5</v>
      </c>
      <c r="R124" s="19">
        <f t="shared" ca="1" si="9"/>
        <v>22</v>
      </c>
      <c r="S124" s="19">
        <f t="shared" ca="1" si="9"/>
        <v>26</v>
      </c>
      <c r="T124" s="19">
        <f t="shared" ca="1" si="9"/>
        <v>34</v>
      </c>
      <c r="U124" s="19">
        <f t="shared" ca="1" si="9"/>
        <v>30</v>
      </c>
      <c r="V124" s="19">
        <f t="shared" ca="1" si="9"/>
        <v>4</v>
      </c>
      <c r="W124" s="109">
        <f t="shared" ca="1" si="9"/>
        <v>16</v>
      </c>
      <c r="X124" s="1"/>
      <c r="Y124" s="19" t="s">
        <v>273</v>
      </c>
      <c r="Z124" s="19">
        <f t="shared" ca="1" si="10"/>
        <v>17</v>
      </c>
      <c r="AA124" s="19">
        <f t="shared" ca="1" si="9"/>
        <v>14</v>
      </c>
      <c r="AB124" s="19">
        <f t="shared" ca="1" si="9"/>
        <v>35</v>
      </c>
      <c r="AC124" s="19">
        <f t="shared" ca="1" si="11"/>
        <v>0</v>
      </c>
      <c r="AD124" s="19">
        <f t="shared" ca="1" si="11"/>
        <v>7</v>
      </c>
      <c r="AE124" s="19">
        <f t="shared" ca="1" si="11"/>
        <v>11</v>
      </c>
      <c r="AF124" s="19">
        <f t="shared" ca="1" si="11"/>
        <v>18</v>
      </c>
      <c r="AG124" s="19">
        <f t="shared" ca="1" si="11"/>
        <v>11</v>
      </c>
      <c r="AH124" s="19">
        <f t="shared" ca="1" si="11"/>
        <v>28</v>
      </c>
      <c r="AI124" s="19">
        <f t="shared" ca="1" si="11"/>
        <v>26</v>
      </c>
      <c r="AJ124" s="19">
        <f t="shared" ca="1" si="11"/>
        <v>13</v>
      </c>
      <c r="AK124" s="109">
        <f t="shared" ca="1" si="11"/>
        <v>21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t="18.75" x14ac:dyDescent="0.3">
      <c r="A125" s="4"/>
      <c r="B125" s="4"/>
      <c r="C125" s="4"/>
      <c r="K125" s="19" t="s">
        <v>275</v>
      </c>
      <c r="L125" s="19">
        <f t="shared" ca="1" si="8"/>
        <v>2</v>
      </c>
      <c r="M125" s="19">
        <f t="shared" ca="1" si="9"/>
        <v>28</v>
      </c>
      <c r="N125" s="19">
        <f t="shared" ca="1" si="9"/>
        <v>27</v>
      </c>
      <c r="O125" s="19">
        <f t="shared" ca="1" si="9"/>
        <v>5</v>
      </c>
      <c r="P125" s="19">
        <f t="shared" ca="1" si="9"/>
        <v>21</v>
      </c>
      <c r="Q125" s="19">
        <f t="shared" ca="1" si="9"/>
        <v>25</v>
      </c>
      <c r="R125" s="19">
        <f t="shared" ca="1" si="9"/>
        <v>29</v>
      </c>
      <c r="S125" s="19">
        <f t="shared" ca="1" si="9"/>
        <v>16</v>
      </c>
      <c r="T125" s="19">
        <f t="shared" ca="1" si="9"/>
        <v>2</v>
      </c>
      <c r="U125" s="19">
        <f t="shared" ca="1" si="9"/>
        <v>29</v>
      </c>
      <c r="V125" s="19">
        <f t="shared" ca="1" si="9"/>
        <v>12</v>
      </c>
      <c r="W125" s="109">
        <f t="shared" ca="1" si="9"/>
        <v>9</v>
      </c>
      <c r="X125" s="1"/>
      <c r="Y125" s="19" t="s">
        <v>275</v>
      </c>
      <c r="Z125" s="19">
        <f t="shared" ca="1" si="10"/>
        <v>25</v>
      </c>
      <c r="AA125" s="19">
        <f t="shared" ca="1" si="11"/>
        <v>13</v>
      </c>
      <c r="AB125" s="19">
        <f t="shared" ca="1" si="11"/>
        <v>34</v>
      </c>
      <c r="AC125" s="19">
        <f t="shared" ca="1" si="11"/>
        <v>30</v>
      </c>
      <c r="AD125" s="19">
        <f t="shared" ca="1" si="11"/>
        <v>31</v>
      </c>
      <c r="AE125" s="19">
        <f t="shared" ca="1" si="11"/>
        <v>8</v>
      </c>
      <c r="AF125" s="19">
        <f t="shared" ca="1" si="11"/>
        <v>20</v>
      </c>
      <c r="AG125" s="19">
        <f t="shared" ca="1" si="11"/>
        <v>25</v>
      </c>
      <c r="AH125" s="19">
        <f t="shared" ca="1" si="11"/>
        <v>18</v>
      </c>
      <c r="AI125" s="19">
        <f t="shared" ca="1" si="11"/>
        <v>19</v>
      </c>
      <c r="AJ125" s="19">
        <f t="shared" ca="1" si="11"/>
        <v>2</v>
      </c>
      <c r="AK125" s="109">
        <f t="shared" ca="1" si="11"/>
        <v>10</v>
      </c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t="18.75" x14ac:dyDescent="0.3">
      <c r="A126" s="4"/>
      <c r="B126" s="4"/>
      <c r="C126" s="4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t="18.75" x14ac:dyDescent="0.3">
      <c r="A127" s="4"/>
      <c r="B127" s="4"/>
      <c r="C127" s="4"/>
      <c r="K127" s="19" t="s">
        <v>257</v>
      </c>
      <c r="L127" s="19" t="s">
        <v>261</v>
      </c>
      <c r="M127" s="19" t="s">
        <v>262</v>
      </c>
      <c r="N127" s="19" t="s">
        <v>12</v>
      </c>
      <c r="O127" s="19" t="s">
        <v>263</v>
      </c>
      <c r="P127" s="19" t="s">
        <v>264</v>
      </c>
      <c r="Q127" s="19" t="s">
        <v>265</v>
      </c>
      <c r="R127" s="19" t="s">
        <v>266</v>
      </c>
      <c r="S127" s="19" t="s">
        <v>267</v>
      </c>
      <c r="T127" s="19" t="s">
        <v>268</v>
      </c>
      <c r="U127" s="19" t="s">
        <v>269</v>
      </c>
      <c r="V127" s="19" t="s">
        <v>270</v>
      </c>
      <c r="W127" s="109" t="s">
        <v>271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t="18.75" x14ac:dyDescent="0.3">
      <c r="A128" s="4"/>
      <c r="B128" s="4"/>
      <c r="C128" s="4"/>
      <c r="K128" s="19" t="s">
        <v>273</v>
      </c>
      <c r="L128" s="19">
        <f t="shared" ca="1" si="8"/>
        <v>33</v>
      </c>
      <c r="M128" s="19">
        <f t="shared" ca="1" si="9"/>
        <v>8</v>
      </c>
      <c r="N128" s="19">
        <f t="shared" ca="1" si="9"/>
        <v>30</v>
      </c>
      <c r="O128" s="19">
        <f t="shared" ca="1" si="9"/>
        <v>12</v>
      </c>
      <c r="P128" s="19">
        <f t="shared" ca="1" si="9"/>
        <v>13</v>
      </c>
      <c r="Q128" s="19">
        <f t="shared" ca="1" si="9"/>
        <v>7</v>
      </c>
      <c r="R128" s="19">
        <f t="shared" ca="1" si="9"/>
        <v>22</v>
      </c>
      <c r="S128" s="19">
        <f t="shared" ca="1" si="9"/>
        <v>33</v>
      </c>
      <c r="T128" s="19">
        <f t="shared" ca="1" si="9"/>
        <v>35</v>
      </c>
      <c r="U128" s="19">
        <f t="shared" ca="1" si="9"/>
        <v>0</v>
      </c>
      <c r="V128" s="19">
        <f t="shared" ca="1" si="9"/>
        <v>17</v>
      </c>
      <c r="W128" s="109">
        <f t="shared" ca="1" si="9"/>
        <v>13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t="18.75" x14ac:dyDescent="0.3">
      <c r="A129" s="4"/>
      <c r="B129" s="4"/>
      <c r="C129" s="4"/>
      <c r="K129" s="19" t="s">
        <v>275</v>
      </c>
      <c r="L129" s="19">
        <f t="shared" ca="1" si="8"/>
        <v>20</v>
      </c>
      <c r="M129" s="19">
        <f t="shared" ca="1" si="9"/>
        <v>17</v>
      </c>
      <c r="N129" s="19">
        <f t="shared" ca="1" si="9"/>
        <v>33</v>
      </c>
      <c r="O129" s="19">
        <f t="shared" ca="1" si="9"/>
        <v>22</v>
      </c>
      <c r="P129" s="19">
        <f t="shared" ca="1" si="9"/>
        <v>7</v>
      </c>
      <c r="Q129" s="19">
        <f t="shared" ca="1" si="9"/>
        <v>9</v>
      </c>
      <c r="R129" s="19">
        <f t="shared" ca="1" si="9"/>
        <v>30</v>
      </c>
      <c r="S129" s="19">
        <f t="shared" ca="1" si="9"/>
        <v>12</v>
      </c>
      <c r="T129" s="19">
        <f t="shared" ca="1" si="9"/>
        <v>27</v>
      </c>
      <c r="U129" s="19">
        <f t="shared" ca="1" si="9"/>
        <v>9</v>
      </c>
      <c r="V129" s="19">
        <f t="shared" ca="1" si="9"/>
        <v>3</v>
      </c>
      <c r="W129" s="109">
        <f t="shared" ca="1" si="9"/>
        <v>14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t="18.75" x14ac:dyDescent="0.3">
      <c r="A130" s="4"/>
      <c r="B130" s="4"/>
      <c r="C130" s="4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t="18.75" x14ac:dyDescent="0.3">
      <c r="A131" s="4"/>
      <c r="B131" s="4"/>
      <c r="C131" s="4"/>
      <c r="K131" s="19" t="s">
        <v>260</v>
      </c>
      <c r="L131" s="19" t="s">
        <v>261</v>
      </c>
      <c r="M131" s="19" t="s">
        <v>262</v>
      </c>
      <c r="N131" s="19" t="s">
        <v>12</v>
      </c>
      <c r="O131" s="19" t="s">
        <v>263</v>
      </c>
      <c r="P131" s="19" t="s">
        <v>264</v>
      </c>
      <c r="Q131" s="19" t="s">
        <v>265</v>
      </c>
      <c r="R131" s="19" t="s">
        <v>266</v>
      </c>
      <c r="S131" s="19" t="s">
        <v>267</v>
      </c>
      <c r="T131" s="19" t="s">
        <v>268</v>
      </c>
      <c r="U131" s="19" t="s">
        <v>269</v>
      </c>
      <c r="V131" s="19" t="s">
        <v>270</v>
      </c>
      <c r="W131" s="109" t="s">
        <v>271</v>
      </c>
      <c r="Y131" s="19" t="s">
        <v>259</v>
      </c>
      <c r="Z131" s="19" t="s">
        <v>261</v>
      </c>
      <c r="AA131" s="19" t="s">
        <v>262</v>
      </c>
      <c r="AB131" s="19" t="s">
        <v>12</v>
      </c>
      <c r="AC131" s="19" t="s">
        <v>263</v>
      </c>
      <c r="AD131" s="19" t="s">
        <v>264</v>
      </c>
      <c r="AE131" s="19" t="s">
        <v>265</v>
      </c>
      <c r="AF131" s="19" t="s">
        <v>266</v>
      </c>
      <c r="AG131" s="19" t="s">
        <v>267</v>
      </c>
      <c r="AH131" s="19" t="s">
        <v>268</v>
      </c>
      <c r="AI131" s="19" t="s">
        <v>269</v>
      </c>
      <c r="AJ131" s="19" t="s">
        <v>270</v>
      </c>
      <c r="AK131" s="109" t="s">
        <v>271</v>
      </c>
    </row>
    <row r="132" spans="1:67" ht="18.75" x14ac:dyDescent="0.3">
      <c r="A132" s="4"/>
      <c r="B132" s="4"/>
      <c r="C132" s="4"/>
      <c r="K132" s="19" t="s">
        <v>273</v>
      </c>
      <c r="L132" s="19">
        <f t="shared" ca="1" si="8"/>
        <v>8</v>
      </c>
      <c r="M132" s="19">
        <f t="shared" ca="1" si="9"/>
        <v>13</v>
      </c>
      <c r="N132" s="19">
        <f t="shared" ca="1" si="9"/>
        <v>9</v>
      </c>
      <c r="O132" s="19">
        <f t="shared" ca="1" si="9"/>
        <v>34</v>
      </c>
      <c r="P132" s="19">
        <f t="shared" ca="1" si="9"/>
        <v>15</v>
      </c>
      <c r="Q132" s="19">
        <f t="shared" ca="1" si="9"/>
        <v>31</v>
      </c>
      <c r="R132" s="19">
        <f t="shared" ca="1" si="9"/>
        <v>16</v>
      </c>
      <c r="S132" s="19">
        <f t="shared" ca="1" si="9"/>
        <v>11</v>
      </c>
      <c r="T132" s="19">
        <f t="shared" ca="1" si="9"/>
        <v>33</v>
      </c>
      <c r="U132" s="19">
        <f t="shared" ca="1" si="9"/>
        <v>16</v>
      </c>
      <c r="V132" s="19">
        <f t="shared" ca="1" si="9"/>
        <v>5</v>
      </c>
      <c r="W132" s="109">
        <f t="shared" ca="1" si="9"/>
        <v>2</v>
      </c>
      <c r="Y132" s="19" t="s">
        <v>273</v>
      </c>
      <c r="Z132" s="19">
        <f t="shared" ca="1" si="10"/>
        <v>16</v>
      </c>
      <c r="AA132" s="19">
        <f t="shared" ca="1" si="11"/>
        <v>0</v>
      </c>
      <c r="AB132" s="19">
        <f t="shared" ca="1" si="11"/>
        <v>17</v>
      </c>
      <c r="AC132" s="19">
        <f t="shared" ca="1" si="11"/>
        <v>9</v>
      </c>
      <c r="AD132" s="19">
        <f t="shared" ca="1" si="11"/>
        <v>26</v>
      </c>
      <c r="AE132" s="19">
        <f t="shared" ca="1" si="11"/>
        <v>29</v>
      </c>
      <c r="AF132" s="19">
        <f t="shared" ca="1" si="11"/>
        <v>12</v>
      </c>
      <c r="AG132" s="19">
        <f t="shared" ca="1" si="11"/>
        <v>5</v>
      </c>
      <c r="AH132" s="19">
        <f t="shared" ca="1" si="11"/>
        <v>35</v>
      </c>
      <c r="AI132" s="19">
        <f t="shared" ca="1" si="11"/>
        <v>23</v>
      </c>
      <c r="AJ132" s="19">
        <f t="shared" ca="1" si="11"/>
        <v>10</v>
      </c>
      <c r="AK132" s="109">
        <f t="shared" ca="1" si="11"/>
        <v>23</v>
      </c>
    </row>
    <row r="133" spans="1:67" ht="18.75" x14ac:dyDescent="0.3">
      <c r="A133" s="4"/>
      <c r="B133" s="4"/>
      <c r="C133" s="4"/>
      <c r="K133" s="19" t="s">
        <v>275</v>
      </c>
      <c r="L133" s="19">
        <f t="shared" ca="1" si="8"/>
        <v>21</v>
      </c>
      <c r="M133" s="19">
        <f t="shared" ca="1" si="9"/>
        <v>8</v>
      </c>
      <c r="N133" s="19">
        <f t="shared" ca="1" si="9"/>
        <v>26</v>
      </c>
      <c r="O133" s="19">
        <f t="shared" ca="1" si="9"/>
        <v>9</v>
      </c>
      <c r="P133" s="19">
        <f t="shared" ca="1" si="9"/>
        <v>15</v>
      </c>
      <c r="Q133" s="19">
        <f t="shared" ca="1" si="9"/>
        <v>0</v>
      </c>
      <c r="R133" s="19">
        <f t="shared" ca="1" si="9"/>
        <v>19</v>
      </c>
      <c r="S133" s="19">
        <f t="shared" ca="1" si="9"/>
        <v>10</v>
      </c>
      <c r="T133" s="19">
        <f t="shared" ca="1" si="9"/>
        <v>26</v>
      </c>
      <c r="U133" s="19">
        <f t="shared" ca="1" si="9"/>
        <v>20</v>
      </c>
      <c r="V133" s="19">
        <f t="shared" ca="1" si="9"/>
        <v>25</v>
      </c>
      <c r="W133" s="109">
        <f t="shared" ca="1" si="9"/>
        <v>3</v>
      </c>
      <c r="Y133" s="19" t="s">
        <v>275</v>
      </c>
      <c r="Z133" s="19">
        <f t="shared" ca="1" si="10"/>
        <v>7</v>
      </c>
      <c r="AA133" s="19">
        <f t="shared" ca="1" si="11"/>
        <v>20</v>
      </c>
      <c r="AB133" s="19">
        <f t="shared" ca="1" si="11"/>
        <v>15</v>
      </c>
      <c r="AC133" s="19">
        <f t="shared" ca="1" si="11"/>
        <v>21</v>
      </c>
      <c r="AD133" s="19">
        <f t="shared" ca="1" si="11"/>
        <v>18</v>
      </c>
      <c r="AE133" s="19">
        <f t="shared" ca="1" si="11"/>
        <v>5</v>
      </c>
      <c r="AF133" s="19">
        <f t="shared" ca="1" si="11"/>
        <v>2</v>
      </c>
      <c r="AG133" s="19">
        <f t="shared" ca="1" si="11"/>
        <v>8</v>
      </c>
      <c r="AH133" s="19">
        <f t="shared" ca="1" si="11"/>
        <v>7</v>
      </c>
      <c r="AI133" s="19">
        <f t="shared" ca="1" si="11"/>
        <v>9</v>
      </c>
      <c r="AJ133" s="19">
        <f t="shared" ca="1" si="11"/>
        <v>8</v>
      </c>
      <c r="AK133" s="109">
        <f t="shared" ca="1" si="11"/>
        <v>5</v>
      </c>
    </row>
    <row r="134" spans="1:67" ht="18.75" x14ac:dyDescent="0.3">
      <c r="A134" s="4"/>
      <c r="B134" s="4"/>
      <c r="C134" s="4"/>
    </row>
    <row r="135" spans="1:67" ht="18.75" x14ac:dyDescent="0.3">
      <c r="A135" s="214" t="s">
        <v>278</v>
      </c>
      <c r="B135" s="215"/>
      <c r="C135" s="215"/>
      <c r="D135" s="215"/>
      <c r="E135" s="215"/>
      <c r="F135" s="215"/>
      <c r="G135" s="215"/>
      <c r="H135" s="215"/>
      <c r="I135" s="215"/>
      <c r="J135" s="216"/>
    </row>
    <row r="136" spans="1:67" ht="18.75" x14ac:dyDescent="0.3">
      <c r="A136" s="20"/>
      <c r="B136" s="21"/>
      <c r="C136" s="21"/>
      <c r="D136" s="35"/>
      <c r="E136" s="35"/>
      <c r="F136" s="35"/>
      <c r="G136" s="35"/>
      <c r="H136" s="35"/>
      <c r="I136" s="35"/>
      <c r="J136" s="36"/>
    </row>
    <row r="137" spans="1:67" ht="18.75" x14ac:dyDescent="0.3">
      <c r="A137" s="23" t="s">
        <v>293</v>
      </c>
      <c r="B137" s="4"/>
      <c r="C137" s="4"/>
      <c r="D137" s="1"/>
      <c r="E137" s="1"/>
      <c r="F137" s="1"/>
      <c r="G137" s="1"/>
      <c r="H137" s="1"/>
      <c r="I137" s="1"/>
      <c r="J137" s="39"/>
    </row>
    <row r="138" spans="1:67" ht="18.75" x14ac:dyDescent="0.3">
      <c r="A138" s="23" t="s">
        <v>294</v>
      </c>
      <c r="B138" s="4"/>
      <c r="C138" s="4"/>
      <c r="D138" s="1"/>
      <c r="E138" s="1"/>
      <c r="F138" s="1"/>
      <c r="G138" s="1"/>
      <c r="H138" s="1"/>
      <c r="I138" s="1"/>
      <c r="J138" s="39"/>
    </row>
    <row r="139" spans="1:67" ht="18.75" customHeight="1" x14ac:dyDescent="0.3">
      <c r="A139" s="23"/>
      <c r="B139" s="4"/>
      <c r="C139" s="4"/>
      <c r="D139" s="1"/>
      <c r="E139" s="1"/>
      <c r="F139" s="1"/>
      <c r="G139" s="1"/>
      <c r="H139" s="1"/>
      <c r="I139" s="1"/>
      <c r="J139" s="39"/>
    </row>
    <row r="140" spans="1:67" ht="43.5" customHeight="1" x14ac:dyDescent="0.3">
      <c r="A140" s="217"/>
      <c r="B140" s="218"/>
      <c r="C140" s="218"/>
      <c r="D140" s="218"/>
      <c r="E140" s="218"/>
      <c r="F140" s="218"/>
      <c r="G140" s="218"/>
      <c r="H140" s="218"/>
      <c r="I140" s="218"/>
      <c r="J140" s="219"/>
    </row>
    <row r="141" spans="1:67" ht="18.75" customHeight="1" x14ac:dyDescent="0.3">
      <c r="A141" s="23"/>
      <c r="B141" s="4"/>
      <c r="C141" s="4"/>
      <c r="D141" s="1"/>
      <c r="E141" s="1"/>
      <c r="F141" s="1"/>
      <c r="G141" s="1"/>
      <c r="H141" s="1"/>
      <c r="I141" s="1"/>
      <c r="J141" s="39"/>
    </row>
    <row r="142" spans="1:67" ht="18.75" customHeight="1" x14ac:dyDescent="0.3">
      <c r="A142" s="29"/>
      <c r="B142" s="30"/>
      <c r="C142" s="30"/>
      <c r="D142" s="43"/>
      <c r="E142" s="43"/>
      <c r="F142" s="43"/>
      <c r="G142" s="43"/>
      <c r="H142" s="43"/>
      <c r="I142" s="43"/>
      <c r="J142" s="44"/>
    </row>
  </sheetData>
  <mergeCells count="22">
    <mergeCell ref="A1:J1"/>
    <mergeCell ref="C2:F2"/>
    <mergeCell ref="A25:J25"/>
    <mergeCell ref="C26:F26"/>
    <mergeCell ref="A47:J47"/>
    <mergeCell ref="C48:F48"/>
    <mergeCell ref="A49:B49"/>
    <mergeCell ref="A50:B50"/>
    <mergeCell ref="A69:J69"/>
    <mergeCell ref="C70:F70"/>
    <mergeCell ref="A91:J91"/>
    <mergeCell ref="C92:F92"/>
    <mergeCell ref="A93:B93"/>
    <mergeCell ref="A94:B94"/>
    <mergeCell ref="A95:B95"/>
    <mergeCell ref="A135:J135"/>
    <mergeCell ref="A140:J140"/>
    <mergeCell ref="A113:J113"/>
    <mergeCell ref="C114:F114"/>
    <mergeCell ref="A115:B115"/>
    <mergeCell ref="A116:B116"/>
    <mergeCell ref="A117:B117"/>
  </mergeCells>
  <pageMargins left="0.70866141732283472" right="0.45343137254901961" top="1.409313725490196" bottom="1.0784313725490193" header="0.31496062992125984" footer="0.31496062992125984"/>
  <pageSetup paperSize="9" firstPageNumber="2147483648" orientation="landscape"/>
  <headerFooter>
    <oddHeader>&amp;R&amp;20MAINTENANCE
CORRECTIVE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67" zoomScale="70" workbookViewId="0">
      <selection activeCell="C74" sqref="C74:F75"/>
    </sheetView>
  </sheetViews>
  <sheetFormatPr baseColWidth="10" defaultRowHeight="15" x14ac:dyDescent="0.25"/>
  <cols>
    <col min="1" max="1" width="31.28515625" bestFit="1" customWidth="1"/>
    <col min="6" max="6" width="12.85546875" bestFit="1" customWidth="1"/>
  </cols>
  <sheetData>
    <row r="1" spans="1:9" ht="18.75" x14ac:dyDescent="0.3">
      <c r="A1" s="203" t="s">
        <v>278</v>
      </c>
      <c r="B1" s="204"/>
      <c r="C1" s="204"/>
      <c r="D1" s="204"/>
      <c r="E1" s="204"/>
      <c r="F1" s="204"/>
      <c r="G1" s="204"/>
      <c r="H1" s="204"/>
      <c r="I1" s="205"/>
    </row>
    <row r="2" spans="1:9" ht="18.75" x14ac:dyDescent="0.3">
      <c r="A2" s="20"/>
      <c r="B2" s="21"/>
      <c r="C2" s="21"/>
      <c r="D2" s="35"/>
      <c r="E2" s="35"/>
      <c r="F2" s="35"/>
      <c r="G2" s="35"/>
      <c r="H2" s="35"/>
      <c r="I2" s="36"/>
    </row>
    <row r="3" spans="1:9" ht="18.75" x14ac:dyDescent="0.3">
      <c r="A3" s="23"/>
      <c r="B3" s="4"/>
      <c r="C3" s="4"/>
      <c r="D3" s="1"/>
      <c r="E3" s="1"/>
      <c r="F3" s="1"/>
      <c r="G3" s="1"/>
      <c r="H3" s="1"/>
      <c r="I3" s="39"/>
    </row>
    <row r="4" spans="1:9" ht="18.75" x14ac:dyDescent="0.3">
      <c r="A4" s="23"/>
      <c r="B4" s="4"/>
      <c r="C4" s="4"/>
      <c r="D4" s="1"/>
      <c r="E4" s="1"/>
      <c r="F4" s="1"/>
      <c r="G4" s="1"/>
      <c r="H4" s="1"/>
      <c r="I4" s="39"/>
    </row>
    <row r="5" spans="1:9" ht="18.75" x14ac:dyDescent="0.3">
      <c r="A5" s="23"/>
      <c r="B5" s="4"/>
      <c r="C5" s="4"/>
      <c r="D5" s="1"/>
      <c r="E5" s="1"/>
      <c r="F5" s="1"/>
      <c r="G5" s="1"/>
      <c r="H5" s="1"/>
      <c r="I5" s="39"/>
    </row>
    <row r="6" spans="1:9" ht="15" customHeight="1" x14ac:dyDescent="0.3">
      <c r="A6" s="217"/>
      <c r="B6" s="218"/>
      <c r="C6" s="218"/>
      <c r="D6" s="218"/>
      <c r="E6" s="218"/>
      <c r="F6" s="218"/>
      <c r="G6" s="218"/>
      <c r="H6" s="218"/>
      <c r="I6" s="219"/>
    </row>
    <row r="7" spans="1:9" ht="15" customHeight="1" x14ac:dyDescent="0.3">
      <c r="A7" s="23"/>
      <c r="B7" s="4"/>
      <c r="C7" s="4"/>
      <c r="D7" s="1"/>
      <c r="E7" s="1"/>
      <c r="F7" s="1"/>
      <c r="G7" s="1"/>
      <c r="H7" s="1"/>
      <c r="I7" s="39"/>
    </row>
    <row r="8" spans="1:9" ht="18.75" x14ac:dyDescent="0.3">
      <c r="A8" s="29"/>
      <c r="B8" s="30"/>
      <c r="C8" s="30"/>
      <c r="D8" s="43"/>
      <c r="E8" s="43"/>
      <c r="F8" s="43"/>
      <c r="G8" s="43"/>
      <c r="H8" s="43"/>
      <c r="I8" s="44"/>
    </row>
    <row r="9" spans="1:9" ht="18.75" x14ac:dyDescent="0.3">
      <c r="A9" s="4"/>
      <c r="B9" s="4"/>
      <c r="C9" s="4"/>
    </row>
    <row r="10" spans="1:9" ht="15" customHeight="1" x14ac:dyDescent="0.3">
      <c r="A10" s="221" t="s">
        <v>282</v>
      </c>
      <c r="B10" s="221"/>
      <c r="C10" s="221"/>
      <c r="D10" s="221"/>
      <c r="E10" s="221"/>
      <c r="F10" s="221"/>
      <c r="G10" s="221"/>
      <c r="H10" s="221"/>
      <c r="I10" s="221"/>
    </row>
    <row r="11" spans="1:9" ht="15" customHeight="1" x14ac:dyDescent="0.3">
      <c r="A11" s="110" t="s">
        <v>295</v>
      </c>
      <c r="B11" s="93" t="s">
        <v>165</v>
      </c>
      <c r="C11" s="93" t="s">
        <v>166</v>
      </c>
      <c r="D11" s="93" t="s">
        <v>167</v>
      </c>
      <c r="E11" s="93" t="s">
        <v>168</v>
      </c>
      <c r="F11" s="93" t="s">
        <v>162</v>
      </c>
      <c r="G11" s="192" t="s">
        <v>296</v>
      </c>
      <c r="H11" s="192"/>
      <c r="I11" s="192"/>
    </row>
    <row r="12" spans="1:9" ht="15" customHeight="1" x14ac:dyDescent="0.3">
      <c r="A12" s="18"/>
      <c r="B12" s="18"/>
      <c r="C12" s="111"/>
      <c r="D12" s="19"/>
      <c r="E12" s="19"/>
      <c r="F12" s="19"/>
      <c r="G12" s="138"/>
      <c r="H12" s="138"/>
      <c r="I12" s="138"/>
    </row>
    <row r="13" spans="1:9" ht="15" customHeight="1" x14ac:dyDescent="0.3">
      <c r="A13" s="18"/>
      <c r="B13" s="19"/>
      <c r="C13" s="111"/>
      <c r="D13" s="19"/>
      <c r="E13" s="19"/>
      <c r="F13" s="19"/>
      <c r="G13" s="138"/>
      <c r="H13" s="138"/>
      <c r="I13" s="138"/>
    </row>
    <row r="14" spans="1:9" ht="18.75" x14ac:dyDescent="0.3">
      <c r="A14" s="18"/>
      <c r="B14" s="19"/>
      <c r="C14" s="19"/>
      <c r="D14" s="19"/>
      <c r="E14" s="111"/>
      <c r="F14" s="19"/>
      <c r="G14" s="138"/>
      <c r="H14" s="138"/>
      <c r="I14" s="138"/>
    </row>
    <row r="15" spans="1:9" ht="18.75" x14ac:dyDescent="0.3">
      <c r="A15" s="18"/>
      <c r="B15" s="19"/>
      <c r="C15" s="19"/>
      <c r="D15" s="111"/>
      <c r="E15" s="19"/>
      <c r="F15" s="19"/>
      <c r="G15" s="138"/>
      <c r="H15" s="138"/>
      <c r="I15" s="138"/>
    </row>
    <row r="27" spans="1:9" ht="18.75" x14ac:dyDescent="0.3">
      <c r="A27" s="221" t="s">
        <v>297</v>
      </c>
      <c r="B27" s="221"/>
      <c r="C27" s="221"/>
      <c r="D27" s="221"/>
      <c r="E27" s="221"/>
      <c r="F27" s="221"/>
      <c r="G27" s="221"/>
      <c r="H27" s="221"/>
      <c r="I27" s="221"/>
    </row>
    <row r="28" spans="1:9" ht="18.75" x14ac:dyDescent="0.3">
      <c r="A28" s="4"/>
      <c r="C28" s="222" t="s">
        <v>298</v>
      </c>
      <c r="D28" s="222"/>
      <c r="E28" s="222"/>
      <c r="F28" s="222"/>
    </row>
    <row r="29" spans="1:9" ht="18.75" x14ac:dyDescent="0.3">
      <c r="A29" s="105" t="s">
        <v>299</v>
      </c>
      <c r="B29" s="99" t="s">
        <v>181</v>
      </c>
      <c r="C29" s="112" t="s">
        <v>165</v>
      </c>
      <c r="D29" s="112" t="s">
        <v>166</v>
      </c>
      <c r="E29" s="112" t="s">
        <v>167</v>
      </c>
      <c r="F29" s="112" t="s">
        <v>168</v>
      </c>
      <c r="G29" s="113" t="s">
        <v>182</v>
      </c>
      <c r="H29" s="113" t="s">
        <v>183</v>
      </c>
      <c r="I29" s="113" t="s">
        <v>185</v>
      </c>
    </row>
    <row r="30" spans="1:9" ht="18.75" x14ac:dyDescent="0.3">
      <c r="A30" s="101" t="s">
        <v>300</v>
      </c>
      <c r="B30" s="37">
        <v>25</v>
      </c>
      <c r="C30" s="37">
        <v>40</v>
      </c>
      <c r="D30" s="37">
        <v>49</v>
      </c>
      <c r="E30" s="37">
        <v>59</v>
      </c>
      <c r="F30" s="37">
        <v>65</v>
      </c>
      <c r="G30" s="37">
        <v>71</v>
      </c>
      <c r="H30" s="37">
        <v>77</v>
      </c>
      <c r="I30" s="37">
        <v>89</v>
      </c>
    </row>
    <row r="31" spans="1:9" ht="18.75" x14ac:dyDescent="0.3">
      <c r="A31" s="103" t="s">
        <v>301</v>
      </c>
      <c r="B31" s="18">
        <v>32</v>
      </c>
      <c r="C31" s="18">
        <v>40</v>
      </c>
      <c r="D31" s="18">
        <v>59</v>
      </c>
      <c r="E31" s="18">
        <v>59</v>
      </c>
      <c r="F31" s="18">
        <v>70</v>
      </c>
    </row>
    <row r="32" spans="1:9" ht="37.5" x14ac:dyDescent="0.3">
      <c r="A32" s="114" t="s">
        <v>302</v>
      </c>
      <c r="B32" s="18">
        <v>32</v>
      </c>
      <c r="C32" s="18">
        <v>40</v>
      </c>
      <c r="D32" s="18">
        <v>59</v>
      </c>
      <c r="E32" s="18">
        <v>59</v>
      </c>
      <c r="F32" s="18">
        <v>59</v>
      </c>
    </row>
    <row r="33" spans="1:9" ht="18.75" x14ac:dyDescent="0.3">
      <c r="A33" s="4"/>
      <c r="B33" s="4"/>
      <c r="C33" s="4"/>
    </row>
    <row r="34" spans="1:9" ht="18.75" x14ac:dyDescent="0.3">
      <c r="A34" s="4"/>
      <c r="B34" s="4"/>
      <c r="C34" s="4"/>
    </row>
    <row r="35" spans="1:9" ht="18.75" x14ac:dyDescent="0.3">
      <c r="A35" s="4"/>
      <c r="B35" s="4"/>
      <c r="C35" s="4"/>
    </row>
    <row r="36" spans="1:9" ht="18.75" x14ac:dyDescent="0.3">
      <c r="A36" s="4"/>
      <c r="B36" s="4"/>
      <c r="C36" s="4"/>
    </row>
    <row r="37" spans="1:9" ht="18.75" x14ac:dyDescent="0.3">
      <c r="A37" s="4"/>
      <c r="B37" s="4"/>
      <c r="C37" s="4"/>
    </row>
    <row r="38" spans="1:9" ht="18.75" x14ac:dyDescent="0.3">
      <c r="A38" s="4"/>
      <c r="B38" s="4"/>
      <c r="C38" s="4"/>
    </row>
    <row r="39" spans="1:9" ht="18.75" x14ac:dyDescent="0.3">
      <c r="A39" s="4"/>
      <c r="B39" s="4"/>
      <c r="C39" s="4"/>
    </row>
    <row r="40" spans="1:9" ht="18.75" x14ac:dyDescent="0.3">
      <c r="A40" s="4"/>
      <c r="B40" s="4"/>
      <c r="C40" s="4"/>
    </row>
    <row r="41" spans="1:9" ht="18.75" x14ac:dyDescent="0.3">
      <c r="A41" s="4"/>
      <c r="B41" s="4"/>
      <c r="C41" s="4"/>
    </row>
    <row r="42" spans="1:9" ht="18.75" x14ac:dyDescent="0.3">
      <c r="A42" s="4"/>
      <c r="B42" s="4"/>
      <c r="C42" s="4"/>
    </row>
    <row r="43" spans="1:9" ht="18.75" x14ac:dyDescent="0.3">
      <c r="A43" s="4"/>
      <c r="B43" s="4"/>
      <c r="C43" s="4"/>
    </row>
    <row r="44" spans="1:9" ht="18.75" x14ac:dyDescent="0.3">
      <c r="A44" s="4"/>
      <c r="B44" s="4"/>
      <c r="C44" s="4"/>
    </row>
    <row r="45" spans="1:9" ht="18.75" x14ac:dyDescent="0.3">
      <c r="A45" s="4"/>
      <c r="B45" s="4"/>
      <c r="C45" s="4"/>
    </row>
    <row r="46" spans="1:9" ht="18.75" x14ac:dyDescent="0.3">
      <c r="A46" s="4"/>
      <c r="B46" s="4"/>
      <c r="C46" s="4"/>
    </row>
    <row r="47" spans="1:9" ht="18.75" x14ac:dyDescent="0.3">
      <c r="A47" s="4"/>
      <c r="B47" s="4"/>
      <c r="C47" s="4"/>
    </row>
    <row r="48" spans="1:9" ht="18.75" x14ac:dyDescent="0.3">
      <c r="A48" s="221" t="s">
        <v>297</v>
      </c>
      <c r="B48" s="221"/>
      <c r="C48" s="221"/>
      <c r="D48" s="221"/>
      <c r="E48" s="221"/>
      <c r="F48" s="221"/>
      <c r="G48" s="221"/>
      <c r="H48" s="221"/>
      <c r="I48" s="221"/>
    </row>
    <row r="49" spans="1:6" ht="18.75" x14ac:dyDescent="0.3">
      <c r="A49" s="4"/>
      <c r="C49" s="222" t="s">
        <v>303</v>
      </c>
      <c r="D49" s="222"/>
      <c r="E49" s="222"/>
      <c r="F49" s="222"/>
    </row>
    <row r="50" spans="1:6" ht="18.75" x14ac:dyDescent="0.3">
      <c r="A50" s="115" t="s">
        <v>304</v>
      </c>
      <c r="C50" s="116" t="s">
        <v>165</v>
      </c>
      <c r="D50" s="116" t="s">
        <v>166</v>
      </c>
      <c r="E50" s="116" t="s">
        <v>167</v>
      </c>
      <c r="F50" s="116" t="s">
        <v>168</v>
      </c>
    </row>
    <row r="51" spans="1:6" ht="18.75" customHeight="1" x14ac:dyDescent="0.3">
      <c r="A51" s="220" t="s">
        <v>305</v>
      </c>
      <c r="B51" s="220"/>
      <c r="C51" s="37">
        <v>46</v>
      </c>
      <c r="D51" s="37">
        <v>48</v>
      </c>
      <c r="E51" s="37">
        <v>59</v>
      </c>
      <c r="F51" s="37">
        <v>20</v>
      </c>
    </row>
    <row r="52" spans="1:6" ht="18.75" x14ac:dyDescent="0.3">
      <c r="A52" s="223" t="s">
        <v>306</v>
      </c>
      <c r="B52" s="223"/>
      <c r="C52" s="18">
        <v>40</v>
      </c>
      <c r="D52" s="18">
        <v>60</v>
      </c>
      <c r="E52" s="18">
        <v>59</v>
      </c>
      <c r="F52" s="18">
        <v>10</v>
      </c>
    </row>
    <row r="53" spans="1:6" ht="18.75" customHeight="1" x14ac:dyDescent="0.3">
      <c r="A53" s="4"/>
      <c r="B53" s="4"/>
      <c r="C53" s="4"/>
    </row>
    <row r="54" spans="1:6" ht="18.75" customHeight="1" x14ac:dyDescent="0.3">
      <c r="A54" s="4"/>
      <c r="B54" s="4"/>
      <c r="C54" s="4"/>
    </row>
    <row r="55" spans="1:6" ht="18.75" x14ac:dyDescent="0.3">
      <c r="A55" s="4"/>
      <c r="B55" s="4"/>
      <c r="C55" s="4"/>
    </row>
    <row r="56" spans="1:6" ht="18.75" x14ac:dyDescent="0.3">
      <c r="A56" s="4"/>
      <c r="B56" s="4"/>
      <c r="C56" s="4"/>
    </row>
    <row r="57" spans="1:6" ht="18.75" x14ac:dyDescent="0.3">
      <c r="A57" s="4"/>
      <c r="B57" s="4"/>
      <c r="C57" s="4"/>
    </row>
    <row r="58" spans="1:6" ht="18.75" x14ac:dyDescent="0.3">
      <c r="A58" s="4"/>
      <c r="B58" s="4"/>
      <c r="C58" s="4"/>
    </row>
    <row r="59" spans="1:6" ht="18.75" x14ac:dyDescent="0.3">
      <c r="A59" s="4"/>
      <c r="B59" s="4"/>
      <c r="C59" s="4"/>
    </row>
    <row r="60" spans="1:6" ht="18.75" x14ac:dyDescent="0.3">
      <c r="A60" s="4"/>
      <c r="B60" s="4"/>
      <c r="C60" s="4"/>
    </row>
    <row r="61" spans="1:6" ht="18.75" x14ac:dyDescent="0.3">
      <c r="A61" s="4"/>
      <c r="B61" s="4"/>
      <c r="C61" s="4"/>
    </row>
    <row r="62" spans="1:6" ht="18.75" x14ac:dyDescent="0.3">
      <c r="A62" s="4"/>
      <c r="B62" s="4"/>
      <c r="C62" s="4"/>
    </row>
    <row r="63" spans="1:6" ht="18.75" x14ac:dyDescent="0.3">
      <c r="A63" s="4"/>
      <c r="B63" s="4"/>
      <c r="C63" s="4"/>
    </row>
    <row r="64" spans="1:6" ht="18.75" x14ac:dyDescent="0.3">
      <c r="A64" s="4"/>
      <c r="B64" s="4"/>
      <c r="C64" s="4"/>
    </row>
    <row r="65" spans="1:9" ht="18.75" x14ac:dyDescent="0.3">
      <c r="A65" s="4"/>
      <c r="B65" s="4"/>
      <c r="C65" s="4"/>
    </row>
    <row r="66" spans="1:9" ht="18.75" x14ac:dyDescent="0.3">
      <c r="A66" s="4"/>
      <c r="B66" s="4"/>
      <c r="C66" s="4"/>
    </row>
    <row r="67" spans="1:9" ht="18.75" x14ac:dyDescent="0.3">
      <c r="A67" s="4"/>
      <c r="B67" s="4"/>
      <c r="C67" s="4"/>
    </row>
    <row r="68" spans="1:9" ht="18.75" x14ac:dyDescent="0.3">
      <c r="A68" s="4"/>
      <c r="B68" s="4"/>
      <c r="C68" s="4"/>
    </row>
    <row r="69" spans="1:9" ht="18.75" x14ac:dyDescent="0.3">
      <c r="A69" s="4"/>
      <c r="B69" s="4"/>
      <c r="C69" s="4"/>
    </row>
    <row r="71" spans="1:9" ht="18.75" x14ac:dyDescent="0.3">
      <c r="A71" s="221" t="s">
        <v>307</v>
      </c>
      <c r="B71" s="221"/>
      <c r="C71" s="221"/>
      <c r="D71" s="221"/>
      <c r="E71" s="221"/>
      <c r="F71" s="221"/>
      <c r="G71" s="221"/>
      <c r="H71" s="221"/>
      <c r="I71" s="221"/>
    </row>
    <row r="72" spans="1:9" ht="18.75" x14ac:dyDescent="0.3">
      <c r="A72" s="4"/>
      <c r="B72" s="117" t="s">
        <v>308</v>
      </c>
      <c r="C72" s="108" t="s">
        <v>309</v>
      </c>
      <c r="D72" s="108" t="s">
        <v>310</v>
      </c>
      <c r="E72" s="108" t="s">
        <v>311</v>
      </c>
      <c r="F72" s="108" t="s">
        <v>311</v>
      </c>
      <c r="G72" s="108" t="s">
        <v>311</v>
      </c>
      <c r="H72" s="108" t="s">
        <v>311</v>
      </c>
      <c r="I72" s="108" t="s">
        <v>311</v>
      </c>
    </row>
    <row r="73" spans="1:9" ht="18.75" x14ac:dyDescent="0.3">
      <c r="A73" s="115" t="s">
        <v>312</v>
      </c>
    </row>
    <row r="74" spans="1:9" ht="18.75" x14ac:dyDescent="0.3">
      <c r="A74" s="101" t="s">
        <v>135</v>
      </c>
      <c r="B74" s="32"/>
      <c r="C74" s="6"/>
      <c r="D74" s="6"/>
      <c r="E74" s="6"/>
      <c r="F74" s="6"/>
      <c r="G74" s="32"/>
      <c r="H74" s="32"/>
      <c r="I74" s="32"/>
    </row>
    <row r="75" spans="1:9" ht="18.75" customHeight="1" x14ac:dyDescent="0.3">
      <c r="A75" s="101" t="s">
        <v>313</v>
      </c>
      <c r="B75" s="32"/>
      <c r="C75" s="6"/>
      <c r="D75" s="6"/>
      <c r="E75" s="6"/>
      <c r="F75" s="6"/>
      <c r="G75" s="32"/>
      <c r="H75" s="32"/>
      <c r="I75" s="32"/>
    </row>
    <row r="76" spans="1:9" ht="18.75" x14ac:dyDescent="0.3">
      <c r="A76" s="101" t="s">
        <v>314</v>
      </c>
      <c r="B76" s="32"/>
      <c r="C76" s="6"/>
      <c r="D76" s="32"/>
      <c r="E76" s="32"/>
      <c r="F76" s="32"/>
      <c r="G76" s="32"/>
      <c r="H76" s="32"/>
      <c r="I76" s="32"/>
    </row>
    <row r="77" spans="1:9" ht="18.75" x14ac:dyDescent="0.3">
      <c r="A77" s="101" t="s">
        <v>135</v>
      </c>
      <c r="B77" s="6"/>
      <c r="C77" s="6"/>
      <c r="D77" s="32"/>
      <c r="E77" s="32"/>
      <c r="F77" s="32"/>
      <c r="G77" s="32"/>
      <c r="H77" s="32"/>
      <c r="I77" s="32"/>
    </row>
    <row r="78" spans="1:9" ht="18.75" x14ac:dyDescent="0.3">
      <c r="A78" s="101" t="s">
        <v>313</v>
      </c>
      <c r="B78" s="6"/>
      <c r="C78" s="6"/>
      <c r="D78" s="32"/>
      <c r="E78" s="32"/>
      <c r="F78" s="32"/>
      <c r="G78" s="32"/>
      <c r="H78" s="32"/>
      <c r="I78" s="32"/>
    </row>
    <row r="79" spans="1:9" ht="18.75" x14ac:dyDescent="0.3">
      <c r="A79" s="101" t="s">
        <v>314</v>
      </c>
      <c r="B79" s="6"/>
      <c r="C79" s="6"/>
      <c r="D79" s="32"/>
      <c r="E79" s="32"/>
      <c r="F79" s="32"/>
      <c r="G79" s="32"/>
      <c r="H79" s="32"/>
      <c r="I79" s="32"/>
    </row>
    <row r="80" spans="1:9" ht="18.75" x14ac:dyDescent="0.3">
      <c r="A80" s="101" t="s">
        <v>135</v>
      </c>
      <c r="B80" s="6"/>
      <c r="C80" s="6"/>
      <c r="D80" s="32"/>
      <c r="E80" s="32"/>
      <c r="F80" s="32"/>
      <c r="G80" s="32"/>
      <c r="H80" s="32"/>
      <c r="I80" s="32"/>
    </row>
    <row r="81" spans="1:9" ht="18.75" x14ac:dyDescent="0.3">
      <c r="A81" s="101" t="s">
        <v>313</v>
      </c>
      <c r="B81" s="6"/>
      <c r="C81" s="6"/>
      <c r="D81" s="32"/>
      <c r="E81" s="32"/>
      <c r="F81" s="32"/>
      <c r="G81" s="32"/>
      <c r="H81" s="32"/>
      <c r="I81" s="32"/>
    </row>
    <row r="82" spans="1:9" ht="18.75" x14ac:dyDescent="0.3">
      <c r="A82" s="101" t="s">
        <v>314</v>
      </c>
      <c r="B82" s="6"/>
      <c r="C82" s="6"/>
      <c r="D82" s="32"/>
      <c r="E82" s="32"/>
      <c r="F82" s="32"/>
      <c r="G82" s="32"/>
      <c r="H82" s="32"/>
      <c r="I82" s="32"/>
    </row>
    <row r="83" spans="1:9" ht="18.75" x14ac:dyDescent="0.3">
      <c r="A83" s="101" t="s">
        <v>135</v>
      </c>
      <c r="B83" s="6"/>
      <c r="C83" s="6"/>
      <c r="D83" s="32"/>
      <c r="E83" s="32"/>
      <c r="F83" s="32"/>
      <c r="G83" s="32"/>
      <c r="H83" s="32"/>
      <c r="I83" s="32"/>
    </row>
    <row r="84" spans="1:9" ht="18.75" x14ac:dyDescent="0.3">
      <c r="A84" s="101" t="s">
        <v>313</v>
      </c>
      <c r="B84" s="6"/>
      <c r="C84" s="6"/>
      <c r="D84" s="32"/>
      <c r="E84" s="32"/>
      <c r="F84" s="32"/>
      <c r="G84" s="32"/>
      <c r="H84" s="32"/>
      <c r="I84" s="32"/>
    </row>
    <row r="85" spans="1:9" ht="18.75" x14ac:dyDescent="0.3">
      <c r="A85" s="101" t="s">
        <v>314</v>
      </c>
      <c r="B85" s="6"/>
      <c r="C85" s="6"/>
      <c r="D85" s="32"/>
      <c r="E85" s="32"/>
      <c r="F85" s="32"/>
      <c r="G85" s="32"/>
      <c r="H85" s="32"/>
      <c r="I85" s="32"/>
    </row>
    <row r="86" spans="1:9" ht="18.75" x14ac:dyDescent="0.3">
      <c r="A86" s="101" t="s">
        <v>135</v>
      </c>
      <c r="B86" s="6"/>
      <c r="C86" s="6"/>
      <c r="D86" s="32"/>
      <c r="E86" s="32"/>
      <c r="F86" s="32"/>
      <c r="G86" s="32"/>
      <c r="H86" s="32"/>
      <c r="I86" s="32"/>
    </row>
    <row r="87" spans="1:9" ht="18.75" x14ac:dyDescent="0.3">
      <c r="A87" s="101" t="s">
        <v>313</v>
      </c>
      <c r="B87" s="6"/>
      <c r="C87" s="6"/>
      <c r="D87" s="32"/>
      <c r="E87" s="32"/>
      <c r="F87" s="32"/>
      <c r="G87" s="32"/>
      <c r="H87" s="32"/>
      <c r="I87" s="32"/>
    </row>
    <row r="88" spans="1:9" ht="18.75" x14ac:dyDescent="0.3">
      <c r="A88" s="101" t="s">
        <v>314</v>
      </c>
      <c r="B88" s="6"/>
      <c r="C88" s="6"/>
      <c r="D88" s="32"/>
      <c r="E88" s="32"/>
      <c r="F88" s="32"/>
      <c r="G88" s="32"/>
      <c r="H88" s="32"/>
      <c r="I88" s="32"/>
    </row>
    <row r="89" spans="1:9" ht="18.75" x14ac:dyDescent="0.3">
      <c r="A89" s="101" t="s">
        <v>135</v>
      </c>
      <c r="B89" s="6"/>
      <c r="C89" s="6"/>
      <c r="D89" s="32"/>
      <c r="E89" s="32"/>
      <c r="F89" s="32"/>
      <c r="G89" s="32"/>
      <c r="H89" s="32"/>
      <c r="I89" s="32"/>
    </row>
    <row r="90" spans="1:9" ht="18.75" x14ac:dyDescent="0.3">
      <c r="A90" s="101" t="s">
        <v>313</v>
      </c>
      <c r="B90" s="6"/>
      <c r="C90" s="6"/>
      <c r="D90" s="32"/>
      <c r="E90" s="32"/>
      <c r="F90" s="32"/>
      <c r="G90" s="32"/>
      <c r="H90" s="32"/>
      <c r="I90" s="32"/>
    </row>
    <row r="91" spans="1:9" ht="18.75" x14ac:dyDescent="0.3">
      <c r="A91" s="101" t="s">
        <v>314</v>
      </c>
      <c r="B91" s="6"/>
      <c r="C91" s="6"/>
      <c r="D91" s="32"/>
      <c r="E91" s="32"/>
      <c r="F91" s="32"/>
      <c r="G91" s="32"/>
      <c r="H91" s="32"/>
      <c r="I91" s="32"/>
    </row>
    <row r="92" spans="1:9" ht="18.75" x14ac:dyDescent="0.3">
      <c r="A92" s="101" t="s">
        <v>135</v>
      </c>
      <c r="B92" s="6"/>
      <c r="C92" s="6"/>
      <c r="D92" s="32"/>
      <c r="E92" s="32"/>
      <c r="F92" s="32"/>
      <c r="G92" s="32"/>
      <c r="H92" s="32"/>
      <c r="I92" s="32"/>
    </row>
    <row r="93" spans="1:9" ht="18.75" x14ac:dyDescent="0.3">
      <c r="A93" s="101" t="s">
        <v>315</v>
      </c>
    </row>
  </sheetData>
  <mergeCells count="15">
    <mergeCell ref="A1:I1"/>
    <mergeCell ref="A6:I6"/>
    <mergeCell ref="A10:I10"/>
    <mergeCell ref="G11:I11"/>
    <mergeCell ref="G12:I12"/>
    <mergeCell ref="G13:I13"/>
    <mergeCell ref="G14:I14"/>
    <mergeCell ref="G15:I15"/>
    <mergeCell ref="A27:I27"/>
    <mergeCell ref="C28:F28"/>
    <mergeCell ref="A48:I48"/>
    <mergeCell ref="C49:F49"/>
    <mergeCell ref="A51:B51"/>
    <mergeCell ref="A52:B52"/>
    <mergeCell ref="A71:I71"/>
  </mergeCells>
  <pageMargins left="0.70866141732283472" right="0.45343137254901961" top="1.409313725490196" bottom="1.0784313725490193" header="0.31496062992125984" footer="0.31496062992125984"/>
  <pageSetup paperSize="9" firstPageNumber="2147483648" orientation="landscape"/>
  <headerFooter>
    <oddHeader>&amp;R&amp;20CVPO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="55" workbookViewId="0">
      <selection activeCell="E26" sqref="E26:H28"/>
    </sheetView>
  </sheetViews>
  <sheetFormatPr baseColWidth="10" defaultRowHeight="15" x14ac:dyDescent="0.25"/>
  <cols>
    <col min="1" max="1" width="13.85546875" customWidth="1"/>
    <col min="2" max="15" width="8.42578125" customWidth="1"/>
  </cols>
  <sheetData>
    <row r="1" spans="1:15" ht="18.75" x14ac:dyDescent="0.3">
      <c r="A1" s="224" t="s">
        <v>316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</row>
    <row r="2" spans="1:15" ht="18.75" x14ac:dyDescent="0.3">
      <c r="A2" s="4"/>
      <c r="B2" s="225" t="s">
        <v>308</v>
      </c>
      <c r="C2" s="226"/>
      <c r="D2" s="227" t="s">
        <v>317</v>
      </c>
      <c r="E2" s="228"/>
      <c r="F2" s="227" t="s">
        <v>317</v>
      </c>
      <c r="G2" s="228"/>
      <c r="H2" s="227" t="s">
        <v>311</v>
      </c>
      <c r="I2" s="228"/>
      <c r="J2" s="227" t="s">
        <v>311</v>
      </c>
      <c r="K2" s="228"/>
      <c r="L2" s="227" t="s">
        <v>311</v>
      </c>
      <c r="M2" s="228"/>
      <c r="N2" s="227" t="s">
        <v>311</v>
      </c>
      <c r="O2" s="228"/>
    </row>
    <row r="3" spans="1:15" ht="18.75" x14ac:dyDescent="0.3">
      <c r="A3" s="115" t="s">
        <v>312</v>
      </c>
      <c r="B3" s="19" t="s">
        <v>318</v>
      </c>
      <c r="C3" s="19" t="s">
        <v>319</v>
      </c>
      <c r="D3" s="19" t="s">
        <v>318</v>
      </c>
      <c r="E3" s="19" t="s">
        <v>319</v>
      </c>
      <c r="F3" s="19" t="s">
        <v>318</v>
      </c>
      <c r="G3" s="19" t="s">
        <v>319</v>
      </c>
      <c r="H3" s="19" t="s">
        <v>318</v>
      </c>
      <c r="I3" s="19" t="s">
        <v>319</v>
      </c>
      <c r="J3" s="19" t="s">
        <v>318</v>
      </c>
      <c r="K3" s="19" t="s">
        <v>319</v>
      </c>
      <c r="L3" s="19"/>
      <c r="M3" s="19"/>
      <c r="N3" s="19"/>
      <c r="O3" s="19"/>
    </row>
    <row r="4" spans="1:15" ht="18.75" x14ac:dyDescent="0.3">
      <c r="A4" s="101" t="s">
        <v>135</v>
      </c>
      <c r="B4" s="32"/>
      <c r="C4" s="19"/>
      <c r="D4" s="19"/>
      <c r="E4" s="6"/>
      <c r="F4" s="6"/>
      <c r="G4" s="6"/>
      <c r="H4" s="6"/>
      <c r="I4" s="32"/>
      <c r="J4" s="32"/>
      <c r="K4" s="32"/>
      <c r="L4" s="19"/>
      <c r="M4" s="19"/>
      <c r="N4" s="19"/>
      <c r="O4" s="19"/>
    </row>
    <row r="5" spans="1:15" ht="18.75" customHeight="1" x14ac:dyDescent="0.3">
      <c r="A5" s="101" t="s">
        <v>313</v>
      </c>
      <c r="B5" s="32"/>
      <c r="C5" s="19"/>
      <c r="D5" s="19"/>
      <c r="E5" s="6"/>
      <c r="F5" s="6"/>
      <c r="G5" s="6"/>
      <c r="H5" s="6"/>
      <c r="I5" s="32"/>
      <c r="J5" s="32"/>
      <c r="K5" s="32"/>
      <c r="L5" s="19"/>
      <c r="M5" s="19"/>
      <c r="N5" s="19"/>
      <c r="O5" s="19"/>
    </row>
    <row r="6" spans="1:15" ht="18.75" x14ac:dyDescent="0.3">
      <c r="A6" s="101" t="s">
        <v>314</v>
      </c>
      <c r="B6" s="32"/>
      <c r="C6" s="19"/>
      <c r="D6" s="19"/>
      <c r="E6" s="6"/>
      <c r="F6" s="32"/>
      <c r="G6" s="32"/>
      <c r="H6" s="32"/>
      <c r="I6" s="32"/>
      <c r="J6" s="32"/>
      <c r="K6" s="32"/>
      <c r="L6" s="19"/>
      <c r="M6" s="19"/>
      <c r="N6" s="19"/>
      <c r="O6" s="19"/>
    </row>
    <row r="7" spans="1:15" ht="18.75" x14ac:dyDescent="0.3">
      <c r="A7" s="101" t="s">
        <v>135</v>
      </c>
      <c r="B7" s="6"/>
      <c r="C7" s="19"/>
      <c r="D7" s="19"/>
      <c r="E7" s="6"/>
      <c r="F7" s="32"/>
      <c r="G7" s="32"/>
      <c r="H7" s="32"/>
      <c r="I7" s="32"/>
      <c r="J7" s="32"/>
      <c r="K7" s="32"/>
      <c r="L7" s="19"/>
      <c r="M7" s="19"/>
      <c r="N7" s="19"/>
      <c r="O7" s="19"/>
    </row>
    <row r="8" spans="1:15" ht="18.75" x14ac:dyDescent="0.3">
      <c r="A8" s="101" t="s">
        <v>313</v>
      </c>
      <c r="B8" s="6"/>
      <c r="C8" s="19"/>
      <c r="D8" s="19"/>
      <c r="E8" s="6"/>
      <c r="F8" s="32"/>
      <c r="G8" s="32"/>
      <c r="H8" s="32"/>
      <c r="I8" s="32"/>
      <c r="J8" s="32"/>
      <c r="K8" s="32"/>
      <c r="L8" s="19"/>
      <c r="M8" s="19"/>
      <c r="N8" s="19"/>
      <c r="O8" s="19"/>
    </row>
    <row r="9" spans="1:15" ht="18.75" x14ac:dyDescent="0.3">
      <c r="A9" s="101" t="s">
        <v>314</v>
      </c>
      <c r="B9" s="6"/>
      <c r="C9" s="19"/>
      <c r="D9" s="19"/>
      <c r="E9" s="6"/>
      <c r="F9" s="32"/>
      <c r="G9" s="32"/>
      <c r="H9" s="32"/>
      <c r="I9" s="32"/>
      <c r="J9" s="32"/>
      <c r="K9" s="32"/>
      <c r="L9" s="19"/>
      <c r="M9" s="19"/>
      <c r="N9" s="19"/>
      <c r="O9" s="19"/>
    </row>
    <row r="10" spans="1:15" ht="18.75" x14ac:dyDescent="0.3">
      <c r="A10" s="101" t="s">
        <v>135</v>
      </c>
      <c r="B10" s="6"/>
      <c r="C10" s="19"/>
      <c r="D10" s="19"/>
      <c r="E10" s="6"/>
      <c r="F10" s="32"/>
      <c r="G10" s="32"/>
      <c r="H10" s="32"/>
      <c r="I10" s="32"/>
      <c r="J10" s="32"/>
      <c r="K10" s="32"/>
      <c r="L10" s="19"/>
      <c r="M10" s="19"/>
      <c r="N10" s="19"/>
      <c r="O10" s="19"/>
    </row>
    <row r="11" spans="1:15" ht="18.75" x14ac:dyDescent="0.3">
      <c r="A11" s="101" t="s">
        <v>313</v>
      </c>
      <c r="B11" s="6"/>
      <c r="C11" s="19"/>
      <c r="D11" s="19"/>
      <c r="E11" s="6"/>
      <c r="F11" s="32"/>
      <c r="G11" s="32"/>
      <c r="H11" s="32"/>
      <c r="I11" s="32"/>
      <c r="J11" s="32"/>
      <c r="K11" s="32"/>
      <c r="L11" s="19"/>
      <c r="M11" s="19"/>
      <c r="N11" s="19"/>
      <c r="O11" s="19"/>
    </row>
    <row r="12" spans="1:15" ht="18.75" x14ac:dyDescent="0.3">
      <c r="A12" s="101" t="s">
        <v>314</v>
      </c>
      <c r="B12" s="6"/>
      <c r="C12" s="19"/>
      <c r="D12" s="19"/>
      <c r="E12" s="6"/>
      <c r="F12" s="32"/>
      <c r="G12" s="32"/>
      <c r="H12" s="32"/>
      <c r="I12" s="32"/>
      <c r="J12" s="32"/>
      <c r="K12" s="32"/>
      <c r="L12" s="19"/>
      <c r="M12" s="19"/>
      <c r="N12" s="19"/>
      <c r="O12" s="19"/>
    </row>
    <row r="13" spans="1:15" ht="18.75" x14ac:dyDescent="0.3">
      <c r="A13" s="101" t="s">
        <v>135</v>
      </c>
      <c r="B13" s="6"/>
      <c r="C13" s="19"/>
      <c r="D13" s="19"/>
      <c r="E13" s="6"/>
      <c r="F13" s="32"/>
      <c r="G13" s="32"/>
      <c r="H13" s="32"/>
      <c r="I13" s="32"/>
      <c r="J13" s="32"/>
      <c r="K13" s="32"/>
      <c r="L13" s="19"/>
      <c r="M13" s="19"/>
      <c r="N13" s="19"/>
      <c r="O13" s="19"/>
    </row>
    <row r="14" spans="1:15" ht="18.75" x14ac:dyDescent="0.3">
      <c r="A14" s="101" t="s">
        <v>313</v>
      </c>
      <c r="B14" s="6"/>
      <c r="C14" s="19"/>
      <c r="D14" s="19"/>
      <c r="E14" s="6"/>
      <c r="F14" s="32"/>
      <c r="G14" s="32"/>
      <c r="H14" s="32"/>
      <c r="I14" s="32"/>
      <c r="J14" s="32"/>
      <c r="K14" s="32"/>
      <c r="L14" s="19"/>
      <c r="M14" s="19"/>
      <c r="N14" s="19"/>
      <c r="O14" s="19"/>
    </row>
    <row r="15" spans="1:15" ht="18.75" x14ac:dyDescent="0.3">
      <c r="A15" s="101" t="s">
        <v>314</v>
      </c>
      <c r="B15" s="6"/>
      <c r="C15" s="19"/>
      <c r="D15" s="19"/>
      <c r="E15" s="6"/>
      <c r="F15" s="32"/>
      <c r="G15" s="32"/>
      <c r="H15" s="32"/>
      <c r="I15" s="32"/>
      <c r="J15" s="32"/>
      <c r="K15" s="32"/>
      <c r="L15" s="19"/>
      <c r="M15" s="19"/>
      <c r="N15" s="19"/>
      <c r="O15" s="19"/>
    </row>
    <row r="16" spans="1:15" ht="18.75" x14ac:dyDescent="0.3">
      <c r="A16" s="101" t="s">
        <v>135</v>
      </c>
      <c r="B16" s="6"/>
      <c r="C16" s="19"/>
      <c r="D16" s="19"/>
      <c r="E16" s="6"/>
      <c r="F16" s="32"/>
      <c r="G16" s="32"/>
      <c r="H16" s="32"/>
      <c r="I16" s="32"/>
      <c r="J16" s="32"/>
      <c r="K16" s="32"/>
      <c r="L16" s="19"/>
      <c r="M16" s="19"/>
      <c r="N16" s="19"/>
      <c r="O16" s="19"/>
    </row>
    <row r="17" spans="1:15" ht="18.75" x14ac:dyDescent="0.3">
      <c r="A17" s="101" t="s">
        <v>313</v>
      </c>
      <c r="B17" s="6"/>
      <c r="C17" s="19"/>
      <c r="D17" s="19"/>
      <c r="E17" s="6"/>
      <c r="F17" s="32"/>
      <c r="G17" s="32"/>
      <c r="H17" s="32"/>
      <c r="I17" s="32"/>
      <c r="J17" s="32"/>
      <c r="K17" s="32"/>
      <c r="L17" s="19"/>
      <c r="M17" s="19"/>
      <c r="N17" s="19"/>
      <c r="O17" s="19"/>
    </row>
    <row r="18" spans="1:15" ht="18.75" x14ac:dyDescent="0.3">
      <c r="A18" s="101" t="s">
        <v>314</v>
      </c>
      <c r="B18" s="6"/>
      <c r="C18" s="19"/>
      <c r="D18" s="19"/>
      <c r="E18" s="6"/>
      <c r="F18" s="32"/>
      <c r="G18" s="32"/>
      <c r="H18" s="32"/>
      <c r="I18" s="32"/>
      <c r="J18" s="32"/>
      <c r="K18" s="32"/>
      <c r="L18" s="19"/>
      <c r="M18" s="19"/>
      <c r="N18" s="19"/>
      <c r="O18" s="19"/>
    </row>
    <row r="19" spans="1:15" ht="18.75" x14ac:dyDescent="0.3">
      <c r="A19" s="101" t="s">
        <v>135</v>
      </c>
      <c r="B19" s="6"/>
      <c r="C19" s="19"/>
      <c r="D19" s="19"/>
      <c r="E19" s="6"/>
      <c r="F19" s="32"/>
      <c r="G19" s="32"/>
      <c r="H19" s="32"/>
      <c r="I19" s="32"/>
      <c r="J19" s="32"/>
      <c r="K19" s="32"/>
      <c r="L19" s="19"/>
      <c r="M19" s="19"/>
      <c r="N19" s="19"/>
      <c r="O19" s="19"/>
    </row>
    <row r="20" spans="1:15" ht="18.75" x14ac:dyDescent="0.3">
      <c r="A20" s="101" t="s">
        <v>313</v>
      </c>
      <c r="B20" s="6"/>
      <c r="C20" s="19"/>
      <c r="D20" s="19"/>
      <c r="E20" s="6"/>
      <c r="F20" s="32"/>
      <c r="G20" s="32"/>
      <c r="H20" s="32"/>
      <c r="I20" s="32"/>
      <c r="J20" s="32"/>
      <c r="K20" s="32"/>
      <c r="L20" s="19"/>
      <c r="M20" s="19"/>
      <c r="N20" s="19"/>
      <c r="O20" s="19"/>
    </row>
    <row r="21" spans="1:15" ht="18.75" x14ac:dyDescent="0.3">
      <c r="A21" s="101" t="s">
        <v>314</v>
      </c>
      <c r="B21" s="6"/>
      <c r="C21" s="19"/>
      <c r="D21" s="19"/>
      <c r="E21" s="6"/>
      <c r="F21" s="32"/>
      <c r="G21" s="32"/>
      <c r="H21" s="32"/>
      <c r="I21" s="32"/>
      <c r="J21" s="32"/>
      <c r="K21" s="32"/>
      <c r="L21" s="19"/>
      <c r="M21" s="19"/>
      <c r="N21" s="19"/>
      <c r="O21" s="19"/>
    </row>
    <row r="22" spans="1:15" ht="18.75" x14ac:dyDescent="0.3">
      <c r="A22" s="101" t="s">
        <v>135</v>
      </c>
      <c r="B22" s="6"/>
      <c r="C22" s="19"/>
      <c r="D22" s="19"/>
      <c r="E22" s="6"/>
      <c r="F22" s="32"/>
      <c r="G22" s="32"/>
      <c r="H22" s="32"/>
      <c r="I22" s="32"/>
      <c r="J22" s="32"/>
      <c r="K22" s="32"/>
      <c r="L22" s="19"/>
      <c r="M22" s="19"/>
      <c r="N22" s="19"/>
      <c r="O22" s="19"/>
    </row>
    <row r="23" spans="1:15" ht="18.75" x14ac:dyDescent="0.3">
      <c r="A23" s="224" t="s">
        <v>320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</row>
    <row r="24" spans="1:15" ht="18.75" x14ac:dyDescent="0.3">
      <c r="A24" s="4"/>
      <c r="B24" s="225" t="s">
        <v>308</v>
      </c>
      <c r="C24" s="226"/>
      <c r="D24" s="227" t="s">
        <v>317</v>
      </c>
      <c r="E24" s="228"/>
      <c r="F24" s="227" t="s">
        <v>2</v>
      </c>
      <c r="G24" s="228"/>
      <c r="H24" s="227" t="s">
        <v>311</v>
      </c>
      <c r="I24" s="228"/>
      <c r="J24" s="227" t="s">
        <v>311</v>
      </c>
      <c r="K24" s="228"/>
      <c r="L24" s="227" t="s">
        <v>311</v>
      </c>
      <c r="M24" s="228"/>
      <c r="N24" s="227" t="s">
        <v>311</v>
      </c>
      <c r="O24" s="228"/>
    </row>
    <row r="25" spans="1:15" ht="18.75" x14ac:dyDescent="0.3">
      <c r="A25" s="115" t="s">
        <v>312</v>
      </c>
      <c r="B25" s="19" t="s">
        <v>318</v>
      </c>
      <c r="C25" s="19" t="s">
        <v>319</v>
      </c>
      <c r="D25" s="19" t="s">
        <v>318</v>
      </c>
      <c r="E25" s="19" t="s">
        <v>319</v>
      </c>
      <c r="F25" s="19" t="s">
        <v>318</v>
      </c>
      <c r="G25" s="19" t="s">
        <v>319</v>
      </c>
      <c r="H25" s="19" t="s">
        <v>318</v>
      </c>
      <c r="I25" s="19" t="s">
        <v>319</v>
      </c>
      <c r="J25" s="19" t="s">
        <v>318</v>
      </c>
      <c r="K25" s="19" t="s">
        <v>319</v>
      </c>
      <c r="L25" s="19"/>
      <c r="M25" s="19"/>
      <c r="N25" s="19"/>
      <c r="O25" s="19"/>
    </row>
    <row r="26" spans="1:15" ht="18.75" x14ac:dyDescent="0.3">
      <c r="A26" s="101" t="s">
        <v>135</v>
      </c>
      <c r="B26" s="32"/>
      <c r="C26" s="19"/>
      <c r="D26" s="19"/>
      <c r="E26" s="6"/>
      <c r="F26" s="6"/>
      <c r="G26" s="6"/>
      <c r="H26" s="6"/>
      <c r="I26" s="32"/>
      <c r="J26" s="32"/>
      <c r="K26" s="32"/>
      <c r="L26" s="19"/>
      <c r="M26" s="19"/>
      <c r="N26" s="19"/>
      <c r="O26" s="19"/>
    </row>
    <row r="27" spans="1:15" ht="18.75" x14ac:dyDescent="0.3">
      <c r="A27" s="101" t="s">
        <v>313</v>
      </c>
      <c r="B27" s="32"/>
      <c r="C27" s="19"/>
      <c r="D27" s="19"/>
      <c r="E27" s="6"/>
      <c r="F27" s="6"/>
      <c r="G27" s="6"/>
      <c r="H27" s="6"/>
      <c r="I27" s="32"/>
      <c r="J27" s="32"/>
      <c r="K27" s="32"/>
      <c r="L27" s="19"/>
      <c r="M27" s="19"/>
      <c r="N27" s="19"/>
      <c r="O27" s="19"/>
    </row>
    <row r="28" spans="1:15" ht="18.75" x14ac:dyDescent="0.3">
      <c r="A28" s="101" t="s">
        <v>314</v>
      </c>
      <c r="B28" s="32"/>
      <c r="C28" s="19"/>
      <c r="D28" s="19"/>
      <c r="E28" s="6"/>
      <c r="F28" s="32"/>
      <c r="G28" s="32"/>
      <c r="H28" s="32"/>
      <c r="I28" s="32"/>
      <c r="J28" s="32"/>
      <c r="K28" s="32"/>
      <c r="L28" s="19"/>
      <c r="M28" s="19"/>
      <c r="N28" s="19"/>
      <c r="O28" s="19"/>
    </row>
    <row r="29" spans="1:15" ht="18.75" x14ac:dyDescent="0.3">
      <c r="A29" s="101" t="s">
        <v>135</v>
      </c>
      <c r="B29" s="6"/>
      <c r="C29" s="19"/>
      <c r="D29" s="19"/>
      <c r="E29" s="6"/>
      <c r="F29" s="32"/>
      <c r="G29" s="32"/>
      <c r="H29" s="32"/>
      <c r="I29" s="32"/>
      <c r="J29" s="32"/>
      <c r="K29" s="32"/>
      <c r="L29" s="19"/>
      <c r="M29" s="19"/>
      <c r="N29" s="19"/>
      <c r="O29" s="19"/>
    </row>
    <row r="30" spans="1:15" ht="18.75" x14ac:dyDescent="0.3">
      <c r="A30" s="101" t="s">
        <v>313</v>
      </c>
      <c r="B30" s="6"/>
      <c r="C30" s="19"/>
      <c r="D30" s="19"/>
      <c r="E30" s="6"/>
      <c r="F30" s="32"/>
      <c r="G30" s="32"/>
      <c r="H30" s="32"/>
      <c r="I30" s="32"/>
      <c r="J30" s="32"/>
      <c r="K30" s="32"/>
      <c r="L30" s="19"/>
      <c r="M30" s="19"/>
      <c r="N30" s="19"/>
      <c r="O30" s="19"/>
    </row>
    <row r="31" spans="1:15" ht="18.75" x14ac:dyDescent="0.3">
      <c r="A31" s="101" t="s">
        <v>314</v>
      </c>
      <c r="B31" s="6"/>
      <c r="C31" s="19"/>
      <c r="D31" s="19"/>
      <c r="E31" s="6"/>
      <c r="F31" s="32"/>
      <c r="G31" s="32"/>
      <c r="H31" s="32"/>
      <c r="I31" s="32"/>
      <c r="J31" s="32"/>
      <c r="K31" s="32"/>
      <c r="L31" s="19"/>
      <c r="M31" s="19"/>
      <c r="N31" s="19"/>
      <c r="O31" s="19"/>
    </row>
    <row r="32" spans="1:15" ht="18.75" x14ac:dyDescent="0.3">
      <c r="A32" s="101" t="s">
        <v>135</v>
      </c>
      <c r="B32" s="6"/>
      <c r="C32" s="19"/>
      <c r="D32" s="19"/>
      <c r="E32" s="6"/>
      <c r="F32" s="32"/>
      <c r="G32" s="32"/>
      <c r="H32" s="32"/>
      <c r="I32" s="32"/>
      <c r="J32" s="32"/>
      <c r="K32" s="32"/>
      <c r="L32" s="19"/>
      <c r="M32" s="19"/>
      <c r="N32" s="19"/>
      <c r="O32" s="19"/>
    </row>
    <row r="33" spans="1:15" ht="18.75" x14ac:dyDescent="0.3">
      <c r="A33" s="101" t="s">
        <v>313</v>
      </c>
      <c r="B33" s="6"/>
      <c r="C33" s="19"/>
      <c r="D33" s="19"/>
      <c r="E33" s="6"/>
      <c r="F33" s="32"/>
      <c r="G33" s="32"/>
      <c r="H33" s="32"/>
      <c r="I33" s="32"/>
      <c r="J33" s="32"/>
      <c r="K33" s="32"/>
      <c r="L33" s="19"/>
      <c r="M33" s="19"/>
      <c r="N33" s="19"/>
      <c r="O33" s="19"/>
    </row>
    <row r="34" spans="1:15" ht="18.75" x14ac:dyDescent="0.3">
      <c r="A34" s="101" t="s">
        <v>314</v>
      </c>
      <c r="B34" s="6"/>
      <c r="C34" s="19"/>
      <c r="D34" s="19"/>
      <c r="E34" s="6"/>
      <c r="F34" s="32"/>
      <c r="G34" s="32"/>
      <c r="H34" s="32"/>
      <c r="I34" s="32"/>
      <c r="J34" s="32"/>
      <c r="K34" s="32"/>
      <c r="L34" s="19"/>
      <c r="M34" s="19"/>
      <c r="N34" s="19"/>
      <c r="O34" s="19"/>
    </row>
    <row r="35" spans="1:15" ht="18.75" x14ac:dyDescent="0.3">
      <c r="A35" s="101" t="s">
        <v>135</v>
      </c>
      <c r="B35" s="6"/>
      <c r="C35" s="19"/>
      <c r="D35" s="19"/>
      <c r="E35" s="6"/>
      <c r="F35" s="32"/>
      <c r="G35" s="32"/>
      <c r="H35" s="32"/>
      <c r="I35" s="32"/>
      <c r="J35" s="32"/>
      <c r="K35" s="32"/>
      <c r="L35" s="19"/>
      <c r="M35" s="19"/>
      <c r="N35" s="19"/>
      <c r="O35" s="19"/>
    </row>
    <row r="36" spans="1:15" ht="18.75" x14ac:dyDescent="0.3">
      <c r="A36" s="101" t="s">
        <v>313</v>
      </c>
      <c r="B36" s="6"/>
      <c r="C36" s="19"/>
      <c r="D36" s="19"/>
      <c r="E36" s="6"/>
      <c r="F36" s="32"/>
      <c r="G36" s="32"/>
      <c r="H36" s="32"/>
      <c r="I36" s="32"/>
      <c r="J36" s="32"/>
      <c r="K36" s="32"/>
      <c r="L36" s="19"/>
      <c r="M36" s="19"/>
      <c r="N36" s="19"/>
      <c r="O36" s="19"/>
    </row>
    <row r="37" spans="1:15" ht="18.75" x14ac:dyDescent="0.3">
      <c r="A37" s="101" t="s">
        <v>314</v>
      </c>
      <c r="B37" s="6"/>
      <c r="C37" s="19"/>
      <c r="D37" s="19"/>
      <c r="E37" s="6"/>
      <c r="F37" s="32"/>
      <c r="G37" s="32"/>
      <c r="H37" s="32"/>
      <c r="I37" s="32"/>
      <c r="J37" s="32"/>
      <c r="K37" s="32"/>
      <c r="L37" s="19"/>
      <c r="M37" s="19"/>
      <c r="N37" s="19"/>
      <c r="O37" s="19"/>
    </row>
    <row r="38" spans="1:15" ht="18.75" x14ac:dyDescent="0.3">
      <c r="A38" s="101" t="s">
        <v>135</v>
      </c>
      <c r="B38" s="6"/>
      <c r="C38" s="19"/>
      <c r="D38" s="19"/>
      <c r="E38" s="6"/>
      <c r="F38" s="32"/>
      <c r="G38" s="32"/>
      <c r="H38" s="32"/>
      <c r="I38" s="32"/>
      <c r="J38" s="32"/>
      <c r="K38" s="32"/>
      <c r="L38" s="19"/>
      <c r="M38" s="19"/>
      <c r="N38" s="19"/>
      <c r="O38" s="19"/>
    </row>
    <row r="39" spans="1:15" ht="18.75" x14ac:dyDescent="0.3">
      <c r="A39" s="101" t="s">
        <v>313</v>
      </c>
      <c r="B39" s="6"/>
      <c r="C39" s="19"/>
      <c r="D39" s="19"/>
      <c r="E39" s="6"/>
      <c r="F39" s="32"/>
      <c r="G39" s="32"/>
      <c r="H39" s="32"/>
      <c r="I39" s="32"/>
      <c r="J39" s="32"/>
      <c r="K39" s="32"/>
      <c r="L39" s="19"/>
      <c r="M39" s="19"/>
      <c r="N39" s="19"/>
      <c r="O39" s="19"/>
    </row>
    <row r="40" spans="1:15" ht="18.75" x14ac:dyDescent="0.3">
      <c r="A40" s="101" t="s">
        <v>314</v>
      </c>
      <c r="B40" s="6"/>
      <c r="C40" s="19"/>
      <c r="D40" s="19"/>
      <c r="E40" s="6"/>
      <c r="F40" s="32"/>
      <c r="G40" s="32"/>
      <c r="H40" s="32"/>
      <c r="I40" s="32"/>
      <c r="J40" s="32"/>
      <c r="K40" s="32"/>
      <c r="L40" s="19"/>
      <c r="M40" s="19"/>
      <c r="N40" s="19"/>
      <c r="O40" s="19"/>
    </row>
    <row r="41" spans="1:15" ht="18.75" x14ac:dyDescent="0.3">
      <c r="A41" s="101" t="s">
        <v>135</v>
      </c>
      <c r="B41" s="6"/>
      <c r="C41" s="19"/>
      <c r="D41" s="19"/>
      <c r="E41" s="6"/>
      <c r="F41" s="32"/>
      <c r="G41" s="32"/>
      <c r="H41" s="32"/>
      <c r="I41" s="32"/>
      <c r="J41" s="32"/>
      <c r="K41" s="32"/>
      <c r="L41" s="19"/>
      <c r="M41" s="19"/>
      <c r="N41" s="19"/>
      <c r="O41" s="19"/>
    </row>
    <row r="42" spans="1:15" ht="18.75" x14ac:dyDescent="0.3">
      <c r="A42" s="101" t="s">
        <v>313</v>
      </c>
      <c r="B42" s="6"/>
      <c r="C42" s="19"/>
      <c r="D42" s="19"/>
      <c r="E42" s="6"/>
      <c r="F42" s="32"/>
      <c r="G42" s="32"/>
      <c r="H42" s="32"/>
      <c r="I42" s="32"/>
      <c r="J42" s="32"/>
      <c r="K42" s="32"/>
      <c r="L42" s="19"/>
      <c r="M42" s="19"/>
      <c r="N42" s="19"/>
      <c r="O42" s="19"/>
    </row>
    <row r="43" spans="1:15" ht="18.75" x14ac:dyDescent="0.3">
      <c r="A43" s="101" t="s">
        <v>314</v>
      </c>
      <c r="B43" s="6"/>
      <c r="C43" s="19"/>
      <c r="D43" s="19"/>
      <c r="E43" s="6"/>
      <c r="F43" s="32"/>
      <c r="G43" s="32"/>
      <c r="H43" s="32"/>
      <c r="I43" s="32"/>
      <c r="J43" s="32"/>
      <c r="K43" s="32"/>
      <c r="L43" s="19"/>
      <c r="M43" s="19"/>
      <c r="N43" s="19"/>
      <c r="O43" s="19"/>
    </row>
    <row r="44" spans="1:15" ht="18.75" x14ac:dyDescent="0.3">
      <c r="A44" s="101" t="s">
        <v>135</v>
      </c>
      <c r="B44" s="6"/>
      <c r="C44" s="19"/>
      <c r="D44" s="19"/>
      <c r="E44" s="6"/>
      <c r="F44" s="32"/>
      <c r="G44" s="32"/>
      <c r="H44" s="32"/>
      <c r="I44" s="32"/>
      <c r="J44" s="32"/>
      <c r="K44" s="32"/>
      <c r="L44" s="19"/>
      <c r="M44" s="19"/>
      <c r="N44" s="19"/>
      <c r="O44" s="19"/>
    </row>
  </sheetData>
  <mergeCells count="16">
    <mergeCell ref="A1:N1"/>
    <mergeCell ref="B2:C2"/>
    <mergeCell ref="D2:E2"/>
    <mergeCell ref="F2:G2"/>
    <mergeCell ref="H2:I2"/>
    <mergeCell ref="J2:K2"/>
    <mergeCell ref="L2:M2"/>
    <mergeCell ref="N2:O2"/>
    <mergeCell ref="A23:N23"/>
    <mergeCell ref="B24:C24"/>
    <mergeCell ref="D24:E24"/>
    <mergeCell ref="F24:G24"/>
    <mergeCell ref="H24:I24"/>
    <mergeCell ref="J24:K24"/>
    <mergeCell ref="L24:M24"/>
    <mergeCell ref="N24:O24"/>
  </mergeCells>
  <pageMargins left="0.70866141732283472" right="0.47244094488188981" top="1.4173228346456694" bottom="1.0629921259842521" header="0.31496062992125984" footer="0.31496062992125984"/>
  <pageSetup paperSize="9" firstPageNumber="2147483648" orientation="landscape"/>
  <headerFooter>
    <oddHeader>&amp;R&amp;20CVPO
DETAIL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5" workbookViewId="0">
      <selection activeCell="G25" sqref="G25"/>
    </sheetView>
  </sheetViews>
  <sheetFormatPr baseColWidth="10" defaultRowHeight="15" x14ac:dyDescent="0.25"/>
  <cols>
    <col min="1" max="1" width="26.5703125" customWidth="1"/>
    <col min="4" max="4" width="14.85546875" bestFit="1" customWidth="1"/>
    <col min="5" max="5" width="21.42578125" customWidth="1"/>
  </cols>
  <sheetData>
    <row r="1" spans="1:8" ht="18.75" x14ac:dyDescent="0.3">
      <c r="A1" s="162" t="s">
        <v>321</v>
      </c>
      <c r="B1" s="163"/>
      <c r="C1" s="163"/>
      <c r="D1" s="163"/>
      <c r="E1" s="164"/>
    </row>
    <row r="2" spans="1:8" ht="18.75" x14ac:dyDescent="0.3">
      <c r="A2" s="18" t="s">
        <v>322</v>
      </c>
      <c r="B2" s="18" t="s">
        <v>149</v>
      </c>
      <c r="C2" s="18" t="s">
        <v>153</v>
      </c>
      <c r="D2" s="18" t="s">
        <v>323</v>
      </c>
      <c r="E2" s="18" t="s">
        <v>296</v>
      </c>
      <c r="F2" s="1"/>
      <c r="G2" s="1"/>
      <c r="H2" s="1"/>
    </row>
    <row r="3" spans="1:8" ht="18.75" x14ac:dyDescent="0.3">
      <c r="A3" s="18"/>
      <c r="B3" s="18"/>
      <c r="C3" s="18"/>
      <c r="D3" s="18"/>
      <c r="E3" s="18"/>
      <c r="F3" s="3"/>
      <c r="G3" s="3"/>
      <c r="H3" s="3"/>
    </row>
    <row r="4" spans="1:8" ht="18.75" x14ac:dyDescent="0.3">
      <c r="A4" s="18"/>
      <c r="B4" s="18"/>
      <c r="C4" s="18"/>
      <c r="D4" s="18"/>
      <c r="E4" s="18"/>
    </row>
    <row r="5" spans="1:8" ht="15" customHeight="1" x14ac:dyDescent="0.3">
      <c r="A5" s="18"/>
      <c r="B5" s="18"/>
      <c r="C5" s="18"/>
      <c r="D5" s="18"/>
      <c r="E5" s="18"/>
    </row>
    <row r="6" spans="1:8" ht="15" customHeight="1" x14ac:dyDescent="0.3">
      <c r="A6" s="18"/>
      <c r="B6" s="18"/>
      <c r="C6" s="18"/>
      <c r="D6" s="18"/>
      <c r="E6" s="18"/>
    </row>
    <row r="7" spans="1:8" ht="18.75" x14ac:dyDescent="0.3">
      <c r="A7" s="18"/>
      <c r="B7" s="18"/>
      <c r="C7" s="18"/>
      <c r="D7" s="18"/>
      <c r="E7" s="18"/>
    </row>
    <row r="8" spans="1:8" ht="18.75" x14ac:dyDescent="0.3">
      <c r="A8" s="18"/>
      <c r="B8" s="18"/>
      <c r="C8" s="18"/>
      <c r="D8" s="18"/>
      <c r="E8" s="18"/>
    </row>
    <row r="9" spans="1:8" ht="15" customHeight="1" x14ac:dyDescent="0.3">
      <c r="A9" s="18"/>
      <c r="B9" s="18"/>
      <c r="C9" s="18"/>
      <c r="D9" s="18"/>
      <c r="E9" s="18"/>
    </row>
    <row r="10" spans="1:8" ht="15" customHeight="1" x14ac:dyDescent="0.3">
      <c r="A10" s="18"/>
      <c r="B10" s="18"/>
      <c r="C10" s="18"/>
      <c r="D10" s="18"/>
      <c r="E10" s="18"/>
    </row>
    <row r="11" spans="1:8" ht="15" customHeight="1" x14ac:dyDescent="0.3">
      <c r="A11" s="18"/>
      <c r="B11" s="18"/>
      <c r="C11" s="18"/>
      <c r="D11" s="18"/>
      <c r="E11" s="18"/>
    </row>
    <row r="12" spans="1:8" ht="15" customHeight="1" x14ac:dyDescent="0.3">
      <c r="A12" s="18"/>
      <c r="B12" s="18"/>
      <c r="C12" s="18"/>
      <c r="D12" s="18"/>
      <c r="E12" s="18"/>
    </row>
    <row r="13" spans="1:8" ht="18.75" x14ac:dyDescent="0.3">
      <c r="A13" s="18"/>
      <c r="B13" s="18"/>
      <c r="C13" s="18"/>
      <c r="D13" s="18"/>
      <c r="E13" s="18"/>
    </row>
    <row r="14" spans="1:8" ht="18.75" x14ac:dyDescent="0.3">
      <c r="A14" s="18"/>
      <c r="B14" s="18"/>
      <c r="C14" s="18"/>
      <c r="D14" s="18"/>
      <c r="E14" s="18"/>
    </row>
    <row r="15" spans="1:8" ht="18.75" x14ac:dyDescent="0.3">
      <c r="A15" s="18"/>
      <c r="B15" s="18"/>
      <c r="C15" s="18"/>
      <c r="D15" s="18"/>
      <c r="E15" s="18"/>
    </row>
    <row r="16" spans="1:8" ht="18.75" x14ac:dyDescent="0.3">
      <c r="A16" s="162" t="s">
        <v>324</v>
      </c>
      <c r="B16" s="163"/>
      <c r="C16" s="163"/>
      <c r="D16" s="163"/>
      <c r="E16" s="164"/>
    </row>
    <row r="17" spans="1:5" ht="18.75" x14ac:dyDescent="0.3">
      <c r="A17" s="18" t="s">
        <v>322</v>
      </c>
      <c r="B17" s="18" t="s">
        <v>149</v>
      </c>
      <c r="C17" s="18" t="s">
        <v>153</v>
      </c>
      <c r="D17" s="18" t="s">
        <v>22</v>
      </c>
      <c r="E17" s="18" t="s">
        <v>296</v>
      </c>
    </row>
    <row r="18" spans="1:5" ht="18.75" x14ac:dyDescent="0.3">
      <c r="A18" s="18"/>
      <c r="B18" s="18"/>
      <c r="C18" s="18"/>
      <c r="D18" s="18"/>
      <c r="E18" s="18"/>
    </row>
    <row r="19" spans="1:5" ht="18.75" x14ac:dyDescent="0.3">
      <c r="A19" s="18"/>
      <c r="B19" s="18"/>
      <c r="C19" s="18"/>
      <c r="D19" s="18"/>
      <c r="E19" s="18"/>
    </row>
    <row r="20" spans="1:5" ht="18.75" x14ac:dyDescent="0.3">
      <c r="A20" s="18"/>
      <c r="B20" s="18"/>
      <c r="C20" s="18"/>
      <c r="D20" s="18"/>
      <c r="E20" s="18"/>
    </row>
    <row r="21" spans="1:5" ht="18.75" x14ac:dyDescent="0.3">
      <c r="A21" s="18"/>
      <c r="B21" s="18"/>
      <c r="C21" s="18"/>
      <c r="D21" s="18"/>
      <c r="E21" s="18"/>
    </row>
    <row r="22" spans="1:5" ht="18.75" x14ac:dyDescent="0.3">
      <c r="A22" s="18"/>
      <c r="B22" s="18"/>
      <c r="C22" s="18"/>
      <c r="D22" s="18"/>
      <c r="E22" s="18"/>
    </row>
    <row r="23" spans="1:5" ht="18.75" x14ac:dyDescent="0.3">
      <c r="A23" s="18"/>
      <c r="B23" s="18"/>
      <c r="C23" s="18"/>
      <c r="D23" s="18"/>
      <c r="E23" s="18"/>
    </row>
    <row r="24" spans="1:5" ht="18.75" x14ac:dyDescent="0.3">
      <c r="A24" s="18"/>
      <c r="B24" s="18"/>
      <c r="C24" s="18"/>
      <c r="D24" s="18"/>
      <c r="E24" s="18"/>
    </row>
    <row r="25" spans="1:5" ht="18.75" x14ac:dyDescent="0.3">
      <c r="A25" s="18"/>
      <c r="B25" s="18"/>
      <c r="C25" s="18"/>
      <c r="D25" s="18"/>
      <c r="E25" s="18"/>
    </row>
    <row r="26" spans="1:5" ht="18.75" x14ac:dyDescent="0.3">
      <c r="A26" s="18"/>
      <c r="B26" s="18"/>
      <c r="C26" s="18"/>
      <c r="D26" s="18"/>
      <c r="E26" s="18"/>
    </row>
    <row r="27" spans="1:5" ht="18.75" x14ac:dyDescent="0.3">
      <c r="A27" s="18"/>
      <c r="B27" s="18"/>
      <c r="C27" s="18"/>
      <c r="D27" s="18"/>
      <c r="E27" s="18"/>
    </row>
    <row r="28" spans="1:5" ht="18.75" x14ac:dyDescent="0.3">
      <c r="A28" s="18"/>
      <c r="B28" s="18"/>
      <c r="C28" s="18"/>
      <c r="D28" s="18"/>
      <c r="E28" s="18"/>
    </row>
    <row r="29" spans="1:5" ht="18.75" x14ac:dyDescent="0.3">
      <c r="A29" s="18"/>
      <c r="B29" s="18"/>
      <c r="C29" s="18"/>
      <c r="D29" s="18"/>
      <c r="E29" s="18"/>
    </row>
    <row r="30" spans="1:5" ht="18.75" x14ac:dyDescent="0.3">
      <c r="A30" s="18"/>
      <c r="B30" s="18"/>
      <c r="C30" s="18"/>
      <c r="D30" s="18"/>
      <c r="E30" s="18"/>
    </row>
    <row r="31" spans="1:5" ht="18.75" customHeight="1" x14ac:dyDescent="0.3">
      <c r="A31" s="4"/>
      <c r="B31" s="4"/>
      <c r="C31" s="4"/>
      <c r="D31" s="4"/>
      <c r="E31" s="4"/>
    </row>
    <row r="32" spans="1:5" ht="6.75" customHeight="1" x14ac:dyDescent="0.3">
      <c r="A32" s="4"/>
      <c r="B32" s="4"/>
      <c r="C32" s="4"/>
      <c r="D32" s="4"/>
      <c r="E32" s="4"/>
    </row>
    <row r="33" spans="1:5" ht="18.75" x14ac:dyDescent="0.3">
      <c r="A33" s="4"/>
      <c r="B33" s="4"/>
      <c r="C33" s="4"/>
      <c r="D33" s="4"/>
      <c r="E33" s="4"/>
    </row>
    <row r="34" spans="1:5" ht="18.75" x14ac:dyDescent="0.3">
      <c r="A34" s="4"/>
      <c r="B34" s="4"/>
      <c r="C34" s="4"/>
      <c r="D34" s="4"/>
      <c r="E34" s="4"/>
    </row>
    <row r="35" spans="1:5" ht="18.75" x14ac:dyDescent="0.3">
      <c r="A35" s="4"/>
      <c r="B35" s="4"/>
      <c r="C35" s="4"/>
      <c r="D35" s="4"/>
      <c r="E35" s="4"/>
    </row>
    <row r="36" spans="1:5" ht="18.75" x14ac:dyDescent="0.3">
      <c r="A36" s="4"/>
      <c r="B36" s="4"/>
      <c r="C36" s="4"/>
      <c r="D36" s="4"/>
      <c r="E36" s="4"/>
    </row>
    <row r="37" spans="1:5" ht="18.75" x14ac:dyDescent="0.3">
      <c r="A37" s="4"/>
      <c r="B37" s="4"/>
      <c r="C37" s="4"/>
      <c r="D37" s="4"/>
      <c r="E37" s="4"/>
    </row>
    <row r="38" spans="1:5" ht="18.75" x14ac:dyDescent="0.3">
      <c r="A38" s="4"/>
      <c r="B38" s="4"/>
      <c r="C38" s="4"/>
      <c r="D38" s="4"/>
      <c r="E38" s="4"/>
    </row>
  </sheetData>
  <mergeCells count="2">
    <mergeCell ref="A1:E1"/>
    <mergeCell ref="A16:E16"/>
  </mergeCells>
  <pageMargins left="0.70866141732283472" right="0.70866141732283472" top="1.409313725490196" bottom="1.0784313725490193" header="0.31496062992125984" footer="0.31496062992125984"/>
  <pageSetup paperSize="9" firstPageNumber="2147483648" orientation="portrait"/>
  <headerFooter>
    <oddHeader>&amp;R&amp;20TRAVAUX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85" workbookViewId="0">
      <selection activeCell="E14" sqref="E14"/>
    </sheetView>
  </sheetViews>
  <sheetFormatPr baseColWidth="10" defaultRowHeight="15" x14ac:dyDescent="0.25"/>
  <sheetData>
    <row r="1" spans="1:7" ht="18.75" x14ac:dyDescent="0.3">
      <c r="A1" s="221" t="s">
        <v>325</v>
      </c>
      <c r="B1" s="221"/>
      <c r="C1" s="221"/>
      <c r="D1" s="221"/>
      <c r="E1" s="221"/>
      <c r="F1" s="221"/>
      <c r="G1" s="221"/>
    </row>
    <row r="2" spans="1:7" ht="18.75" x14ac:dyDescent="0.3">
      <c r="A2" s="4"/>
      <c r="B2" s="4"/>
      <c r="C2" s="4"/>
      <c r="D2" s="4"/>
      <c r="E2" s="4"/>
      <c r="F2" s="4"/>
      <c r="G2" s="4"/>
    </row>
    <row r="3" spans="1:7" ht="18.75" x14ac:dyDescent="0.3">
      <c r="A3" s="4" t="s">
        <v>326</v>
      </c>
      <c r="B3" s="4"/>
      <c r="C3" s="4"/>
      <c r="D3" s="4"/>
      <c r="E3" s="4"/>
      <c r="F3" s="4"/>
      <c r="G3" s="4"/>
    </row>
    <row r="4" spans="1:7" ht="18.75" x14ac:dyDescent="0.3">
      <c r="A4" s="4" t="s">
        <v>349</v>
      </c>
      <c r="B4" s="4"/>
      <c r="C4" s="4"/>
      <c r="D4" s="4"/>
      <c r="E4" s="4"/>
      <c r="F4" s="4"/>
      <c r="G4" s="4"/>
    </row>
    <row r="5" spans="1:7" ht="15" customHeight="1" x14ac:dyDescent="0.3">
      <c r="A5" s="4"/>
      <c r="B5" s="4"/>
      <c r="C5" s="4"/>
      <c r="D5" s="4"/>
      <c r="E5" s="4"/>
      <c r="F5" s="4"/>
      <c r="G5" s="4"/>
    </row>
    <row r="6" spans="1:7" ht="15" customHeight="1" x14ac:dyDescent="0.3">
      <c r="A6" s="4"/>
      <c r="B6" s="4"/>
      <c r="C6" s="4"/>
      <c r="D6" s="4"/>
      <c r="E6" s="4"/>
      <c r="F6" s="4"/>
      <c r="G6" s="4"/>
    </row>
    <row r="7" spans="1:7" ht="18.75" x14ac:dyDescent="0.3">
      <c r="A7" s="4"/>
      <c r="B7" s="4"/>
      <c r="C7" s="4"/>
      <c r="D7" s="4"/>
      <c r="E7" s="4"/>
      <c r="F7" s="4"/>
      <c r="G7" s="4"/>
    </row>
    <row r="8" spans="1:7" ht="18.75" x14ac:dyDescent="0.3">
      <c r="A8" s="4"/>
      <c r="B8" s="4"/>
      <c r="C8" s="4"/>
      <c r="D8" s="4"/>
      <c r="E8" s="4"/>
      <c r="F8" s="4"/>
      <c r="G8" s="4"/>
    </row>
    <row r="9" spans="1:7" ht="15" customHeight="1" x14ac:dyDescent="0.3">
      <c r="A9" s="4"/>
      <c r="B9" s="4"/>
      <c r="C9" s="4"/>
      <c r="D9" s="4"/>
      <c r="E9" s="4"/>
      <c r="F9" s="4"/>
      <c r="G9" s="4"/>
    </row>
    <row r="10" spans="1:7" ht="15" customHeight="1" x14ac:dyDescent="0.3">
      <c r="A10" s="4"/>
      <c r="B10" s="4"/>
      <c r="C10" s="4"/>
      <c r="D10" s="4"/>
      <c r="E10" s="4"/>
      <c r="F10" s="4"/>
      <c r="G10" s="4"/>
    </row>
    <row r="11" spans="1:7" ht="15" customHeight="1" x14ac:dyDescent="0.3">
      <c r="A11" s="4"/>
      <c r="B11" s="4"/>
      <c r="C11" s="4"/>
      <c r="D11" s="4"/>
      <c r="E11" s="4"/>
      <c r="F11" s="4"/>
      <c r="G11" s="4"/>
    </row>
    <row r="12" spans="1:7" ht="15" customHeight="1" x14ac:dyDescent="0.3">
      <c r="A12" s="4"/>
      <c r="B12" s="4"/>
      <c r="C12" s="4"/>
      <c r="D12" s="4"/>
      <c r="E12" s="4"/>
      <c r="F12" s="4"/>
      <c r="G12" s="4"/>
    </row>
    <row r="13" spans="1:7" ht="18.75" x14ac:dyDescent="0.3">
      <c r="A13" s="4"/>
      <c r="B13" s="4"/>
      <c r="C13" s="4"/>
      <c r="D13" s="4"/>
      <c r="E13" s="4"/>
      <c r="F13" s="4"/>
      <c r="G13" s="4"/>
    </row>
    <row r="14" spans="1:7" ht="18.75" x14ac:dyDescent="0.3">
      <c r="A14" s="4"/>
      <c r="B14" s="4"/>
      <c r="C14" s="4"/>
      <c r="D14" s="4"/>
      <c r="E14" s="4"/>
      <c r="F14" s="4"/>
      <c r="G14" s="4"/>
    </row>
    <row r="15" spans="1:7" ht="18.75" x14ac:dyDescent="0.3">
      <c r="A15" s="4"/>
      <c r="B15" s="4"/>
      <c r="C15" s="4"/>
      <c r="D15" s="4"/>
      <c r="E15" s="4"/>
      <c r="F15" s="4"/>
      <c r="G15" s="4"/>
    </row>
    <row r="16" spans="1:7" ht="18.75" x14ac:dyDescent="0.3">
      <c r="A16" s="4"/>
      <c r="B16" s="4"/>
      <c r="C16" s="4"/>
      <c r="D16" s="4"/>
      <c r="E16" s="4"/>
      <c r="F16" s="4"/>
      <c r="G16" s="4"/>
    </row>
    <row r="17" spans="1:7" ht="18.75" x14ac:dyDescent="0.3">
      <c r="A17" s="4"/>
      <c r="B17" s="4"/>
      <c r="C17" s="4"/>
      <c r="D17" s="4"/>
      <c r="E17" s="4"/>
      <c r="F17" s="4"/>
      <c r="G17" s="4"/>
    </row>
    <row r="18" spans="1:7" ht="18.75" x14ac:dyDescent="0.3">
      <c r="A18" s="4"/>
      <c r="B18" s="4"/>
      <c r="C18" s="4"/>
      <c r="D18" s="4"/>
      <c r="E18" s="4"/>
      <c r="F18" s="4"/>
      <c r="G18" s="4"/>
    </row>
    <row r="19" spans="1:7" ht="18.75" x14ac:dyDescent="0.3">
      <c r="A19" s="4"/>
      <c r="B19" s="4"/>
      <c r="C19" s="4"/>
      <c r="D19" s="4"/>
      <c r="E19" s="4"/>
      <c r="F19" s="4"/>
      <c r="G19" s="4"/>
    </row>
    <row r="20" spans="1:7" ht="18.75" x14ac:dyDescent="0.3">
      <c r="A20" s="4"/>
      <c r="B20" s="4"/>
      <c r="C20" s="4"/>
      <c r="D20" s="4"/>
      <c r="E20" s="4"/>
      <c r="F20" s="4"/>
      <c r="G20" s="4"/>
    </row>
    <row r="21" spans="1:7" ht="18.75" x14ac:dyDescent="0.3">
      <c r="A21" s="4"/>
      <c r="B21" s="4"/>
      <c r="C21" s="4"/>
      <c r="D21" s="4"/>
      <c r="E21" s="4"/>
      <c r="F21" s="4"/>
      <c r="G21" s="4"/>
    </row>
    <row r="22" spans="1:7" ht="18.75" x14ac:dyDescent="0.3">
      <c r="A22" s="4"/>
      <c r="B22" s="4"/>
      <c r="C22" s="4"/>
      <c r="D22" s="4"/>
      <c r="E22" s="4"/>
      <c r="F22" s="4"/>
      <c r="G22" s="4"/>
    </row>
    <row r="23" spans="1:7" ht="18.75" x14ac:dyDescent="0.3">
      <c r="A23" s="4"/>
      <c r="B23" s="4"/>
      <c r="C23" s="4"/>
      <c r="D23" s="4"/>
      <c r="E23" s="4"/>
      <c r="F23" s="4"/>
      <c r="G23" s="4"/>
    </row>
    <row r="24" spans="1:7" ht="18.75" x14ac:dyDescent="0.3">
      <c r="A24" s="4"/>
      <c r="B24" s="4"/>
      <c r="C24" s="4"/>
      <c r="D24" s="4"/>
      <c r="E24" s="4"/>
      <c r="F24" s="4"/>
      <c r="G24" s="4"/>
    </row>
    <row r="25" spans="1:7" ht="18.75" x14ac:dyDescent="0.3">
      <c r="A25" s="4"/>
      <c r="B25" s="4"/>
      <c r="C25" s="4"/>
      <c r="D25" s="4"/>
      <c r="E25" s="4"/>
      <c r="F25" s="4"/>
      <c r="G25" s="4"/>
    </row>
    <row r="26" spans="1:7" ht="18.75" x14ac:dyDescent="0.3">
      <c r="A26" s="4"/>
      <c r="B26" s="4"/>
      <c r="C26" s="4"/>
      <c r="D26" s="4"/>
      <c r="E26" s="4"/>
      <c r="F26" s="4"/>
      <c r="G26" s="4"/>
    </row>
    <row r="27" spans="1:7" ht="18.75" x14ac:dyDescent="0.3">
      <c r="A27" s="4"/>
      <c r="B27" s="4"/>
      <c r="C27" s="4"/>
      <c r="D27" s="4"/>
      <c r="E27" s="4"/>
      <c r="F27" s="4"/>
      <c r="G27" s="4"/>
    </row>
    <row r="28" spans="1:7" ht="18.75" customHeight="1" x14ac:dyDescent="0.3">
      <c r="A28" s="4"/>
      <c r="B28" s="4"/>
      <c r="C28" s="4"/>
      <c r="D28" s="4"/>
      <c r="E28" s="4"/>
      <c r="F28" s="4"/>
      <c r="G28" s="4"/>
    </row>
    <row r="29" spans="1:7" ht="18.75" customHeight="1" x14ac:dyDescent="0.3">
      <c r="A29" s="4"/>
      <c r="B29" s="4"/>
      <c r="C29" s="4"/>
      <c r="D29" s="4"/>
      <c r="E29" s="4"/>
      <c r="F29" s="4"/>
      <c r="G29" s="4"/>
    </row>
    <row r="30" spans="1:7" ht="18.75" customHeight="1" x14ac:dyDescent="0.3">
      <c r="A30" s="4"/>
      <c r="B30" s="4"/>
      <c r="C30" s="4"/>
      <c r="D30" s="4"/>
      <c r="E30" s="4"/>
      <c r="F30" s="4"/>
      <c r="G30" s="4"/>
    </row>
    <row r="31" spans="1:7" ht="18.75" customHeight="1" x14ac:dyDescent="0.3">
      <c r="A31" s="4"/>
      <c r="B31" s="4"/>
      <c r="C31" s="4"/>
      <c r="D31" s="4"/>
      <c r="E31" s="4"/>
      <c r="F31" s="4"/>
      <c r="G31" s="4"/>
    </row>
    <row r="32" spans="1:7" ht="6.75" customHeight="1" x14ac:dyDescent="0.3">
      <c r="A32" s="4"/>
      <c r="B32" s="4"/>
      <c r="C32" s="4"/>
      <c r="D32" s="4"/>
      <c r="E32" s="4"/>
      <c r="F32" s="4"/>
      <c r="G32" s="4"/>
    </row>
    <row r="33" spans="1:7" ht="18.75" x14ac:dyDescent="0.3">
      <c r="A33" s="4"/>
      <c r="B33" s="4"/>
      <c r="C33" s="4"/>
      <c r="D33" s="4"/>
      <c r="E33" s="4"/>
      <c r="F33" s="4"/>
      <c r="G33" s="4"/>
    </row>
    <row r="34" spans="1:7" ht="18.75" x14ac:dyDescent="0.3">
      <c r="A34" s="4"/>
      <c r="B34" s="4"/>
      <c r="C34" s="4"/>
      <c r="D34" s="4"/>
      <c r="E34" s="4"/>
      <c r="F34" s="4"/>
      <c r="G34" s="4"/>
    </row>
    <row r="35" spans="1:7" ht="18.75" x14ac:dyDescent="0.3">
      <c r="A35" s="4"/>
      <c r="B35" s="4"/>
      <c r="C35" s="4"/>
      <c r="D35" s="4"/>
      <c r="E35" s="4"/>
      <c r="F35" s="4"/>
      <c r="G35" s="4"/>
    </row>
    <row r="36" spans="1:7" ht="18.75" x14ac:dyDescent="0.3">
      <c r="A36" s="4"/>
      <c r="B36" s="4"/>
      <c r="C36" s="4"/>
      <c r="D36" s="4"/>
      <c r="E36" s="4"/>
      <c r="F36" s="4"/>
      <c r="G36" s="4"/>
    </row>
    <row r="37" spans="1:7" ht="18.75" x14ac:dyDescent="0.3">
      <c r="A37" s="4"/>
      <c r="B37" s="4"/>
      <c r="C37" s="4"/>
      <c r="D37" s="4"/>
      <c r="E37" s="4"/>
      <c r="F37" s="4"/>
      <c r="G37" s="4"/>
    </row>
    <row r="38" spans="1:7" ht="18.75" x14ac:dyDescent="0.3">
      <c r="A38" s="4"/>
      <c r="B38" s="4"/>
      <c r="C38" s="4"/>
      <c r="D38" s="4"/>
      <c r="E38" s="4"/>
      <c r="F38" s="4"/>
      <c r="G38" s="4"/>
    </row>
    <row r="39" spans="1:7" ht="18.75" x14ac:dyDescent="0.3">
      <c r="A39" s="4"/>
      <c r="B39" s="4"/>
      <c r="C39" s="4"/>
      <c r="D39" s="4"/>
      <c r="E39" s="4"/>
      <c r="F39" s="4"/>
      <c r="G39" s="4"/>
    </row>
    <row r="40" spans="1:7" ht="18.75" x14ac:dyDescent="0.3">
      <c r="A40" s="4"/>
      <c r="B40" s="4"/>
      <c r="C40" s="4"/>
      <c r="D40" s="4"/>
      <c r="E40" s="4"/>
      <c r="F40" s="4"/>
      <c r="G40" s="4"/>
    </row>
    <row r="41" spans="1:7" ht="18.75" x14ac:dyDescent="0.3">
      <c r="A41" s="4"/>
      <c r="B41" s="4"/>
      <c r="C41" s="4"/>
      <c r="D41" s="4"/>
      <c r="E41" s="4"/>
      <c r="F41" s="4"/>
      <c r="G41" s="4"/>
    </row>
    <row r="42" spans="1:7" ht="18.75" x14ac:dyDescent="0.3">
      <c r="A42" s="4"/>
      <c r="B42" s="4"/>
      <c r="C42" s="4"/>
      <c r="D42" s="4"/>
      <c r="E42" s="4"/>
      <c r="F42" s="4"/>
      <c r="G42" s="4"/>
    </row>
    <row r="43" spans="1:7" ht="18.75" x14ac:dyDescent="0.3">
      <c r="A43" s="4"/>
      <c r="B43" s="4"/>
      <c r="C43" s="4"/>
      <c r="D43" s="4"/>
      <c r="E43" s="4"/>
      <c r="F43" s="4"/>
      <c r="G43" s="4"/>
    </row>
    <row r="44" spans="1:7" ht="18.75" x14ac:dyDescent="0.3">
      <c r="A44" s="4"/>
      <c r="B44" s="4"/>
      <c r="C44" s="4"/>
      <c r="D44" s="4"/>
      <c r="E44" s="4"/>
      <c r="F44" s="4"/>
      <c r="G44" s="4"/>
    </row>
    <row r="45" spans="1:7" ht="18.75" x14ac:dyDescent="0.3">
      <c r="A45" s="4"/>
      <c r="B45" s="4"/>
      <c r="C45" s="4"/>
      <c r="D45" s="4"/>
      <c r="E45" s="4"/>
      <c r="F45" s="4"/>
      <c r="G45" s="4"/>
    </row>
  </sheetData>
  <mergeCells count="1">
    <mergeCell ref="A1:G1"/>
  </mergeCells>
  <pageMargins left="0.70866141732283472" right="0.70866141732283472" top="1.409313725490196" bottom="1.0784313725490193" header="0.31496062992125984" footer="0.31496062992125984"/>
  <pageSetup paperSize="9" firstPageNumber="2147483648" orientation="portrait"/>
  <headerFooter>
    <oddHeader>&amp;R&amp;20STOCK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13" zoomScale="85" workbookViewId="0">
      <selection activeCell="O22" sqref="O22"/>
    </sheetView>
  </sheetViews>
  <sheetFormatPr baseColWidth="10" defaultRowHeight="15" x14ac:dyDescent="0.25"/>
  <cols>
    <col min="1" max="1" width="9.5703125" bestFit="1" customWidth="1"/>
    <col min="2" max="2" width="26" customWidth="1"/>
    <col min="3" max="3" width="10.7109375" customWidth="1"/>
    <col min="4" max="4" width="14.85546875" bestFit="1" customWidth="1"/>
    <col min="5" max="6" width="14.85546875" customWidth="1"/>
    <col min="7" max="7" width="14.42578125" customWidth="1"/>
    <col min="8" max="8" width="10.85546875" bestFit="1" customWidth="1"/>
    <col min="9" max="9" width="13.28515625" bestFit="1" customWidth="1"/>
  </cols>
  <sheetData>
    <row r="1" spans="1:13" ht="18.75" x14ac:dyDescent="0.3">
      <c r="A1" s="230" t="s">
        <v>327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3" ht="30" x14ac:dyDescent="0.25">
      <c r="A2" s="118" t="s">
        <v>328</v>
      </c>
      <c r="B2" s="118" t="s">
        <v>150</v>
      </c>
      <c r="C2" s="118" t="s">
        <v>329</v>
      </c>
      <c r="D2" s="119" t="s">
        <v>110</v>
      </c>
      <c r="E2" s="119" t="s">
        <v>330</v>
      </c>
      <c r="F2" s="118" t="s">
        <v>331</v>
      </c>
      <c r="G2" s="118" t="s">
        <v>332</v>
      </c>
      <c r="H2" s="118" t="s">
        <v>333</v>
      </c>
      <c r="I2" s="119" t="s">
        <v>334</v>
      </c>
      <c r="J2" s="118" t="s">
        <v>153</v>
      </c>
      <c r="K2" s="1"/>
      <c r="L2" s="1"/>
      <c r="M2" s="1"/>
    </row>
    <row r="3" spans="1:13" x14ac:dyDescent="0.25">
      <c r="A3" s="19"/>
      <c r="B3" s="19"/>
      <c r="C3" s="19"/>
      <c r="D3" s="57"/>
      <c r="E3" s="57"/>
      <c r="F3" s="57"/>
      <c r="G3" s="19"/>
      <c r="H3" s="56"/>
      <c r="I3" s="56"/>
      <c r="J3" s="19"/>
      <c r="K3" s="3"/>
      <c r="L3" s="3"/>
      <c r="M3" s="3"/>
    </row>
    <row r="4" spans="1:13" x14ac:dyDescent="0.25">
      <c r="A4" s="19"/>
      <c r="B4" s="19"/>
      <c r="C4" s="19"/>
      <c r="D4" s="57"/>
      <c r="E4" s="57"/>
      <c r="F4" s="57"/>
      <c r="G4" s="19"/>
      <c r="H4" s="56"/>
      <c r="I4" s="56"/>
      <c r="J4" s="19"/>
    </row>
    <row r="5" spans="1:13" ht="15" customHeight="1" x14ac:dyDescent="0.25">
      <c r="A5" s="19"/>
      <c r="B5" s="19"/>
      <c r="C5" s="19"/>
      <c r="D5" s="57"/>
      <c r="E5" s="57"/>
      <c r="F5" s="57"/>
      <c r="G5" s="19"/>
      <c r="H5" s="56"/>
      <c r="I5" s="56"/>
      <c r="J5" s="19"/>
    </row>
    <row r="6" spans="1:13" ht="15" customHeight="1" x14ac:dyDescent="0.25">
      <c r="A6" s="19"/>
      <c r="B6" s="19"/>
      <c r="C6" s="19"/>
      <c r="D6" s="57"/>
      <c r="E6" s="57"/>
      <c r="F6" s="57"/>
      <c r="G6" s="19"/>
      <c r="H6" s="56"/>
      <c r="I6" s="56"/>
      <c r="J6" s="19"/>
    </row>
    <row r="7" spans="1:13" x14ac:dyDescent="0.25">
      <c r="A7" s="19"/>
      <c r="B7" s="19"/>
      <c r="C7" s="19"/>
      <c r="D7" s="57"/>
      <c r="E7" s="57"/>
      <c r="F7" s="57"/>
      <c r="G7" s="19"/>
      <c r="H7" s="56"/>
      <c r="I7" s="56"/>
      <c r="J7" s="19"/>
    </row>
    <row r="8" spans="1:13" x14ac:dyDescent="0.25">
      <c r="A8" s="19"/>
      <c r="B8" s="19"/>
      <c r="C8" s="19"/>
      <c r="D8" s="57"/>
      <c r="E8" s="57"/>
      <c r="F8" s="57"/>
      <c r="G8" s="19"/>
      <c r="H8" s="56"/>
      <c r="I8" s="56"/>
      <c r="J8" s="19"/>
    </row>
    <row r="9" spans="1:13" ht="15" customHeight="1" x14ac:dyDescent="0.25">
      <c r="A9" s="19"/>
      <c r="B9" s="19"/>
      <c r="C9" s="19"/>
      <c r="D9" s="57"/>
      <c r="E9" s="57"/>
      <c r="F9" s="57"/>
      <c r="G9" s="19"/>
      <c r="H9" s="56"/>
      <c r="I9" s="56"/>
      <c r="J9" s="19"/>
    </row>
    <row r="10" spans="1:13" ht="15" customHeight="1" x14ac:dyDescent="0.25">
      <c r="A10" s="19"/>
      <c r="B10" s="19"/>
      <c r="C10" s="19"/>
      <c r="D10" s="57"/>
      <c r="E10" s="57"/>
      <c r="F10" s="57"/>
      <c r="G10" s="19"/>
      <c r="H10" s="56"/>
      <c r="I10" s="56"/>
      <c r="J10" s="19"/>
    </row>
    <row r="11" spans="1:13" ht="15" customHeight="1" x14ac:dyDescent="0.25">
      <c r="A11" s="19"/>
      <c r="B11" s="19"/>
      <c r="C11" s="19"/>
      <c r="D11" s="57"/>
      <c r="E11" s="57"/>
      <c r="F11" s="57"/>
      <c r="G11" s="19"/>
      <c r="H11" s="56"/>
      <c r="I11" s="56"/>
      <c r="J11" s="19"/>
    </row>
    <row r="12" spans="1:13" ht="15" customHeight="1" x14ac:dyDescent="0.25">
      <c r="A12" s="19"/>
      <c r="B12" s="19"/>
      <c r="C12" s="19"/>
      <c r="D12" s="57"/>
      <c r="E12" s="57"/>
      <c r="F12" s="57"/>
      <c r="G12" s="19"/>
      <c r="H12" s="56"/>
      <c r="I12" s="56"/>
      <c r="J12" s="19"/>
    </row>
    <row r="13" spans="1:13" x14ac:dyDescent="0.25">
      <c r="A13" s="19"/>
      <c r="B13" s="19"/>
      <c r="C13" s="19"/>
      <c r="D13" s="57"/>
      <c r="E13" s="57"/>
      <c r="F13" s="57"/>
      <c r="G13" s="19"/>
      <c r="H13" s="56"/>
      <c r="I13" s="56"/>
      <c r="J13" s="19"/>
    </row>
    <row r="14" spans="1:13" x14ac:dyDescent="0.25">
      <c r="A14" s="19"/>
      <c r="B14" s="19"/>
      <c r="C14" s="19"/>
      <c r="D14" s="57"/>
      <c r="E14" s="57"/>
      <c r="F14" s="57"/>
      <c r="G14" s="19"/>
      <c r="H14" s="56"/>
      <c r="I14" s="56"/>
      <c r="J14" s="19"/>
    </row>
    <row r="15" spans="1:13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3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0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</row>
    <row r="26" spans="1:10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</row>
    <row r="27" spans="1:10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</row>
    <row r="28" spans="1:10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</row>
    <row r="29" spans="1:10" ht="18.75" x14ac:dyDescent="0.3">
      <c r="A29" s="230" t="s">
        <v>338</v>
      </c>
      <c r="B29" s="230"/>
      <c r="C29" s="230"/>
      <c r="D29" s="230"/>
      <c r="E29" s="230"/>
      <c r="F29" s="230"/>
      <c r="G29" s="230"/>
      <c r="H29" s="230"/>
      <c r="I29" s="230"/>
      <c r="J29" s="230"/>
    </row>
    <row r="30" spans="1:10" ht="18.75" x14ac:dyDescent="0.3">
      <c r="A30" s="4"/>
      <c r="B30" s="18" t="s">
        <v>339</v>
      </c>
      <c r="C30" s="4"/>
      <c r="D30" s="4"/>
      <c r="E30" s="4"/>
      <c r="F30" s="4"/>
      <c r="G30" s="4"/>
      <c r="H30" s="4"/>
      <c r="I30" s="4"/>
      <c r="J30" s="4"/>
    </row>
    <row r="31" spans="1:10" ht="18.75" x14ac:dyDescent="0.3">
      <c r="B31" s="18" t="s">
        <v>335</v>
      </c>
      <c r="C31" s="231">
        <f>SUMIF(F3:F24,B31,E3:E24)</f>
        <v>0</v>
      </c>
      <c r="D31" s="231"/>
      <c r="E31" s="4"/>
      <c r="F31" s="4"/>
      <c r="G31" s="4"/>
      <c r="H31" s="4"/>
      <c r="I31" s="4"/>
      <c r="J31" s="4"/>
    </row>
    <row r="32" spans="1:10" ht="18.75" customHeight="1" x14ac:dyDescent="0.3">
      <c r="B32" s="18" t="s">
        <v>337</v>
      </c>
      <c r="C32" s="231">
        <f>SUMIF(F3:F24,B32,E3:E24)</f>
        <v>0</v>
      </c>
      <c r="D32" s="231"/>
      <c r="E32" s="4"/>
      <c r="F32" s="4"/>
      <c r="G32" s="4"/>
      <c r="H32" s="4"/>
      <c r="I32" s="4"/>
      <c r="J32" s="4"/>
    </row>
    <row r="33" spans="1:10" ht="18.75" customHeight="1" x14ac:dyDescent="0.3">
      <c r="B33" s="18" t="s">
        <v>336</v>
      </c>
      <c r="C33" s="231">
        <f>SUMIF(F4:F24,B33,E4:E24)</f>
        <v>0</v>
      </c>
      <c r="D33" s="231"/>
      <c r="E33" s="4"/>
      <c r="F33" s="4"/>
      <c r="G33" s="4"/>
      <c r="H33" s="4"/>
      <c r="I33" s="4"/>
      <c r="J33" s="4"/>
    </row>
    <row r="34" spans="1:10" ht="18.7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18.75" customHeight="1" x14ac:dyDescent="0.3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ht="18.75" x14ac:dyDescent="0.3">
      <c r="A36" s="4"/>
      <c r="B36" s="18" t="s">
        <v>340</v>
      </c>
      <c r="C36" s="229">
        <v>1000000</v>
      </c>
      <c r="D36" s="229"/>
      <c r="E36" s="4"/>
      <c r="F36" s="4"/>
      <c r="G36" s="4"/>
      <c r="H36" s="4"/>
      <c r="I36" s="4"/>
      <c r="J36" s="4"/>
    </row>
    <row r="37" spans="1:10" ht="18.75" x14ac:dyDescent="0.3">
      <c r="A37" s="4"/>
      <c r="B37" s="18" t="s">
        <v>330</v>
      </c>
      <c r="C37" s="229">
        <f>SUM(C31:D33)</f>
        <v>0</v>
      </c>
      <c r="D37" s="229"/>
      <c r="E37" s="4"/>
      <c r="F37" s="4"/>
      <c r="G37" s="4"/>
      <c r="H37" s="4"/>
      <c r="I37" s="4"/>
      <c r="J37" s="4"/>
    </row>
    <row r="38" spans="1:10" ht="18.75" x14ac:dyDescent="0.3">
      <c r="A38" s="4"/>
      <c r="B38" s="4"/>
      <c r="C38" s="120"/>
      <c r="D38" s="120"/>
      <c r="E38" s="4"/>
      <c r="F38" s="4"/>
      <c r="G38" s="4"/>
      <c r="H38" s="4"/>
      <c r="I38" s="4"/>
      <c r="J38" s="4"/>
    </row>
    <row r="39" spans="1:10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ht="18.7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ht="18.7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ht="18.7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ht="18.7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8.7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ht="18.7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8.7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ht="18.7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ht="18.7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</row>
  </sheetData>
  <mergeCells count="7">
    <mergeCell ref="C36:D36"/>
    <mergeCell ref="C37:D37"/>
    <mergeCell ref="A1:J1"/>
    <mergeCell ref="A29:J29"/>
    <mergeCell ref="C31:D31"/>
    <mergeCell ref="C32:D32"/>
    <mergeCell ref="C33:D33"/>
  </mergeCells>
  <pageMargins left="0.28186274509803921" right="0.34313725490196068" top="1.409313725490196" bottom="1.0784313725490193" header="0.31496062992125984" footer="0.31496062992125984"/>
  <pageSetup paperSize="9" firstPageNumber="2147483648" orientation="landscape"/>
  <headerFooter>
    <oddHeader>&amp;R&amp;20FINANCES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zoomScale="70" workbookViewId="0">
      <selection activeCell="D29" sqref="D29"/>
    </sheetView>
  </sheetViews>
  <sheetFormatPr baseColWidth="10" defaultRowHeight="15" x14ac:dyDescent="0.25"/>
  <cols>
    <col min="13" max="13" width="13.5703125" bestFit="1" customWidth="1"/>
    <col min="15" max="15" width="16.140625" customWidth="1"/>
    <col min="16" max="16" width="8.7109375" customWidth="1"/>
    <col min="17" max="17" width="13.7109375" customWidth="1"/>
  </cols>
  <sheetData>
    <row r="1" spans="1:24" ht="18.75" x14ac:dyDescent="0.3">
      <c r="A1" s="162" t="s">
        <v>17</v>
      </c>
      <c r="B1" s="163"/>
      <c r="C1" s="163"/>
      <c r="D1" s="163"/>
      <c r="E1" s="163"/>
      <c r="F1" s="163"/>
      <c r="G1" s="163"/>
      <c r="H1" s="164"/>
      <c r="I1" s="165" t="s">
        <v>18</v>
      </c>
      <c r="J1" s="165"/>
      <c r="K1" s="165"/>
      <c r="L1" s="165"/>
      <c r="M1" s="165"/>
      <c r="N1" s="165"/>
      <c r="O1" s="165"/>
      <c r="P1" s="165"/>
      <c r="Q1" s="165" t="s">
        <v>19</v>
      </c>
      <c r="R1" s="165"/>
      <c r="S1" s="165"/>
      <c r="T1" s="165"/>
      <c r="U1" s="165"/>
      <c r="V1" s="165"/>
      <c r="W1" s="165"/>
      <c r="X1" s="165"/>
    </row>
    <row r="2" spans="1:24" ht="18.75" x14ac:dyDescent="0.3">
      <c r="A2" s="166" t="s">
        <v>20</v>
      </c>
      <c r="B2" s="167"/>
      <c r="C2" s="167"/>
      <c r="D2" s="168"/>
      <c r="E2" s="16"/>
      <c r="F2" s="4"/>
      <c r="G2" s="4"/>
      <c r="H2" s="4"/>
      <c r="M2" s="17" t="s">
        <v>21</v>
      </c>
      <c r="N2" s="17" t="s">
        <v>22</v>
      </c>
      <c r="U2" s="17" t="s">
        <v>23</v>
      </c>
      <c r="V2" s="17" t="s">
        <v>24</v>
      </c>
      <c r="W2" s="17" t="s">
        <v>25</v>
      </c>
      <c r="X2" s="17" t="s">
        <v>22</v>
      </c>
    </row>
    <row r="3" spans="1:24" ht="18.75" x14ac:dyDescent="0.3">
      <c r="A3" s="169" t="s">
        <v>26</v>
      </c>
      <c r="B3" s="170"/>
      <c r="C3" s="170"/>
      <c r="D3" s="171"/>
      <c r="E3" s="18"/>
      <c r="F3" s="4" t="s">
        <v>27</v>
      </c>
      <c r="G3" s="4"/>
      <c r="H3" s="4"/>
      <c r="I3" s="169" t="s">
        <v>28</v>
      </c>
      <c r="J3" s="170"/>
      <c r="K3" s="170"/>
      <c r="L3" s="171"/>
      <c r="M3" s="18"/>
      <c r="N3" s="19"/>
      <c r="Q3" s="172" t="s">
        <v>28</v>
      </c>
      <c r="R3" s="172"/>
      <c r="S3" s="172"/>
      <c r="T3" s="172"/>
      <c r="U3" s="18"/>
      <c r="V3" s="18"/>
      <c r="W3" s="18"/>
      <c r="X3" s="19"/>
    </row>
    <row r="4" spans="1:24" ht="18.75" x14ac:dyDescent="0.3">
      <c r="A4" s="4"/>
      <c r="B4" s="4"/>
      <c r="C4" s="4"/>
      <c r="D4" s="4"/>
      <c r="E4" s="4"/>
      <c r="F4" s="4"/>
      <c r="G4" s="4"/>
      <c r="H4" s="4"/>
      <c r="I4" s="151" t="s">
        <v>29</v>
      </c>
      <c r="J4" s="152"/>
      <c r="K4" s="152"/>
      <c r="L4" s="153"/>
      <c r="M4" s="18"/>
      <c r="N4" s="19"/>
      <c r="Q4" s="154" t="s">
        <v>29</v>
      </c>
      <c r="R4" s="154"/>
      <c r="S4" s="154"/>
      <c r="T4" s="154"/>
      <c r="U4" s="18"/>
      <c r="V4" s="18"/>
      <c r="W4" s="18"/>
      <c r="X4" s="19"/>
    </row>
    <row r="5" spans="1:24" ht="18.75" x14ac:dyDescent="0.3">
      <c r="A5" s="155" t="s">
        <v>30</v>
      </c>
      <c r="B5" s="156"/>
      <c r="C5" s="156"/>
      <c r="D5" s="156"/>
      <c r="E5" s="156"/>
      <c r="F5" s="156"/>
      <c r="G5" s="157"/>
      <c r="H5" s="4"/>
      <c r="I5" s="158" t="s">
        <v>31</v>
      </c>
      <c r="J5" s="159"/>
      <c r="K5" s="159"/>
      <c r="L5" s="160"/>
      <c r="M5" s="18"/>
      <c r="N5" s="19"/>
      <c r="Q5" s="161" t="s">
        <v>32</v>
      </c>
      <c r="R5" s="161"/>
      <c r="S5" s="161"/>
      <c r="T5" s="161"/>
      <c r="U5" s="18"/>
      <c r="V5" s="18"/>
      <c r="W5" s="18"/>
      <c r="X5" s="19"/>
    </row>
    <row r="6" spans="1:24" ht="18.75" customHeight="1" x14ac:dyDescent="0.3">
      <c r="A6" s="20"/>
      <c r="B6" s="21"/>
      <c r="C6" s="21"/>
      <c r="D6" s="21"/>
      <c r="E6" s="21"/>
      <c r="F6" s="21"/>
      <c r="G6" s="22"/>
      <c r="H6" s="4"/>
      <c r="J6" s="4"/>
      <c r="K6" s="4"/>
      <c r="L6" s="4"/>
      <c r="M6" s="4"/>
      <c r="N6" s="4"/>
      <c r="R6" s="4"/>
      <c r="S6" s="4"/>
      <c r="T6" s="4"/>
      <c r="U6" s="4"/>
      <c r="V6" s="4"/>
      <c r="W6" s="4"/>
    </row>
    <row r="7" spans="1:24" ht="15" customHeight="1" x14ac:dyDescent="0.3">
      <c r="A7" s="23"/>
      <c r="B7" s="4"/>
      <c r="C7" s="4"/>
      <c r="D7" s="4"/>
      <c r="E7" s="4"/>
      <c r="F7" s="4"/>
      <c r="G7" s="24"/>
      <c r="H7" s="4"/>
      <c r="J7" s="4"/>
      <c r="K7" s="4"/>
      <c r="L7" s="4"/>
      <c r="M7" s="4"/>
      <c r="N7" s="4"/>
      <c r="R7" s="4"/>
      <c r="S7" s="4"/>
      <c r="T7" s="4"/>
      <c r="U7" s="4"/>
      <c r="V7" s="4"/>
      <c r="W7" s="4"/>
    </row>
    <row r="8" spans="1:24" ht="15" customHeight="1" x14ac:dyDescent="0.3">
      <c r="A8" s="23"/>
      <c r="B8" s="4"/>
      <c r="C8" s="4"/>
      <c r="D8" s="4"/>
      <c r="E8" s="4"/>
      <c r="F8" s="4"/>
      <c r="G8" s="24"/>
      <c r="H8" s="4"/>
      <c r="I8" s="143"/>
      <c r="J8" s="143"/>
      <c r="K8" s="143"/>
      <c r="L8" s="143"/>
      <c r="M8" s="25"/>
      <c r="N8" s="25"/>
      <c r="Q8" s="148"/>
      <c r="R8" s="148"/>
      <c r="S8" s="148"/>
      <c r="T8" s="148"/>
      <c r="U8" s="4" t="s">
        <v>24</v>
      </c>
      <c r="V8" s="4" t="s">
        <v>23</v>
      </c>
      <c r="W8" s="4"/>
    </row>
    <row r="9" spans="1:24" ht="15" customHeight="1" x14ac:dyDescent="0.3">
      <c r="A9" s="23"/>
      <c r="B9" s="4"/>
      <c r="C9" s="4"/>
      <c r="D9" s="4"/>
      <c r="E9" s="4"/>
      <c r="F9" s="4"/>
      <c r="G9" s="24"/>
      <c r="H9" s="4"/>
      <c r="I9" s="149" t="s">
        <v>33</v>
      </c>
      <c r="J9" s="149"/>
      <c r="K9" s="149"/>
      <c r="L9" s="149"/>
      <c r="M9" s="4">
        <f>M3-M4</f>
        <v>0</v>
      </c>
      <c r="N9" s="27"/>
      <c r="P9" s="28"/>
      <c r="Q9" s="149" t="s">
        <v>33</v>
      </c>
      <c r="R9" s="149"/>
      <c r="S9" s="149"/>
      <c r="T9" s="149"/>
      <c r="U9" s="4">
        <f>V3-V4</f>
        <v>0</v>
      </c>
      <c r="V9" s="4">
        <f>U3-U4</f>
        <v>0</v>
      </c>
      <c r="W9" s="4"/>
    </row>
    <row r="10" spans="1:24" ht="15" customHeight="1" x14ac:dyDescent="0.3">
      <c r="A10" s="23"/>
      <c r="B10" s="4"/>
      <c r="C10" s="4"/>
      <c r="D10" s="4"/>
      <c r="E10" s="4"/>
      <c r="F10" s="4"/>
      <c r="G10" s="24"/>
      <c r="H10" s="4"/>
      <c r="I10" s="150" t="s">
        <v>34</v>
      </c>
      <c r="J10" s="150"/>
      <c r="K10" s="150"/>
      <c r="L10" s="150"/>
      <c r="M10" s="4" t="e">
        <f>M4-(#REF!+M5)</f>
        <v>#REF!</v>
      </c>
      <c r="N10" s="27"/>
      <c r="Q10" s="150" t="s">
        <v>34</v>
      </c>
      <c r="R10" s="150"/>
      <c r="S10" s="150"/>
      <c r="T10" s="150"/>
      <c r="U10" s="4" t="e">
        <f>V4-(#REF!+V5)</f>
        <v>#REF!</v>
      </c>
      <c r="V10" s="4" t="e">
        <f>U4-(#REF!+U5)</f>
        <v>#REF!</v>
      </c>
      <c r="W10" s="4"/>
    </row>
    <row r="11" spans="1:24" ht="18.75" customHeight="1" x14ac:dyDescent="0.3">
      <c r="A11" s="23"/>
      <c r="B11" s="4"/>
      <c r="C11" s="4"/>
      <c r="D11" s="4"/>
      <c r="E11" s="4"/>
      <c r="F11" s="4"/>
      <c r="G11" s="24"/>
      <c r="H11" s="4"/>
      <c r="I11" s="146" t="s">
        <v>35</v>
      </c>
      <c r="J11" s="146"/>
      <c r="K11" s="146"/>
      <c r="L11" s="146"/>
      <c r="M11" s="4" t="e">
        <f>#REF!</f>
        <v>#REF!</v>
      </c>
      <c r="N11" s="27"/>
      <c r="Q11" s="146" t="s">
        <v>35</v>
      </c>
      <c r="R11" s="146"/>
      <c r="S11" s="146"/>
      <c r="T11" s="146"/>
      <c r="U11" s="4" t="e">
        <f>#REF!</f>
        <v>#REF!</v>
      </c>
      <c r="V11" s="4" t="e">
        <f>#REF!</f>
        <v>#REF!</v>
      </c>
      <c r="W11" s="4"/>
    </row>
    <row r="12" spans="1:24" ht="18.75" customHeight="1" x14ac:dyDescent="0.3">
      <c r="A12" s="29"/>
      <c r="B12" s="30"/>
      <c r="C12" s="30"/>
      <c r="D12" s="30"/>
      <c r="E12" s="30"/>
      <c r="F12" s="30"/>
      <c r="G12" s="31"/>
      <c r="H12" s="4"/>
      <c r="I12" s="147" t="s">
        <v>36</v>
      </c>
      <c r="J12" s="147"/>
      <c r="K12" s="147"/>
      <c r="L12" s="147"/>
      <c r="M12" s="4">
        <f>M5</f>
        <v>0</v>
      </c>
      <c r="N12" s="27"/>
      <c r="Q12" s="147" t="s">
        <v>36</v>
      </c>
      <c r="R12" s="147"/>
      <c r="S12" s="147"/>
      <c r="T12" s="147"/>
      <c r="U12" s="4">
        <f>V5</f>
        <v>0</v>
      </c>
      <c r="V12" s="4">
        <f>U5</f>
        <v>0</v>
      </c>
      <c r="W12" s="4"/>
    </row>
    <row r="13" spans="1:24" ht="18.75" x14ac:dyDescent="0.3">
      <c r="I13" s="143"/>
      <c r="J13" s="143"/>
      <c r="K13" s="143"/>
      <c r="L13" s="143"/>
      <c r="M13" s="4"/>
      <c r="N13" s="4"/>
      <c r="O13" s="28"/>
      <c r="Q13" s="4"/>
      <c r="R13" s="4"/>
      <c r="S13" s="4"/>
      <c r="T13" s="4"/>
      <c r="U13" s="4"/>
      <c r="V13" s="4"/>
      <c r="W13" s="4"/>
    </row>
    <row r="14" spans="1:24" ht="18.75" x14ac:dyDescent="0.3">
      <c r="A14" s="141" t="s">
        <v>37</v>
      </c>
      <c r="B14" s="141"/>
      <c r="C14" s="141"/>
      <c r="D14" s="142"/>
      <c r="E14" s="32" t="s">
        <v>38</v>
      </c>
      <c r="F14" s="33" t="s">
        <v>39</v>
      </c>
      <c r="I14" s="143"/>
      <c r="J14" s="143"/>
      <c r="K14" s="143"/>
      <c r="L14" s="143"/>
      <c r="M14" s="4"/>
      <c r="N14" s="4"/>
      <c r="O14" s="28"/>
      <c r="Q14" s="4"/>
      <c r="R14" s="4"/>
      <c r="S14" s="4"/>
      <c r="T14" s="4"/>
      <c r="U14" s="4"/>
      <c r="V14" s="4"/>
      <c r="W14" s="4"/>
    </row>
    <row r="15" spans="1:24" ht="18.75" x14ac:dyDescent="0.3">
      <c r="I15" s="4"/>
      <c r="J15" s="4"/>
      <c r="K15" s="4"/>
      <c r="L15" s="4"/>
      <c r="M15" s="4"/>
      <c r="N15" s="4"/>
      <c r="Q15" s="4"/>
      <c r="R15" s="4"/>
      <c r="S15" s="4"/>
      <c r="T15" s="4"/>
      <c r="U15" s="4"/>
      <c r="V15" s="4"/>
      <c r="W15" s="4"/>
    </row>
    <row r="16" spans="1:24" ht="18.75" x14ac:dyDescent="0.3">
      <c r="A16" s="144" t="s">
        <v>40</v>
      </c>
      <c r="B16" s="144"/>
      <c r="C16" s="144"/>
      <c r="D16" t="s">
        <v>14</v>
      </c>
      <c r="I16" s="4"/>
      <c r="J16" s="4"/>
      <c r="K16" s="4"/>
      <c r="L16" s="4"/>
      <c r="M16" s="4"/>
      <c r="N16" s="4"/>
    </row>
    <row r="17" spans="9:24" ht="18.75" x14ac:dyDescent="0.3">
      <c r="I17" s="4"/>
      <c r="J17" s="4"/>
      <c r="K17" s="4"/>
      <c r="L17" s="4"/>
      <c r="M17" s="4"/>
      <c r="N17" s="4"/>
    </row>
    <row r="18" spans="9:24" s="1" customFormat="1" ht="18.75" x14ac:dyDescent="0.3">
      <c r="I18" s="4"/>
      <c r="J18" s="4"/>
      <c r="K18" s="4"/>
      <c r="L18" s="4"/>
      <c r="M18" s="4"/>
      <c r="N18" s="4"/>
    </row>
    <row r="19" spans="9:24" ht="18.75" x14ac:dyDescent="0.3">
      <c r="I19" s="4"/>
      <c r="J19" s="4"/>
      <c r="K19" s="4"/>
      <c r="L19" s="4"/>
      <c r="M19" s="4"/>
      <c r="N19" s="4"/>
    </row>
    <row r="20" spans="9:24" ht="18.75" x14ac:dyDescent="0.3">
      <c r="I20" s="4" t="s">
        <v>41</v>
      </c>
    </row>
    <row r="21" spans="9:24" ht="18.75" x14ac:dyDescent="0.3">
      <c r="I21" s="4"/>
      <c r="J21" s="4"/>
      <c r="K21" s="4"/>
      <c r="L21" s="4"/>
      <c r="M21" s="4"/>
      <c r="N21" s="4"/>
      <c r="O21" s="4"/>
      <c r="Q21" s="4" t="s">
        <v>42</v>
      </c>
    </row>
    <row r="22" spans="9:24" ht="18.75" x14ac:dyDescent="0.3">
      <c r="I22" s="145" t="s">
        <v>43</v>
      </c>
      <c r="J22" s="145"/>
      <c r="K22" s="145" t="s">
        <v>44</v>
      </c>
      <c r="L22" s="145"/>
      <c r="M22" s="145"/>
      <c r="N22" s="140" t="s">
        <v>45</v>
      </c>
      <c r="O22" s="140"/>
      <c r="Q22" s="34"/>
      <c r="R22" s="35"/>
      <c r="S22" s="35"/>
      <c r="T22" s="35"/>
      <c r="U22" s="35"/>
      <c r="V22" s="35"/>
      <c r="W22" s="35"/>
      <c r="X22" s="36"/>
    </row>
    <row r="23" spans="9:24" ht="18.75" customHeight="1" x14ac:dyDescent="0.3">
      <c r="I23" s="137"/>
      <c r="J23" s="137"/>
      <c r="K23" s="138"/>
      <c r="L23" s="138"/>
      <c r="M23" s="138"/>
      <c r="N23" s="138"/>
      <c r="O23" s="139"/>
      <c r="Q23" s="38"/>
      <c r="R23" s="1"/>
      <c r="S23" s="1"/>
      <c r="T23" s="1"/>
      <c r="U23" s="1"/>
      <c r="V23" s="1"/>
      <c r="W23" s="1"/>
      <c r="X23" s="39"/>
    </row>
    <row r="24" spans="9:24" ht="18.75" customHeight="1" x14ac:dyDescent="0.3">
      <c r="I24" s="137"/>
      <c r="J24" s="137"/>
      <c r="K24" s="138"/>
      <c r="L24" s="138"/>
      <c r="M24" s="138"/>
      <c r="N24" s="138"/>
      <c r="O24" s="139"/>
      <c r="P24" s="40"/>
      <c r="Q24" s="38"/>
      <c r="R24" s="1"/>
      <c r="S24" s="1"/>
      <c r="T24" s="1"/>
      <c r="U24" s="1"/>
      <c r="V24" s="1"/>
      <c r="W24" s="1"/>
      <c r="X24" s="39"/>
    </row>
    <row r="25" spans="9:24" ht="18.75" customHeight="1" x14ac:dyDescent="0.3">
      <c r="I25" s="137"/>
      <c r="J25" s="137"/>
      <c r="K25" s="138"/>
      <c r="L25" s="138"/>
      <c r="M25" s="138"/>
      <c r="N25" s="138"/>
      <c r="O25" s="139"/>
      <c r="P25" s="40"/>
      <c r="Q25" s="38"/>
      <c r="R25" s="1"/>
      <c r="S25" s="1"/>
      <c r="T25" s="1"/>
      <c r="U25" s="1"/>
      <c r="V25" s="1"/>
      <c r="W25" s="1"/>
      <c r="X25" s="39"/>
    </row>
    <row r="26" spans="9:24" ht="18.75" customHeight="1" x14ac:dyDescent="0.3">
      <c r="I26" s="137"/>
      <c r="J26" s="137"/>
      <c r="K26" s="138"/>
      <c r="L26" s="138"/>
      <c r="M26" s="138"/>
      <c r="N26" s="138"/>
      <c r="O26" s="139"/>
      <c r="P26" s="40"/>
      <c r="Q26" s="38"/>
      <c r="R26" s="1"/>
      <c r="S26" s="1"/>
      <c r="T26" s="1"/>
      <c r="U26" s="1"/>
      <c r="V26" s="1"/>
      <c r="W26" s="1"/>
      <c r="X26" s="39"/>
    </row>
    <row r="27" spans="9:24" ht="18.75" x14ac:dyDescent="0.3">
      <c r="I27" s="137"/>
      <c r="J27" s="137"/>
      <c r="K27" s="138"/>
      <c r="L27" s="138"/>
      <c r="M27" s="138"/>
      <c r="N27" s="138"/>
      <c r="O27" s="139"/>
      <c r="P27" s="40"/>
      <c r="Q27" s="38"/>
      <c r="R27" s="1"/>
      <c r="S27" s="1"/>
      <c r="T27" s="1"/>
      <c r="U27" s="1"/>
      <c r="V27" s="1"/>
      <c r="W27" s="1"/>
      <c r="X27" s="39"/>
    </row>
    <row r="28" spans="9:24" ht="18.75" x14ac:dyDescent="0.3">
      <c r="I28" s="137"/>
      <c r="J28" s="137"/>
      <c r="K28" s="138"/>
      <c r="L28" s="138"/>
      <c r="M28" s="138"/>
      <c r="N28" s="138"/>
      <c r="O28" s="139"/>
      <c r="P28" s="40"/>
      <c r="Q28" s="38"/>
      <c r="R28" s="1"/>
      <c r="S28" s="1"/>
      <c r="T28" s="1"/>
      <c r="U28" s="1"/>
      <c r="V28" s="1"/>
      <c r="W28" s="1"/>
      <c r="X28" s="39"/>
    </row>
    <row r="29" spans="9:24" ht="18.75" x14ac:dyDescent="0.3">
      <c r="I29" s="137"/>
      <c r="J29" s="137"/>
      <c r="K29" s="138"/>
      <c r="L29" s="138"/>
      <c r="M29" s="138"/>
      <c r="N29" s="138"/>
      <c r="O29" s="139"/>
      <c r="P29" s="40"/>
      <c r="Q29" s="38"/>
      <c r="R29" s="1"/>
      <c r="S29" s="1"/>
      <c r="T29" s="1"/>
      <c r="U29" s="1"/>
      <c r="V29" s="1"/>
      <c r="W29" s="1"/>
      <c r="X29" s="39"/>
    </row>
    <row r="30" spans="9:24" ht="18.75" x14ac:dyDescent="0.3">
      <c r="I30" s="137"/>
      <c r="J30" s="137"/>
      <c r="K30" s="138"/>
      <c r="L30" s="138"/>
      <c r="M30" s="138"/>
      <c r="N30" s="138"/>
      <c r="O30" s="139"/>
      <c r="P30" s="40"/>
      <c r="Q30" s="38"/>
      <c r="R30" s="1"/>
      <c r="S30" s="1"/>
      <c r="T30" s="1"/>
      <c r="U30" s="1"/>
      <c r="V30" s="1"/>
      <c r="W30" s="1"/>
      <c r="X30" s="39"/>
    </row>
    <row r="31" spans="9:24" ht="18.75" x14ac:dyDescent="0.3">
      <c r="I31" s="137"/>
      <c r="J31" s="137"/>
      <c r="K31" s="138"/>
      <c r="L31" s="138"/>
      <c r="M31" s="138"/>
      <c r="N31" s="138"/>
      <c r="O31" s="139"/>
      <c r="P31" s="40"/>
      <c r="Q31" s="38"/>
      <c r="R31" s="1"/>
      <c r="S31" s="1"/>
      <c r="T31" s="1"/>
      <c r="U31" s="1"/>
      <c r="V31" s="1"/>
      <c r="W31" s="1"/>
      <c r="X31" s="39"/>
    </row>
    <row r="32" spans="9:24" ht="18.75" x14ac:dyDescent="0.3">
      <c r="I32" s="137"/>
      <c r="J32" s="137"/>
      <c r="K32" s="138"/>
      <c r="L32" s="138"/>
      <c r="M32" s="138"/>
      <c r="N32" s="138"/>
      <c r="O32" s="139"/>
      <c r="P32" s="40"/>
      <c r="Q32" s="38"/>
      <c r="R32" s="1"/>
      <c r="S32" s="1"/>
      <c r="T32" s="1"/>
      <c r="U32" s="1"/>
      <c r="V32" s="1"/>
      <c r="W32" s="1"/>
      <c r="X32" s="39"/>
    </row>
    <row r="33" spans="1:24" ht="18.75" x14ac:dyDescent="0.3">
      <c r="I33" s="4"/>
      <c r="J33" s="4"/>
      <c r="L33" s="41"/>
      <c r="M33" s="41"/>
      <c r="P33" s="40"/>
      <c r="Q33" s="38"/>
      <c r="R33" s="1"/>
      <c r="S33" s="1"/>
      <c r="T33" s="1"/>
      <c r="U33" s="1"/>
      <c r="V33" s="1"/>
      <c r="W33" s="1"/>
      <c r="X33" s="39"/>
    </row>
    <row r="34" spans="1:24" x14ac:dyDescent="0.25">
      <c r="Q34" s="38"/>
      <c r="R34" s="1"/>
      <c r="S34" s="1"/>
      <c r="T34" s="1"/>
      <c r="U34" s="1"/>
      <c r="V34" s="1"/>
      <c r="W34" s="1"/>
      <c r="X34" s="39"/>
    </row>
    <row r="35" spans="1:24" x14ac:dyDescent="0.25">
      <c r="Q35" s="38"/>
      <c r="R35" s="1"/>
      <c r="S35" s="1"/>
      <c r="T35" s="1"/>
      <c r="U35" s="1"/>
      <c r="V35" s="1"/>
      <c r="W35" s="1"/>
      <c r="X35" s="39"/>
    </row>
    <row r="36" spans="1:24" x14ac:dyDescent="0.25">
      <c r="Q36" s="38"/>
      <c r="R36" s="1"/>
      <c r="S36" s="1"/>
      <c r="T36" s="1"/>
      <c r="U36" s="1"/>
      <c r="V36" s="1"/>
      <c r="W36" s="1"/>
      <c r="X36" s="39"/>
    </row>
    <row r="37" spans="1:24" ht="18.75" x14ac:dyDescent="0.3">
      <c r="A37" s="4"/>
      <c r="B37" s="4"/>
      <c r="C37" s="4"/>
      <c r="D37" s="4"/>
      <c r="E37" s="4"/>
      <c r="F37" s="4"/>
      <c r="G37" s="4"/>
      <c r="H37" s="4"/>
      <c r="Q37" s="42"/>
      <c r="R37" s="43"/>
      <c r="S37" s="43"/>
      <c r="T37" s="43"/>
      <c r="U37" s="43"/>
      <c r="V37" s="43"/>
      <c r="W37" s="43"/>
      <c r="X37" s="44"/>
    </row>
    <row r="38" spans="1:24" ht="18.7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24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24" ht="18.75" x14ac:dyDescent="0.3">
      <c r="I40" s="4"/>
      <c r="J40" s="4"/>
      <c r="K40" s="4"/>
      <c r="L40" s="4"/>
      <c r="M40" s="4"/>
      <c r="N40" s="4"/>
      <c r="O40" s="4"/>
      <c r="P40" s="4"/>
    </row>
    <row r="41" spans="1:24" ht="18.75" x14ac:dyDescent="0.3">
      <c r="P41" s="4"/>
    </row>
  </sheetData>
  <mergeCells count="59">
    <mergeCell ref="A1:H1"/>
    <mergeCell ref="I1:P1"/>
    <mergeCell ref="Q1:X1"/>
    <mergeCell ref="A2:D2"/>
    <mergeCell ref="A3:D3"/>
    <mergeCell ref="I3:L3"/>
    <mergeCell ref="Q3:T3"/>
    <mergeCell ref="I4:L4"/>
    <mergeCell ref="Q4:T4"/>
    <mergeCell ref="A5:G5"/>
    <mergeCell ref="I5:L5"/>
    <mergeCell ref="Q5:T5"/>
    <mergeCell ref="I8:L8"/>
    <mergeCell ref="Q8:T8"/>
    <mergeCell ref="I9:L9"/>
    <mergeCell ref="Q9:T9"/>
    <mergeCell ref="I10:L10"/>
    <mergeCell ref="Q10:T10"/>
    <mergeCell ref="I11:L11"/>
    <mergeCell ref="Q11:T11"/>
    <mergeCell ref="I12:L12"/>
    <mergeCell ref="Q12:T12"/>
    <mergeCell ref="I13:L13"/>
    <mergeCell ref="A14:D14"/>
    <mergeCell ref="I14:L14"/>
    <mergeCell ref="A16:C16"/>
    <mergeCell ref="I22:J22"/>
    <mergeCell ref="K22:M22"/>
    <mergeCell ref="N22:O22"/>
    <mergeCell ref="I23:J23"/>
    <mergeCell ref="K23:M23"/>
    <mergeCell ref="N23:O23"/>
    <mergeCell ref="I24:J24"/>
    <mergeCell ref="K24:M24"/>
    <mergeCell ref="N24:O24"/>
    <mergeCell ref="I25:J25"/>
    <mergeCell ref="K25:M25"/>
    <mergeCell ref="N25:O25"/>
    <mergeCell ref="I26:J26"/>
    <mergeCell ref="K26:M26"/>
    <mergeCell ref="N26:O26"/>
    <mergeCell ref="I27:J27"/>
    <mergeCell ref="K27:M27"/>
    <mergeCell ref="N27:O27"/>
    <mergeCell ref="I28:J28"/>
    <mergeCell ref="K28:M28"/>
    <mergeCell ref="N28:O28"/>
    <mergeCell ref="I29:J29"/>
    <mergeCell ref="K29:M29"/>
    <mergeCell ref="N29:O29"/>
    <mergeCell ref="I30:J30"/>
    <mergeCell ref="K30:M30"/>
    <mergeCell ref="N30:O30"/>
    <mergeCell ref="I31:J31"/>
    <mergeCell ref="K31:M31"/>
    <mergeCell ref="N31:O31"/>
    <mergeCell ref="I32:J32"/>
    <mergeCell ref="K32:M32"/>
    <mergeCell ref="N32:O32"/>
  </mergeCells>
  <pageMargins left="0.28273809523809523" right="0.20833333333333334" top="1.409313725490196" bottom="1.0784313725490193" header="0.31496062992125984" footer="0.31496062992125984"/>
  <pageSetup paperSize="9" firstPageNumber="2147483648" orientation="portrait"/>
  <headerFooter>
    <oddHeader>&amp;R&amp;20SECURITE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85" workbookViewId="0">
      <selection activeCell="E22" sqref="E22"/>
    </sheetView>
  </sheetViews>
  <sheetFormatPr baseColWidth="10" defaultRowHeight="15" x14ac:dyDescent="0.25"/>
  <cols>
    <col min="1" max="1" width="36.140625" customWidth="1"/>
    <col min="2" max="2" width="6.140625" customWidth="1"/>
    <col min="3" max="3" width="61.85546875" customWidth="1"/>
  </cols>
  <sheetData>
    <row r="1" spans="1:3" ht="18.75" x14ac:dyDescent="0.3">
      <c r="A1" s="162" t="s">
        <v>46</v>
      </c>
      <c r="B1" s="163"/>
      <c r="C1" s="164"/>
    </row>
    <row r="2" spans="1:3" ht="31.5" x14ac:dyDescent="0.25">
      <c r="A2" s="45" t="s">
        <v>47</v>
      </c>
      <c r="B2" s="45">
        <f ca="1">'Maintenance Corrective'!F4/'Maintenance Corrective'!F5</f>
        <v>0.71014492753623193</v>
      </c>
      <c r="C2" s="46" t="s">
        <v>48</v>
      </c>
    </row>
    <row r="3" spans="1:3" ht="31.5" x14ac:dyDescent="0.25">
      <c r="A3" s="45" t="s">
        <v>49</v>
      </c>
      <c r="B3" s="45"/>
      <c r="C3" s="46" t="s">
        <v>50</v>
      </c>
    </row>
    <row r="4" spans="1:3" ht="15.75" x14ac:dyDescent="0.25">
      <c r="A4" s="45"/>
      <c r="B4" s="45"/>
      <c r="C4" s="46"/>
    </row>
    <row r="5" spans="1:3" ht="31.5" x14ac:dyDescent="0.25">
      <c r="A5" s="47" t="s">
        <v>51</v>
      </c>
      <c r="B5" s="47"/>
      <c r="C5" s="48" t="s">
        <v>52</v>
      </c>
    </row>
    <row r="6" spans="1:3" ht="15.75" x14ac:dyDescent="0.25">
      <c r="A6" s="49" t="s">
        <v>53</v>
      </c>
      <c r="B6" s="49"/>
      <c r="C6" s="48" t="s">
        <v>54</v>
      </c>
    </row>
    <row r="7" spans="1:3" ht="15.75" x14ac:dyDescent="0.25">
      <c r="A7" s="45"/>
      <c r="B7" s="45"/>
      <c r="C7" s="45"/>
    </row>
    <row r="8" spans="1:3" ht="15.75" x14ac:dyDescent="0.25">
      <c r="A8" s="49" t="s">
        <v>55</v>
      </c>
      <c r="B8" s="49"/>
      <c r="C8" s="48" t="s">
        <v>56</v>
      </c>
    </row>
    <row r="9" spans="1:3" ht="15.75" x14ac:dyDescent="0.25">
      <c r="A9" s="49" t="s">
        <v>57</v>
      </c>
      <c r="B9" s="49"/>
      <c r="C9" s="48" t="s">
        <v>58</v>
      </c>
    </row>
    <row r="10" spans="1:3" ht="15.75" x14ac:dyDescent="0.25">
      <c r="A10" s="50"/>
      <c r="B10" s="50"/>
      <c r="C10" s="50"/>
    </row>
    <row r="11" spans="1:3" ht="31.5" x14ac:dyDescent="0.25">
      <c r="A11" s="49" t="s">
        <v>59</v>
      </c>
      <c r="B11" s="49"/>
      <c r="C11" s="48" t="s">
        <v>60</v>
      </c>
    </row>
    <row r="13" spans="1:3" ht="31.5" x14ac:dyDescent="0.25">
      <c r="A13" s="49" t="s">
        <v>61</v>
      </c>
      <c r="B13" s="49"/>
    </row>
    <row r="14" spans="1:3" x14ac:dyDescent="0.25">
      <c r="A14" s="51" t="s">
        <v>62</v>
      </c>
      <c r="B14" s="51"/>
    </row>
    <row r="15" spans="1:3" ht="30" x14ac:dyDescent="0.25">
      <c r="A15" s="52" t="s">
        <v>63</v>
      </c>
      <c r="B15" s="52"/>
      <c r="C15" s="2" t="s">
        <v>64</v>
      </c>
    </row>
    <row r="16" spans="1:3" x14ac:dyDescent="0.25">
      <c r="A16" s="51" t="s">
        <v>65</v>
      </c>
      <c r="B16" s="51"/>
    </row>
    <row r="17" spans="1:3" x14ac:dyDescent="0.25">
      <c r="A17" t="s">
        <v>66</v>
      </c>
      <c r="C17" t="s">
        <v>67</v>
      </c>
    </row>
    <row r="18" spans="1:3" x14ac:dyDescent="0.25">
      <c r="A18" t="s">
        <v>68</v>
      </c>
      <c r="C18" t="s">
        <v>69</v>
      </c>
    </row>
    <row r="19" spans="1:3" x14ac:dyDescent="0.25">
      <c r="A19" t="s">
        <v>70</v>
      </c>
      <c r="C19" t="s">
        <v>71</v>
      </c>
    </row>
    <row r="20" spans="1:3" x14ac:dyDescent="0.25">
      <c r="A20" t="s">
        <v>72</v>
      </c>
    </row>
    <row r="21" spans="1:3" x14ac:dyDescent="0.25">
      <c r="A21" s="51" t="s">
        <v>73</v>
      </c>
      <c r="B21" s="51"/>
    </row>
    <row r="22" spans="1:3" x14ac:dyDescent="0.25">
      <c r="A22" t="s">
        <v>74</v>
      </c>
      <c r="C22" t="s">
        <v>75</v>
      </c>
    </row>
    <row r="23" spans="1:3" x14ac:dyDescent="0.25">
      <c r="A23" t="s">
        <v>76</v>
      </c>
      <c r="C23" t="s">
        <v>77</v>
      </c>
    </row>
    <row r="24" spans="1:3" x14ac:dyDescent="0.25">
      <c r="A24" s="53" t="s">
        <v>78</v>
      </c>
      <c r="B24" s="53"/>
      <c r="C24" s="2" t="s">
        <v>79</v>
      </c>
    </row>
    <row r="25" spans="1:3" x14ac:dyDescent="0.25">
      <c r="A25" s="52" t="s">
        <v>80</v>
      </c>
      <c r="B25" s="52"/>
      <c r="C25" s="2" t="s">
        <v>81</v>
      </c>
    </row>
    <row r="26" spans="1:3" x14ac:dyDescent="0.25">
      <c r="A26" s="51" t="s">
        <v>82</v>
      </c>
      <c r="B26" s="51"/>
    </row>
    <row r="27" spans="1:3" x14ac:dyDescent="0.25">
      <c r="A27" t="s">
        <v>83</v>
      </c>
      <c r="C27" t="s">
        <v>84</v>
      </c>
    </row>
    <row r="28" spans="1:3" x14ac:dyDescent="0.25">
      <c r="A28" s="51" t="s">
        <v>85</v>
      </c>
      <c r="B28" s="51"/>
    </row>
    <row r="29" spans="1:3" x14ac:dyDescent="0.25">
      <c r="A29" t="s">
        <v>86</v>
      </c>
    </row>
    <row r="30" spans="1:3" x14ac:dyDescent="0.25">
      <c r="A30" s="51" t="s">
        <v>87</v>
      </c>
      <c r="B30" s="51"/>
    </row>
    <row r="31" spans="1:3" x14ac:dyDescent="0.25">
      <c r="A31" s="52" t="s">
        <v>88</v>
      </c>
      <c r="B31" s="52"/>
      <c r="C31" s="2" t="s">
        <v>89</v>
      </c>
    </row>
    <row r="32" spans="1:3" ht="30" x14ac:dyDescent="0.25">
      <c r="A32" s="54" t="s">
        <v>90</v>
      </c>
      <c r="B32" s="54"/>
      <c r="C32" s="2" t="s">
        <v>91</v>
      </c>
    </row>
    <row r="33" spans="1:3" x14ac:dyDescent="0.25">
      <c r="A33" s="52" t="s">
        <v>92</v>
      </c>
      <c r="B33" s="52"/>
      <c r="C33" s="2" t="s">
        <v>93</v>
      </c>
    </row>
  </sheetData>
  <mergeCells count="1">
    <mergeCell ref="A1:C1"/>
  </mergeCells>
  <pageMargins left="0.33088235294117646" right="0.15931372549019607" top="1.409313725490196" bottom="1.0784313725490193" header="0.31496062992125984" footer="0.31496062992125984"/>
  <pageSetup paperSize="9" scale="94" firstPageNumber="2147483648" orientation="portrait"/>
  <headerFooter>
    <oddHeader>&amp;R&amp;"-,Regular "&amp;20KPI (exemples)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70" workbookViewId="0">
      <selection activeCell="A3" sqref="A3:L26"/>
    </sheetView>
  </sheetViews>
  <sheetFormatPr baseColWidth="10" defaultRowHeight="15" x14ac:dyDescent="0.25"/>
  <cols>
    <col min="1" max="1" width="8.140625" customWidth="1"/>
    <col min="2" max="2" width="10.85546875" bestFit="1" customWidth="1"/>
    <col min="3" max="3" width="6.42578125" customWidth="1"/>
    <col min="4" max="4" width="7.28515625" customWidth="1"/>
    <col min="5" max="5" width="6.85546875" bestFit="1" customWidth="1"/>
    <col min="6" max="6" width="12.5703125" bestFit="1" customWidth="1"/>
    <col min="7" max="7" width="7.85546875" customWidth="1"/>
    <col min="8" max="8" width="8.42578125" customWidth="1"/>
    <col min="9" max="9" width="15.28515625" customWidth="1"/>
    <col min="10" max="10" width="17.7109375" customWidth="1"/>
    <col min="11" max="11" width="17.7109375" bestFit="1" customWidth="1"/>
    <col min="12" max="12" width="17.7109375" customWidth="1"/>
    <col min="13" max="13" width="14.85546875" bestFit="1" customWidth="1"/>
    <col min="14" max="14" width="16.5703125" bestFit="1" customWidth="1"/>
    <col min="15" max="15" width="16.28515625" bestFit="1" customWidth="1"/>
    <col min="16" max="16" width="12.85546875" bestFit="1" customWidth="1"/>
  </cols>
  <sheetData>
    <row r="1" spans="1:12" ht="18.75" x14ac:dyDescent="0.3">
      <c r="A1" s="162" t="s">
        <v>94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/>
    </row>
    <row r="2" spans="1:12" s="2" customFormat="1" ht="60" x14ac:dyDescent="0.25">
      <c r="A2" s="55" t="s">
        <v>95</v>
      </c>
      <c r="B2" s="55" t="s">
        <v>96</v>
      </c>
      <c r="C2" s="55" t="s">
        <v>97</v>
      </c>
      <c r="D2" s="55" t="s">
        <v>98</v>
      </c>
      <c r="E2" s="55" t="s">
        <v>99</v>
      </c>
      <c r="F2" s="55" t="s">
        <v>100</v>
      </c>
      <c r="G2" s="55" t="s">
        <v>101</v>
      </c>
      <c r="H2" s="55" t="s">
        <v>102</v>
      </c>
      <c r="I2" s="55" t="s">
        <v>103</v>
      </c>
      <c r="J2" s="55" t="s">
        <v>104</v>
      </c>
      <c r="K2" s="55" t="s">
        <v>105</v>
      </c>
      <c r="L2" s="55" t="s">
        <v>106</v>
      </c>
    </row>
    <row r="3" spans="1:12" x14ac:dyDescent="0.25">
      <c r="A3" s="233"/>
      <c r="B3" s="234"/>
      <c r="C3" s="233"/>
      <c r="D3" s="233"/>
      <c r="E3" s="233"/>
      <c r="F3" s="234"/>
      <c r="G3" s="233"/>
      <c r="H3" s="233"/>
      <c r="I3" s="235"/>
      <c r="J3" s="235"/>
      <c r="K3" s="236"/>
      <c r="L3" s="235"/>
    </row>
    <row r="4" spans="1:12" x14ac:dyDescent="0.25">
      <c r="A4" s="233"/>
      <c r="B4" s="234"/>
      <c r="C4" s="233"/>
      <c r="D4" s="233"/>
      <c r="E4" s="233"/>
      <c r="F4" s="234"/>
      <c r="G4" s="233"/>
      <c r="H4" s="233"/>
      <c r="I4" s="235"/>
      <c r="J4" s="235"/>
      <c r="K4" s="236"/>
      <c r="L4" s="235"/>
    </row>
    <row r="5" spans="1:12" ht="15" customHeight="1" x14ac:dyDescent="0.25">
      <c r="A5" s="233"/>
      <c r="B5" s="234"/>
      <c r="C5" s="233"/>
      <c r="D5" s="233"/>
      <c r="E5" s="233"/>
      <c r="F5" s="234"/>
      <c r="G5" s="233"/>
      <c r="H5" s="233"/>
      <c r="I5" s="235"/>
      <c r="J5" s="235"/>
      <c r="K5" s="236"/>
      <c r="L5" s="235"/>
    </row>
    <row r="6" spans="1:12" ht="15" customHeight="1" x14ac:dyDescent="0.25">
      <c r="A6" s="233"/>
      <c r="B6" s="234"/>
      <c r="C6" s="233"/>
      <c r="D6" s="233"/>
      <c r="E6" s="233"/>
      <c r="F6" s="234"/>
      <c r="G6" s="233"/>
      <c r="H6" s="233"/>
      <c r="I6" s="235"/>
      <c r="J6" s="235"/>
      <c r="K6" s="236"/>
      <c r="L6" s="235"/>
    </row>
    <row r="7" spans="1:12" x14ac:dyDescent="0.25">
      <c r="A7" s="233"/>
      <c r="B7" s="234"/>
      <c r="C7" s="233"/>
      <c r="D7" s="233"/>
      <c r="E7" s="233"/>
      <c r="F7" s="234"/>
      <c r="G7" s="233"/>
      <c r="H7" s="233"/>
      <c r="I7" s="235"/>
      <c r="J7" s="235"/>
      <c r="K7" s="236"/>
      <c r="L7" s="235"/>
    </row>
    <row r="8" spans="1:12" x14ac:dyDescent="0.25">
      <c r="A8" s="233"/>
      <c r="B8" s="234"/>
      <c r="C8" s="233"/>
      <c r="D8" s="233"/>
      <c r="E8" s="233"/>
      <c r="F8" s="234"/>
      <c r="G8" s="233"/>
      <c r="H8" s="233"/>
      <c r="I8" s="235"/>
      <c r="J8" s="235"/>
      <c r="K8" s="236"/>
      <c r="L8" s="235"/>
    </row>
    <row r="9" spans="1:12" ht="15" customHeight="1" x14ac:dyDescent="0.25">
      <c r="A9" s="233"/>
      <c r="B9" s="234"/>
      <c r="C9" s="233"/>
      <c r="D9" s="233"/>
      <c r="E9" s="233"/>
      <c r="F9" s="234"/>
      <c r="G9" s="233"/>
      <c r="H9" s="233"/>
      <c r="I9" s="235"/>
      <c r="J9" s="235"/>
      <c r="K9" s="236"/>
      <c r="L9" s="235"/>
    </row>
    <row r="10" spans="1:12" ht="15" customHeight="1" x14ac:dyDescent="0.25">
      <c r="A10" s="233"/>
      <c r="B10" s="234"/>
      <c r="C10" s="233"/>
      <c r="D10" s="233"/>
      <c r="E10" s="233"/>
      <c r="F10" s="234"/>
      <c r="G10" s="233"/>
      <c r="H10" s="233"/>
      <c r="I10" s="235"/>
      <c r="J10" s="235"/>
      <c r="K10" s="236"/>
      <c r="L10" s="235"/>
    </row>
    <row r="11" spans="1:12" ht="15" customHeight="1" x14ac:dyDescent="0.25">
      <c r="A11" s="233"/>
      <c r="B11" s="234"/>
      <c r="C11" s="233"/>
      <c r="D11" s="233"/>
      <c r="E11" s="233"/>
      <c r="F11" s="234"/>
      <c r="G11" s="233"/>
      <c r="H11" s="233"/>
      <c r="I11" s="235"/>
      <c r="J11" s="235"/>
      <c r="K11" s="236"/>
      <c r="L11" s="235"/>
    </row>
    <row r="12" spans="1:12" ht="15" customHeight="1" x14ac:dyDescent="0.25">
      <c r="A12" s="233"/>
      <c r="B12" s="234"/>
      <c r="C12" s="233"/>
      <c r="D12" s="233"/>
      <c r="E12" s="233"/>
      <c r="F12" s="234"/>
      <c r="G12" s="233"/>
      <c r="H12" s="233"/>
      <c r="I12" s="235"/>
      <c r="J12" s="235"/>
      <c r="K12" s="236"/>
      <c r="L12" s="235"/>
    </row>
    <row r="13" spans="1:12" x14ac:dyDescent="0.25">
      <c r="A13" s="233"/>
      <c r="B13" s="234"/>
      <c r="C13" s="233"/>
      <c r="D13" s="233"/>
      <c r="E13" s="233"/>
      <c r="F13" s="234"/>
      <c r="G13" s="233"/>
      <c r="H13" s="233"/>
      <c r="I13" s="235"/>
      <c r="J13" s="235"/>
      <c r="K13" s="236"/>
      <c r="L13" s="235"/>
    </row>
    <row r="14" spans="1:12" x14ac:dyDescent="0.25">
      <c r="A14" s="233"/>
      <c r="B14" s="234"/>
      <c r="C14" s="233"/>
      <c r="D14" s="233"/>
      <c r="E14" s="233"/>
      <c r="F14" s="234"/>
      <c r="G14" s="233"/>
      <c r="H14" s="233"/>
      <c r="I14" s="235"/>
      <c r="J14" s="235"/>
      <c r="K14" s="236"/>
      <c r="L14" s="235"/>
    </row>
    <row r="15" spans="1:12" x14ac:dyDescent="0.25">
      <c r="A15" s="233"/>
      <c r="B15" s="234"/>
      <c r="C15" s="233"/>
      <c r="D15" s="233"/>
      <c r="E15" s="233"/>
      <c r="F15" s="234"/>
      <c r="G15" s="233"/>
      <c r="H15" s="233"/>
      <c r="I15" s="235"/>
      <c r="J15" s="235"/>
      <c r="K15" s="236"/>
      <c r="L15" s="235"/>
    </row>
    <row r="16" spans="1:12" x14ac:dyDescent="0.25">
      <c r="A16" s="233"/>
      <c r="B16" s="234"/>
      <c r="C16" s="233"/>
      <c r="D16" s="233"/>
      <c r="E16" s="233"/>
      <c r="F16" s="234"/>
      <c r="G16" s="233"/>
      <c r="H16" s="233"/>
      <c r="I16" s="235"/>
      <c r="J16" s="235"/>
      <c r="K16" s="236"/>
      <c r="L16" s="235"/>
    </row>
    <row r="17" spans="1:12" x14ac:dyDescent="0.25">
      <c r="A17" s="233"/>
      <c r="B17" s="234"/>
      <c r="C17" s="233"/>
      <c r="D17" s="233"/>
      <c r="E17" s="233"/>
      <c r="F17" s="234"/>
      <c r="G17" s="233"/>
      <c r="H17" s="233"/>
      <c r="I17" s="235"/>
      <c r="J17" s="235"/>
      <c r="K17" s="236"/>
      <c r="L17" s="235"/>
    </row>
    <row r="18" spans="1:12" x14ac:dyDescent="0.25">
      <c r="A18" s="233"/>
      <c r="B18" s="234"/>
      <c r="C18" s="233"/>
      <c r="D18" s="233"/>
      <c r="E18" s="233"/>
      <c r="F18" s="234"/>
      <c r="G18" s="233"/>
      <c r="H18" s="233"/>
      <c r="I18" s="235"/>
      <c r="J18" s="235"/>
      <c r="K18" s="236"/>
      <c r="L18" s="235"/>
    </row>
    <row r="19" spans="1:12" x14ac:dyDescent="0.25">
      <c r="A19" s="233"/>
      <c r="B19" s="234"/>
      <c r="C19" s="233"/>
      <c r="D19" s="233"/>
      <c r="E19" s="233"/>
      <c r="F19" s="234"/>
      <c r="G19" s="233"/>
      <c r="H19" s="233"/>
      <c r="I19" s="235"/>
      <c r="J19" s="235"/>
      <c r="K19" s="236"/>
      <c r="L19" s="235"/>
    </row>
    <row r="20" spans="1:12" x14ac:dyDescent="0.25">
      <c r="A20" s="233"/>
      <c r="B20" s="234"/>
      <c r="C20" s="233"/>
      <c r="D20" s="233"/>
      <c r="E20" s="233"/>
      <c r="F20" s="234"/>
      <c r="G20" s="233"/>
      <c r="H20" s="233"/>
      <c r="I20" s="235"/>
      <c r="J20" s="235"/>
      <c r="K20" s="236"/>
      <c r="L20" s="235"/>
    </row>
    <row r="21" spans="1:12" x14ac:dyDescent="0.25">
      <c r="A21" s="233"/>
      <c r="B21" s="234"/>
      <c r="C21" s="233"/>
      <c r="D21" s="233"/>
      <c r="E21" s="233"/>
      <c r="F21" s="234"/>
      <c r="G21" s="233"/>
      <c r="H21" s="233"/>
      <c r="I21" s="235"/>
      <c r="J21" s="235"/>
      <c r="K21" s="236"/>
      <c r="L21" s="235"/>
    </row>
    <row r="22" spans="1:12" x14ac:dyDescent="0.25">
      <c r="A22" s="237"/>
      <c r="B22" s="238"/>
      <c r="C22" s="237"/>
      <c r="D22" s="237"/>
      <c r="E22" s="237"/>
      <c r="F22" s="238"/>
      <c r="G22" s="237"/>
      <c r="H22" s="237"/>
      <c r="I22" s="232"/>
      <c r="J22" s="235"/>
      <c r="K22" s="239"/>
      <c r="L22" s="235"/>
    </row>
    <row r="23" spans="1:12" x14ac:dyDescent="0.25">
      <c r="A23" s="237"/>
      <c r="B23" s="238"/>
      <c r="C23" s="237"/>
      <c r="D23" s="237"/>
      <c r="E23" s="237"/>
      <c r="F23" s="238"/>
      <c r="G23" s="237"/>
      <c r="H23" s="237"/>
      <c r="I23" s="232"/>
      <c r="J23" s="235"/>
      <c r="K23" s="239"/>
      <c r="L23" s="235"/>
    </row>
    <row r="24" spans="1:12" x14ac:dyDescent="0.25">
      <c r="A24" s="237"/>
      <c r="B24" s="238"/>
      <c r="C24" s="237"/>
      <c r="D24" s="237"/>
      <c r="E24" s="237"/>
      <c r="F24" s="238"/>
      <c r="G24" s="237"/>
      <c r="H24" s="237"/>
      <c r="I24" s="232"/>
      <c r="J24" s="235"/>
      <c r="K24" s="239"/>
      <c r="L24" s="235"/>
    </row>
    <row r="25" spans="1:12" x14ac:dyDescent="0.25">
      <c r="A25" s="237"/>
      <c r="B25" s="238"/>
      <c r="C25" s="237"/>
      <c r="D25" s="237"/>
      <c r="E25" s="237"/>
      <c r="F25" s="238"/>
      <c r="G25" s="237"/>
      <c r="H25" s="237"/>
      <c r="I25" s="232"/>
      <c r="J25" s="235"/>
      <c r="K25" s="239"/>
      <c r="L25" s="235"/>
    </row>
    <row r="26" spans="1:12" x14ac:dyDescent="0.25">
      <c r="A26" s="237"/>
      <c r="B26" s="238"/>
      <c r="C26" s="237"/>
      <c r="D26" s="237"/>
      <c r="E26" s="237"/>
      <c r="F26" s="238"/>
      <c r="G26" s="237"/>
      <c r="H26" s="237"/>
      <c r="I26" s="232"/>
      <c r="J26" s="235"/>
      <c r="K26" s="239"/>
      <c r="L26" s="235"/>
    </row>
    <row r="27" spans="1:12" s="51" customFormat="1" ht="44.25" customHeight="1" x14ac:dyDescent="0.3">
      <c r="A27" s="58"/>
      <c r="B27" s="58"/>
      <c r="C27" s="58"/>
      <c r="D27" s="58"/>
      <c r="E27" s="58"/>
      <c r="F27" s="58"/>
      <c r="G27" s="58"/>
      <c r="H27" s="58" t="s">
        <v>25</v>
      </c>
      <c r="I27" s="59">
        <f>SUM(I3:I26)</f>
        <v>0</v>
      </c>
      <c r="J27" s="59"/>
      <c r="K27" s="59">
        <f>SUM(K3:K26)</f>
        <v>0</v>
      </c>
      <c r="L27" s="59"/>
    </row>
    <row r="28" spans="1:12" ht="18.7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L28" s="4"/>
    </row>
    <row r="29" spans="1:12" ht="18.7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L29" s="4"/>
    </row>
    <row r="30" spans="1:12" ht="18.7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L30" s="4"/>
    </row>
    <row r="31" spans="1:12" ht="18.7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L31" s="4"/>
    </row>
  </sheetData>
  <mergeCells count="1">
    <mergeCell ref="A1:L1"/>
  </mergeCells>
  <pageMargins left="0.14705882352941177" right="0.13480392156862742" top="1.409313725490196" bottom="1.0784313725490193" header="0.31496062992125984" footer="0.31496062992125984"/>
  <pageSetup paperSize="9" firstPageNumber="2147483648" orientation="landscape"/>
  <headerFooter>
    <oddHeader>&amp;R&amp;20PENALITES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60" workbookViewId="0">
      <selection activeCell="I20" sqref="I20"/>
    </sheetView>
  </sheetViews>
  <sheetFormatPr baseColWidth="10" defaultRowHeight="15" x14ac:dyDescent="0.25"/>
  <cols>
    <col min="1" max="1" width="14.85546875" bestFit="1" customWidth="1"/>
    <col min="2" max="2" width="13.7109375" customWidth="1"/>
    <col min="3" max="3" width="13.85546875" customWidth="1"/>
    <col min="4" max="4" width="13.140625" customWidth="1"/>
    <col min="5" max="5" width="12.7109375" customWidth="1"/>
    <col min="6" max="6" width="14.85546875" bestFit="1" customWidth="1"/>
    <col min="7" max="7" width="16.28515625" bestFit="1" customWidth="1"/>
    <col min="8" max="8" width="12.85546875" bestFit="1" customWidth="1"/>
  </cols>
  <sheetData>
    <row r="1" spans="1:6" ht="18.75" x14ac:dyDescent="0.3">
      <c r="A1" s="162" t="s">
        <v>107</v>
      </c>
      <c r="B1" s="163"/>
      <c r="C1" s="163"/>
      <c r="D1" s="163"/>
      <c r="E1" s="163"/>
      <c r="F1" s="163"/>
    </row>
    <row r="2" spans="1:6" ht="45" x14ac:dyDescent="0.25">
      <c r="A2" s="60" t="s">
        <v>108</v>
      </c>
      <c r="B2" s="61" t="s">
        <v>109</v>
      </c>
      <c r="C2" s="61" t="s">
        <v>110</v>
      </c>
      <c r="D2" s="61" t="s">
        <v>111</v>
      </c>
      <c r="E2" s="61" t="s">
        <v>112</v>
      </c>
      <c r="F2" s="61" t="s">
        <v>113</v>
      </c>
    </row>
    <row r="3" spans="1:6" x14ac:dyDescent="0.25">
      <c r="A3" s="19" t="s">
        <v>114</v>
      </c>
      <c r="B3" s="232"/>
      <c r="C3" s="232"/>
      <c r="D3" s="232"/>
      <c r="E3" s="232"/>
      <c r="F3" s="62">
        <f>D3</f>
        <v>0</v>
      </c>
    </row>
    <row r="4" spans="1:6" x14ac:dyDescent="0.25">
      <c r="A4" s="19" t="s">
        <v>115</v>
      </c>
      <c r="B4" s="232"/>
      <c r="C4" s="232"/>
      <c r="D4" s="232"/>
      <c r="E4" s="232"/>
      <c r="F4" s="62">
        <f>F3+D4</f>
        <v>0</v>
      </c>
    </row>
    <row r="5" spans="1:6" x14ac:dyDescent="0.25">
      <c r="A5" s="19" t="s">
        <v>116</v>
      </c>
      <c r="B5" s="232"/>
      <c r="C5" s="232"/>
      <c r="D5" s="232"/>
      <c r="E5" s="232"/>
      <c r="F5" s="62">
        <f>D5</f>
        <v>0</v>
      </c>
    </row>
    <row r="6" spans="1:6" x14ac:dyDescent="0.25">
      <c r="A6" s="19" t="s">
        <v>117</v>
      </c>
      <c r="B6" s="232"/>
      <c r="C6" s="232"/>
      <c r="D6" s="232"/>
      <c r="E6" s="232"/>
      <c r="F6" s="62">
        <f>F5+D6</f>
        <v>0</v>
      </c>
    </row>
    <row r="7" spans="1:6" x14ac:dyDescent="0.25">
      <c r="A7" s="19" t="s">
        <v>118</v>
      </c>
      <c r="B7" s="232"/>
      <c r="C7" s="232"/>
      <c r="D7" s="232"/>
      <c r="E7" s="232"/>
      <c r="F7" s="62">
        <f>D7</f>
        <v>0</v>
      </c>
    </row>
    <row r="8" spans="1:6" x14ac:dyDescent="0.25">
      <c r="A8" s="19" t="s">
        <v>119</v>
      </c>
      <c r="B8" s="232"/>
      <c r="C8" s="232"/>
      <c r="D8" s="232"/>
      <c r="E8" s="232"/>
      <c r="F8" s="62">
        <f>F7+D8</f>
        <v>0</v>
      </c>
    </row>
    <row r="9" spans="1:6" x14ac:dyDescent="0.25">
      <c r="A9" s="19" t="s">
        <v>120</v>
      </c>
      <c r="B9" s="232"/>
      <c r="C9" s="232"/>
      <c r="D9" s="232"/>
      <c r="E9" s="232"/>
      <c r="F9" s="62">
        <f>D9</f>
        <v>0</v>
      </c>
    </row>
    <row r="10" spans="1:6" x14ac:dyDescent="0.25">
      <c r="A10" s="19" t="s">
        <v>121</v>
      </c>
      <c r="B10" s="232"/>
      <c r="C10" s="232"/>
      <c r="D10" s="232"/>
      <c r="E10" s="232"/>
      <c r="F10" s="62">
        <f>F9+D10</f>
        <v>0</v>
      </c>
    </row>
    <row r="11" spans="1:6" x14ac:dyDescent="0.25">
      <c r="A11" s="19" t="s">
        <v>122</v>
      </c>
      <c r="B11" s="232"/>
      <c r="C11" s="232"/>
      <c r="D11" s="232"/>
      <c r="E11" s="232"/>
      <c r="F11" s="62">
        <f>D11</f>
        <v>0</v>
      </c>
    </row>
    <row r="12" spans="1:6" x14ac:dyDescent="0.25">
      <c r="A12" s="19" t="s">
        <v>123</v>
      </c>
      <c r="B12" s="232"/>
      <c r="C12" s="232"/>
      <c r="D12" s="232"/>
      <c r="E12" s="232"/>
      <c r="F12" s="62">
        <f>F11+D12</f>
        <v>0</v>
      </c>
    </row>
    <row r="13" spans="1:6" x14ac:dyDescent="0.25">
      <c r="A13" s="19" t="s">
        <v>124</v>
      </c>
      <c r="B13" s="232"/>
      <c r="C13" s="232"/>
      <c r="D13" s="232"/>
      <c r="E13" s="232"/>
      <c r="F13" s="62">
        <f>D13</f>
        <v>0</v>
      </c>
    </row>
    <row r="14" spans="1:6" x14ac:dyDescent="0.25">
      <c r="A14" s="19" t="s">
        <v>125</v>
      </c>
      <c r="B14" s="232"/>
      <c r="C14" s="232"/>
      <c r="D14" s="232"/>
      <c r="E14" s="232"/>
      <c r="F14" s="62">
        <f>F13+D14</f>
        <v>0</v>
      </c>
    </row>
  </sheetData>
  <mergeCells count="1">
    <mergeCell ref="A1:F1"/>
  </mergeCells>
  <pageMargins left="0.14705882352941177" right="0.13480392156862742" top="1.409313725490196" bottom="1.0784313725490193" header="0.31496062992125984" footer="0.31496062992125984"/>
  <pageSetup paperSize="9" firstPageNumber="2147483648" orientation="portrait"/>
  <headerFooter>
    <oddHeader>&amp;R&amp;20PENALITES
BILAN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8"/>
  <sheetViews>
    <sheetView zoomScale="70" workbookViewId="0">
      <selection activeCell="T39" sqref="T39"/>
    </sheetView>
  </sheetViews>
  <sheetFormatPr baseColWidth="10" defaultRowHeight="15" x14ac:dyDescent="0.25"/>
  <cols>
    <col min="1" max="1" width="15.85546875" bestFit="1" customWidth="1"/>
    <col min="2" max="2" width="12.42578125" customWidth="1"/>
    <col min="3" max="3" width="9.140625" bestFit="1" customWidth="1"/>
    <col min="4" max="34" width="3.42578125" customWidth="1"/>
  </cols>
  <sheetData>
    <row r="1" spans="1:43" ht="18.75" x14ac:dyDescent="0.3">
      <c r="A1" s="162" t="s">
        <v>126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4"/>
    </row>
    <row r="2" spans="1:43" x14ac:dyDescent="0.25">
      <c r="A2" s="51" t="s">
        <v>127</v>
      </c>
      <c r="B2" s="51"/>
    </row>
    <row r="3" spans="1:43" ht="31.5" x14ac:dyDescent="0.25">
      <c r="A3" s="63" t="s">
        <v>128</v>
      </c>
      <c r="B3" s="63" t="s">
        <v>129</v>
      </c>
      <c r="C3" s="64" t="s">
        <v>130</v>
      </c>
      <c r="D3" s="63">
        <v>1</v>
      </c>
      <c r="E3" s="63">
        <v>2</v>
      </c>
      <c r="F3" s="63">
        <v>3</v>
      </c>
      <c r="G3" s="63">
        <v>4</v>
      </c>
      <c r="H3" s="63">
        <v>5</v>
      </c>
      <c r="I3" s="63">
        <v>6</v>
      </c>
      <c r="J3" s="63">
        <v>7</v>
      </c>
      <c r="K3" s="63">
        <v>8</v>
      </c>
      <c r="L3" s="63">
        <v>9</v>
      </c>
      <c r="M3" s="63">
        <v>10</v>
      </c>
      <c r="N3" s="63">
        <v>11</v>
      </c>
      <c r="O3" s="63">
        <v>12</v>
      </c>
      <c r="P3" s="63">
        <v>13</v>
      </c>
      <c r="Q3" s="63">
        <v>14</v>
      </c>
      <c r="R3" s="63">
        <v>15</v>
      </c>
      <c r="S3" s="63">
        <v>16</v>
      </c>
      <c r="T3" s="63">
        <v>17</v>
      </c>
      <c r="U3" s="63">
        <v>18</v>
      </c>
      <c r="V3" s="63">
        <v>19</v>
      </c>
      <c r="W3" s="63">
        <v>20</v>
      </c>
      <c r="X3" s="63">
        <v>21</v>
      </c>
      <c r="Y3" s="63">
        <v>22</v>
      </c>
      <c r="Z3" s="63">
        <v>23</v>
      </c>
      <c r="AA3" s="63">
        <v>24</v>
      </c>
      <c r="AB3" s="63">
        <v>25</v>
      </c>
      <c r="AC3" s="63">
        <v>26</v>
      </c>
      <c r="AD3" s="63">
        <v>27</v>
      </c>
      <c r="AE3" s="63">
        <v>28</v>
      </c>
      <c r="AF3" s="63">
        <v>29</v>
      </c>
      <c r="AG3" s="63">
        <v>30</v>
      </c>
      <c r="AH3" s="63">
        <v>31</v>
      </c>
    </row>
    <row r="4" spans="1:43" ht="15.75" x14ac:dyDescent="0.25">
      <c r="A4" s="65" t="s">
        <v>131</v>
      </c>
      <c r="B4" s="65" t="s">
        <v>132</v>
      </c>
      <c r="C4" s="66" t="s">
        <v>133</v>
      </c>
      <c r="D4" s="240"/>
      <c r="E4" s="240"/>
      <c r="F4" s="240"/>
      <c r="G4" s="240"/>
      <c r="H4" s="240"/>
      <c r="I4" s="67"/>
      <c r="J4" s="67"/>
      <c r="K4" s="240"/>
      <c r="L4" s="240"/>
      <c r="M4" s="240"/>
      <c r="N4" s="240"/>
      <c r="O4" s="240"/>
      <c r="P4" s="67"/>
      <c r="Q4" s="67"/>
      <c r="R4" s="240"/>
      <c r="S4" s="240"/>
      <c r="T4" s="240"/>
      <c r="U4" s="240"/>
      <c r="V4" s="240"/>
      <c r="W4" s="67"/>
      <c r="X4" s="67"/>
      <c r="Y4" s="240"/>
      <c r="Z4" s="240"/>
      <c r="AA4" s="240"/>
      <c r="AB4" s="240"/>
      <c r="AC4" s="240"/>
      <c r="AD4" s="67"/>
      <c r="AE4" s="67"/>
      <c r="AF4" s="240"/>
      <c r="AG4" s="240"/>
      <c r="AH4" s="240"/>
    </row>
    <row r="5" spans="1:43" ht="15" customHeight="1" x14ac:dyDescent="0.25">
      <c r="A5" s="65" t="s">
        <v>131</v>
      </c>
      <c r="B5" s="65" t="s">
        <v>344</v>
      </c>
      <c r="C5" s="66" t="s">
        <v>133</v>
      </c>
      <c r="D5" s="240"/>
      <c r="E5" s="240"/>
      <c r="F5" s="240"/>
      <c r="G5" s="240"/>
      <c r="H5" s="240"/>
      <c r="I5" s="67"/>
      <c r="J5" s="67"/>
      <c r="K5" s="240"/>
      <c r="L5" s="240"/>
      <c r="M5" s="240"/>
      <c r="N5" s="240"/>
      <c r="O5" s="240"/>
      <c r="P5" s="67"/>
      <c r="Q5" s="67"/>
      <c r="R5" s="240"/>
      <c r="S5" s="240"/>
      <c r="T5" s="240"/>
      <c r="U5" s="240"/>
      <c r="V5" s="240"/>
      <c r="W5" s="67"/>
      <c r="X5" s="67"/>
      <c r="Y5" s="240"/>
      <c r="Z5" s="240"/>
      <c r="AA5" s="240"/>
      <c r="AB5" s="240"/>
      <c r="AC5" s="240"/>
      <c r="AD5" s="67"/>
      <c r="AE5" s="67"/>
      <c r="AF5" s="240"/>
      <c r="AG5" s="240"/>
      <c r="AH5" s="240"/>
    </row>
    <row r="6" spans="1:43" ht="15" customHeight="1" x14ac:dyDescent="0.25">
      <c r="A6" s="65" t="s">
        <v>131</v>
      </c>
      <c r="B6" s="65" t="s">
        <v>136</v>
      </c>
      <c r="C6" s="66" t="s">
        <v>133</v>
      </c>
      <c r="D6" s="240"/>
      <c r="E6" s="240"/>
      <c r="F6" s="240"/>
      <c r="G6" s="240"/>
      <c r="H6" s="240"/>
      <c r="I6" s="67"/>
      <c r="J6" s="67"/>
      <c r="K6" s="240"/>
      <c r="L6" s="240"/>
      <c r="M6" s="240"/>
      <c r="N6" s="240"/>
      <c r="O6" s="240"/>
      <c r="P6" s="67"/>
      <c r="Q6" s="67"/>
      <c r="R6" s="240"/>
      <c r="S6" s="240"/>
      <c r="T6" s="240"/>
      <c r="U6" s="240"/>
      <c r="V6" s="240"/>
      <c r="W6" s="67"/>
      <c r="X6" s="67"/>
      <c r="Y6" s="240"/>
      <c r="Z6" s="240"/>
      <c r="AA6" s="240"/>
      <c r="AB6" s="240"/>
      <c r="AC6" s="240"/>
      <c r="AD6" s="67"/>
      <c r="AE6" s="67"/>
      <c r="AF6" s="240"/>
      <c r="AG6" s="240"/>
      <c r="AH6" s="240"/>
    </row>
    <row r="7" spans="1:43" ht="15.75" x14ac:dyDescent="0.25">
      <c r="A7" s="65" t="s">
        <v>131</v>
      </c>
      <c r="B7" s="65" t="s">
        <v>137</v>
      </c>
      <c r="C7" s="122" t="s">
        <v>133</v>
      </c>
      <c r="D7" s="240"/>
      <c r="E7" s="240"/>
      <c r="F7" s="240"/>
      <c r="G7" s="240"/>
      <c r="H7" s="240"/>
      <c r="I7" s="67"/>
      <c r="J7" s="67"/>
      <c r="K7" s="240"/>
      <c r="L7" s="240"/>
      <c r="M7" s="240"/>
      <c r="N7" s="240"/>
      <c r="O7" s="240"/>
      <c r="P7" s="67"/>
      <c r="Q7" s="67"/>
      <c r="R7" s="240"/>
      <c r="S7" s="240"/>
      <c r="T7" s="240"/>
      <c r="U7" s="240"/>
      <c r="V7" s="240"/>
      <c r="W7" s="67"/>
      <c r="X7" s="67"/>
      <c r="Y7" s="240"/>
      <c r="Z7" s="240"/>
      <c r="AA7" s="240"/>
      <c r="AB7" s="240"/>
      <c r="AC7" s="240"/>
      <c r="AD7" s="67"/>
      <c r="AE7" s="67"/>
      <c r="AF7" s="240"/>
      <c r="AG7" s="240"/>
      <c r="AH7" s="240"/>
    </row>
    <row r="8" spans="1:43" ht="15.75" x14ac:dyDescent="0.25">
      <c r="A8" s="65" t="s">
        <v>131</v>
      </c>
      <c r="B8" s="65" t="s">
        <v>345</v>
      </c>
      <c r="C8" s="122" t="s">
        <v>133</v>
      </c>
      <c r="D8" s="240"/>
      <c r="E8" s="240"/>
      <c r="F8" s="240"/>
      <c r="G8" s="240"/>
      <c r="H8" s="240"/>
      <c r="I8" s="67"/>
      <c r="J8" s="67"/>
      <c r="K8" s="240"/>
      <c r="L8" s="240"/>
      <c r="M8" s="240"/>
      <c r="N8" s="240"/>
      <c r="O8" s="240"/>
      <c r="P8" s="67"/>
      <c r="Q8" s="67"/>
      <c r="R8" s="240"/>
      <c r="S8" s="240"/>
      <c r="T8" s="240"/>
      <c r="U8" s="240"/>
      <c r="V8" s="240"/>
      <c r="W8" s="67"/>
      <c r="X8" s="67"/>
      <c r="Y8" s="240"/>
      <c r="Z8" s="240"/>
      <c r="AA8" s="240"/>
      <c r="AB8" s="240"/>
      <c r="AC8" s="240"/>
      <c r="AD8" s="67"/>
      <c r="AE8" s="67"/>
      <c r="AF8" s="240"/>
      <c r="AG8" s="240"/>
      <c r="AH8" s="240"/>
    </row>
    <row r="9" spans="1:43" ht="15" customHeight="1" x14ac:dyDescent="0.25">
      <c r="A9" s="65" t="s">
        <v>131</v>
      </c>
      <c r="B9" s="65" t="s">
        <v>346</v>
      </c>
      <c r="C9" s="122" t="s">
        <v>348</v>
      </c>
      <c r="D9" s="241"/>
      <c r="E9" s="241"/>
      <c r="F9" s="241"/>
      <c r="G9" s="241"/>
      <c r="H9" s="241"/>
      <c r="I9" s="67"/>
      <c r="J9" s="67"/>
      <c r="K9" s="241"/>
      <c r="L9" s="241"/>
      <c r="M9" s="241"/>
      <c r="N9" s="241"/>
      <c r="O9" s="241"/>
      <c r="P9" s="67"/>
      <c r="Q9" s="67"/>
      <c r="R9" s="241"/>
      <c r="S9" s="241"/>
      <c r="T9" s="241"/>
      <c r="U9" s="241"/>
      <c r="V9" s="241"/>
      <c r="W9" s="67"/>
      <c r="X9" s="67"/>
      <c r="Y9" s="241"/>
      <c r="Z9" s="241"/>
      <c r="AA9" s="241"/>
      <c r="AB9" s="241"/>
      <c r="AC9" s="241"/>
      <c r="AD9" s="67"/>
      <c r="AE9" s="67"/>
      <c r="AF9" s="241"/>
      <c r="AG9" s="241"/>
      <c r="AH9" s="241"/>
    </row>
    <row r="10" spans="1:43" ht="15" customHeight="1" x14ac:dyDescent="0.25">
      <c r="A10" s="65" t="s">
        <v>131</v>
      </c>
      <c r="B10" s="65" t="s">
        <v>347</v>
      </c>
      <c r="C10" s="66" t="s">
        <v>348</v>
      </c>
      <c r="D10" s="240"/>
      <c r="E10" s="240"/>
      <c r="F10" s="240"/>
      <c r="G10" s="240"/>
      <c r="H10" s="240"/>
      <c r="I10" s="67"/>
      <c r="J10" s="67"/>
      <c r="K10" s="240"/>
      <c r="L10" s="240"/>
      <c r="M10" s="240"/>
      <c r="N10" s="240"/>
      <c r="O10" s="240"/>
      <c r="P10" s="67"/>
      <c r="Q10" s="67"/>
      <c r="R10" s="240"/>
      <c r="S10" s="240"/>
      <c r="T10" s="240"/>
      <c r="U10" s="240"/>
      <c r="V10" s="240"/>
      <c r="W10" s="67"/>
      <c r="X10" s="67"/>
      <c r="Y10" s="240"/>
      <c r="Z10" s="240"/>
      <c r="AA10" s="240"/>
      <c r="AB10" s="240"/>
      <c r="AC10" s="240"/>
      <c r="AD10" s="67"/>
      <c r="AE10" s="67"/>
      <c r="AF10" s="240"/>
      <c r="AG10" s="240"/>
      <c r="AH10" s="240"/>
    </row>
    <row r="11" spans="1:43" ht="15" customHeigh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43" ht="15" customHeight="1" x14ac:dyDescent="0.25">
      <c r="A12" s="177" t="s">
        <v>139</v>
      </c>
      <c r="B12" s="178"/>
      <c r="C12" s="179"/>
      <c r="D12" s="68" t="s">
        <v>134</v>
      </c>
      <c r="E12" s="50"/>
      <c r="F12" s="180" t="s">
        <v>140</v>
      </c>
      <c r="G12" s="180"/>
      <c r="H12" s="180"/>
      <c r="I12" s="180"/>
      <c r="J12" s="180"/>
      <c r="K12" s="180"/>
      <c r="L12" s="69" t="s">
        <v>135</v>
      </c>
      <c r="M12" s="50"/>
      <c r="O12" s="50"/>
      <c r="P12" s="50"/>
      <c r="Q12" s="180" t="s">
        <v>141</v>
      </c>
      <c r="R12" s="180"/>
      <c r="S12" s="180"/>
      <c r="T12" s="180"/>
      <c r="U12" s="180"/>
      <c r="V12" s="180"/>
      <c r="W12" s="7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43" ht="15.75" x14ac:dyDescent="0.25"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</row>
    <row r="14" spans="1:43" ht="15.75" x14ac:dyDescent="0.25">
      <c r="A14" s="71" t="s">
        <v>142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</row>
    <row r="15" spans="1:43" ht="36" customHeight="1" x14ac:dyDescent="0.25">
      <c r="A15" s="181" t="s">
        <v>143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3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5.75" x14ac:dyDescent="0.25">
      <c r="A16" s="173" t="s">
        <v>144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5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5.75" x14ac:dyDescent="0.25">
      <c r="A17" s="173" t="s">
        <v>145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5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5.75" x14ac:dyDescent="0.25">
      <c r="A18" s="173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5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.75" x14ac:dyDescent="0.25">
      <c r="A19" s="173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5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173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5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.75" x14ac:dyDescent="0.25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5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5.75" x14ac:dyDescent="0.25">
      <c r="A22" s="72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4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8.75" x14ac:dyDescent="0.3">
      <c r="A23" s="29"/>
      <c r="B23" s="30"/>
      <c r="C23" s="30"/>
      <c r="D23" s="30"/>
      <c r="E23" s="30"/>
      <c r="F23" s="30"/>
      <c r="G23" s="30"/>
      <c r="H23" s="30"/>
      <c r="I23" s="30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4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8.75" x14ac:dyDescent="0.3">
      <c r="A24" s="176" t="s">
        <v>146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</row>
    <row r="25" spans="1:43" x14ac:dyDescent="0.25">
      <c r="A25" s="51" t="s">
        <v>127</v>
      </c>
      <c r="B25" s="51"/>
    </row>
    <row r="26" spans="1:43" ht="31.5" x14ac:dyDescent="0.25">
      <c r="A26" s="63" t="s">
        <v>128</v>
      </c>
      <c r="B26" s="63" t="s">
        <v>129</v>
      </c>
      <c r="C26" s="64" t="s">
        <v>130</v>
      </c>
      <c r="D26" s="63">
        <v>1</v>
      </c>
      <c r="E26" s="63">
        <v>2</v>
      </c>
      <c r="F26" s="63">
        <v>3</v>
      </c>
      <c r="G26" s="63">
        <v>4</v>
      </c>
      <c r="H26" s="63">
        <v>5</v>
      </c>
      <c r="I26" s="63">
        <v>6</v>
      </c>
      <c r="J26" s="63">
        <v>7</v>
      </c>
      <c r="K26" s="63">
        <v>8</v>
      </c>
      <c r="L26" s="63">
        <v>9</v>
      </c>
      <c r="M26" s="63">
        <v>10</v>
      </c>
      <c r="N26" s="63">
        <v>11</v>
      </c>
      <c r="O26" s="63">
        <v>12</v>
      </c>
      <c r="P26" s="63">
        <v>13</v>
      </c>
      <c r="Q26" s="63">
        <v>14</v>
      </c>
      <c r="R26" s="63">
        <v>15</v>
      </c>
      <c r="S26" s="63">
        <v>16</v>
      </c>
      <c r="T26" s="63">
        <v>17</v>
      </c>
      <c r="U26" s="63">
        <v>18</v>
      </c>
      <c r="V26" s="63">
        <v>19</v>
      </c>
      <c r="W26" s="63">
        <v>20</v>
      </c>
      <c r="X26" s="63">
        <v>21</v>
      </c>
      <c r="Y26" s="63">
        <v>22</v>
      </c>
      <c r="Z26" s="63">
        <v>23</v>
      </c>
      <c r="AA26" s="63">
        <v>24</v>
      </c>
      <c r="AB26" s="63">
        <v>25</v>
      </c>
      <c r="AC26" s="63">
        <v>26</v>
      </c>
      <c r="AD26" s="63">
        <v>27</v>
      </c>
      <c r="AE26" s="63">
        <v>28</v>
      </c>
      <c r="AF26" s="63">
        <v>29</v>
      </c>
      <c r="AG26" s="63">
        <v>30</v>
      </c>
      <c r="AH26" s="63">
        <v>31</v>
      </c>
    </row>
    <row r="27" spans="1:43" ht="18.75" customHeight="1" x14ac:dyDescent="0.25">
      <c r="A27" s="65" t="s">
        <v>131</v>
      </c>
      <c r="B27" s="65" t="s">
        <v>132</v>
      </c>
      <c r="C27" s="122" t="s">
        <v>133</v>
      </c>
      <c r="D27" s="240"/>
      <c r="E27" s="240"/>
      <c r="F27" s="240"/>
      <c r="G27" s="240"/>
      <c r="H27" s="240"/>
      <c r="I27" s="67"/>
      <c r="J27" s="67"/>
      <c r="K27" s="240"/>
      <c r="L27" s="240"/>
      <c r="M27" s="240"/>
      <c r="N27" s="240"/>
      <c r="O27" s="240"/>
      <c r="P27" s="67"/>
      <c r="Q27" s="67"/>
      <c r="R27" s="240"/>
      <c r="S27" s="240"/>
      <c r="T27" s="240"/>
      <c r="U27" s="240"/>
      <c r="V27" s="240"/>
      <c r="W27" s="67"/>
      <c r="X27" s="67"/>
      <c r="Y27" s="240"/>
      <c r="Z27" s="240"/>
      <c r="AA27" s="240"/>
      <c r="AB27" s="240"/>
      <c r="AC27" s="240"/>
      <c r="AD27" s="67"/>
      <c r="AE27" s="67"/>
      <c r="AF27" s="240"/>
      <c r="AG27" s="240"/>
      <c r="AH27" s="240"/>
    </row>
    <row r="28" spans="1:43" ht="18.75" customHeight="1" x14ac:dyDescent="0.25">
      <c r="A28" s="65" t="s">
        <v>131</v>
      </c>
      <c r="B28" s="65" t="s">
        <v>344</v>
      </c>
      <c r="C28" s="122" t="s">
        <v>133</v>
      </c>
      <c r="D28" s="240"/>
      <c r="E28" s="240"/>
      <c r="F28" s="240"/>
      <c r="G28" s="240"/>
      <c r="H28" s="240"/>
      <c r="I28" s="67"/>
      <c r="J28" s="67"/>
      <c r="K28" s="240"/>
      <c r="L28" s="240"/>
      <c r="M28" s="240"/>
      <c r="N28" s="240"/>
      <c r="O28" s="240"/>
      <c r="P28" s="67"/>
      <c r="Q28" s="67"/>
      <c r="R28" s="240"/>
      <c r="S28" s="240"/>
      <c r="T28" s="240"/>
      <c r="U28" s="240"/>
      <c r="V28" s="240"/>
      <c r="W28" s="67"/>
      <c r="X28" s="67"/>
      <c r="Y28" s="240"/>
      <c r="Z28" s="240"/>
      <c r="AA28" s="240"/>
      <c r="AB28" s="240"/>
      <c r="AC28" s="240"/>
      <c r="AD28" s="67"/>
      <c r="AE28" s="67"/>
      <c r="AF28" s="240"/>
      <c r="AG28" s="240"/>
      <c r="AH28" s="240"/>
    </row>
    <row r="29" spans="1:43" ht="18.75" customHeight="1" x14ac:dyDescent="0.25">
      <c r="A29" s="65" t="s">
        <v>131</v>
      </c>
      <c r="B29" s="65" t="s">
        <v>136</v>
      </c>
      <c r="C29" s="122" t="s">
        <v>133</v>
      </c>
      <c r="D29" s="240"/>
      <c r="E29" s="240"/>
      <c r="F29" s="240"/>
      <c r="G29" s="240"/>
      <c r="H29" s="240"/>
      <c r="I29" s="67"/>
      <c r="J29" s="67"/>
      <c r="K29" s="240"/>
      <c r="L29" s="240"/>
      <c r="M29" s="240"/>
      <c r="N29" s="240"/>
      <c r="O29" s="240"/>
      <c r="P29" s="67"/>
      <c r="Q29" s="67"/>
      <c r="R29" s="240"/>
      <c r="S29" s="240"/>
      <c r="T29" s="240"/>
      <c r="U29" s="240"/>
      <c r="V29" s="240"/>
      <c r="W29" s="67"/>
      <c r="X29" s="67"/>
      <c r="Y29" s="240"/>
      <c r="Z29" s="240"/>
      <c r="AA29" s="240"/>
      <c r="AB29" s="240"/>
      <c r="AC29" s="240"/>
      <c r="AD29" s="67"/>
      <c r="AE29" s="67"/>
      <c r="AF29" s="240"/>
      <c r="AG29" s="240"/>
      <c r="AH29" s="240"/>
    </row>
    <row r="30" spans="1:43" ht="18.75" customHeight="1" x14ac:dyDescent="0.25">
      <c r="A30" s="65" t="s">
        <v>131</v>
      </c>
      <c r="B30" s="65" t="s">
        <v>137</v>
      </c>
      <c r="C30" s="122" t="s">
        <v>133</v>
      </c>
      <c r="D30" s="240"/>
      <c r="E30" s="240"/>
      <c r="F30" s="240"/>
      <c r="G30" s="240"/>
      <c r="H30" s="240"/>
      <c r="I30" s="67"/>
      <c r="J30" s="67"/>
      <c r="K30" s="240"/>
      <c r="L30" s="240"/>
      <c r="M30" s="240"/>
      <c r="N30" s="240"/>
      <c r="O30" s="240"/>
      <c r="P30" s="67"/>
      <c r="Q30" s="67"/>
      <c r="R30" s="240"/>
      <c r="S30" s="240"/>
      <c r="T30" s="240"/>
      <c r="U30" s="240"/>
      <c r="V30" s="240"/>
      <c r="W30" s="67"/>
      <c r="X30" s="67"/>
      <c r="Y30" s="240"/>
      <c r="Z30" s="240"/>
      <c r="AA30" s="240"/>
      <c r="AB30" s="240"/>
      <c r="AC30" s="240"/>
      <c r="AD30" s="67"/>
      <c r="AE30" s="67"/>
      <c r="AF30" s="240"/>
      <c r="AG30" s="240"/>
      <c r="AH30" s="240"/>
    </row>
    <row r="31" spans="1:43" ht="15.75" x14ac:dyDescent="0.25">
      <c r="A31" s="65" t="s">
        <v>131</v>
      </c>
      <c r="B31" s="65" t="s">
        <v>345</v>
      </c>
      <c r="C31" s="122" t="s">
        <v>133</v>
      </c>
      <c r="D31" s="240"/>
      <c r="E31" s="240"/>
      <c r="F31" s="240"/>
      <c r="G31" s="240"/>
      <c r="H31" s="240"/>
      <c r="I31" s="67"/>
      <c r="J31" s="67"/>
      <c r="K31" s="240"/>
      <c r="L31" s="240"/>
      <c r="M31" s="240"/>
      <c r="N31" s="240"/>
      <c r="O31" s="240"/>
      <c r="P31" s="67"/>
      <c r="Q31" s="67"/>
      <c r="R31" s="240"/>
      <c r="S31" s="240"/>
      <c r="T31" s="240"/>
      <c r="U31" s="240"/>
      <c r="V31" s="240"/>
      <c r="W31" s="67"/>
      <c r="X31" s="67"/>
      <c r="Y31" s="240"/>
      <c r="Z31" s="240"/>
      <c r="AA31" s="240"/>
      <c r="AB31" s="240"/>
      <c r="AC31" s="240"/>
      <c r="AD31" s="67"/>
      <c r="AE31" s="67"/>
      <c r="AF31" s="240"/>
      <c r="AG31" s="240"/>
      <c r="AH31" s="240"/>
    </row>
    <row r="32" spans="1:43" ht="15.75" x14ac:dyDescent="0.25">
      <c r="A32" s="65" t="s">
        <v>131</v>
      </c>
      <c r="B32" s="65" t="s">
        <v>346</v>
      </c>
      <c r="C32" s="122" t="s">
        <v>348</v>
      </c>
      <c r="D32" s="241"/>
      <c r="E32" s="241"/>
      <c r="F32" s="241"/>
      <c r="G32" s="241"/>
      <c r="H32" s="241"/>
      <c r="I32" s="67"/>
      <c r="J32" s="67"/>
      <c r="K32" s="241"/>
      <c r="L32" s="241"/>
      <c r="M32" s="241"/>
      <c r="N32" s="241"/>
      <c r="O32" s="241"/>
      <c r="P32" s="67"/>
      <c r="Q32" s="67"/>
      <c r="R32" s="241"/>
      <c r="S32" s="241"/>
      <c r="T32" s="241"/>
      <c r="U32" s="241"/>
      <c r="V32" s="241"/>
      <c r="W32" s="67"/>
      <c r="X32" s="67"/>
      <c r="Y32" s="241"/>
      <c r="Z32" s="241"/>
      <c r="AA32" s="241"/>
      <c r="AB32" s="241"/>
      <c r="AC32" s="241"/>
      <c r="AD32" s="67"/>
      <c r="AE32" s="67"/>
      <c r="AF32" s="241"/>
      <c r="AG32" s="241"/>
      <c r="AH32" s="241"/>
    </row>
    <row r="33" spans="1:34" ht="15.75" x14ac:dyDescent="0.25">
      <c r="A33" s="65" t="s">
        <v>131</v>
      </c>
      <c r="B33" s="65" t="s">
        <v>347</v>
      </c>
      <c r="C33" s="122" t="s">
        <v>348</v>
      </c>
      <c r="D33" s="240"/>
      <c r="E33" s="240"/>
      <c r="F33" s="240"/>
      <c r="G33" s="240"/>
      <c r="H33" s="240"/>
      <c r="I33" s="67"/>
      <c r="J33" s="67"/>
      <c r="K33" s="240"/>
      <c r="L33" s="240"/>
      <c r="M33" s="240"/>
      <c r="N33" s="240"/>
      <c r="O33" s="240"/>
      <c r="P33" s="67"/>
      <c r="Q33" s="67"/>
      <c r="R33" s="240"/>
      <c r="S33" s="240"/>
      <c r="T33" s="240"/>
      <c r="U33" s="240"/>
      <c r="V33" s="240"/>
      <c r="W33" s="67"/>
      <c r="X33" s="67"/>
      <c r="Y33" s="240"/>
      <c r="Z33" s="240"/>
      <c r="AA33" s="240"/>
      <c r="AB33" s="240"/>
      <c r="AC33" s="240"/>
      <c r="AD33" s="67"/>
      <c r="AE33" s="67"/>
      <c r="AF33" s="240"/>
      <c r="AG33" s="240"/>
      <c r="AH33" s="240"/>
    </row>
    <row r="34" spans="1:34" ht="15.75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</row>
    <row r="35" spans="1:34" ht="15" customHeight="1" x14ac:dyDescent="0.25">
      <c r="A35" s="177" t="s">
        <v>139</v>
      </c>
      <c r="B35" s="178"/>
      <c r="C35" s="179"/>
      <c r="D35" s="68" t="s">
        <v>134</v>
      </c>
      <c r="E35" s="50"/>
      <c r="F35" s="180" t="s">
        <v>140</v>
      </c>
      <c r="G35" s="180"/>
      <c r="H35" s="180"/>
      <c r="I35" s="180"/>
      <c r="J35" s="180"/>
      <c r="K35" s="180"/>
      <c r="L35" s="69" t="s">
        <v>135</v>
      </c>
      <c r="M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</row>
    <row r="36" spans="1:34" ht="15.75" x14ac:dyDescent="0.25"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</row>
    <row r="37" spans="1:34" ht="15.75" x14ac:dyDescent="0.25">
      <c r="A37" s="71" t="s">
        <v>142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</row>
    <row r="38" spans="1:34" ht="15.75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7"/>
    </row>
    <row r="39" spans="1:34" ht="15.75" x14ac:dyDescent="0.25">
      <c r="A39" s="78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79"/>
    </row>
    <row r="40" spans="1:34" ht="15.75" x14ac:dyDescent="0.25">
      <c r="A40" s="78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79"/>
    </row>
    <row r="41" spans="1:34" ht="15.75" x14ac:dyDescent="0.25">
      <c r="A41" s="78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79"/>
    </row>
    <row r="42" spans="1:34" ht="15.75" x14ac:dyDescent="0.25">
      <c r="A42" s="78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79"/>
    </row>
    <row r="43" spans="1:34" ht="18.75" x14ac:dyDescent="0.3">
      <c r="A43" s="23"/>
      <c r="B43" s="4"/>
      <c r="C43" s="4"/>
      <c r="D43" s="4"/>
      <c r="E43" s="4"/>
      <c r="F43" s="4"/>
      <c r="G43" s="4"/>
      <c r="H43" s="4"/>
      <c r="I43" s="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9"/>
    </row>
    <row r="44" spans="1:34" ht="18.75" x14ac:dyDescent="0.3">
      <c r="A44" s="23"/>
      <c r="B44" s="4"/>
      <c r="C44" s="4"/>
      <c r="D44" s="4"/>
      <c r="E44" s="4"/>
      <c r="F44" s="4"/>
      <c r="G44" s="4"/>
      <c r="H44" s="4"/>
      <c r="I44" s="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9"/>
    </row>
    <row r="45" spans="1:34" x14ac:dyDescent="0.25">
      <c r="A45" s="38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9"/>
    </row>
    <row r="46" spans="1:34" x14ac:dyDescent="0.25">
      <c r="A46" s="38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9"/>
    </row>
    <row r="47" spans="1:34" x14ac:dyDescent="0.25">
      <c r="A47" s="38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9"/>
    </row>
    <row r="48" spans="1:34" x14ac:dyDescent="0.25">
      <c r="A48" s="4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4"/>
    </row>
  </sheetData>
  <mergeCells count="14">
    <mergeCell ref="A1:AH1"/>
    <mergeCell ref="A12:C12"/>
    <mergeCell ref="F12:K12"/>
    <mergeCell ref="Q12:V12"/>
    <mergeCell ref="A15:AH15"/>
    <mergeCell ref="A21:AH21"/>
    <mergeCell ref="A24:AH24"/>
    <mergeCell ref="A35:C35"/>
    <mergeCell ref="F35:K35"/>
    <mergeCell ref="A16:AH16"/>
    <mergeCell ref="A17:AH17"/>
    <mergeCell ref="A18:AH18"/>
    <mergeCell ref="A19:AH19"/>
    <mergeCell ref="A20:AH20"/>
  </mergeCells>
  <pageMargins left="0.25735294117647051" right="0.20833333333333334" top="1.409313725490196" bottom="1.0784313725490193" header="0.31496062992125984" footer="0.31496062992125984"/>
  <pageSetup paperSize="9" firstPageNumber="2147483648" orientation="landscape" r:id="rId1"/>
  <headerFooter>
    <oddHeader>&amp;R&amp;20RH 
MOYENS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="85" workbookViewId="0">
      <selection activeCell="A2" sqref="A2:B3"/>
    </sheetView>
  </sheetViews>
  <sheetFormatPr baseColWidth="10" defaultRowHeight="15" x14ac:dyDescent="0.25"/>
  <sheetData>
    <row r="1" spans="1:11" ht="18.75" x14ac:dyDescent="0.3">
      <c r="A1" s="162" t="s">
        <v>147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ht="18.75" x14ac:dyDescent="0.3">
      <c r="A2" s="20"/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 ht="18.75" x14ac:dyDescent="0.3">
      <c r="A3" s="23"/>
      <c r="B3" s="4"/>
      <c r="C3" s="4"/>
      <c r="D3" s="4"/>
      <c r="E3" s="4"/>
      <c r="F3" s="4"/>
      <c r="G3" s="4"/>
      <c r="H3" s="4"/>
      <c r="I3" s="4"/>
      <c r="J3" s="4"/>
      <c r="K3" s="24"/>
    </row>
    <row r="4" spans="1:11" ht="18.75" x14ac:dyDescent="0.3">
      <c r="A4" s="23"/>
      <c r="B4" s="4"/>
      <c r="C4" s="4"/>
      <c r="D4" s="4"/>
      <c r="E4" s="4"/>
      <c r="F4" s="4"/>
      <c r="G4" s="4"/>
      <c r="H4" s="4"/>
      <c r="I4" s="4"/>
      <c r="J4" s="4"/>
      <c r="K4" s="24"/>
    </row>
    <row r="5" spans="1:11" ht="15" customHeight="1" x14ac:dyDescent="0.3">
      <c r="A5" s="23"/>
      <c r="B5" s="4"/>
      <c r="C5" s="4"/>
      <c r="D5" s="4"/>
      <c r="E5" s="4"/>
      <c r="F5" s="4"/>
      <c r="G5" s="4"/>
      <c r="H5" s="4"/>
      <c r="I5" s="4"/>
      <c r="J5" s="4"/>
      <c r="K5" s="24"/>
    </row>
    <row r="6" spans="1:11" ht="15" customHeight="1" x14ac:dyDescent="0.3">
      <c r="A6" s="23"/>
      <c r="B6" s="4"/>
      <c r="C6" s="4"/>
      <c r="D6" s="4"/>
      <c r="E6" s="4"/>
      <c r="F6" s="4"/>
      <c r="G6" s="4"/>
      <c r="H6" s="4"/>
      <c r="I6" s="4"/>
      <c r="J6" s="4"/>
      <c r="K6" s="24"/>
    </row>
    <row r="7" spans="1:11" ht="18.75" x14ac:dyDescent="0.3">
      <c r="A7" s="23"/>
      <c r="B7" s="4"/>
      <c r="C7" s="4"/>
      <c r="D7" s="4"/>
      <c r="E7" s="4"/>
      <c r="F7" s="4"/>
      <c r="G7" s="4"/>
      <c r="H7" s="4"/>
      <c r="I7" s="4"/>
      <c r="J7" s="4"/>
      <c r="K7" s="24"/>
    </row>
    <row r="8" spans="1:11" ht="18.75" x14ac:dyDescent="0.3">
      <c r="A8" s="23"/>
      <c r="B8" s="4"/>
      <c r="C8" s="4"/>
      <c r="D8" s="4"/>
      <c r="E8" s="4"/>
      <c r="F8" s="4"/>
      <c r="G8" s="4"/>
      <c r="H8" s="4"/>
      <c r="I8" s="4"/>
      <c r="J8" s="4"/>
      <c r="K8" s="24"/>
    </row>
    <row r="9" spans="1:11" ht="15" customHeight="1" x14ac:dyDescent="0.3">
      <c r="A9" s="23"/>
      <c r="B9" s="4"/>
      <c r="C9" s="4"/>
      <c r="D9" s="4"/>
      <c r="E9" s="4"/>
      <c r="F9" s="4"/>
      <c r="G9" s="4"/>
      <c r="H9" s="4"/>
      <c r="I9" s="4"/>
      <c r="J9" s="4"/>
      <c r="K9" s="24"/>
    </row>
    <row r="10" spans="1:11" ht="15" customHeight="1" x14ac:dyDescent="0.3">
      <c r="A10" s="23"/>
      <c r="B10" s="4"/>
      <c r="C10" s="4"/>
      <c r="D10" s="4"/>
      <c r="E10" s="4"/>
      <c r="F10" s="4"/>
      <c r="G10" s="4"/>
      <c r="H10" s="4"/>
      <c r="I10" s="4"/>
      <c r="J10" s="4"/>
      <c r="K10" s="24"/>
    </row>
    <row r="11" spans="1:11" ht="15" customHeight="1" x14ac:dyDescent="0.3">
      <c r="A11" s="23"/>
      <c r="B11" s="4"/>
      <c r="C11" s="4"/>
      <c r="D11" s="4"/>
      <c r="E11" s="4"/>
      <c r="F11" s="4"/>
      <c r="G11" s="4"/>
      <c r="H11" s="4"/>
      <c r="I11" s="4"/>
      <c r="J11" s="4"/>
      <c r="K11" s="24"/>
    </row>
    <row r="12" spans="1:11" ht="15" customHeight="1" x14ac:dyDescent="0.3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1" ht="18.75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8.75" x14ac:dyDescent="0.3">
      <c r="A14" s="162" t="s">
        <v>148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4"/>
    </row>
    <row r="15" spans="1:11" ht="15.75" x14ac:dyDescent="0.25">
      <c r="A15" s="66" t="s">
        <v>149</v>
      </c>
      <c r="B15" s="184" t="s">
        <v>150</v>
      </c>
      <c r="C15" s="184"/>
      <c r="D15" s="184"/>
      <c r="E15" s="66" t="s">
        <v>151</v>
      </c>
      <c r="F15" s="66" t="s">
        <v>152</v>
      </c>
      <c r="G15" s="185" t="s">
        <v>22</v>
      </c>
      <c r="H15" s="186"/>
      <c r="I15" s="187"/>
      <c r="J15" s="66" t="s">
        <v>153</v>
      </c>
      <c r="K15" s="66" t="s">
        <v>154</v>
      </c>
    </row>
    <row r="16" spans="1:11" ht="15.75" x14ac:dyDescent="0.25">
      <c r="A16" s="65"/>
      <c r="B16" s="180"/>
      <c r="C16" s="180"/>
      <c r="D16" s="180"/>
      <c r="E16" s="65"/>
      <c r="F16" s="65"/>
      <c r="G16" s="177"/>
      <c r="H16" s="178"/>
      <c r="I16" s="179"/>
      <c r="J16" s="65" t="s">
        <v>155</v>
      </c>
      <c r="K16" s="65"/>
    </row>
    <row r="17" spans="1:11" ht="15.75" x14ac:dyDescent="0.25">
      <c r="A17" s="65"/>
      <c r="B17" s="180"/>
      <c r="C17" s="180"/>
      <c r="D17" s="180"/>
      <c r="E17" s="65"/>
      <c r="F17" s="65"/>
      <c r="G17" s="177"/>
      <c r="H17" s="178"/>
      <c r="I17" s="179"/>
      <c r="J17" s="65" t="s">
        <v>156</v>
      </c>
      <c r="K17" s="65"/>
    </row>
    <row r="18" spans="1:11" ht="15.75" x14ac:dyDescent="0.25">
      <c r="A18" s="65"/>
      <c r="B18" s="180"/>
      <c r="C18" s="180"/>
      <c r="D18" s="180"/>
      <c r="E18" s="65"/>
      <c r="F18" s="65"/>
      <c r="G18" s="177"/>
      <c r="H18" s="178"/>
      <c r="I18" s="179"/>
      <c r="J18" s="65" t="s">
        <v>157</v>
      </c>
      <c r="K18" s="65"/>
    </row>
    <row r="19" spans="1:11" ht="15.75" x14ac:dyDescent="0.25">
      <c r="A19" s="65"/>
      <c r="B19" s="180"/>
      <c r="C19" s="180"/>
      <c r="D19" s="180"/>
      <c r="E19" s="65"/>
      <c r="F19" s="65"/>
      <c r="G19" s="177"/>
      <c r="H19" s="178"/>
      <c r="I19" s="179"/>
      <c r="J19" s="65" t="s">
        <v>158</v>
      </c>
      <c r="K19" s="65"/>
    </row>
    <row r="20" spans="1:11" ht="15.75" x14ac:dyDescent="0.25">
      <c r="A20" s="65"/>
      <c r="B20" s="180"/>
      <c r="C20" s="180"/>
      <c r="D20" s="180"/>
      <c r="E20" s="65"/>
      <c r="F20" s="65"/>
      <c r="G20" s="177"/>
      <c r="H20" s="178"/>
      <c r="I20" s="179"/>
      <c r="J20" s="65"/>
      <c r="K20" s="65"/>
    </row>
    <row r="21" spans="1:11" ht="15.75" x14ac:dyDescent="0.25">
      <c r="A21" s="65"/>
      <c r="B21" s="180"/>
      <c r="C21" s="180"/>
      <c r="D21" s="180"/>
      <c r="E21" s="65"/>
      <c r="F21" s="65"/>
      <c r="G21" s="177"/>
      <c r="H21" s="178"/>
      <c r="I21" s="179"/>
      <c r="J21" s="65"/>
      <c r="K21" s="65"/>
    </row>
    <row r="22" spans="1:11" ht="15.75" x14ac:dyDescent="0.25">
      <c r="A22" s="65"/>
      <c r="B22" s="180"/>
      <c r="C22" s="180"/>
      <c r="D22" s="180"/>
      <c r="E22" s="65"/>
      <c r="F22" s="65"/>
      <c r="G22" s="177"/>
      <c r="H22" s="178"/>
      <c r="I22" s="179"/>
      <c r="J22" s="65"/>
      <c r="K22" s="65"/>
    </row>
    <row r="23" spans="1:11" ht="15.75" x14ac:dyDescent="0.25">
      <c r="A23" s="65"/>
      <c r="B23" s="180"/>
      <c r="C23" s="180"/>
      <c r="D23" s="180"/>
      <c r="E23" s="65"/>
      <c r="F23" s="65"/>
      <c r="G23" s="177"/>
      <c r="H23" s="178"/>
      <c r="I23" s="179"/>
      <c r="J23" s="65"/>
      <c r="K23" s="65"/>
    </row>
    <row r="24" spans="1:11" ht="15.75" x14ac:dyDescent="0.25">
      <c r="A24" s="65"/>
      <c r="B24" s="180"/>
      <c r="C24" s="180"/>
      <c r="D24" s="180"/>
      <c r="E24" s="65"/>
      <c r="F24" s="65"/>
      <c r="G24" s="177"/>
      <c r="H24" s="178"/>
      <c r="I24" s="179"/>
      <c r="J24" s="65"/>
      <c r="K24" s="65"/>
    </row>
    <row r="25" spans="1:11" ht="15.75" x14ac:dyDescent="0.25">
      <c r="A25" s="65"/>
      <c r="B25" s="180"/>
      <c r="C25" s="180"/>
      <c r="D25" s="180"/>
      <c r="E25" s="65"/>
      <c r="F25" s="65"/>
      <c r="G25" s="177"/>
      <c r="H25" s="178"/>
      <c r="I25" s="179"/>
      <c r="J25" s="65"/>
      <c r="K25" s="65"/>
    </row>
    <row r="26" spans="1:11" ht="15.75" x14ac:dyDescent="0.25">
      <c r="A26" s="65"/>
      <c r="B26" s="180"/>
      <c r="C26" s="180"/>
      <c r="D26" s="180"/>
      <c r="E26" s="65"/>
      <c r="F26" s="65"/>
      <c r="G26" s="177"/>
      <c r="H26" s="178"/>
      <c r="I26" s="179"/>
      <c r="J26" s="65"/>
      <c r="K26" s="65"/>
    </row>
    <row r="27" spans="1:11" ht="18.7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ht="18.75" customHeight="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ht="18.75" customHeight="1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ht="18.75" customHeight="1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ht="18.75" customHeight="1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ht="6.75" customHeight="1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ht="18.7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ht="18.7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ht="18.7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ht="18.7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ht="18.7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ht="18.7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ht="18.7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8.7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8.7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ht="18.7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ht="18.7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ht="18.7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ht="18.7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</sheetData>
  <mergeCells count="26">
    <mergeCell ref="A1:K1"/>
    <mergeCell ref="A14:K14"/>
    <mergeCell ref="B15:D15"/>
    <mergeCell ref="G15:I15"/>
    <mergeCell ref="B16:D16"/>
    <mergeCell ref="G16:I16"/>
    <mergeCell ref="B17:D17"/>
    <mergeCell ref="G17:I17"/>
    <mergeCell ref="B18:D18"/>
    <mergeCell ref="G18:I18"/>
    <mergeCell ref="B19:D19"/>
    <mergeCell ref="G19:I19"/>
    <mergeCell ref="B20:D20"/>
    <mergeCell ref="G20:I20"/>
    <mergeCell ref="B21:D21"/>
    <mergeCell ref="G21:I21"/>
    <mergeCell ref="B22:D22"/>
    <mergeCell ref="G22:I22"/>
    <mergeCell ref="B26:D26"/>
    <mergeCell ref="G26:I26"/>
    <mergeCell ref="B23:D23"/>
    <mergeCell ref="G23:I23"/>
    <mergeCell ref="B24:D24"/>
    <mergeCell ref="G24:I24"/>
    <mergeCell ref="B25:D25"/>
    <mergeCell ref="G25:I25"/>
  </mergeCells>
  <pageMargins left="0.70866141732283472" right="0.26960784313725483" top="1.409313725490196" bottom="1.0784313725490193" header="0.31496062992125984" footer="0.31496062992125984"/>
  <pageSetup paperSize="9" firstPageNumber="2147483648" orientation="landscape"/>
  <headerFooter>
    <oddHeader>&amp;R&amp;20EXPLOITATION
AMELIORATION CONTINUE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55" workbookViewId="0">
      <selection activeCell="H29" sqref="H29:M35"/>
    </sheetView>
  </sheetViews>
  <sheetFormatPr baseColWidth="10" defaultRowHeight="15" x14ac:dyDescent="0.25"/>
  <cols>
    <col min="1" max="1" width="15.85546875" bestFit="1" customWidth="1"/>
    <col min="2" max="2" width="15.85546875" customWidth="1"/>
    <col min="3" max="5" width="12.42578125" customWidth="1"/>
    <col min="6" max="9" width="5.5703125" customWidth="1"/>
  </cols>
  <sheetData>
    <row r="1" spans="1:13" ht="18.75" x14ac:dyDescent="0.3">
      <c r="A1" s="165" t="s">
        <v>159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</row>
    <row r="2" spans="1:13" ht="18.75" x14ac:dyDescent="0.3">
      <c r="A2" s="191" t="s">
        <v>160</v>
      </c>
      <c r="B2" s="148"/>
      <c r="C2" s="148"/>
      <c r="D2" s="26"/>
      <c r="E2" s="26"/>
      <c r="F2" s="80" t="s">
        <v>134</v>
      </c>
      <c r="G2" s="4"/>
      <c r="H2" s="4"/>
      <c r="I2" s="4"/>
      <c r="J2" s="4"/>
      <c r="K2" s="4"/>
      <c r="L2" s="4"/>
      <c r="M2" s="4"/>
    </row>
    <row r="3" spans="1:13" ht="15.75" x14ac:dyDescent="0.25">
      <c r="A3" s="63" t="s">
        <v>128</v>
      </c>
      <c r="B3" s="63" t="s">
        <v>161</v>
      </c>
      <c r="C3" s="63" t="s">
        <v>162</v>
      </c>
      <c r="D3" s="200" t="s">
        <v>163</v>
      </c>
      <c r="E3" s="200"/>
      <c r="F3" s="81"/>
      <c r="G3" s="81"/>
      <c r="H3" s="200" t="s">
        <v>164</v>
      </c>
      <c r="I3" s="200"/>
      <c r="J3" s="63" t="s">
        <v>165</v>
      </c>
      <c r="K3" s="63" t="s">
        <v>166</v>
      </c>
      <c r="L3" s="63" t="s">
        <v>167</v>
      </c>
      <c r="M3" s="63" t="s">
        <v>168</v>
      </c>
    </row>
    <row r="4" spans="1:13" ht="15.75" x14ac:dyDescent="0.25">
      <c r="A4" s="65"/>
      <c r="B4" s="65"/>
      <c r="C4" s="65"/>
      <c r="D4" s="198"/>
      <c r="E4" s="198"/>
      <c r="F4" s="82"/>
      <c r="G4" s="82"/>
      <c r="H4" s="180"/>
      <c r="I4" s="180"/>
      <c r="J4" s="68"/>
      <c r="K4" s="68"/>
      <c r="L4" s="68"/>
      <c r="M4" s="68"/>
    </row>
    <row r="5" spans="1:13" ht="15" customHeight="1" x14ac:dyDescent="0.25">
      <c r="A5" s="65"/>
      <c r="B5" s="65"/>
      <c r="C5" s="65"/>
      <c r="D5" s="198"/>
      <c r="E5" s="198"/>
      <c r="F5" s="199"/>
      <c r="G5" s="199"/>
      <c r="H5" s="180"/>
      <c r="I5" s="180"/>
      <c r="J5" s="68"/>
      <c r="K5" s="68"/>
      <c r="L5" s="68"/>
      <c r="M5" s="68"/>
    </row>
    <row r="6" spans="1:13" ht="15" customHeight="1" x14ac:dyDescent="0.25">
      <c r="A6" s="65"/>
      <c r="B6" s="65"/>
      <c r="C6" s="65"/>
      <c r="D6" s="198"/>
      <c r="E6" s="198"/>
      <c r="F6" s="199"/>
      <c r="G6" s="199"/>
      <c r="H6" s="180"/>
      <c r="I6" s="180"/>
      <c r="J6" s="68"/>
      <c r="K6" s="68"/>
      <c r="L6" s="68"/>
      <c r="M6" s="68"/>
    </row>
    <row r="7" spans="1:13" ht="15.75" x14ac:dyDescent="0.25">
      <c r="A7" s="65"/>
      <c r="B7" s="65"/>
      <c r="C7" s="65"/>
      <c r="D7" s="198"/>
      <c r="E7" s="198"/>
      <c r="F7" s="199"/>
      <c r="G7" s="199"/>
      <c r="H7" s="180"/>
      <c r="I7" s="180"/>
      <c r="J7" s="68"/>
      <c r="K7" s="68"/>
      <c r="L7" s="68"/>
      <c r="M7" s="68"/>
    </row>
    <row r="8" spans="1:13" ht="15.75" x14ac:dyDescent="0.25">
      <c r="A8" s="65"/>
      <c r="B8" s="65"/>
      <c r="C8" s="65"/>
      <c r="D8" s="198"/>
      <c r="E8" s="198"/>
      <c r="F8" s="199"/>
      <c r="G8" s="199"/>
      <c r="H8" s="180"/>
      <c r="I8" s="180"/>
      <c r="J8" s="68"/>
      <c r="K8" s="68"/>
      <c r="L8" s="68"/>
      <c r="M8" s="68"/>
    </row>
    <row r="9" spans="1:13" ht="15" customHeight="1" x14ac:dyDescent="0.25">
      <c r="A9" s="65"/>
      <c r="B9" s="65"/>
      <c r="C9" s="65"/>
      <c r="D9" s="198"/>
      <c r="E9" s="198"/>
      <c r="F9" s="199"/>
      <c r="G9" s="199"/>
      <c r="H9" s="180"/>
      <c r="I9" s="180"/>
      <c r="J9" s="69"/>
      <c r="K9" s="69"/>
      <c r="L9" s="69"/>
      <c r="M9" s="68"/>
    </row>
    <row r="10" spans="1:13" ht="15" customHeight="1" x14ac:dyDescent="0.25">
      <c r="A10" s="65"/>
      <c r="B10" s="65"/>
      <c r="C10" s="65"/>
      <c r="D10" s="198"/>
      <c r="E10" s="198"/>
      <c r="F10" s="199"/>
      <c r="G10" s="199"/>
      <c r="H10" s="180"/>
      <c r="I10" s="180"/>
      <c r="J10" s="68"/>
      <c r="K10" s="68"/>
      <c r="L10" s="68"/>
      <c r="M10" s="68"/>
    </row>
    <row r="11" spans="1:13" ht="15" customHeight="1" x14ac:dyDescent="0.25">
      <c r="A11" s="1"/>
      <c r="B11" s="1"/>
      <c r="C11" s="1"/>
      <c r="D11" s="1"/>
      <c r="E11" s="1"/>
      <c r="F11" s="1"/>
      <c r="G11" s="1"/>
      <c r="H11" s="3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8.75" x14ac:dyDescent="0.3">
      <c r="A14" s="165" t="s">
        <v>169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1:13" ht="31.5" x14ac:dyDescent="0.25">
      <c r="A15" s="83" t="s">
        <v>149</v>
      </c>
      <c r="B15" s="83" t="s">
        <v>170</v>
      </c>
      <c r="C15" s="84" t="s">
        <v>171</v>
      </c>
      <c r="D15" s="83" t="s">
        <v>172</v>
      </c>
      <c r="E15" s="194" t="s">
        <v>173</v>
      </c>
      <c r="F15" s="195"/>
      <c r="G15" s="196"/>
      <c r="H15" s="85" t="s">
        <v>174</v>
      </c>
      <c r="I15" s="197" t="s">
        <v>175</v>
      </c>
      <c r="J15" s="197"/>
      <c r="K15" s="197"/>
      <c r="L15" s="197"/>
      <c r="M15" s="83" t="s">
        <v>95</v>
      </c>
    </row>
    <row r="16" spans="1:13" ht="15.75" x14ac:dyDescent="0.25">
      <c r="A16" s="86"/>
      <c r="B16" s="87"/>
      <c r="C16" s="87"/>
      <c r="D16" s="87"/>
      <c r="E16" s="185"/>
      <c r="F16" s="186"/>
      <c r="G16" s="187"/>
      <c r="H16" s="88"/>
      <c r="I16" s="184"/>
      <c r="J16" s="184"/>
      <c r="K16" s="184"/>
      <c r="L16" s="184"/>
      <c r="M16" s="65"/>
    </row>
    <row r="17" spans="1:13" ht="15.75" x14ac:dyDescent="0.25">
      <c r="A17" s="86"/>
      <c r="B17" s="87"/>
      <c r="C17" s="87"/>
      <c r="D17" s="87"/>
      <c r="E17" s="185"/>
      <c r="F17" s="186"/>
      <c r="G17" s="187"/>
      <c r="H17" s="88"/>
      <c r="I17" s="184"/>
      <c r="J17" s="184"/>
      <c r="K17" s="184"/>
      <c r="L17" s="184"/>
      <c r="M17" s="65"/>
    </row>
    <row r="18" spans="1:13" ht="15.75" x14ac:dyDescent="0.25">
      <c r="A18" s="86"/>
      <c r="B18" s="87"/>
      <c r="C18" s="87"/>
      <c r="D18" s="87"/>
      <c r="E18" s="185"/>
      <c r="F18" s="186"/>
      <c r="G18" s="187"/>
      <c r="H18" s="88"/>
      <c r="I18" s="184"/>
      <c r="J18" s="184"/>
      <c r="K18" s="184"/>
      <c r="L18" s="184"/>
      <c r="M18" s="65"/>
    </row>
    <row r="19" spans="1:13" ht="15.75" x14ac:dyDescent="0.25">
      <c r="A19" s="86"/>
      <c r="B19" s="87"/>
      <c r="C19" s="87"/>
      <c r="D19" s="87"/>
      <c r="E19" s="185"/>
      <c r="F19" s="186"/>
      <c r="G19" s="187"/>
      <c r="H19" s="88"/>
      <c r="I19" s="184"/>
      <c r="J19" s="184"/>
      <c r="K19" s="184"/>
      <c r="L19" s="184"/>
      <c r="M19" s="65"/>
    </row>
    <row r="20" spans="1:13" ht="15.75" x14ac:dyDescent="0.25">
      <c r="A20" s="86"/>
      <c r="B20" s="87"/>
      <c r="C20" s="87"/>
      <c r="D20" s="87"/>
      <c r="E20" s="185"/>
      <c r="F20" s="186"/>
      <c r="G20" s="187"/>
      <c r="H20" s="88"/>
      <c r="I20" s="184"/>
      <c r="J20" s="184"/>
      <c r="K20" s="184"/>
      <c r="L20" s="184"/>
      <c r="M20" s="65"/>
    </row>
    <row r="21" spans="1:13" ht="15.75" x14ac:dyDescent="0.25">
      <c r="A21" s="86"/>
      <c r="B21" s="87"/>
      <c r="C21" s="87"/>
      <c r="D21" s="87"/>
      <c r="E21" s="185"/>
      <c r="F21" s="186"/>
      <c r="G21" s="187"/>
      <c r="H21" s="88"/>
      <c r="I21" s="184"/>
      <c r="J21" s="184"/>
      <c r="K21" s="184"/>
      <c r="L21" s="184"/>
      <c r="M21" s="65"/>
    </row>
    <row r="22" spans="1:13" ht="15.75" x14ac:dyDescent="0.25">
      <c r="A22" s="86"/>
      <c r="B22" s="87"/>
      <c r="C22" s="87"/>
      <c r="D22" s="87"/>
      <c r="E22" s="185"/>
      <c r="F22" s="186"/>
      <c r="G22" s="187"/>
      <c r="H22" s="88"/>
      <c r="I22" s="184"/>
      <c r="J22" s="184"/>
      <c r="K22" s="184"/>
      <c r="L22" s="184"/>
      <c r="M22" s="65"/>
    </row>
    <row r="23" spans="1:13" ht="15.75" x14ac:dyDescent="0.25">
      <c r="A23" s="89"/>
      <c r="B23" s="90"/>
      <c r="C23" s="90"/>
      <c r="D23" s="90"/>
      <c r="E23" s="185"/>
      <c r="F23" s="186"/>
      <c r="G23" s="187"/>
      <c r="H23" s="91"/>
      <c r="I23" s="193"/>
      <c r="J23" s="193"/>
      <c r="K23" s="193"/>
      <c r="L23" s="193"/>
      <c r="M23" s="92"/>
    </row>
    <row r="24" spans="1:13" ht="15.75" x14ac:dyDescent="0.25">
      <c r="A24" s="89"/>
      <c r="B24" s="90"/>
      <c r="C24" s="90"/>
      <c r="D24" s="90"/>
      <c r="E24" s="185"/>
      <c r="F24" s="186"/>
      <c r="G24" s="187"/>
      <c r="H24" s="91"/>
      <c r="I24" s="193"/>
      <c r="J24" s="193"/>
      <c r="K24" s="193"/>
      <c r="L24" s="193"/>
      <c r="M24" s="92"/>
    </row>
    <row r="25" spans="1:13" ht="15.75" x14ac:dyDescent="0.25">
      <c r="A25" s="89"/>
      <c r="B25" s="90"/>
      <c r="C25" s="90"/>
      <c r="D25" s="90"/>
      <c r="E25" s="185"/>
      <c r="F25" s="186"/>
      <c r="G25" s="187"/>
      <c r="H25" s="91"/>
      <c r="I25" s="193"/>
      <c r="J25" s="193"/>
      <c r="K25" s="193"/>
      <c r="L25" s="193"/>
      <c r="M25" s="92"/>
    </row>
    <row r="26" spans="1:13" ht="18.75" x14ac:dyDescent="0.3">
      <c r="A26" s="165" t="s">
        <v>176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1:13" ht="18.75" x14ac:dyDescent="0.3">
      <c r="A27" s="191" t="s">
        <v>160</v>
      </c>
      <c r="B27" s="148"/>
      <c r="C27" s="148"/>
      <c r="D27" s="26"/>
      <c r="E27" s="26"/>
      <c r="F27" s="80" t="s">
        <v>134</v>
      </c>
      <c r="G27" s="4"/>
      <c r="H27" s="4"/>
      <c r="I27" s="4"/>
      <c r="J27" s="4"/>
      <c r="K27" s="4"/>
      <c r="L27" s="4"/>
      <c r="M27" s="4"/>
    </row>
    <row r="28" spans="1:13" ht="18.75" x14ac:dyDescent="0.25">
      <c r="A28" s="93" t="s">
        <v>128</v>
      </c>
      <c r="B28" s="93" t="s">
        <v>161</v>
      </c>
      <c r="C28" s="93" t="s">
        <v>162</v>
      </c>
      <c r="D28" s="192" t="s">
        <v>163</v>
      </c>
      <c r="E28" s="192"/>
      <c r="F28" s="94"/>
      <c r="G28" s="94"/>
      <c r="H28" s="192" t="s">
        <v>164</v>
      </c>
      <c r="I28" s="192"/>
      <c r="J28" s="93" t="s">
        <v>165</v>
      </c>
      <c r="K28" s="93" t="s">
        <v>166</v>
      </c>
      <c r="L28" s="93" t="s">
        <v>167</v>
      </c>
      <c r="M28" s="93" t="s">
        <v>168</v>
      </c>
    </row>
    <row r="29" spans="1:13" ht="18.75" x14ac:dyDescent="0.3">
      <c r="A29" s="18"/>
      <c r="B29" s="18"/>
      <c r="C29" s="18"/>
      <c r="D29" s="188"/>
      <c r="E29" s="188"/>
      <c r="F29" s="95"/>
      <c r="G29" s="95"/>
      <c r="H29" s="190"/>
      <c r="I29" s="190"/>
      <c r="J29" s="96"/>
      <c r="K29" s="96"/>
      <c r="L29" s="96"/>
      <c r="M29" s="96"/>
    </row>
    <row r="30" spans="1:13" ht="18.75" x14ac:dyDescent="0.3">
      <c r="A30" s="18"/>
      <c r="B30" s="18"/>
      <c r="C30" s="18"/>
      <c r="D30" s="188"/>
      <c r="E30" s="188"/>
      <c r="F30" s="189"/>
      <c r="G30" s="189"/>
      <c r="H30" s="190"/>
      <c r="I30" s="190"/>
      <c r="J30" s="96"/>
      <c r="K30" s="96"/>
      <c r="L30" s="96"/>
      <c r="M30" s="96"/>
    </row>
    <row r="31" spans="1:13" ht="18.75" x14ac:dyDescent="0.3">
      <c r="A31" s="18"/>
      <c r="B31" s="18"/>
      <c r="C31" s="18"/>
      <c r="D31" s="188"/>
      <c r="E31" s="188"/>
      <c r="F31" s="189"/>
      <c r="G31" s="189"/>
      <c r="H31" s="190"/>
      <c r="I31" s="190"/>
      <c r="J31" s="96"/>
      <c r="K31" s="96"/>
      <c r="L31" s="96"/>
      <c r="M31" s="96"/>
    </row>
    <row r="32" spans="1:13" ht="18.75" x14ac:dyDescent="0.3">
      <c r="A32" s="18"/>
      <c r="B32" s="18"/>
      <c r="C32" s="18"/>
      <c r="D32" s="188"/>
      <c r="E32" s="188"/>
      <c r="F32" s="189"/>
      <c r="G32" s="189"/>
      <c r="H32" s="190"/>
      <c r="I32" s="190"/>
      <c r="J32" s="96"/>
      <c r="K32" s="96"/>
      <c r="L32" s="96"/>
      <c r="M32" s="96"/>
    </row>
    <row r="33" spans="1:13" ht="18.75" x14ac:dyDescent="0.3">
      <c r="A33" s="18"/>
      <c r="B33" s="18"/>
      <c r="C33" s="18"/>
      <c r="D33" s="188"/>
      <c r="E33" s="188"/>
      <c r="F33" s="189"/>
      <c r="G33" s="189"/>
      <c r="H33" s="190"/>
      <c r="I33" s="190"/>
      <c r="J33" s="96"/>
      <c r="K33" s="96"/>
      <c r="L33" s="96"/>
      <c r="M33" s="96"/>
    </row>
    <row r="34" spans="1:13" ht="18.75" x14ac:dyDescent="0.3">
      <c r="A34" s="18"/>
      <c r="B34" s="18"/>
      <c r="C34" s="18"/>
      <c r="D34" s="188"/>
      <c r="E34" s="188"/>
      <c r="F34" s="189"/>
      <c r="G34" s="189"/>
      <c r="H34" s="190"/>
      <c r="I34" s="190"/>
      <c r="J34" s="97"/>
      <c r="K34" s="97"/>
      <c r="L34" s="97"/>
      <c r="M34" s="96"/>
    </row>
    <row r="35" spans="1:13" ht="18.75" x14ac:dyDescent="0.3">
      <c r="A35" s="18"/>
      <c r="B35" s="18"/>
      <c r="C35" s="18"/>
      <c r="D35" s="188"/>
      <c r="E35" s="188"/>
      <c r="F35" s="189"/>
      <c r="G35" s="189"/>
      <c r="H35" s="190"/>
      <c r="I35" s="190"/>
      <c r="J35" s="96"/>
      <c r="K35" s="96"/>
      <c r="L35" s="96"/>
      <c r="M35" s="96"/>
    </row>
  </sheetData>
  <mergeCells count="71">
    <mergeCell ref="A1:M1"/>
    <mergeCell ref="A2:C2"/>
    <mergeCell ref="D3:E3"/>
    <mergeCell ref="H3:I3"/>
    <mergeCell ref="D4:E4"/>
    <mergeCell ref="H4:I4"/>
    <mergeCell ref="D5:E5"/>
    <mergeCell ref="F5:G5"/>
    <mergeCell ref="H5:I5"/>
    <mergeCell ref="D6:E6"/>
    <mergeCell ref="F6:G6"/>
    <mergeCell ref="H6:I6"/>
    <mergeCell ref="D7:E7"/>
    <mergeCell ref="F7:G7"/>
    <mergeCell ref="H7:I7"/>
    <mergeCell ref="D8:E8"/>
    <mergeCell ref="F8:G8"/>
    <mergeCell ref="H8:I8"/>
    <mergeCell ref="D9:E9"/>
    <mergeCell ref="F9:G9"/>
    <mergeCell ref="H9:I9"/>
    <mergeCell ref="D10:E10"/>
    <mergeCell ref="F10:G10"/>
    <mergeCell ref="H10:I10"/>
    <mergeCell ref="A14:M14"/>
    <mergeCell ref="E15:G15"/>
    <mergeCell ref="I15:L15"/>
    <mergeCell ref="E16:G16"/>
    <mergeCell ref="I16:L16"/>
    <mergeCell ref="E17:G17"/>
    <mergeCell ref="I17:L17"/>
    <mergeCell ref="E18:G18"/>
    <mergeCell ref="I18:L18"/>
    <mergeCell ref="E19:G19"/>
    <mergeCell ref="I19:L19"/>
    <mergeCell ref="E20:G20"/>
    <mergeCell ref="I20:L20"/>
    <mergeCell ref="E21:G21"/>
    <mergeCell ref="I21:L21"/>
    <mergeCell ref="E22:G22"/>
    <mergeCell ref="I22:L22"/>
    <mergeCell ref="E23:G23"/>
    <mergeCell ref="I23:L23"/>
    <mergeCell ref="E24:G24"/>
    <mergeCell ref="I24:L24"/>
    <mergeCell ref="E25:G25"/>
    <mergeCell ref="I25:L25"/>
    <mergeCell ref="A26:M26"/>
    <mergeCell ref="A27:C27"/>
    <mergeCell ref="D28:E28"/>
    <mergeCell ref="H28:I28"/>
    <mergeCell ref="D29:E29"/>
    <mergeCell ref="H29:I29"/>
    <mergeCell ref="D30:E30"/>
    <mergeCell ref="F30:G30"/>
    <mergeCell ref="H30:I30"/>
    <mergeCell ref="D31:E31"/>
    <mergeCell ref="F31:G31"/>
    <mergeCell ref="H31:I31"/>
    <mergeCell ref="D32:E32"/>
    <mergeCell ref="F32:G32"/>
    <mergeCell ref="H32:I32"/>
    <mergeCell ref="D33:E33"/>
    <mergeCell ref="F33:G33"/>
    <mergeCell ref="H33:I33"/>
    <mergeCell ref="D34:E34"/>
    <mergeCell ref="F34:G34"/>
    <mergeCell ref="H34:I34"/>
    <mergeCell ref="D35:E35"/>
    <mergeCell ref="F35:G35"/>
    <mergeCell ref="H35:I35"/>
  </mergeCells>
  <pageMargins left="0.25735294117647051" right="0.20833333333333334" top="1.409313725490196" bottom="1.0784313725490193" header="0.31496062992125984" footer="0.31496062992125984"/>
  <pageSetup paperSize="9" firstPageNumber="2147483648" orientation="landscape"/>
  <headerFooter>
    <oddHeader>&amp;R&amp;20ASTREINTE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6"/>
  <sheetViews>
    <sheetView topLeftCell="A100" zoomScale="70" workbookViewId="0">
      <selection activeCell="D49" sqref="D49"/>
    </sheetView>
  </sheetViews>
  <sheetFormatPr baseColWidth="10" defaultRowHeight="15" x14ac:dyDescent="0.25"/>
  <cols>
    <col min="1" max="1" width="31.28515625" bestFit="1" customWidth="1"/>
    <col min="12" max="12" width="3.7109375" bestFit="1" customWidth="1"/>
    <col min="13" max="20" width="4.140625" bestFit="1" customWidth="1"/>
    <col min="21" max="21" width="4.85546875" bestFit="1" customWidth="1"/>
    <col min="22" max="22" width="4.42578125" bestFit="1" customWidth="1"/>
    <col min="23" max="30" width="4.85546875" bestFit="1" customWidth="1"/>
    <col min="31" max="31" width="5.42578125" bestFit="1" customWidth="1"/>
    <col min="32" max="32" width="4.85546875" bestFit="1" customWidth="1"/>
    <col min="33" max="41" width="5.42578125" bestFit="1" customWidth="1"/>
    <col min="42" max="42" width="4.85546875" bestFit="1" customWidth="1"/>
    <col min="43" max="51" width="5.42578125" bestFit="1" customWidth="1"/>
    <col min="52" max="52" width="4.85546875" bestFit="1" customWidth="1"/>
    <col min="53" max="61" width="5.42578125" bestFit="1" customWidth="1"/>
    <col min="62" max="62" width="4.85546875" bestFit="1" customWidth="1"/>
    <col min="63" max="63" width="5.42578125" bestFit="1" customWidth="1"/>
  </cols>
  <sheetData>
    <row r="1" spans="1:63" ht="18.75" x14ac:dyDescent="0.3">
      <c r="A1" s="213" t="s">
        <v>177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63" ht="18.75" x14ac:dyDescent="0.3">
      <c r="A2" s="98" t="s">
        <v>178</v>
      </c>
      <c r="C2" s="206" t="str">
        <f>Titre!C29</f>
        <v>MARS</v>
      </c>
      <c r="D2" s="207"/>
      <c r="E2" s="207"/>
      <c r="F2" s="207"/>
      <c r="L2" t="s">
        <v>179</v>
      </c>
    </row>
    <row r="3" spans="1:63" ht="18.75" x14ac:dyDescent="0.25">
      <c r="A3" s="96" t="s">
        <v>180</v>
      </c>
      <c r="B3" s="99" t="s">
        <v>181</v>
      </c>
      <c r="C3" s="100" t="s">
        <v>165</v>
      </c>
      <c r="D3" s="100" t="s">
        <v>166</v>
      </c>
      <c r="E3" s="100" t="s">
        <v>167</v>
      </c>
      <c r="F3" s="100" t="s">
        <v>168</v>
      </c>
      <c r="K3" s="19"/>
      <c r="L3" s="19" t="s">
        <v>165</v>
      </c>
      <c r="M3" s="19" t="s">
        <v>166</v>
      </c>
      <c r="N3" s="19" t="s">
        <v>167</v>
      </c>
      <c r="O3" s="19" t="s">
        <v>168</v>
      </c>
      <c r="P3" s="19" t="s">
        <v>182</v>
      </c>
      <c r="Q3" s="19" t="s">
        <v>183</v>
      </c>
      <c r="R3" s="19" t="s">
        <v>184</v>
      </c>
      <c r="S3" s="19" t="s">
        <v>185</v>
      </c>
      <c r="T3" s="19" t="s">
        <v>186</v>
      </c>
      <c r="U3" s="19" t="s">
        <v>187</v>
      </c>
      <c r="V3" s="19" t="s">
        <v>188</v>
      </c>
      <c r="W3" s="19" t="s">
        <v>189</v>
      </c>
      <c r="X3" s="19" t="s">
        <v>190</v>
      </c>
      <c r="Y3" s="19" t="s">
        <v>191</v>
      </c>
      <c r="Z3" s="19" t="s">
        <v>192</v>
      </c>
      <c r="AA3" s="19" t="s">
        <v>193</v>
      </c>
      <c r="AB3" s="19" t="s">
        <v>194</v>
      </c>
      <c r="AC3" s="19" t="s">
        <v>195</v>
      </c>
      <c r="AD3" s="19" t="s">
        <v>196</v>
      </c>
      <c r="AE3" s="19" t="s">
        <v>197</v>
      </c>
      <c r="AF3" s="19" t="s">
        <v>198</v>
      </c>
      <c r="AG3" s="19" t="s">
        <v>199</v>
      </c>
      <c r="AH3" s="19" t="s">
        <v>200</v>
      </c>
      <c r="AI3" s="19" t="s">
        <v>201</v>
      </c>
      <c r="AJ3" s="19" t="s">
        <v>202</v>
      </c>
      <c r="AK3" s="19" t="s">
        <v>203</v>
      </c>
      <c r="AL3" s="19" t="s">
        <v>204</v>
      </c>
      <c r="AM3" s="19" t="s">
        <v>205</v>
      </c>
      <c r="AN3" s="19" t="s">
        <v>206</v>
      </c>
      <c r="AO3" s="19" t="s">
        <v>207</v>
      </c>
      <c r="AP3" s="19" t="s">
        <v>208</v>
      </c>
      <c r="AQ3" s="19" t="s">
        <v>209</v>
      </c>
      <c r="AR3" s="19" t="s">
        <v>210</v>
      </c>
      <c r="AS3" s="19" t="s">
        <v>211</v>
      </c>
      <c r="AT3" s="19" t="s">
        <v>212</v>
      </c>
      <c r="AU3" s="19" t="s">
        <v>213</v>
      </c>
      <c r="AV3" s="19" t="s">
        <v>214</v>
      </c>
      <c r="AW3" s="19" t="s">
        <v>215</v>
      </c>
      <c r="AX3" s="19" t="s">
        <v>216</v>
      </c>
      <c r="AY3" s="19" t="s">
        <v>217</v>
      </c>
      <c r="AZ3" s="19" t="s">
        <v>218</v>
      </c>
      <c r="BA3" s="19" t="s">
        <v>219</v>
      </c>
      <c r="BB3" s="19" t="s">
        <v>220</v>
      </c>
      <c r="BC3" s="19" t="s">
        <v>221</v>
      </c>
      <c r="BD3" s="19" t="s">
        <v>222</v>
      </c>
      <c r="BE3" s="19" t="s">
        <v>223</v>
      </c>
      <c r="BF3" s="19" t="s">
        <v>224</v>
      </c>
      <c r="BG3" s="19" t="s">
        <v>225</v>
      </c>
      <c r="BH3" s="19" t="s">
        <v>226</v>
      </c>
      <c r="BI3" s="19" t="s">
        <v>227</v>
      </c>
      <c r="BJ3" s="19" t="s">
        <v>228</v>
      </c>
      <c r="BK3" s="19" t="s">
        <v>229</v>
      </c>
    </row>
    <row r="4" spans="1:63" ht="18.75" x14ac:dyDescent="0.3">
      <c r="A4" s="101" t="s">
        <v>230</v>
      </c>
      <c r="B4" s="100">
        <v>60</v>
      </c>
      <c r="C4" s="123">
        <f ca="1">SUMIF($L$3:$BK$3,C3,$L$4:$BK$4)+B$4</f>
        <v>81</v>
      </c>
      <c r="D4" s="123">
        <f t="shared" ref="D4:F4" ca="1" si="0">SUMIF($L$3:$BK$3,D3,$L$4:$BK$4)+C$4</f>
        <v>110</v>
      </c>
      <c r="E4" s="123">
        <f t="shared" ca="1" si="0"/>
        <v>141</v>
      </c>
      <c r="F4" s="123">
        <f t="shared" ca="1" si="0"/>
        <v>167</v>
      </c>
      <c r="K4" s="19" t="s">
        <v>231</v>
      </c>
      <c r="L4" s="19">
        <f t="shared" ref="L4:L52" ca="1" si="1">RANDBETWEEN(0,35)</f>
        <v>21</v>
      </c>
      <c r="M4" s="19">
        <f t="shared" ref="M4:AB52" ca="1" si="2">RANDBETWEEN(0,35)</f>
        <v>29</v>
      </c>
      <c r="N4" s="19">
        <f t="shared" ca="1" si="2"/>
        <v>31</v>
      </c>
      <c r="O4" s="19">
        <f t="shared" ca="1" si="2"/>
        <v>26</v>
      </c>
      <c r="P4" s="19">
        <f t="shared" ca="1" si="2"/>
        <v>24</v>
      </c>
      <c r="Q4" s="19">
        <f t="shared" ca="1" si="2"/>
        <v>14</v>
      </c>
      <c r="R4" s="19">
        <f t="shared" ca="1" si="2"/>
        <v>29</v>
      </c>
      <c r="S4" s="19">
        <f t="shared" ca="1" si="2"/>
        <v>27</v>
      </c>
      <c r="T4" s="19">
        <f t="shared" ca="1" si="2"/>
        <v>8</v>
      </c>
      <c r="U4" s="19">
        <f t="shared" ca="1" si="2"/>
        <v>19</v>
      </c>
      <c r="V4" s="19">
        <f t="shared" ca="1" si="2"/>
        <v>12</v>
      </c>
      <c r="W4" s="19">
        <f t="shared" ca="1" si="2"/>
        <v>26</v>
      </c>
      <c r="X4" s="19">
        <f t="shared" ca="1" si="2"/>
        <v>28</v>
      </c>
      <c r="Y4" s="19">
        <f t="shared" ca="1" si="2"/>
        <v>7</v>
      </c>
      <c r="Z4" s="19">
        <f t="shared" ca="1" si="2"/>
        <v>2</v>
      </c>
      <c r="AA4" s="19">
        <f t="shared" ca="1" si="2"/>
        <v>9</v>
      </c>
      <c r="AB4" s="19">
        <f t="shared" ca="1" si="2"/>
        <v>7</v>
      </c>
      <c r="AC4" s="19">
        <f t="shared" ref="AC4:BK52" ca="1" si="3">RANDBETWEEN(0,35)</f>
        <v>35</v>
      </c>
      <c r="AD4" s="19">
        <f t="shared" ca="1" si="3"/>
        <v>28</v>
      </c>
      <c r="AE4" s="19">
        <f t="shared" ca="1" si="3"/>
        <v>11</v>
      </c>
      <c r="AF4" s="19">
        <f t="shared" ca="1" si="3"/>
        <v>23</v>
      </c>
      <c r="AG4" s="19">
        <f t="shared" ca="1" si="3"/>
        <v>3</v>
      </c>
      <c r="AH4" s="19">
        <f t="shared" ca="1" si="3"/>
        <v>11</v>
      </c>
      <c r="AI4" s="19">
        <f t="shared" ca="1" si="3"/>
        <v>16</v>
      </c>
      <c r="AJ4" s="19">
        <f t="shared" ca="1" si="3"/>
        <v>15</v>
      </c>
      <c r="AK4" s="19">
        <f t="shared" ca="1" si="3"/>
        <v>18</v>
      </c>
      <c r="AL4" s="19">
        <f t="shared" ca="1" si="3"/>
        <v>27</v>
      </c>
      <c r="AM4" s="19">
        <f t="shared" ca="1" si="3"/>
        <v>12</v>
      </c>
      <c r="AN4" s="19">
        <f t="shared" ca="1" si="3"/>
        <v>18</v>
      </c>
      <c r="AO4" s="19">
        <f t="shared" ca="1" si="3"/>
        <v>21</v>
      </c>
      <c r="AP4" s="19">
        <f t="shared" ca="1" si="3"/>
        <v>31</v>
      </c>
      <c r="AQ4" s="19">
        <f t="shared" ca="1" si="3"/>
        <v>35</v>
      </c>
      <c r="AR4" s="19">
        <f t="shared" ca="1" si="3"/>
        <v>23</v>
      </c>
      <c r="AS4" s="19">
        <f t="shared" ca="1" si="3"/>
        <v>16</v>
      </c>
      <c r="AT4" s="19">
        <f t="shared" ca="1" si="3"/>
        <v>32</v>
      </c>
      <c r="AU4" s="19">
        <f t="shared" ca="1" si="3"/>
        <v>16</v>
      </c>
      <c r="AV4" s="19">
        <f t="shared" ca="1" si="3"/>
        <v>4</v>
      </c>
      <c r="AW4" s="19">
        <f t="shared" ca="1" si="3"/>
        <v>16</v>
      </c>
      <c r="AX4" s="19">
        <f t="shared" ca="1" si="3"/>
        <v>1</v>
      </c>
      <c r="AY4" s="19">
        <f t="shared" ca="1" si="3"/>
        <v>17</v>
      </c>
      <c r="AZ4" s="19">
        <f t="shared" ca="1" si="3"/>
        <v>13</v>
      </c>
      <c r="BA4" s="19">
        <f t="shared" ca="1" si="3"/>
        <v>27</v>
      </c>
      <c r="BB4" s="19">
        <f t="shared" ca="1" si="3"/>
        <v>5</v>
      </c>
      <c r="BC4" s="19">
        <f t="shared" ca="1" si="3"/>
        <v>10</v>
      </c>
      <c r="BD4" s="19">
        <f t="shared" ca="1" si="3"/>
        <v>6</v>
      </c>
      <c r="BE4" s="19">
        <f t="shared" ca="1" si="3"/>
        <v>3</v>
      </c>
      <c r="BF4" s="19">
        <f t="shared" ca="1" si="3"/>
        <v>4</v>
      </c>
      <c r="BG4" s="19">
        <f t="shared" ca="1" si="3"/>
        <v>8</v>
      </c>
      <c r="BH4" s="19">
        <f t="shared" ca="1" si="3"/>
        <v>21</v>
      </c>
      <c r="BI4" s="19">
        <f t="shared" ca="1" si="3"/>
        <v>25</v>
      </c>
      <c r="BJ4" s="19">
        <f t="shared" ca="1" si="3"/>
        <v>27</v>
      </c>
      <c r="BK4" s="19">
        <f t="shared" ca="1" si="3"/>
        <v>10</v>
      </c>
    </row>
    <row r="5" spans="1:63" ht="18.75" x14ac:dyDescent="0.3">
      <c r="A5" s="103" t="s">
        <v>232</v>
      </c>
      <c r="B5" s="242">
        <v>60</v>
      </c>
      <c r="C5" s="123">
        <f ca="1">SUMIF($L$3:$BK$3,C3,$L$5:$BK$5)+B$5</f>
        <v>81</v>
      </c>
      <c r="D5" s="123">
        <f t="shared" ref="D5:F5" ca="1" si="4">SUMIF($L$3:$BK$3,D3,$L$5:$BK$5)+C$5</f>
        <v>89</v>
      </c>
      <c r="E5" s="123">
        <f t="shared" ca="1" si="4"/>
        <v>92</v>
      </c>
      <c r="F5" s="123">
        <f t="shared" ca="1" si="4"/>
        <v>112</v>
      </c>
      <c r="K5" s="19" t="s">
        <v>233</v>
      </c>
      <c r="L5" s="19">
        <f t="shared" ca="1" si="1"/>
        <v>21</v>
      </c>
      <c r="M5" s="19">
        <f t="shared" ca="1" si="2"/>
        <v>8</v>
      </c>
      <c r="N5" s="19">
        <f t="shared" ca="1" si="2"/>
        <v>3</v>
      </c>
      <c r="O5" s="19">
        <f t="shared" ca="1" si="2"/>
        <v>20</v>
      </c>
      <c r="P5" s="19">
        <f t="shared" ca="1" si="2"/>
        <v>23</v>
      </c>
      <c r="Q5" s="19">
        <f t="shared" ca="1" si="2"/>
        <v>3</v>
      </c>
      <c r="R5" s="19">
        <f t="shared" ca="1" si="2"/>
        <v>10</v>
      </c>
      <c r="S5" s="19">
        <f t="shared" ca="1" si="2"/>
        <v>0</v>
      </c>
      <c r="T5" s="19">
        <f t="shared" ca="1" si="2"/>
        <v>17</v>
      </c>
      <c r="U5" s="19">
        <f t="shared" ca="1" si="2"/>
        <v>8</v>
      </c>
      <c r="V5" s="19">
        <f t="shared" ca="1" si="2"/>
        <v>20</v>
      </c>
      <c r="W5" s="19">
        <f t="shared" ca="1" si="2"/>
        <v>4</v>
      </c>
      <c r="X5" s="19">
        <f t="shared" ca="1" si="2"/>
        <v>25</v>
      </c>
      <c r="Y5" s="19">
        <f t="shared" ca="1" si="2"/>
        <v>24</v>
      </c>
      <c r="Z5" s="19">
        <f t="shared" ca="1" si="2"/>
        <v>4</v>
      </c>
      <c r="AA5" s="19">
        <f t="shared" ca="1" si="2"/>
        <v>12</v>
      </c>
      <c r="AB5" s="19">
        <f t="shared" ca="1" si="2"/>
        <v>20</v>
      </c>
      <c r="AC5" s="19">
        <f t="shared" ca="1" si="3"/>
        <v>13</v>
      </c>
      <c r="AD5" s="19">
        <f t="shared" ca="1" si="3"/>
        <v>33</v>
      </c>
      <c r="AE5" s="19">
        <f t="shared" ca="1" si="3"/>
        <v>34</v>
      </c>
      <c r="AF5" s="19">
        <f t="shared" ca="1" si="3"/>
        <v>27</v>
      </c>
      <c r="AG5" s="19">
        <f t="shared" ca="1" si="3"/>
        <v>9</v>
      </c>
      <c r="AH5" s="19">
        <f t="shared" ca="1" si="3"/>
        <v>30</v>
      </c>
      <c r="AI5" s="19">
        <f t="shared" ca="1" si="3"/>
        <v>19</v>
      </c>
      <c r="AJ5" s="19">
        <f t="shared" ca="1" si="3"/>
        <v>22</v>
      </c>
      <c r="AK5" s="19">
        <f t="shared" ca="1" si="3"/>
        <v>22</v>
      </c>
      <c r="AL5" s="19">
        <f t="shared" ca="1" si="3"/>
        <v>14</v>
      </c>
      <c r="AM5" s="19">
        <f t="shared" ca="1" si="3"/>
        <v>24</v>
      </c>
      <c r="AN5" s="19">
        <f t="shared" ca="1" si="3"/>
        <v>31</v>
      </c>
      <c r="AO5" s="19">
        <f t="shared" ca="1" si="3"/>
        <v>21</v>
      </c>
      <c r="AP5" s="19">
        <f t="shared" ca="1" si="3"/>
        <v>2</v>
      </c>
      <c r="AQ5" s="19">
        <f t="shared" ca="1" si="3"/>
        <v>22</v>
      </c>
      <c r="AR5" s="19">
        <f t="shared" ca="1" si="3"/>
        <v>25</v>
      </c>
      <c r="AS5" s="19">
        <f t="shared" ca="1" si="3"/>
        <v>18</v>
      </c>
      <c r="AT5" s="19">
        <f t="shared" ca="1" si="3"/>
        <v>28</v>
      </c>
      <c r="AU5" s="19">
        <f t="shared" ca="1" si="3"/>
        <v>24</v>
      </c>
      <c r="AV5" s="19">
        <f t="shared" ca="1" si="3"/>
        <v>5</v>
      </c>
      <c r="AW5" s="19">
        <f t="shared" ca="1" si="3"/>
        <v>33</v>
      </c>
      <c r="AX5" s="19">
        <f t="shared" ca="1" si="3"/>
        <v>23</v>
      </c>
      <c r="AY5" s="19">
        <f t="shared" ca="1" si="3"/>
        <v>19</v>
      </c>
      <c r="AZ5" s="19">
        <f t="shared" ca="1" si="3"/>
        <v>29</v>
      </c>
      <c r="BA5" s="19">
        <f t="shared" ca="1" si="3"/>
        <v>35</v>
      </c>
      <c r="BB5" s="19">
        <f t="shared" ca="1" si="3"/>
        <v>13</v>
      </c>
      <c r="BC5" s="19">
        <f t="shared" ca="1" si="3"/>
        <v>31</v>
      </c>
      <c r="BD5" s="19">
        <f t="shared" ca="1" si="3"/>
        <v>16</v>
      </c>
      <c r="BE5" s="19">
        <f t="shared" ca="1" si="3"/>
        <v>26</v>
      </c>
      <c r="BF5" s="19">
        <f t="shared" ca="1" si="3"/>
        <v>2</v>
      </c>
      <c r="BG5" s="19">
        <f t="shared" ca="1" si="3"/>
        <v>8</v>
      </c>
      <c r="BH5" s="19">
        <f t="shared" ca="1" si="3"/>
        <v>19</v>
      </c>
      <c r="BI5" s="19">
        <f t="shared" ca="1" si="3"/>
        <v>24</v>
      </c>
      <c r="BJ5" s="19">
        <f t="shared" ca="1" si="3"/>
        <v>4</v>
      </c>
      <c r="BK5" s="19">
        <f t="shared" ca="1" si="3"/>
        <v>18</v>
      </c>
    </row>
    <row r="6" spans="1:63" ht="15" customHeight="1" x14ac:dyDescent="0.3">
      <c r="A6" s="4"/>
      <c r="B6" s="4"/>
      <c r="C6" s="4"/>
    </row>
    <row r="7" spans="1:63" ht="15" customHeight="1" x14ac:dyDescent="0.3">
      <c r="A7" s="4"/>
      <c r="B7" s="4"/>
      <c r="C7" s="4"/>
    </row>
    <row r="8" spans="1:63" ht="18.75" x14ac:dyDescent="0.3">
      <c r="A8" s="4"/>
      <c r="B8" s="4"/>
      <c r="C8" s="4"/>
    </row>
    <row r="9" spans="1:63" ht="18.75" x14ac:dyDescent="0.3">
      <c r="A9" s="4"/>
      <c r="B9" s="4"/>
      <c r="C9" s="4"/>
    </row>
    <row r="10" spans="1:63" ht="15" customHeight="1" x14ac:dyDescent="0.3">
      <c r="A10" s="4"/>
      <c r="B10" s="4"/>
      <c r="C10" s="4"/>
    </row>
    <row r="11" spans="1:63" ht="15" customHeight="1" x14ac:dyDescent="0.3">
      <c r="A11" s="4"/>
      <c r="B11" s="4"/>
      <c r="C11" s="4"/>
    </row>
    <row r="12" spans="1:63" ht="15" customHeight="1" x14ac:dyDescent="0.3">
      <c r="A12" s="4"/>
      <c r="B12" s="4"/>
      <c r="C12" s="4"/>
    </row>
    <row r="13" spans="1:63" ht="15" customHeight="1" x14ac:dyDescent="0.3">
      <c r="A13" s="4"/>
      <c r="B13" s="4"/>
      <c r="C13" s="4"/>
    </row>
    <row r="14" spans="1:63" ht="18.75" x14ac:dyDescent="0.3">
      <c r="A14" s="4"/>
      <c r="B14" s="4"/>
      <c r="C14" s="4"/>
    </row>
    <row r="15" spans="1:63" ht="18.75" x14ac:dyDescent="0.3">
      <c r="A15" s="4"/>
      <c r="B15" s="4"/>
      <c r="C15" s="4"/>
    </row>
    <row r="16" spans="1:63" ht="18.75" x14ac:dyDescent="0.3">
      <c r="A16" s="4"/>
      <c r="B16" s="4"/>
      <c r="C16" s="4"/>
    </row>
    <row r="17" spans="1:63" ht="18.75" x14ac:dyDescent="0.3">
      <c r="A17" s="4"/>
      <c r="B17" s="4"/>
      <c r="C17" s="4"/>
    </row>
    <row r="18" spans="1:63" ht="18.75" x14ac:dyDescent="0.3">
      <c r="A18" s="4"/>
      <c r="B18" s="4"/>
      <c r="C18" s="4"/>
    </row>
    <row r="19" spans="1:63" ht="18.75" x14ac:dyDescent="0.3">
      <c r="A19" s="4"/>
      <c r="B19" s="4"/>
      <c r="C19" s="4"/>
    </row>
    <row r="20" spans="1:63" ht="18.75" x14ac:dyDescent="0.3">
      <c r="A20" s="4"/>
      <c r="B20" s="4"/>
      <c r="C20" s="4"/>
    </row>
    <row r="21" spans="1:63" ht="18.75" x14ac:dyDescent="0.3">
      <c r="A21" s="4"/>
      <c r="B21" s="4"/>
      <c r="C21" s="4"/>
    </row>
    <row r="22" spans="1:63" ht="18.75" x14ac:dyDescent="0.3">
      <c r="A22" s="4"/>
      <c r="B22" s="4"/>
      <c r="C22" s="4"/>
    </row>
    <row r="23" spans="1:63" ht="18.75" x14ac:dyDescent="0.3">
      <c r="A23" s="4"/>
      <c r="B23" s="4"/>
      <c r="C23" s="4"/>
    </row>
    <row r="24" spans="1:63" ht="18.75" x14ac:dyDescent="0.3">
      <c r="A24" s="4"/>
      <c r="B24" s="4"/>
      <c r="C24" s="4"/>
    </row>
    <row r="25" spans="1:63" ht="18.75" x14ac:dyDescent="0.3">
      <c r="A25" s="213" t="s">
        <v>234</v>
      </c>
      <c r="B25" s="213"/>
      <c r="C25" s="213"/>
      <c r="D25" s="213"/>
      <c r="E25" s="213"/>
      <c r="F25" s="213"/>
      <c r="G25" s="213"/>
      <c r="H25" s="213"/>
      <c r="I25" s="213"/>
      <c r="J25" s="213"/>
    </row>
    <row r="26" spans="1:63" ht="18.75" x14ac:dyDescent="0.3">
      <c r="A26" s="4"/>
      <c r="C26" s="206" t="str">
        <f>Titre!C29</f>
        <v>MARS</v>
      </c>
      <c r="D26" s="207"/>
      <c r="E26" s="207"/>
      <c r="F26" s="207"/>
    </row>
    <row r="27" spans="1:63" ht="18.75" x14ac:dyDescent="0.3">
      <c r="A27" s="105" t="s">
        <v>180</v>
      </c>
      <c r="B27" s="99" t="s">
        <v>235</v>
      </c>
      <c r="C27" s="99" t="s">
        <v>236</v>
      </c>
      <c r="D27" s="99" t="s">
        <v>237</v>
      </c>
      <c r="E27" s="99" t="s">
        <v>238</v>
      </c>
      <c r="F27" s="99" t="s">
        <v>239</v>
      </c>
      <c r="G27" s="99" t="s">
        <v>240</v>
      </c>
      <c r="H27" s="99" t="s">
        <v>241</v>
      </c>
      <c r="I27" s="99" t="s">
        <v>242</v>
      </c>
      <c r="K27" s="19"/>
      <c r="L27" s="19" t="s">
        <v>165</v>
      </c>
      <c r="M27" s="19" t="s">
        <v>166</v>
      </c>
      <c r="N27" s="19" t="s">
        <v>167</v>
      </c>
      <c r="O27" s="19" t="s">
        <v>168</v>
      </c>
      <c r="P27" s="19" t="s">
        <v>182</v>
      </c>
      <c r="Q27" s="19" t="s">
        <v>183</v>
      </c>
      <c r="R27" s="19" t="s">
        <v>184</v>
      </c>
      <c r="S27" s="19" t="s">
        <v>185</v>
      </c>
      <c r="T27" s="19" t="s">
        <v>186</v>
      </c>
      <c r="U27" s="19" t="s">
        <v>187</v>
      </c>
      <c r="V27" s="19" t="s">
        <v>188</v>
      </c>
      <c r="W27" s="19" t="s">
        <v>189</v>
      </c>
      <c r="X27" s="19" t="s">
        <v>190</v>
      </c>
      <c r="Y27" s="19" t="s">
        <v>191</v>
      </c>
      <c r="Z27" s="19" t="s">
        <v>192</v>
      </c>
      <c r="AA27" s="19" t="s">
        <v>193</v>
      </c>
      <c r="AB27" s="19" t="s">
        <v>194</v>
      </c>
      <c r="AC27" s="19" t="s">
        <v>195</v>
      </c>
      <c r="AD27" s="19" t="s">
        <v>196</v>
      </c>
      <c r="AE27" s="19" t="s">
        <v>197</v>
      </c>
      <c r="AF27" s="19" t="s">
        <v>198</v>
      </c>
      <c r="AG27" s="19" t="s">
        <v>199</v>
      </c>
      <c r="AH27" s="19" t="s">
        <v>200</v>
      </c>
      <c r="AI27" s="19" t="s">
        <v>201</v>
      </c>
      <c r="AJ27" s="19" t="s">
        <v>202</v>
      </c>
      <c r="AK27" s="19" t="s">
        <v>203</v>
      </c>
      <c r="AL27" s="19" t="s">
        <v>204</v>
      </c>
      <c r="AM27" s="19" t="s">
        <v>205</v>
      </c>
      <c r="AN27" s="19" t="s">
        <v>206</v>
      </c>
      <c r="AO27" s="19" t="s">
        <v>207</v>
      </c>
      <c r="AP27" s="19" t="s">
        <v>208</v>
      </c>
      <c r="AQ27" s="19" t="s">
        <v>209</v>
      </c>
      <c r="AR27" s="19" t="s">
        <v>210</v>
      </c>
      <c r="AS27" s="19" t="s">
        <v>211</v>
      </c>
      <c r="AT27" s="19" t="s">
        <v>212</v>
      </c>
      <c r="AU27" s="19" t="s">
        <v>213</v>
      </c>
      <c r="AV27" s="19" t="s">
        <v>214</v>
      </c>
      <c r="AW27" s="19" t="s">
        <v>215</v>
      </c>
      <c r="AX27" s="19" t="s">
        <v>216</v>
      </c>
      <c r="AY27" s="19" t="s">
        <v>217</v>
      </c>
      <c r="AZ27" s="19" t="s">
        <v>218</v>
      </c>
      <c r="BA27" s="19" t="s">
        <v>219</v>
      </c>
      <c r="BB27" s="19" t="s">
        <v>220</v>
      </c>
      <c r="BC27" s="19" t="s">
        <v>221</v>
      </c>
      <c r="BD27" s="19" t="s">
        <v>222</v>
      </c>
      <c r="BE27" s="19" t="s">
        <v>223</v>
      </c>
      <c r="BF27" s="19" t="s">
        <v>224</v>
      </c>
      <c r="BG27" s="19" t="s">
        <v>225</v>
      </c>
      <c r="BH27" s="19" t="s">
        <v>226</v>
      </c>
      <c r="BI27" s="19" t="s">
        <v>227</v>
      </c>
      <c r="BJ27" s="19" t="s">
        <v>228</v>
      </c>
      <c r="BK27" s="19" t="s">
        <v>229</v>
      </c>
    </row>
    <row r="28" spans="1:63" ht="18.75" x14ac:dyDescent="0.3">
      <c r="A28" s="101" t="s">
        <v>243</v>
      </c>
      <c r="B28" s="121">
        <v>150</v>
      </c>
      <c r="C28" s="121">
        <v>250</v>
      </c>
      <c r="D28" s="121">
        <v>253</v>
      </c>
      <c r="E28" s="121">
        <v>300</v>
      </c>
      <c r="F28" s="121">
        <v>325</v>
      </c>
      <c r="G28" s="121">
        <v>20</v>
      </c>
      <c r="H28" s="121">
        <v>300</v>
      </c>
      <c r="I28" s="121">
        <v>300</v>
      </c>
      <c r="K28" s="19" t="s">
        <v>244</v>
      </c>
      <c r="L28" s="19">
        <f t="shared" ca="1" si="1"/>
        <v>20</v>
      </c>
      <c r="M28" s="19">
        <f t="shared" ca="1" si="2"/>
        <v>30</v>
      </c>
      <c r="N28" s="19">
        <f t="shared" ca="1" si="2"/>
        <v>8</v>
      </c>
      <c r="O28" s="19">
        <f t="shared" ca="1" si="2"/>
        <v>16</v>
      </c>
      <c r="P28" s="19">
        <f t="shared" ca="1" si="2"/>
        <v>11</v>
      </c>
      <c r="Q28" s="19">
        <f t="shared" ca="1" si="2"/>
        <v>14</v>
      </c>
      <c r="R28" s="19">
        <f t="shared" ca="1" si="2"/>
        <v>15</v>
      </c>
      <c r="S28" s="19">
        <f t="shared" ca="1" si="2"/>
        <v>17</v>
      </c>
      <c r="T28" s="19">
        <f t="shared" ca="1" si="2"/>
        <v>7</v>
      </c>
      <c r="U28" s="19">
        <f t="shared" ca="1" si="2"/>
        <v>27</v>
      </c>
      <c r="V28" s="19">
        <f t="shared" ca="1" si="2"/>
        <v>13</v>
      </c>
      <c r="W28" s="19">
        <f t="shared" ca="1" si="2"/>
        <v>20</v>
      </c>
      <c r="X28" s="19">
        <f t="shared" ca="1" si="2"/>
        <v>35</v>
      </c>
      <c r="Y28" s="19">
        <f t="shared" ca="1" si="2"/>
        <v>23</v>
      </c>
      <c r="Z28" s="19">
        <f t="shared" ca="1" si="2"/>
        <v>29</v>
      </c>
      <c r="AA28" s="19">
        <f t="shared" ca="1" si="2"/>
        <v>18</v>
      </c>
      <c r="AB28" s="19">
        <f t="shared" ca="1" si="2"/>
        <v>24</v>
      </c>
      <c r="AC28" s="19">
        <f t="shared" ca="1" si="3"/>
        <v>22</v>
      </c>
      <c r="AD28" s="19">
        <f t="shared" ca="1" si="3"/>
        <v>19</v>
      </c>
      <c r="AE28" s="19">
        <f t="shared" ca="1" si="3"/>
        <v>5</v>
      </c>
      <c r="AF28" s="19">
        <f t="shared" ca="1" si="3"/>
        <v>32</v>
      </c>
      <c r="AG28" s="19">
        <f t="shared" ca="1" si="3"/>
        <v>17</v>
      </c>
      <c r="AH28" s="19">
        <f t="shared" ca="1" si="3"/>
        <v>6</v>
      </c>
      <c r="AI28" s="19">
        <f t="shared" ca="1" si="3"/>
        <v>32</v>
      </c>
      <c r="AJ28" s="19">
        <f t="shared" ca="1" si="3"/>
        <v>9</v>
      </c>
      <c r="AK28" s="19">
        <f t="shared" ca="1" si="3"/>
        <v>12</v>
      </c>
      <c r="AL28" s="19">
        <f t="shared" ca="1" si="3"/>
        <v>15</v>
      </c>
      <c r="AM28" s="19">
        <f t="shared" ca="1" si="3"/>
        <v>7</v>
      </c>
      <c r="AN28" s="19">
        <f t="shared" ca="1" si="3"/>
        <v>4</v>
      </c>
      <c r="AO28" s="19">
        <f t="shared" ca="1" si="3"/>
        <v>10</v>
      </c>
      <c r="AP28" s="19">
        <f t="shared" ca="1" si="3"/>
        <v>0</v>
      </c>
      <c r="AQ28" s="19">
        <f t="shared" ca="1" si="3"/>
        <v>26</v>
      </c>
      <c r="AR28" s="19">
        <f t="shared" ca="1" si="3"/>
        <v>28</v>
      </c>
      <c r="AS28" s="19">
        <f t="shared" ca="1" si="3"/>
        <v>35</v>
      </c>
      <c r="AT28" s="19">
        <f t="shared" ca="1" si="3"/>
        <v>11</v>
      </c>
      <c r="AU28" s="19">
        <f t="shared" ca="1" si="3"/>
        <v>1</v>
      </c>
      <c r="AV28" s="19">
        <f t="shared" ca="1" si="3"/>
        <v>8</v>
      </c>
      <c r="AW28" s="19">
        <f t="shared" ca="1" si="3"/>
        <v>3</v>
      </c>
      <c r="AX28" s="19">
        <f t="shared" ca="1" si="3"/>
        <v>34</v>
      </c>
      <c r="AY28" s="19">
        <f t="shared" ca="1" si="3"/>
        <v>6</v>
      </c>
      <c r="AZ28" s="19">
        <f t="shared" ca="1" si="3"/>
        <v>2</v>
      </c>
      <c r="BA28" s="19">
        <f t="shared" ca="1" si="3"/>
        <v>26</v>
      </c>
      <c r="BB28" s="19">
        <f t="shared" ca="1" si="3"/>
        <v>25</v>
      </c>
      <c r="BC28" s="19">
        <f t="shared" ca="1" si="3"/>
        <v>5</v>
      </c>
      <c r="BD28" s="19">
        <f t="shared" ca="1" si="3"/>
        <v>28</v>
      </c>
      <c r="BE28" s="19">
        <f t="shared" ca="1" si="3"/>
        <v>19</v>
      </c>
      <c r="BF28" s="19">
        <f t="shared" ca="1" si="3"/>
        <v>7</v>
      </c>
      <c r="BG28" s="19">
        <f t="shared" ca="1" si="3"/>
        <v>18</v>
      </c>
      <c r="BH28" s="19">
        <f t="shared" ca="1" si="3"/>
        <v>28</v>
      </c>
      <c r="BI28" s="19">
        <f t="shared" ca="1" si="3"/>
        <v>23</v>
      </c>
      <c r="BJ28" s="19">
        <f t="shared" ca="1" si="3"/>
        <v>13</v>
      </c>
      <c r="BK28" s="19">
        <f t="shared" ca="1" si="3"/>
        <v>21</v>
      </c>
    </row>
    <row r="29" spans="1:63" ht="18.75" x14ac:dyDescent="0.3">
      <c r="A29" s="103" t="s">
        <v>245</v>
      </c>
      <c r="B29" s="121">
        <v>148</v>
      </c>
      <c r="C29" s="121">
        <v>250</v>
      </c>
      <c r="D29" s="121">
        <v>250</v>
      </c>
      <c r="E29" s="121">
        <v>280</v>
      </c>
      <c r="F29" s="121">
        <v>300</v>
      </c>
      <c r="G29" s="121">
        <v>20</v>
      </c>
      <c r="H29" s="121">
        <v>280</v>
      </c>
      <c r="I29" s="121">
        <v>280</v>
      </c>
      <c r="K29" s="19" t="s">
        <v>246</v>
      </c>
      <c r="L29" s="19">
        <f t="shared" ca="1" si="1"/>
        <v>29</v>
      </c>
      <c r="M29" s="19">
        <f t="shared" ca="1" si="2"/>
        <v>31</v>
      </c>
      <c r="N29" s="19">
        <f t="shared" ca="1" si="2"/>
        <v>22</v>
      </c>
      <c r="O29" s="19">
        <f t="shared" ca="1" si="2"/>
        <v>5</v>
      </c>
      <c r="P29" s="19">
        <f t="shared" ca="1" si="2"/>
        <v>3</v>
      </c>
      <c r="Q29" s="19">
        <f t="shared" ca="1" si="2"/>
        <v>14</v>
      </c>
      <c r="R29" s="19">
        <f t="shared" ca="1" si="2"/>
        <v>17</v>
      </c>
      <c r="S29" s="19">
        <f t="shared" ca="1" si="2"/>
        <v>14</v>
      </c>
      <c r="T29" s="19">
        <f t="shared" ca="1" si="2"/>
        <v>3</v>
      </c>
      <c r="U29" s="19">
        <f t="shared" ca="1" si="2"/>
        <v>34</v>
      </c>
      <c r="V29" s="19">
        <f t="shared" ca="1" si="2"/>
        <v>12</v>
      </c>
      <c r="W29" s="19">
        <f t="shared" ca="1" si="2"/>
        <v>2</v>
      </c>
      <c r="X29" s="19">
        <f t="shared" ca="1" si="2"/>
        <v>23</v>
      </c>
      <c r="Y29" s="19">
        <f t="shared" ca="1" si="2"/>
        <v>26</v>
      </c>
      <c r="Z29" s="19">
        <f t="shared" ca="1" si="2"/>
        <v>6</v>
      </c>
      <c r="AA29" s="19">
        <f t="shared" ca="1" si="2"/>
        <v>7</v>
      </c>
      <c r="AB29" s="19">
        <f t="shared" ca="1" si="2"/>
        <v>28</v>
      </c>
      <c r="AC29" s="19">
        <f t="shared" ca="1" si="3"/>
        <v>14</v>
      </c>
      <c r="AD29" s="19">
        <f t="shared" ca="1" si="3"/>
        <v>22</v>
      </c>
      <c r="AE29" s="19">
        <f t="shared" ca="1" si="3"/>
        <v>3</v>
      </c>
      <c r="AF29" s="19">
        <f t="shared" ca="1" si="3"/>
        <v>23</v>
      </c>
      <c r="AG29" s="19">
        <f t="shared" ca="1" si="3"/>
        <v>23</v>
      </c>
      <c r="AH29" s="19">
        <f t="shared" ca="1" si="3"/>
        <v>24</v>
      </c>
      <c r="AI29" s="19">
        <f t="shared" ca="1" si="3"/>
        <v>10</v>
      </c>
      <c r="AJ29" s="19">
        <f t="shared" ca="1" si="3"/>
        <v>17</v>
      </c>
      <c r="AK29" s="19">
        <f t="shared" ca="1" si="3"/>
        <v>30</v>
      </c>
      <c r="AL29" s="19">
        <f t="shared" ca="1" si="3"/>
        <v>24</v>
      </c>
      <c r="AM29" s="19">
        <f t="shared" ca="1" si="3"/>
        <v>14</v>
      </c>
      <c r="AN29" s="19">
        <f t="shared" ca="1" si="3"/>
        <v>15</v>
      </c>
      <c r="AO29" s="19">
        <f t="shared" ca="1" si="3"/>
        <v>14</v>
      </c>
      <c r="AP29" s="19">
        <f t="shared" ca="1" si="3"/>
        <v>28</v>
      </c>
      <c r="AQ29" s="19">
        <f t="shared" ca="1" si="3"/>
        <v>8</v>
      </c>
      <c r="AR29" s="19">
        <f t="shared" ca="1" si="3"/>
        <v>27</v>
      </c>
      <c r="AS29" s="19">
        <f t="shared" ca="1" si="3"/>
        <v>6</v>
      </c>
      <c r="AT29" s="19">
        <f t="shared" ca="1" si="3"/>
        <v>14</v>
      </c>
      <c r="AU29" s="19">
        <f t="shared" ca="1" si="3"/>
        <v>35</v>
      </c>
      <c r="AV29" s="19">
        <f t="shared" ca="1" si="3"/>
        <v>13</v>
      </c>
      <c r="AW29" s="19">
        <f t="shared" ca="1" si="3"/>
        <v>23</v>
      </c>
      <c r="AX29" s="19">
        <f t="shared" ca="1" si="3"/>
        <v>19</v>
      </c>
      <c r="AY29" s="19">
        <f t="shared" ca="1" si="3"/>
        <v>2</v>
      </c>
      <c r="AZ29" s="19">
        <f t="shared" ca="1" si="3"/>
        <v>19</v>
      </c>
      <c r="BA29" s="19">
        <f t="shared" ca="1" si="3"/>
        <v>21</v>
      </c>
      <c r="BB29" s="19">
        <f t="shared" ca="1" si="3"/>
        <v>21</v>
      </c>
      <c r="BC29" s="19">
        <f t="shared" ca="1" si="3"/>
        <v>16</v>
      </c>
      <c r="BD29" s="19">
        <f t="shared" ca="1" si="3"/>
        <v>28</v>
      </c>
      <c r="BE29" s="19">
        <f t="shared" ca="1" si="3"/>
        <v>28</v>
      </c>
      <c r="BF29" s="19">
        <f t="shared" ca="1" si="3"/>
        <v>3</v>
      </c>
      <c r="BG29" s="19">
        <f t="shared" ca="1" si="3"/>
        <v>34</v>
      </c>
      <c r="BH29" s="19">
        <f t="shared" ca="1" si="3"/>
        <v>16</v>
      </c>
      <c r="BI29" s="19">
        <f t="shared" ca="1" si="3"/>
        <v>23</v>
      </c>
      <c r="BJ29" s="19">
        <f t="shared" ca="1" si="3"/>
        <v>31</v>
      </c>
      <c r="BK29" s="19">
        <f t="shared" ca="1" si="3"/>
        <v>15</v>
      </c>
    </row>
    <row r="30" spans="1:63" ht="18.75" x14ac:dyDescent="0.3">
      <c r="A30" s="4"/>
      <c r="B30" s="4"/>
      <c r="C30" s="4"/>
    </row>
    <row r="31" spans="1:63" ht="18.75" x14ac:dyDescent="0.3">
      <c r="A31" s="4"/>
      <c r="B31" s="4"/>
      <c r="C31" s="4"/>
    </row>
    <row r="32" spans="1:63" ht="18.75" x14ac:dyDescent="0.3">
      <c r="A32" s="4"/>
      <c r="B32" s="4"/>
      <c r="C32" s="4"/>
    </row>
    <row r="33" spans="1:10" ht="18.75" x14ac:dyDescent="0.3">
      <c r="A33" s="4"/>
      <c r="B33" s="4"/>
      <c r="C33" s="4"/>
    </row>
    <row r="34" spans="1:10" ht="18.75" x14ac:dyDescent="0.3">
      <c r="A34" s="4"/>
      <c r="B34" s="4"/>
      <c r="C34" s="4"/>
    </row>
    <row r="35" spans="1:10" ht="18.75" x14ac:dyDescent="0.3">
      <c r="A35" s="4"/>
      <c r="B35" s="4"/>
      <c r="C35" s="4"/>
    </row>
    <row r="36" spans="1:10" ht="18.75" x14ac:dyDescent="0.3">
      <c r="A36" s="4"/>
      <c r="B36" s="4"/>
      <c r="C36" s="4"/>
    </row>
    <row r="37" spans="1:10" ht="18.75" x14ac:dyDescent="0.3">
      <c r="A37" s="4"/>
      <c r="B37" s="4"/>
      <c r="C37" s="4"/>
    </row>
    <row r="38" spans="1:10" ht="18.75" x14ac:dyDescent="0.3">
      <c r="A38" s="4"/>
      <c r="B38" s="4"/>
      <c r="C38" s="4"/>
    </row>
    <row r="39" spans="1:10" ht="18.75" x14ac:dyDescent="0.3">
      <c r="A39" s="4"/>
      <c r="B39" s="4"/>
      <c r="C39" s="4"/>
    </row>
    <row r="40" spans="1:10" ht="18.75" x14ac:dyDescent="0.3">
      <c r="A40" s="4"/>
      <c r="B40" s="4"/>
      <c r="C40" s="4"/>
    </row>
    <row r="41" spans="1:10" ht="18.75" x14ac:dyDescent="0.3">
      <c r="A41" s="4"/>
      <c r="B41" s="4"/>
      <c r="C41" s="4"/>
    </row>
    <row r="42" spans="1:10" ht="18.75" x14ac:dyDescent="0.3">
      <c r="A42" s="4"/>
      <c r="B42" s="4"/>
      <c r="C42" s="4"/>
    </row>
    <row r="43" spans="1:10" ht="18.75" x14ac:dyDescent="0.3">
      <c r="A43" s="4"/>
      <c r="B43" s="4"/>
      <c r="C43" s="4"/>
    </row>
    <row r="44" spans="1:10" ht="18.75" x14ac:dyDescent="0.3">
      <c r="A44" s="4"/>
      <c r="B44" s="4"/>
      <c r="C44" s="4"/>
    </row>
    <row r="45" spans="1:10" ht="18.75" x14ac:dyDescent="0.3">
      <c r="A45" s="4"/>
      <c r="B45" s="4"/>
      <c r="C45" s="4"/>
    </row>
    <row r="46" spans="1:10" ht="18.75" x14ac:dyDescent="0.3">
      <c r="A46" s="4"/>
      <c r="B46" s="4"/>
      <c r="C46" s="4"/>
    </row>
    <row r="47" spans="1:10" ht="18.75" x14ac:dyDescent="0.3">
      <c r="A47" s="213" t="s">
        <v>247</v>
      </c>
      <c r="B47" s="213"/>
      <c r="C47" s="213"/>
      <c r="D47" s="213"/>
      <c r="E47" s="213"/>
      <c r="F47" s="213"/>
      <c r="G47" s="213"/>
      <c r="H47" s="213"/>
      <c r="I47" s="213"/>
      <c r="J47" s="213"/>
    </row>
    <row r="48" spans="1:10" ht="18.75" x14ac:dyDescent="0.3">
      <c r="A48" s="98" t="s">
        <v>178</v>
      </c>
      <c r="C48" s="206" t="str">
        <f>Titre!C29</f>
        <v>MARS</v>
      </c>
      <c r="D48" s="207"/>
      <c r="E48" s="207"/>
      <c r="F48" s="207"/>
    </row>
    <row r="49" spans="1:63" ht="18.75" x14ac:dyDescent="0.3">
      <c r="A49" s="208" t="s">
        <v>248</v>
      </c>
      <c r="B49" s="208"/>
      <c r="C49" s="100" t="s">
        <v>165</v>
      </c>
      <c r="D49" s="100" t="s">
        <v>166</v>
      </c>
      <c r="E49" s="100" t="s">
        <v>167</v>
      </c>
      <c r="F49" s="100" t="s">
        <v>168</v>
      </c>
    </row>
    <row r="50" spans="1:63" ht="18.75" x14ac:dyDescent="0.3">
      <c r="A50" s="101" t="s">
        <v>249</v>
      </c>
      <c r="B50" s="106"/>
      <c r="C50" s="37">
        <f ca="1">SUMIF($L$50:$BK$50,C49,$L$51:$BK$51)</f>
        <v>7</v>
      </c>
      <c r="D50" s="37">
        <f ca="1">SUMIF($L$50:$BK$50,D49,$L$51:$BK$51)</f>
        <v>15</v>
      </c>
      <c r="E50" s="37">
        <f ca="1">SUMIF($L$50:$BK$50,E49,$L$51:$BK$51)</f>
        <v>26</v>
      </c>
      <c r="F50" s="37">
        <f ca="1">SUMIF($L$50:$BK$50,F49,$L$51:$BK$51)</f>
        <v>12</v>
      </c>
      <c r="K50" s="19"/>
      <c r="L50" s="19" t="s">
        <v>165</v>
      </c>
      <c r="M50" s="19" t="s">
        <v>166</v>
      </c>
      <c r="N50" s="19" t="s">
        <v>167</v>
      </c>
      <c r="O50" s="19" t="s">
        <v>168</v>
      </c>
      <c r="P50" s="19" t="s">
        <v>182</v>
      </c>
      <c r="Q50" s="19" t="s">
        <v>183</v>
      </c>
      <c r="R50" s="19" t="s">
        <v>184</v>
      </c>
      <c r="S50" s="19" t="s">
        <v>185</v>
      </c>
      <c r="T50" s="19" t="s">
        <v>186</v>
      </c>
      <c r="U50" s="19" t="s">
        <v>187</v>
      </c>
      <c r="V50" s="19" t="s">
        <v>188</v>
      </c>
      <c r="W50" s="19" t="s">
        <v>189</v>
      </c>
      <c r="X50" s="19" t="s">
        <v>190</v>
      </c>
      <c r="Y50" s="19" t="s">
        <v>191</v>
      </c>
      <c r="Z50" s="19" t="s">
        <v>192</v>
      </c>
      <c r="AA50" s="19" t="s">
        <v>193</v>
      </c>
      <c r="AB50" s="19" t="s">
        <v>194</v>
      </c>
      <c r="AC50" s="19" t="s">
        <v>195</v>
      </c>
      <c r="AD50" s="19" t="s">
        <v>196</v>
      </c>
      <c r="AE50" s="19" t="s">
        <v>197</v>
      </c>
      <c r="AF50" s="19" t="s">
        <v>198</v>
      </c>
      <c r="AG50" s="19" t="s">
        <v>199</v>
      </c>
      <c r="AH50" s="19" t="s">
        <v>200</v>
      </c>
      <c r="AI50" s="19" t="s">
        <v>201</v>
      </c>
      <c r="AJ50" s="19" t="s">
        <v>202</v>
      </c>
      <c r="AK50" s="19" t="s">
        <v>203</v>
      </c>
      <c r="AL50" s="19" t="s">
        <v>204</v>
      </c>
      <c r="AM50" s="19" t="s">
        <v>205</v>
      </c>
      <c r="AN50" s="19" t="s">
        <v>206</v>
      </c>
      <c r="AO50" s="19" t="s">
        <v>207</v>
      </c>
      <c r="AP50" s="19" t="s">
        <v>208</v>
      </c>
      <c r="AQ50" s="19" t="s">
        <v>209</v>
      </c>
      <c r="AR50" s="19" t="s">
        <v>210</v>
      </c>
      <c r="AS50" s="19" t="s">
        <v>211</v>
      </c>
      <c r="AT50" s="19" t="s">
        <v>212</v>
      </c>
      <c r="AU50" s="19" t="s">
        <v>213</v>
      </c>
      <c r="AV50" s="19" t="s">
        <v>214</v>
      </c>
      <c r="AW50" s="19" t="s">
        <v>215</v>
      </c>
      <c r="AX50" s="19" t="s">
        <v>216</v>
      </c>
      <c r="AY50" s="19" t="s">
        <v>217</v>
      </c>
      <c r="AZ50" s="19" t="s">
        <v>218</v>
      </c>
      <c r="BA50" s="19" t="s">
        <v>219</v>
      </c>
      <c r="BB50" s="19" t="s">
        <v>220</v>
      </c>
      <c r="BC50" s="19" t="s">
        <v>221</v>
      </c>
      <c r="BD50" s="19" t="s">
        <v>222</v>
      </c>
      <c r="BE50" s="19" t="s">
        <v>223</v>
      </c>
      <c r="BF50" s="19" t="s">
        <v>224</v>
      </c>
      <c r="BG50" s="19" t="s">
        <v>225</v>
      </c>
      <c r="BH50" s="19" t="s">
        <v>226</v>
      </c>
      <c r="BI50" s="19" t="s">
        <v>227</v>
      </c>
      <c r="BJ50" s="19" t="s">
        <v>228</v>
      </c>
      <c r="BK50" s="19" t="s">
        <v>229</v>
      </c>
    </row>
    <row r="51" spans="1:63" ht="18.75" x14ac:dyDescent="0.3">
      <c r="A51" s="103" t="s">
        <v>250</v>
      </c>
      <c r="B51" s="106"/>
      <c r="C51" s="37">
        <f ca="1">SUMIF($L$50:$BK$50,C49,$L$52:$BK$52)</f>
        <v>23</v>
      </c>
      <c r="D51" s="37">
        <f ca="1">SUMIF($L$50:$BK$50,D49,$L$51:$BK$51)</f>
        <v>15</v>
      </c>
      <c r="E51" s="37">
        <f ca="1">SUMIF($L$50:$BK$50,E49,$L$51:$BK$51)</f>
        <v>26</v>
      </c>
      <c r="F51" s="37">
        <f ca="1">SUMIF($L$50:$BK$50,F49,$L$51:$BK$51)</f>
        <v>12</v>
      </c>
      <c r="K51" s="19" t="s">
        <v>231</v>
      </c>
      <c r="L51" s="19">
        <f t="shared" ca="1" si="1"/>
        <v>7</v>
      </c>
      <c r="M51" s="19">
        <f t="shared" ca="1" si="2"/>
        <v>15</v>
      </c>
      <c r="N51" s="19">
        <f t="shared" ca="1" si="2"/>
        <v>26</v>
      </c>
      <c r="O51" s="19">
        <f t="shared" ca="1" si="2"/>
        <v>12</v>
      </c>
      <c r="P51" s="19">
        <f t="shared" ca="1" si="2"/>
        <v>23</v>
      </c>
      <c r="Q51" s="19">
        <f t="shared" ca="1" si="2"/>
        <v>32</v>
      </c>
      <c r="R51" s="19">
        <f t="shared" ca="1" si="2"/>
        <v>34</v>
      </c>
      <c r="S51" s="19">
        <f t="shared" ca="1" si="2"/>
        <v>21</v>
      </c>
      <c r="T51" s="19">
        <f t="shared" ca="1" si="2"/>
        <v>22</v>
      </c>
      <c r="U51" s="19">
        <f t="shared" ca="1" si="2"/>
        <v>16</v>
      </c>
      <c r="V51" s="19">
        <f t="shared" ca="1" si="2"/>
        <v>35</v>
      </c>
      <c r="W51" s="19">
        <f t="shared" ca="1" si="2"/>
        <v>5</v>
      </c>
      <c r="X51" s="19">
        <f t="shared" ca="1" si="2"/>
        <v>16</v>
      </c>
      <c r="Y51" s="19">
        <f t="shared" ca="1" si="2"/>
        <v>3</v>
      </c>
      <c r="Z51" s="19">
        <f t="shared" ca="1" si="2"/>
        <v>2</v>
      </c>
      <c r="AA51" s="19">
        <f t="shared" ca="1" si="2"/>
        <v>10</v>
      </c>
      <c r="AB51" s="19">
        <f t="shared" ca="1" si="2"/>
        <v>12</v>
      </c>
      <c r="AC51" s="19">
        <f t="shared" ca="1" si="3"/>
        <v>4</v>
      </c>
      <c r="AD51" s="19">
        <f t="shared" ca="1" si="3"/>
        <v>4</v>
      </c>
      <c r="AE51" s="19">
        <f t="shared" ca="1" si="3"/>
        <v>33</v>
      </c>
      <c r="AF51" s="19">
        <f t="shared" ca="1" si="3"/>
        <v>13</v>
      </c>
      <c r="AG51" s="19">
        <f t="shared" ca="1" si="3"/>
        <v>32</v>
      </c>
      <c r="AH51" s="19">
        <f t="shared" ca="1" si="3"/>
        <v>4</v>
      </c>
      <c r="AI51" s="19">
        <f t="shared" ca="1" si="3"/>
        <v>19</v>
      </c>
      <c r="AJ51" s="19">
        <f t="shared" ca="1" si="3"/>
        <v>15</v>
      </c>
      <c r="AK51" s="19">
        <f t="shared" ca="1" si="3"/>
        <v>6</v>
      </c>
      <c r="AL51" s="19">
        <f t="shared" ca="1" si="3"/>
        <v>6</v>
      </c>
      <c r="AM51" s="19">
        <f t="shared" ca="1" si="3"/>
        <v>7</v>
      </c>
      <c r="AN51" s="19">
        <f t="shared" ca="1" si="3"/>
        <v>28</v>
      </c>
      <c r="AO51" s="19">
        <f t="shared" ca="1" si="3"/>
        <v>15</v>
      </c>
      <c r="AP51" s="19">
        <f t="shared" ca="1" si="3"/>
        <v>23</v>
      </c>
      <c r="AQ51" s="19">
        <f t="shared" ca="1" si="3"/>
        <v>10</v>
      </c>
      <c r="AR51" s="19">
        <f t="shared" ca="1" si="3"/>
        <v>5</v>
      </c>
      <c r="AS51" s="19">
        <f t="shared" ca="1" si="3"/>
        <v>13</v>
      </c>
      <c r="AT51" s="19">
        <f t="shared" ca="1" si="3"/>
        <v>28</v>
      </c>
      <c r="AU51" s="19">
        <f t="shared" ca="1" si="3"/>
        <v>25</v>
      </c>
      <c r="AV51" s="19">
        <f t="shared" ca="1" si="3"/>
        <v>8</v>
      </c>
      <c r="AW51" s="19">
        <f t="shared" ca="1" si="3"/>
        <v>17</v>
      </c>
      <c r="AX51" s="19">
        <f t="shared" ca="1" si="3"/>
        <v>20</v>
      </c>
      <c r="AY51" s="19">
        <f t="shared" ca="1" si="3"/>
        <v>2</v>
      </c>
      <c r="AZ51" s="19">
        <f t="shared" ca="1" si="3"/>
        <v>9</v>
      </c>
      <c r="BA51" s="19">
        <f t="shared" ca="1" si="3"/>
        <v>16</v>
      </c>
      <c r="BB51" s="19">
        <f t="shared" ca="1" si="3"/>
        <v>22</v>
      </c>
      <c r="BC51" s="19">
        <f t="shared" ca="1" si="3"/>
        <v>10</v>
      </c>
      <c r="BD51" s="19">
        <f t="shared" ca="1" si="3"/>
        <v>12</v>
      </c>
      <c r="BE51" s="19">
        <f t="shared" ca="1" si="3"/>
        <v>2</v>
      </c>
      <c r="BF51" s="19">
        <f t="shared" ca="1" si="3"/>
        <v>16</v>
      </c>
      <c r="BG51" s="19">
        <f t="shared" ca="1" si="3"/>
        <v>15</v>
      </c>
      <c r="BH51" s="19">
        <f t="shared" ca="1" si="3"/>
        <v>30</v>
      </c>
      <c r="BI51" s="19">
        <f t="shared" ca="1" si="3"/>
        <v>6</v>
      </c>
      <c r="BJ51" s="19">
        <f t="shared" ca="1" si="3"/>
        <v>24</v>
      </c>
      <c r="BK51" s="19">
        <f t="shared" ca="1" si="3"/>
        <v>12</v>
      </c>
    </row>
    <row r="52" spans="1:63" ht="18.75" x14ac:dyDescent="0.3">
      <c r="A52" s="4"/>
      <c r="B52" s="4"/>
      <c r="C52" s="4"/>
      <c r="K52" s="19" t="s">
        <v>233</v>
      </c>
      <c r="L52" s="19">
        <f t="shared" ca="1" si="1"/>
        <v>23</v>
      </c>
      <c r="M52" s="19">
        <f t="shared" ca="1" si="2"/>
        <v>2</v>
      </c>
      <c r="N52" s="19">
        <f t="shared" ca="1" si="2"/>
        <v>18</v>
      </c>
      <c r="O52" s="19">
        <f t="shared" ca="1" si="2"/>
        <v>11</v>
      </c>
      <c r="P52" s="19">
        <f t="shared" ca="1" si="2"/>
        <v>19</v>
      </c>
      <c r="Q52" s="19">
        <f t="shared" ca="1" si="2"/>
        <v>12</v>
      </c>
      <c r="R52" s="19">
        <f t="shared" ca="1" si="2"/>
        <v>18</v>
      </c>
      <c r="S52" s="19">
        <f t="shared" ca="1" si="2"/>
        <v>32</v>
      </c>
      <c r="T52" s="19">
        <f t="shared" ca="1" si="2"/>
        <v>30</v>
      </c>
      <c r="U52" s="19">
        <f t="shared" ca="1" si="2"/>
        <v>13</v>
      </c>
      <c r="V52" s="19">
        <f t="shared" ca="1" si="2"/>
        <v>30</v>
      </c>
      <c r="W52" s="19">
        <f t="shared" ca="1" si="2"/>
        <v>31</v>
      </c>
      <c r="X52" s="19">
        <f t="shared" ca="1" si="2"/>
        <v>5</v>
      </c>
      <c r="Y52" s="19">
        <f t="shared" ca="1" si="2"/>
        <v>23</v>
      </c>
      <c r="Z52" s="19">
        <f t="shared" ca="1" si="2"/>
        <v>12</v>
      </c>
      <c r="AA52" s="19">
        <f t="shared" ca="1" si="2"/>
        <v>22</v>
      </c>
      <c r="AB52" s="19">
        <f t="shared" ca="1" si="2"/>
        <v>28</v>
      </c>
      <c r="AC52" s="19">
        <f t="shared" ca="1" si="3"/>
        <v>4</v>
      </c>
      <c r="AD52" s="19">
        <f t="shared" ca="1" si="3"/>
        <v>14</v>
      </c>
      <c r="AE52" s="19">
        <f t="shared" ca="1" si="3"/>
        <v>8</v>
      </c>
      <c r="AF52" s="19">
        <f t="shared" ca="1" si="3"/>
        <v>4</v>
      </c>
      <c r="AG52" s="19">
        <f t="shared" ca="1" si="3"/>
        <v>14</v>
      </c>
      <c r="AH52" s="19">
        <f t="shared" ca="1" si="3"/>
        <v>5</v>
      </c>
      <c r="AI52" s="19">
        <f t="shared" ca="1" si="3"/>
        <v>0</v>
      </c>
      <c r="AJ52" s="19">
        <f t="shared" ca="1" si="3"/>
        <v>5</v>
      </c>
      <c r="AK52" s="19">
        <f t="shared" ca="1" si="3"/>
        <v>28</v>
      </c>
      <c r="AL52" s="19">
        <f t="shared" ca="1" si="3"/>
        <v>21</v>
      </c>
      <c r="AM52" s="19">
        <f t="shared" ca="1" si="3"/>
        <v>35</v>
      </c>
      <c r="AN52" s="19">
        <f t="shared" ca="1" si="3"/>
        <v>23</v>
      </c>
      <c r="AO52" s="19">
        <f t="shared" ca="1" si="3"/>
        <v>28</v>
      </c>
      <c r="AP52" s="19">
        <f t="shared" ca="1" si="3"/>
        <v>22</v>
      </c>
      <c r="AQ52" s="19">
        <f t="shared" ca="1" si="3"/>
        <v>9</v>
      </c>
      <c r="AR52" s="19">
        <f t="shared" ca="1" si="3"/>
        <v>31</v>
      </c>
      <c r="AS52" s="19">
        <f t="shared" ca="1" si="3"/>
        <v>21</v>
      </c>
      <c r="AT52" s="19">
        <f t="shared" ca="1" si="3"/>
        <v>21</v>
      </c>
      <c r="AU52" s="19">
        <f t="shared" ca="1" si="3"/>
        <v>11</v>
      </c>
      <c r="AV52" s="19">
        <f t="shared" ca="1" si="3"/>
        <v>32</v>
      </c>
      <c r="AW52" s="19">
        <f t="shared" ca="1" si="3"/>
        <v>10</v>
      </c>
      <c r="AX52" s="19">
        <f t="shared" ca="1" si="3"/>
        <v>26</v>
      </c>
      <c r="AY52" s="19">
        <f t="shared" ca="1" si="3"/>
        <v>16</v>
      </c>
      <c r="AZ52" s="19">
        <f t="shared" ca="1" si="3"/>
        <v>20</v>
      </c>
      <c r="BA52" s="19">
        <f t="shared" ca="1" si="3"/>
        <v>31</v>
      </c>
      <c r="BB52" s="19">
        <f t="shared" ca="1" si="3"/>
        <v>28</v>
      </c>
      <c r="BC52" s="19">
        <f t="shared" ca="1" si="3"/>
        <v>21</v>
      </c>
      <c r="BD52" s="19">
        <f t="shared" ca="1" si="3"/>
        <v>11</v>
      </c>
      <c r="BE52" s="19">
        <f t="shared" ca="1" si="3"/>
        <v>29</v>
      </c>
      <c r="BF52" s="19">
        <f t="shared" ca="1" si="3"/>
        <v>21</v>
      </c>
      <c r="BG52" s="19">
        <f t="shared" ca="1" si="3"/>
        <v>11</v>
      </c>
      <c r="BH52" s="19">
        <f t="shared" ca="1" si="3"/>
        <v>17</v>
      </c>
      <c r="BI52" s="19">
        <f t="shared" ca="1" si="3"/>
        <v>4</v>
      </c>
      <c r="BJ52" s="19">
        <f t="shared" ca="1" si="3"/>
        <v>22</v>
      </c>
      <c r="BK52" s="19">
        <f t="shared" ca="1" si="3"/>
        <v>20</v>
      </c>
    </row>
    <row r="53" spans="1:63" ht="18.75" x14ac:dyDescent="0.3">
      <c r="A53" s="4"/>
      <c r="B53" s="4"/>
      <c r="C53" s="4"/>
    </row>
    <row r="54" spans="1:63" ht="18.75" x14ac:dyDescent="0.3">
      <c r="A54" s="4"/>
      <c r="B54" s="4"/>
      <c r="C54" s="4"/>
    </row>
    <row r="55" spans="1:63" ht="18.75" x14ac:dyDescent="0.3">
      <c r="A55" s="4"/>
      <c r="B55" s="4"/>
      <c r="C55" s="4"/>
    </row>
    <row r="56" spans="1:63" ht="18.75" x14ac:dyDescent="0.3">
      <c r="A56" s="4"/>
      <c r="B56" s="4"/>
      <c r="C56" s="4"/>
    </row>
    <row r="57" spans="1:63" ht="18.75" x14ac:dyDescent="0.3">
      <c r="A57" s="4"/>
      <c r="B57" s="4"/>
      <c r="C57" s="4"/>
    </row>
    <row r="58" spans="1:63" ht="18.75" x14ac:dyDescent="0.3">
      <c r="A58" s="4"/>
      <c r="B58" s="4"/>
      <c r="C58" s="4"/>
    </row>
    <row r="59" spans="1:63" ht="18.75" x14ac:dyDescent="0.3">
      <c r="A59" s="4"/>
      <c r="B59" s="4"/>
      <c r="C59" s="4"/>
    </row>
    <row r="60" spans="1:63" ht="18.75" x14ac:dyDescent="0.3">
      <c r="A60" s="4"/>
      <c r="B60" s="4"/>
      <c r="C60" s="4"/>
    </row>
    <row r="61" spans="1:63" ht="18.75" x14ac:dyDescent="0.3">
      <c r="A61" s="4"/>
      <c r="B61" s="4"/>
      <c r="C61" s="4"/>
    </row>
    <row r="62" spans="1:63" ht="18.75" x14ac:dyDescent="0.3">
      <c r="A62" s="4"/>
      <c r="B62" s="4"/>
      <c r="C62" s="4"/>
    </row>
    <row r="63" spans="1:63" ht="18.75" x14ac:dyDescent="0.3">
      <c r="A63" s="4"/>
      <c r="B63" s="4"/>
      <c r="C63" s="4"/>
    </row>
    <row r="64" spans="1:63" ht="18.75" x14ac:dyDescent="0.3">
      <c r="A64" s="4"/>
      <c r="B64" s="4"/>
      <c r="C64" s="4"/>
    </row>
    <row r="65" spans="1:10" ht="18.75" x14ac:dyDescent="0.3">
      <c r="A65" s="4"/>
      <c r="B65" s="4"/>
      <c r="C65" s="4"/>
    </row>
    <row r="66" spans="1:10" ht="18.75" x14ac:dyDescent="0.3">
      <c r="A66" s="4"/>
      <c r="B66" s="4"/>
      <c r="C66" s="4"/>
    </row>
    <row r="67" spans="1:10" ht="18.75" x14ac:dyDescent="0.3">
      <c r="A67" s="4"/>
      <c r="B67" s="4"/>
      <c r="C67" s="4"/>
    </row>
    <row r="68" spans="1:10" ht="18.75" x14ac:dyDescent="0.3">
      <c r="A68" s="4"/>
      <c r="B68" s="4"/>
      <c r="C68" s="4"/>
    </row>
    <row r="69" spans="1:10" ht="18.75" x14ac:dyDescent="0.3">
      <c r="A69" s="213" t="s">
        <v>251</v>
      </c>
      <c r="B69" s="213"/>
      <c r="C69" s="213"/>
      <c r="D69" s="213"/>
      <c r="E69" s="213"/>
      <c r="F69" s="213"/>
      <c r="G69" s="213"/>
      <c r="H69" s="213"/>
      <c r="I69" s="213"/>
      <c r="J69" s="213"/>
    </row>
    <row r="70" spans="1:10" ht="18.75" x14ac:dyDescent="0.3">
      <c r="A70" s="4"/>
      <c r="C70" s="206" t="str">
        <f>Titre!C29</f>
        <v>MARS</v>
      </c>
      <c r="D70" s="207"/>
      <c r="E70" s="207"/>
      <c r="F70" s="207"/>
    </row>
    <row r="71" spans="1:10" ht="18.75" x14ac:dyDescent="0.3">
      <c r="A71" s="105" t="s">
        <v>180</v>
      </c>
      <c r="B71" s="99" t="s">
        <v>235</v>
      </c>
      <c r="C71" s="99" t="s">
        <v>236</v>
      </c>
      <c r="D71" s="99" t="s">
        <v>237</v>
      </c>
      <c r="E71" s="99" t="s">
        <v>238</v>
      </c>
      <c r="F71" s="99" t="s">
        <v>239</v>
      </c>
      <c r="G71" s="99" t="s">
        <v>240</v>
      </c>
      <c r="H71" s="99" t="s">
        <v>241</v>
      </c>
      <c r="I71" s="99" t="s">
        <v>242</v>
      </c>
    </row>
    <row r="72" spans="1:10" ht="18.75" x14ac:dyDescent="0.3">
      <c r="A72" s="101" t="s">
        <v>252</v>
      </c>
      <c r="B72" s="37">
        <v>150</v>
      </c>
      <c r="C72" s="37">
        <v>250</v>
      </c>
      <c r="D72" s="37">
        <v>253</v>
      </c>
      <c r="E72" s="37">
        <v>300</v>
      </c>
      <c r="F72" s="37">
        <v>325</v>
      </c>
      <c r="G72" s="37">
        <v>20</v>
      </c>
      <c r="H72" s="37">
        <v>300</v>
      </c>
      <c r="I72" s="37">
        <v>300</v>
      </c>
    </row>
    <row r="73" spans="1:10" ht="18.75" x14ac:dyDescent="0.3">
      <c r="A73" s="103" t="s">
        <v>250</v>
      </c>
      <c r="B73" s="18">
        <v>148</v>
      </c>
      <c r="C73" s="18">
        <v>250</v>
      </c>
      <c r="D73" s="18">
        <v>250</v>
      </c>
      <c r="E73" s="18">
        <v>280</v>
      </c>
      <c r="F73" s="18">
        <v>300</v>
      </c>
      <c r="G73" s="18">
        <v>20</v>
      </c>
      <c r="H73" s="18">
        <v>280</v>
      </c>
      <c r="I73" s="18">
        <v>280</v>
      </c>
    </row>
    <row r="74" spans="1:10" ht="18.75" x14ac:dyDescent="0.3">
      <c r="A74" s="4"/>
      <c r="B74" s="4"/>
      <c r="C74" s="4"/>
    </row>
    <row r="75" spans="1:10" ht="18.75" x14ac:dyDescent="0.3">
      <c r="A75" s="4"/>
      <c r="B75" s="4"/>
      <c r="C75" s="4"/>
    </row>
    <row r="76" spans="1:10" ht="18.75" x14ac:dyDescent="0.3">
      <c r="A76" s="4"/>
      <c r="B76" s="4"/>
      <c r="C76" s="4"/>
    </row>
    <row r="77" spans="1:10" ht="18.75" x14ac:dyDescent="0.3">
      <c r="A77" s="4"/>
      <c r="B77" s="4"/>
      <c r="C77" s="4"/>
    </row>
    <row r="78" spans="1:10" ht="18.75" x14ac:dyDescent="0.3">
      <c r="A78" s="4"/>
      <c r="B78" s="4"/>
      <c r="C78" s="4"/>
    </row>
    <row r="79" spans="1:10" ht="18.75" x14ac:dyDescent="0.3">
      <c r="A79" s="4"/>
      <c r="B79" s="4"/>
      <c r="C79" s="4"/>
    </row>
    <row r="80" spans="1:10" ht="18.75" x14ac:dyDescent="0.3">
      <c r="A80" s="4"/>
      <c r="B80" s="4"/>
      <c r="C80" s="4"/>
    </row>
    <row r="81" spans="1:67" ht="18.75" x14ac:dyDescent="0.3">
      <c r="A81" s="4"/>
      <c r="B81" s="4"/>
      <c r="C81" s="4"/>
    </row>
    <row r="82" spans="1:67" ht="18.75" x14ac:dyDescent="0.3">
      <c r="A82" s="4"/>
      <c r="B82" s="4"/>
      <c r="C82" s="4"/>
    </row>
    <row r="83" spans="1:67" ht="18.75" x14ac:dyDescent="0.3">
      <c r="A83" s="4"/>
      <c r="B83" s="4"/>
      <c r="C83" s="4"/>
    </row>
    <row r="84" spans="1:67" ht="18.75" x14ac:dyDescent="0.3">
      <c r="A84" s="4"/>
      <c r="B84" s="4"/>
      <c r="C84" s="4"/>
    </row>
    <row r="85" spans="1:67" ht="18.75" x14ac:dyDescent="0.3">
      <c r="A85" s="4"/>
      <c r="B85" s="4"/>
      <c r="C85" s="4"/>
    </row>
    <row r="86" spans="1:67" ht="18.75" x14ac:dyDescent="0.3">
      <c r="A86" s="4"/>
      <c r="B86" s="4"/>
      <c r="C86" s="4"/>
    </row>
    <row r="87" spans="1:67" ht="18.75" x14ac:dyDescent="0.3">
      <c r="A87" s="4"/>
      <c r="B87" s="4"/>
      <c r="C87" s="4"/>
    </row>
    <row r="88" spans="1:67" ht="18.75" x14ac:dyDescent="0.3">
      <c r="A88" s="4"/>
      <c r="B88" s="4"/>
      <c r="C88" s="4"/>
    </row>
    <row r="89" spans="1:67" ht="18.75" x14ac:dyDescent="0.3">
      <c r="A89" s="4"/>
      <c r="B89" s="4"/>
      <c r="C89" s="4"/>
    </row>
    <row r="90" spans="1:67" ht="18.75" x14ac:dyDescent="0.3">
      <c r="A90" s="4"/>
      <c r="B90" s="4"/>
      <c r="C90" s="4"/>
    </row>
    <row r="91" spans="1:67" ht="18.75" x14ac:dyDescent="0.3">
      <c r="A91" s="213" t="s">
        <v>253</v>
      </c>
      <c r="B91" s="213"/>
      <c r="C91" s="213"/>
      <c r="D91" s="213"/>
      <c r="E91" s="213"/>
      <c r="F91" s="213"/>
      <c r="G91" s="213"/>
      <c r="H91" s="213"/>
      <c r="I91" s="213"/>
      <c r="J91" s="213"/>
    </row>
    <row r="92" spans="1:67" ht="18.75" x14ac:dyDescent="0.3">
      <c r="A92" s="4"/>
      <c r="C92" s="206" t="str">
        <f>Titre!C29</f>
        <v>MARS</v>
      </c>
      <c r="D92" s="207"/>
      <c r="E92" s="207"/>
      <c r="F92" s="207"/>
    </row>
    <row r="93" spans="1:67" ht="18.75" x14ac:dyDescent="0.3">
      <c r="A93" s="208" t="s">
        <v>254</v>
      </c>
      <c r="B93" s="208"/>
      <c r="C93" s="107" t="s">
        <v>255</v>
      </c>
      <c r="D93" s="107" t="s">
        <v>256</v>
      </c>
      <c r="E93" s="107" t="s">
        <v>138</v>
      </c>
      <c r="F93" s="107" t="s">
        <v>257</v>
      </c>
      <c r="G93" s="108" t="s">
        <v>258</v>
      </c>
      <c r="H93" s="108" t="s">
        <v>259</v>
      </c>
      <c r="I93" s="108" t="s">
        <v>260</v>
      </c>
      <c r="K93" s="19" t="s">
        <v>255</v>
      </c>
      <c r="L93" s="19" t="s">
        <v>261</v>
      </c>
      <c r="M93" s="19" t="s">
        <v>262</v>
      </c>
      <c r="N93" s="19" t="s">
        <v>12</v>
      </c>
      <c r="O93" s="19" t="s">
        <v>263</v>
      </c>
      <c r="P93" s="19" t="s">
        <v>264</v>
      </c>
      <c r="Q93" s="19" t="s">
        <v>265</v>
      </c>
      <c r="R93" s="19" t="s">
        <v>266</v>
      </c>
      <c r="S93" s="19" t="s">
        <v>267</v>
      </c>
      <c r="T93" s="19" t="s">
        <v>268</v>
      </c>
      <c r="U93" s="19" t="s">
        <v>269</v>
      </c>
      <c r="V93" s="19" t="s">
        <v>270</v>
      </c>
      <c r="W93" s="109" t="s">
        <v>271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8.75" x14ac:dyDescent="0.3">
      <c r="A94" s="209" t="s">
        <v>272</v>
      </c>
      <c r="B94" s="210"/>
      <c r="C94" s="37">
        <f ca="1">SUMIF($L$93:$W$93,$C$92,$L$94:$W$94)</f>
        <v>31</v>
      </c>
      <c r="D94" s="37">
        <f ca="1">SUMIF($L$97:$W$97,$C$92,$L$98:$W$98)</f>
        <v>33</v>
      </c>
      <c r="E94" s="37">
        <f ca="1">SUMIF($L$101:$W$101,$C$92,$L$102:$W$102)</f>
        <v>3</v>
      </c>
      <c r="F94" s="37">
        <f ca="1">SUMIF($L$105:$W$105,$C$92,$L$106:$W$106)</f>
        <v>6</v>
      </c>
      <c r="G94" s="37">
        <f ca="1">SUMIF($Z$101:$AK$101,$C$92,$Z$102:$AK$102)</f>
        <v>35</v>
      </c>
      <c r="H94" s="37">
        <f ca="1">SUMIF($Z$109:$AK$109,$C$92,$Z$110:$AK$110)</f>
        <v>7</v>
      </c>
      <c r="I94" s="37">
        <f ca="1">SUMIF($L$109:$W$109,$C$92,$L$110:$W$110)</f>
        <v>25</v>
      </c>
      <c r="K94" s="19" t="s">
        <v>273</v>
      </c>
      <c r="L94" s="19">
        <f t="shared" ref="L94:L129" ca="1" si="5">RANDBETWEEN(0,35)</f>
        <v>24</v>
      </c>
      <c r="M94" s="19">
        <f t="shared" ref="M94:AB129" ca="1" si="6">RANDBETWEEN(0,35)</f>
        <v>27</v>
      </c>
      <c r="N94" s="19">
        <f t="shared" ca="1" si="6"/>
        <v>31</v>
      </c>
      <c r="O94" s="19">
        <f t="shared" ca="1" si="6"/>
        <v>20</v>
      </c>
      <c r="P94" s="19">
        <f t="shared" ca="1" si="6"/>
        <v>3</v>
      </c>
      <c r="Q94" s="19">
        <f t="shared" ca="1" si="6"/>
        <v>32</v>
      </c>
      <c r="R94" s="19">
        <f t="shared" ca="1" si="6"/>
        <v>2</v>
      </c>
      <c r="S94" s="19">
        <f t="shared" ca="1" si="6"/>
        <v>18</v>
      </c>
      <c r="T94" s="19">
        <f t="shared" ca="1" si="6"/>
        <v>11</v>
      </c>
      <c r="U94" s="19">
        <f t="shared" ca="1" si="6"/>
        <v>27</v>
      </c>
      <c r="V94" s="19">
        <f t="shared" ca="1" si="6"/>
        <v>18</v>
      </c>
      <c r="W94" s="109">
        <f t="shared" ca="1" si="6"/>
        <v>28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8.75" x14ac:dyDescent="0.3">
      <c r="A95" s="211" t="s">
        <v>274</v>
      </c>
      <c r="B95" s="212"/>
      <c r="C95" s="37">
        <f ca="1">SUMIF($L$93:$W$93,$C$92,$L$95:$W$95)</f>
        <v>16</v>
      </c>
      <c r="D95" s="37">
        <f ca="1">SUMIF($L$97:$W$97,$C$92,$L$99:$W$99)</f>
        <v>3</v>
      </c>
      <c r="E95" s="37">
        <f ca="1">SUMIF($L$101:$W$101,$C$92,$L$103:$W$103)</f>
        <v>13</v>
      </c>
      <c r="F95" s="37">
        <f ca="1">SUMIF($L$105:$W$105,$C$92,$L$107:$W$107)</f>
        <v>26</v>
      </c>
      <c r="G95" s="37">
        <f ca="1">SUMIF($Z$101:$AK$101,$C$92,$Z$103:$AK$103)</f>
        <v>26</v>
      </c>
      <c r="H95" s="37">
        <f ca="1">SUMIF($Z$109:$AK$109,$C$92,$Z$111:$AK$111)</f>
        <v>11</v>
      </c>
      <c r="I95" s="37">
        <f ca="1">SUMIF($L$109:$W$109,$C$92,$L$111:$W$111)</f>
        <v>26</v>
      </c>
      <c r="K95" s="19" t="s">
        <v>275</v>
      </c>
      <c r="L95" s="19">
        <f t="shared" ca="1" si="5"/>
        <v>8</v>
      </c>
      <c r="M95" s="19">
        <f t="shared" ca="1" si="6"/>
        <v>16</v>
      </c>
      <c r="N95" s="19">
        <f t="shared" ca="1" si="6"/>
        <v>16</v>
      </c>
      <c r="O95" s="19">
        <f t="shared" ca="1" si="6"/>
        <v>0</v>
      </c>
      <c r="P95" s="19">
        <f t="shared" ca="1" si="6"/>
        <v>19</v>
      </c>
      <c r="Q95" s="19">
        <f t="shared" ca="1" si="6"/>
        <v>28</v>
      </c>
      <c r="R95" s="19">
        <f t="shared" ca="1" si="6"/>
        <v>22</v>
      </c>
      <c r="S95" s="19">
        <f t="shared" ca="1" si="6"/>
        <v>10</v>
      </c>
      <c r="T95" s="19">
        <f t="shared" ca="1" si="6"/>
        <v>20</v>
      </c>
      <c r="U95" s="19">
        <f t="shared" ca="1" si="6"/>
        <v>33</v>
      </c>
      <c r="V95" s="19">
        <f t="shared" ca="1" si="6"/>
        <v>3</v>
      </c>
      <c r="W95" s="109">
        <f t="shared" ca="1" si="6"/>
        <v>35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8.75" x14ac:dyDescent="0.3">
      <c r="A96" s="4"/>
      <c r="B96" s="4"/>
      <c r="C96" s="4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8.75" x14ac:dyDescent="0.3">
      <c r="A97" s="4"/>
      <c r="B97" s="4"/>
      <c r="C97" s="4"/>
      <c r="K97" s="19" t="s">
        <v>256</v>
      </c>
      <c r="L97" s="19" t="s">
        <v>261</v>
      </c>
      <c r="M97" s="19" t="s">
        <v>262</v>
      </c>
      <c r="N97" s="19" t="s">
        <v>12</v>
      </c>
      <c r="O97" s="19" t="s">
        <v>263</v>
      </c>
      <c r="P97" s="19" t="s">
        <v>264</v>
      </c>
      <c r="Q97" s="19" t="s">
        <v>265</v>
      </c>
      <c r="R97" s="19" t="s">
        <v>266</v>
      </c>
      <c r="S97" s="19" t="s">
        <v>267</v>
      </c>
      <c r="T97" s="19" t="s">
        <v>268</v>
      </c>
      <c r="U97" s="19" t="s">
        <v>269</v>
      </c>
      <c r="V97" s="19" t="s">
        <v>270</v>
      </c>
      <c r="W97" s="109" t="s">
        <v>271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8.75" x14ac:dyDescent="0.3">
      <c r="A98" s="4"/>
      <c r="B98" s="4"/>
      <c r="C98" s="4"/>
      <c r="K98" s="19" t="s">
        <v>273</v>
      </c>
      <c r="L98" s="19">
        <f t="shared" ca="1" si="5"/>
        <v>15</v>
      </c>
      <c r="M98" s="19">
        <f t="shared" ca="1" si="6"/>
        <v>3</v>
      </c>
      <c r="N98" s="19">
        <f t="shared" ca="1" si="6"/>
        <v>33</v>
      </c>
      <c r="O98" s="19">
        <f t="shared" ca="1" si="6"/>
        <v>15</v>
      </c>
      <c r="P98" s="19">
        <f t="shared" ca="1" si="6"/>
        <v>0</v>
      </c>
      <c r="Q98" s="19">
        <f t="shared" ca="1" si="6"/>
        <v>34</v>
      </c>
      <c r="R98" s="19">
        <f t="shared" ca="1" si="6"/>
        <v>25</v>
      </c>
      <c r="S98" s="19">
        <f t="shared" ca="1" si="6"/>
        <v>10</v>
      </c>
      <c r="T98" s="19">
        <f t="shared" ca="1" si="6"/>
        <v>9</v>
      </c>
      <c r="U98" s="19">
        <f t="shared" ca="1" si="6"/>
        <v>14</v>
      </c>
      <c r="V98" s="19">
        <f t="shared" ca="1" si="6"/>
        <v>6</v>
      </c>
      <c r="W98" s="109">
        <f t="shared" ca="1" si="6"/>
        <v>31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8.75" x14ac:dyDescent="0.3">
      <c r="A99" s="4"/>
      <c r="B99" s="4"/>
      <c r="C99" s="4"/>
      <c r="K99" s="19" t="s">
        <v>275</v>
      </c>
      <c r="L99" s="19">
        <f t="shared" ca="1" si="5"/>
        <v>12</v>
      </c>
      <c r="M99" s="19">
        <f t="shared" ca="1" si="6"/>
        <v>22</v>
      </c>
      <c r="N99" s="19">
        <f t="shared" ca="1" si="6"/>
        <v>3</v>
      </c>
      <c r="O99" s="19">
        <f t="shared" ca="1" si="6"/>
        <v>31</v>
      </c>
      <c r="P99" s="19">
        <f t="shared" ca="1" si="6"/>
        <v>19</v>
      </c>
      <c r="Q99" s="19">
        <f t="shared" ca="1" si="6"/>
        <v>32</v>
      </c>
      <c r="R99" s="19">
        <f t="shared" ca="1" si="6"/>
        <v>28</v>
      </c>
      <c r="S99" s="19">
        <f t="shared" ca="1" si="6"/>
        <v>18</v>
      </c>
      <c r="T99" s="19">
        <f t="shared" ca="1" si="6"/>
        <v>13</v>
      </c>
      <c r="U99" s="19">
        <f t="shared" ca="1" si="6"/>
        <v>16</v>
      </c>
      <c r="V99" s="19">
        <f t="shared" ca="1" si="6"/>
        <v>25</v>
      </c>
      <c r="W99" s="109">
        <f t="shared" ca="1" si="6"/>
        <v>21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8.75" x14ac:dyDescent="0.3">
      <c r="A100" s="4"/>
      <c r="B100" s="4"/>
      <c r="C100" s="4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8.75" x14ac:dyDescent="0.3">
      <c r="A101" s="4"/>
      <c r="B101" s="4"/>
      <c r="C101" s="4"/>
      <c r="K101" s="19" t="s">
        <v>138</v>
      </c>
      <c r="L101" s="19" t="s">
        <v>261</v>
      </c>
      <c r="M101" s="19" t="s">
        <v>262</v>
      </c>
      <c r="N101" s="19" t="s">
        <v>12</v>
      </c>
      <c r="O101" s="19" t="s">
        <v>263</v>
      </c>
      <c r="P101" s="19" t="s">
        <v>264</v>
      </c>
      <c r="Q101" s="19" t="s">
        <v>265</v>
      </c>
      <c r="R101" s="19" t="s">
        <v>266</v>
      </c>
      <c r="S101" s="19" t="s">
        <v>267</v>
      </c>
      <c r="T101" s="19" t="s">
        <v>268</v>
      </c>
      <c r="U101" s="19" t="s">
        <v>269</v>
      </c>
      <c r="V101" s="19" t="s">
        <v>270</v>
      </c>
      <c r="W101" s="109" t="s">
        <v>271</v>
      </c>
      <c r="X101" s="1"/>
      <c r="Y101" s="19" t="s">
        <v>258</v>
      </c>
      <c r="Z101" s="19" t="s">
        <v>261</v>
      </c>
      <c r="AA101" s="19" t="s">
        <v>262</v>
      </c>
      <c r="AB101" s="19" t="s">
        <v>12</v>
      </c>
      <c r="AC101" s="19" t="s">
        <v>263</v>
      </c>
      <c r="AD101" s="19" t="s">
        <v>264</v>
      </c>
      <c r="AE101" s="19" t="s">
        <v>265</v>
      </c>
      <c r="AF101" s="19" t="s">
        <v>266</v>
      </c>
      <c r="AG101" s="19" t="s">
        <v>267</v>
      </c>
      <c r="AH101" s="19" t="s">
        <v>268</v>
      </c>
      <c r="AI101" s="19" t="s">
        <v>269</v>
      </c>
      <c r="AJ101" s="19" t="s">
        <v>270</v>
      </c>
      <c r="AK101" s="109" t="s">
        <v>271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8.75" x14ac:dyDescent="0.3">
      <c r="A102" s="4"/>
      <c r="B102" s="4"/>
      <c r="C102" s="4"/>
      <c r="K102" s="19" t="s">
        <v>273</v>
      </c>
      <c r="L102" s="19">
        <f t="shared" ca="1" si="5"/>
        <v>33</v>
      </c>
      <c r="M102" s="19">
        <f t="shared" ca="1" si="6"/>
        <v>13</v>
      </c>
      <c r="N102" s="19">
        <f t="shared" ca="1" si="6"/>
        <v>3</v>
      </c>
      <c r="O102" s="19">
        <f t="shared" ca="1" si="6"/>
        <v>5</v>
      </c>
      <c r="P102" s="19">
        <f t="shared" ca="1" si="6"/>
        <v>31</v>
      </c>
      <c r="Q102" s="19">
        <f t="shared" ca="1" si="6"/>
        <v>26</v>
      </c>
      <c r="R102" s="19">
        <f t="shared" ca="1" si="6"/>
        <v>34</v>
      </c>
      <c r="S102" s="19">
        <f t="shared" ca="1" si="6"/>
        <v>18</v>
      </c>
      <c r="T102" s="19">
        <f t="shared" ca="1" si="6"/>
        <v>29</v>
      </c>
      <c r="U102" s="19">
        <f t="shared" ca="1" si="6"/>
        <v>16</v>
      </c>
      <c r="V102" s="19">
        <f t="shared" ca="1" si="6"/>
        <v>7</v>
      </c>
      <c r="W102" s="109">
        <f t="shared" ca="1" si="6"/>
        <v>1</v>
      </c>
      <c r="X102" s="1"/>
      <c r="Y102" s="19" t="s">
        <v>273</v>
      </c>
      <c r="Z102" s="19">
        <f t="shared" ca="1" si="6"/>
        <v>32</v>
      </c>
      <c r="AA102" s="19">
        <f t="shared" ca="1" si="6"/>
        <v>9</v>
      </c>
      <c r="AB102" s="19">
        <f t="shared" ca="1" si="6"/>
        <v>35</v>
      </c>
      <c r="AC102" s="19">
        <f t="shared" ref="AA102:AK125" ca="1" si="7">RANDBETWEEN(0,35)</f>
        <v>20</v>
      </c>
      <c r="AD102" s="19">
        <f t="shared" ca="1" si="7"/>
        <v>4</v>
      </c>
      <c r="AE102" s="19">
        <f t="shared" ca="1" si="7"/>
        <v>7</v>
      </c>
      <c r="AF102" s="19">
        <f t="shared" ca="1" si="7"/>
        <v>12</v>
      </c>
      <c r="AG102" s="19">
        <f t="shared" ca="1" si="7"/>
        <v>4</v>
      </c>
      <c r="AH102" s="19">
        <f t="shared" ca="1" si="7"/>
        <v>0</v>
      </c>
      <c r="AI102" s="19">
        <f t="shared" ca="1" si="7"/>
        <v>22</v>
      </c>
      <c r="AJ102" s="19">
        <f t="shared" ca="1" si="7"/>
        <v>31</v>
      </c>
      <c r="AK102" s="109">
        <f t="shared" ca="1" si="7"/>
        <v>2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8.75" x14ac:dyDescent="0.3">
      <c r="A103" s="4"/>
      <c r="B103" s="4"/>
      <c r="C103" s="4"/>
      <c r="K103" s="19" t="s">
        <v>275</v>
      </c>
      <c r="L103" s="19">
        <f t="shared" ca="1" si="5"/>
        <v>4</v>
      </c>
      <c r="M103" s="19">
        <f t="shared" ca="1" si="6"/>
        <v>18</v>
      </c>
      <c r="N103" s="19">
        <f t="shared" ca="1" si="6"/>
        <v>13</v>
      </c>
      <c r="O103" s="19">
        <f t="shared" ca="1" si="6"/>
        <v>27</v>
      </c>
      <c r="P103" s="19">
        <f t="shared" ca="1" si="6"/>
        <v>8</v>
      </c>
      <c r="Q103" s="19">
        <f t="shared" ca="1" si="6"/>
        <v>6</v>
      </c>
      <c r="R103" s="19">
        <f t="shared" ca="1" si="6"/>
        <v>2</v>
      </c>
      <c r="S103" s="19">
        <f t="shared" ca="1" si="6"/>
        <v>33</v>
      </c>
      <c r="T103" s="19">
        <f t="shared" ca="1" si="6"/>
        <v>28</v>
      </c>
      <c r="U103" s="19">
        <f t="shared" ca="1" si="6"/>
        <v>13</v>
      </c>
      <c r="V103" s="19">
        <f t="shared" ca="1" si="6"/>
        <v>8</v>
      </c>
      <c r="W103" s="109">
        <f t="shared" ca="1" si="6"/>
        <v>23</v>
      </c>
      <c r="X103" s="1"/>
      <c r="Y103" s="19" t="s">
        <v>275</v>
      </c>
      <c r="Z103" s="19">
        <f t="shared" ca="1" si="6"/>
        <v>11</v>
      </c>
      <c r="AA103" s="19">
        <f t="shared" ca="1" si="7"/>
        <v>8</v>
      </c>
      <c r="AB103" s="19">
        <f t="shared" ca="1" si="7"/>
        <v>26</v>
      </c>
      <c r="AC103" s="19">
        <f t="shared" ca="1" si="7"/>
        <v>1</v>
      </c>
      <c r="AD103" s="19">
        <f t="shared" ca="1" si="7"/>
        <v>27</v>
      </c>
      <c r="AE103" s="19">
        <f t="shared" ca="1" si="7"/>
        <v>14</v>
      </c>
      <c r="AF103" s="19">
        <f t="shared" ca="1" si="7"/>
        <v>28</v>
      </c>
      <c r="AG103" s="19">
        <f t="shared" ca="1" si="7"/>
        <v>26</v>
      </c>
      <c r="AH103" s="19">
        <f t="shared" ca="1" si="7"/>
        <v>4</v>
      </c>
      <c r="AI103" s="19">
        <f t="shared" ca="1" si="7"/>
        <v>14</v>
      </c>
      <c r="AJ103" s="19">
        <f t="shared" ca="1" si="7"/>
        <v>26</v>
      </c>
      <c r="AK103" s="109">
        <f t="shared" ca="1" si="7"/>
        <v>11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8.75" x14ac:dyDescent="0.3">
      <c r="A104" s="4"/>
      <c r="B104" s="4"/>
      <c r="C104" s="4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8.75" x14ac:dyDescent="0.3">
      <c r="A105" s="4"/>
      <c r="B105" s="4"/>
      <c r="C105" s="4"/>
      <c r="K105" s="19" t="s">
        <v>257</v>
      </c>
      <c r="L105" s="19" t="s">
        <v>261</v>
      </c>
      <c r="M105" s="19" t="s">
        <v>262</v>
      </c>
      <c r="N105" s="19" t="s">
        <v>12</v>
      </c>
      <c r="O105" s="19" t="s">
        <v>263</v>
      </c>
      <c r="P105" s="19" t="s">
        <v>264</v>
      </c>
      <c r="Q105" s="19" t="s">
        <v>265</v>
      </c>
      <c r="R105" s="19" t="s">
        <v>266</v>
      </c>
      <c r="S105" s="19" t="s">
        <v>267</v>
      </c>
      <c r="T105" s="19" t="s">
        <v>268</v>
      </c>
      <c r="U105" s="19" t="s">
        <v>269</v>
      </c>
      <c r="V105" s="19" t="s">
        <v>270</v>
      </c>
      <c r="W105" s="109" t="s">
        <v>271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8.75" x14ac:dyDescent="0.3">
      <c r="A106" s="4"/>
      <c r="B106" s="4"/>
      <c r="C106" s="4"/>
      <c r="K106" s="19" t="s">
        <v>273</v>
      </c>
      <c r="L106" s="19">
        <f t="shared" ca="1" si="5"/>
        <v>11</v>
      </c>
      <c r="M106" s="19">
        <f t="shared" ca="1" si="6"/>
        <v>24</v>
      </c>
      <c r="N106" s="19">
        <f t="shared" ca="1" si="6"/>
        <v>6</v>
      </c>
      <c r="O106" s="19">
        <f t="shared" ca="1" si="6"/>
        <v>28</v>
      </c>
      <c r="P106" s="19">
        <f t="shared" ca="1" si="6"/>
        <v>20</v>
      </c>
      <c r="Q106" s="19">
        <f t="shared" ca="1" si="6"/>
        <v>9</v>
      </c>
      <c r="R106" s="19">
        <f t="shared" ca="1" si="6"/>
        <v>15</v>
      </c>
      <c r="S106" s="19">
        <f t="shared" ca="1" si="6"/>
        <v>1</v>
      </c>
      <c r="T106" s="19">
        <f t="shared" ca="1" si="6"/>
        <v>6</v>
      </c>
      <c r="U106" s="19">
        <f t="shared" ca="1" si="6"/>
        <v>11</v>
      </c>
      <c r="V106" s="19">
        <f t="shared" ca="1" si="6"/>
        <v>13</v>
      </c>
      <c r="W106" s="109">
        <f t="shared" ca="1" si="6"/>
        <v>31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8.75" x14ac:dyDescent="0.3">
      <c r="A107" s="4"/>
      <c r="B107" s="4"/>
      <c r="C107" s="4"/>
      <c r="K107" s="19" t="s">
        <v>275</v>
      </c>
      <c r="L107" s="19">
        <f t="shared" ca="1" si="5"/>
        <v>3</v>
      </c>
      <c r="M107" s="19">
        <f t="shared" ca="1" si="6"/>
        <v>4</v>
      </c>
      <c r="N107" s="19">
        <f t="shared" ca="1" si="6"/>
        <v>26</v>
      </c>
      <c r="O107" s="19">
        <f t="shared" ca="1" si="6"/>
        <v>22</v>
      </c>
      <c r="P107" s="19">
        <f t="shared" ca="1" si="6"/>
        <v>6</v>
      </c>
      <c r="Q107" s="19">
        <f t="shared" ca="1" si="6"/>
        <v>19</v>
      </c>
      <c r="R107" s="19">
        <f t="shared" ca="1" si="6"/>
        <v>7</v>
      </c>
      <c r="S107" s="19">
        <f t="shared" ca="1" si="6"/>
        <v>11</v>
      </c>
      <c r="T107" s="19">
        <f t="shared" ca="1" si="6"/>
        <v>8</v>
      </c>
      <c r="U107" s="19">
        <f t="shared" ca="1" si="6"/>
        <v>16</v>
      </c>
      <c r="V107" s="19">
        <f t="shared" ca="1" si="6"/>
        <v>5</v>
      </c>
      <c r="W107" s="109">
        <f t="shared" ca="1" si="6"/>
        <v>18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8.75" x14ac:dyDescent="0.3">
      <c r="A108" s="4"/>
      <c r="B108" s="4"/>
      <c r="C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8.75" x14ac:dyDescent="0.3">
      <c r="A109" s="4"/>
      <c r="B109" s="4"/>
      <c r="C109" s="4"/>
      <c r="K109" s="19" t="s">
        <v>260</v>
      </c>
      <c r="L109" s="19" t="s">
        <v>261</v>
      </c>
      <c r="M109" s="19" t="s">
        <v>262</v>
      </c>
      <c r="N109" s="19" t="s">
        <v>12</v>
      </c>
      <c r="O109" s="19" t="s">
        <v>263</v>
      </c>
      <c r="P109" s="19" t="s">
        <v>264</v>
      </c>
      <c r="Q109" s="19" t="s">
        <v>265</v>
      </c>
      <c r="R109" s="19" t="s">
        <v>266</v>
      </c>
      <c r="S109" s="19" t="s">
        <v>267</v>
      </c>
      <c r="T109" s="19" t="s">
        <v>268</v>
      </c>
      <c r="U109" s="19" t="s">
        <v>269</v>
      </c>
      <c r="V109" s="19" t="s">
        <v>270</v>
      </c>
      <c r="W109" s="109" t="s">
        <v>271</v>
      </c>
      <c r="Y109" s="19" t="s">
        <v>259</v>
      </c>
      <c r="Z109" s="19" t="s">
        <v>261</v>
      </c>
      <c r="AA109" s="19" t="s">
        <v>262</v>
      </c>
      <c r="AB109" s="19" t="s">
        <v>12</v>
      </c>
      <c r="AC109" s="19" t="s">
        <v>263</v>
      </c>
      <c r="AD109" s="19" t="s">
        <v>264</v>
      </c>
      <c r="AE109" s="19" t="s">
        <v>265</v>
      </c>
      <c r="AF109" s="19" t="s">
        <v>266</v>
      </c>
      <c r="AG109" s="19" t="s">
        <v>267</v>
      </c>
      <c r="AH109" s="19" t="s">
        <v>268</v>
      </c>
      <c r="AI109" s="19" t="s">
        <v>269</v>
      </c>
      <c r="AJ109" s="19" t="s">
        <v>270</v>
      </c>
      <c r="AK109" s="109" t="s">
        <v>271</v>
      </c>
    </row>
    <row r="110" spans="1:67" ht="18.75" x14ac:dyDescent="0.3">
      <c r="A110" s="4"/>
      <c r="B110" s="4"/>
      <c r="C110" s="4"/>
      <c r="K110" s="19" t="s">
        <v>273</v>
      </c>
      <c r="L110" s="19">
        <f t="shared" ca="1" si="5"/>
        <v>13</v>
      </c>
      <c r="M110" s="19">
        <f t="shared" ca="1" si="6"/>
        <v>13</v>
      </c>
      <c r="N110" s="19">
        <f t="shared" ca="1" si="6"/>
        <v>25</v>
      </c>
      <c r="O110" s="19">
        <f t="shared" ca="1" si="6"/>
        <v>19</v>
      </c>
      <c r="P110" s="19">
        <f t="shared" ca="1" si="6"/>
        <v>35</v>
      </c>
      <c r="Q110" s="19">
        <f t="shared" ca="1" si="6"/>
        <v>11</v>
      </c>
      <c r="R110" s="19">
        <f t="shared" ca="1" si="6"/>
        <v>5</v>
      </c>
      <c r="S110" s="19">
        <f t="shared" ca="1" si="6"/>
        <v>7</v>
      </c>
      <c r="T110" s="19">
        <f t="shared" ca="1" si="6"/>
        <v>22</v>
      </c>
      <c r="U110" s="19">
        <f t="shared" ca="1" si="6"/>
        <v>10</v>
      </c>
      <c r="V110" s="19">
        <f t="shared" ca="1" si="6"/>
        <v>22</v>
      </c>
      <c r="W110" s="109">
        <f t="shared" ca="1" si="6"/>
        <v>26</v>
      </c>
      <c r="Y110" s="19" t="s">
        <v>273</v>
      </c>
      <c r="Z110" s="19">
        <f t="shared" ca="1" si="6"/>
        <v>10</v>
      </c>
      <c r="AA110" s="19">
        <f t="shared" ca="1" si="7"/>
        <v>34</v>
      </c>
      <c r="AB110" s="19">
        <f t="shared" ca="1" si="7"/>
        <v>7</v>
      </c>
      <c r="AC110" s="19">
        <f t="shared" ca="1" si="7"/>
        <v>2</v>
      </c>
      <c r="AD110" s="19">
        <f t="shared" ca="1" si="7"/>
        <v>23</v>
      </c>
      <c r="AE110" s="19">
        <f t="shared" ca="1" si="7"/>
        <v>2</v>
      </c>
      <c r="AF110" s="19">
        <f t="shared" ca="1" si="7"/>
        <v>7</v>
      </c>
      <c r="AG110" s="19">
        <f t="shared" ca="1" si="7"/>
        <v>21</v>
      </c>
      <c r="AH110" s="19">
        <f t="shared" ca="1" si="7"/>
        <v>12</v>
      </c>
      <c r="AI110" s="19">
        <f t="shared" ca="1" si="7"/>
        <v>31</v>
      </c>
      <c r="AJ110" s="19">
        <f t="shared" ca="1" si="7"/>
        <v>24</v>
      </c>
      <c r="AK110" s="109">
        <f t="shared" ca="1" si="7"/>
        <v>24</v>
      </c>
    </row>
    <row r="111" spans="1:67" ht="18.75" x14ac:dyDescent="0.3">
      <c r="A111" s="4"/>
      <c r="B111" s="4"/>
      <c r="C111" s="4"/>
      <c r="K111" s="19" t="s">
        <v>275</v>
      </c>
      <c r="L111" s="19">
        <f t="shared" ca="1" si="5"/>
        <v>20</v>
      </c>
      <c r="M111" s="19">
        <f t="shared" ca="1" si="6"/>
        <v>30</v>
      </c>
      <c r="N111" s="19">
        <f t="shared" ca="1" si="6"/>
        <v>26</v>
      </c>
      <c r="O111" s="19">
        <f t="shared" ca="1" si="6"/>
        <v>28</v>
      </c>
      <c r="P111" s="19">
        <f t="shared" ca="1" si="6"/>
        <v>12</v>
      </c>
      <c r="Q111" s="19">
        <f t="shared" ca="1" si="6"/>
        <v>18</v>
      </c>
      <c r="R111" s="19">
        <f t="shared" ca="1" si="6"/>
        <v>3</v>
      </c>
      <c r="S111" s="19">
        <f t="shared" ca="1" si="6"/>
        <v>34</v>
      </c>
      <c r="T111" s="19">
        <f t="shared" ca="1" si="6"/>
        <v>10</v>
      </c>
      <c r="U111" s="19">
        <f t="shared" ca="1" si="6"/>
        <v>17</v>
      </c>
      <c r="V111" s="19">
        <f t="shared" ca="1" si="6"/>
        <v>10</v>
      </c>
      <c r="W111" s="109">
        <f t="shared" ca="1" si="6"/>
        <v>19</v>
      </c>
      <c r="Y111" s="19" t="s">
        <v>275</v>
      </c>
      <c r="Z111" s="19">
        <f t="shared" ca="1" si="6"/>
        <v>1</v>
      </c>
      <c r="AA111" s="19">
        <f t="shared" ca="1" si="7"/>
        <v>7</v>
      </c>
      <c r="AB111" s="19">
        <f t="shared" ca="1" si="7"/>
        <v>11</v>
      </c>
      <c r="AC111" s="19">
        <f t="shared" ca="1" si="7"/>
        <v>31</v>
      </c>
      <c r="AD111" s="19">
        <f t="shared" ca="1" si="7"/>
        <v>19</v>
      </c>
      <c r="AE111" s="19">
        <f t="shared" ca="1" si="7"/>
        <v>20</v>
      </c>
      <c r="AF111" s="19">
        <f t="shared" ca="1" si="7"/>
        <v>1</v>
      </c>
      <c r="AG111" s="19">
        <f t="shared" ca="1" si="7"/>
        <v>1</v>
      </c>
      <c r="AH111" s="19">
        <f t="shared" ca="1" si="7"/>
        <v>7</v>
      </c>
      <c r="AI111" s="19">
        <f t="shared" ca="1" si="7"/>
        <v>26</v>
      </c>
      <c r="AJ111" s="19">
        <f t="shared" ca="1" si="7"/>
        <v>25</v>
      </c>
      <c r="AK111" s="109">
        <f t="shared" ca="1" si="7"/>
        <v>16</v>
      </c>
    </row>
    <row r="112" spans="1:67" ht="18.75" x14ac:dyDescent="0.3">
      <c r="A112" s="4"/>
      <c r="B112" s="4"/>
      <c r="C112" s="4"/>
    </row>
    <row r="113" spans="1:67" ht="18.75" x14ac:dyDescent="0.3">
      <c r="A113" s="213" t="s">
        <v>276</v>
      </c>
      <c r="B113" s="213"/>
      <c r="C113" s="213"/>
      <c r="D113" s="213"/>
      <c r="E113" s="213"/>
      <c r="F113" s="213"/>
      <c r="G113" s="213"/>
      <c r="H113" s="213"/>
      <c r="I113" s="213"/>
      <c r="J113" s="213"/>
    </row>
    <row r="114" spans="1:67" ht="18.75" x14ac:dyDescent="0.3">
      <c r="A114" s="4"/>
      <c r="C114" s="206" t="str">
        <f>Titre!C29</f>
        <v>MARS</v>
      </c>
      <c r="D114" s="207"/>
      <c r="E114" s="207"/>
      <c r="F114" s="207"/>
    </row>
    <row r="115" spans="1:67" ht="18.75" x14ac:dyDescent="0.3">
      <c r="A115" s="208" t="s">
        <v>277</v>
      </c>
      <c r="B115" s="208"/>
      <c r="C115" s="107" t="s">
        <v>255</v>
      </c>
      <c r="D115" s="107" t="s">
        <v>256</v>
      </c>
      <c r="E115" s="107" t="s">
        <v>138</v>
      </c>
      <c r="F115" s="107" t="s">
        <v>257</v>
      </c>
      <c r="G115" s="108" t="s">
        <v>258</v>
      </c>
      <c r="H115" s="108" t="s">
        <v>259</v>
      </c>
      <c r="I115" s="108" t="s">
        <v>260</v>
      </c>
      <c r="K115" s="19" t="s">
        <v>255</v>
      </c>
      <c r="L115" s="19" t="s">
        <v>261</v>
      </c>
      <c r="M115" s="19" t="s">
        <v>262</v>
      </c>
      <c r="N115" s="19" t="s">
        <v>12</v>
      </c>
      <c r="O115" s="19" t="s">
        <v>263</v>
      </c>
      <c r="P115" s="19" t="s">
        <v>264</v>
      </c>
      <c r="Q115" s="19" t="s">
        <v>265</v>
      </c>
      <c r="R115" s="19" t="s">
        <v>266</v>
      </c>
      <c r="S115" s="19" t="s">
        <v>267</v>
      </c>
      <c r="T115" s="19" t="s">
        <v>268</v>
      </c>
      <c r="U115" s="19" t="s">
        <v>269</v>
      </c>
      <c r="V115" s="19" t="s">
        <v>270</v>
      </c>
      <c r="W115" s="109" t="s">
        <v>271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</row>
    <row r="116" spans="1:67" ht="18.75" x14ac:dyDescent="0.3">
      <c r="A116" s="209" t="s">
        <v>252</v>
      </c>
      <c r="B116" s="210"/>
      <c r="C116" s="37">
        <f ca="1">SUMIF($L$115:$W$115,$C$92,$L$116:$W$116)</f>
        <v>10</v>
      </c>
      <c r="D116" s="37">
        <f ca="1">SUMIF($L$119:$W$119,$C$92,$L$120:$W$120)</f>
        <v>1</v>
      </c>
      <c r="E116" s="37">
        <f ca="1">SUMIF($L$123:$W$123,$C$92,$L$124:$W$124)</f>
        <v>13</v>
      </c>
      <c r="F116" s="37">
        <f ca="1">SUMIF($L$127:$W$127,$C$92,$L$128:$W$128)</f>
        <v>19</v>
      </c>
      <c r="G116" s="37">
        <f ca="1">SUMIF($Z$123:$AK$123,$C$92,$Z$124:$AK$124)</f>
        <v>15</v>
      </c>
      <c r="H116" s="37">
        <f ca="1">SUMIF($Z$131:$AK$131,$C$92,$Z$132:$AK$132)</f>
        <v>3</v>
      </c>
      <c r="I116" s="37">
        <f ca="1">SUMIF($L$131:$W$131,$C$92,$L$132:$W$132)</f>
        <v>32</v>
      </c>
      <c r="K116" s="19" t="s">
        <v>273</v>
      </c>
      <c r="L116" s="19">
        <f t="shared" ca="1" si="5"/>
        <v>15</v>
      </c>
      <c r="M116" s="19">
        <f t="shared" ca="1" si="6"/>
        <v>1</v>
      </c>
      <c r="N116" s="19">
        <f t="shared" ca="1" si="6"/>
        <v>10</v>
      </c>
      <c r="O116" s="19">
        <f t="shared" ca="1" si="6"/>
        <v>21</v>
      </c>
      <c r="P116" s="19">
        <f t="shared" ca="1" si="6"/>
        <v>33</v>
      </c>
      <c r="Q116" s="19">
        <f t="shared" ca="1" si="6"/>
        <v>5</v>
      </c>
      <c r="R116" s="19">
        <f t="shared" ca="1" si="6"/>
        <v>4</v>
      </c>
      <c r="S116" s="19">
        <f t="shared" ca="1" si="6"/>
        <v>10</v>
      </c>
      <c r="T116" s="19">
        <f t="shared" ca="1" si="6"/>
        <v>27</v>
      </c>
      <c r="U116" s="19">
        <f t="shared" ca="1" si="6"/>
        <v>15</v>
      </c>
      <c r="V116" s="19">
        <f t="shared" ca="1" si="6"/>
        <v>29</v>
      </c>
      <c r="W116" s="109">
        <f t="shared" ca="1" si="6"/>
        <v>17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</row>
    <row r="117" spans="1:67" ht="18.75" x14ac:dyDescent="0.3">
      <c r="A117" s="211" t="s">
        <v>250</v>
      </c>
      <c r="B117" s="212"/>
      <c r="C117" s="37">
        <f ca="1">SUMIF($L$115:$W$115,$C$92,$L$117:$W$117)</f>
        <v>4</v>
      </c>
      <c r="D117" s="37">
        <f ca="1">SUMIF($L$119:$W$119,$C$92,$L$121:$W$121)</f>
        <v>24</v>
      </c>
      <c r="E117" s="37">
        <f ca="1">SUMIF($L$123:$W$123,$C$92,$L$125:$W$125)</f>
        <v>31</v>
      </c>
      <c r="F117" s="37">
        <f ca="1">SUMIF($L$127:$W$127,$C$92,$L$129:$W$129)</f>
        <v>29</v>
      </c>
      <c r="G117" s="37">
        <f ca="1">SUMIF($Z$123:$AK$123,$C$92,$Z$125:$AK$125)</f>
        <v>19</v>
      </c>
      <c r="H117" s="37">
        <f ca="1">SUMIF($Z$131:$AK$131,$C$92,$Z$133:$AK$133)</f>
        <v>19</v>
      </c>
      <c r="I117" s="37">
        <f ca="1">SUMIF($L$131:$W$131,$C$92,$L$133:$W$133)</f>
        <v>4</v>
      </c>
      <c r="K117" s="19" t="s">
        <v>275</v>
      </c>
      <c r="L117" s="19">
        <f t="shared" ca="1" si="5"/>
        <v>23</v>
      </c>
      <c r="M117" s="19">
        <f t="shared" ca="1" si="6"/>
        <v>3</v>
      </c>
      <c r="N117" s="19">
        <f t="shared" ca="1" si="6"/>
        <v>4</v>
      </c>
      <c r="O117" s="19">
        <f t="shared" ca="1" si="6"/>
        <v>12</v>
      </c>
      <c r="P117" s="19">
        <f t="shared" ca="1" si="6"/>
        <v>8</v>
      </c>
      <c r="Q117" s="19">
        <f t="shared" ca="1" si="6"/>
        <v>13</v>
      </c>
      <c r="R117" s="19">
        <f t="shared" ca="1" si="6"/>
        <v>21</v>
      </c>
      <c r="S117" s="19">
        <f t="shared" ca="1" si="6"/>
        <v>26</v>
      </c>
      <c r="T117" s="19">
        <f t="shared" ca="1" si="6"/>
        <v>18</v>
      </c>
      <c r="U117" s="19">
        <f t="shared" ca="1" si="6"/>
        <v>20</v>
      </c>
      <c r="V117" s="19">
        <f t="shared" ca="1" si="6"/>
        <v>19</v>
      </c>
      <c r="W117" s="109">
        <f t="shared" ca="1" si="6"/>
        <v>2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</row>
    <row r="118" spans="1:67" ht="18.75" x14ac:dyDescent="0.3">
      <c r="A118" s="4"/>
      <c r="B118" s="4"/>
      <c r="C118" s="4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</row>
    <row r="119" spans="1:67" ht="18.75" x14ac:dyDescent="0.3">
      <c r="A119" s="4"/>
      <c r="B119" s="4"/>
      <c r="C119" s="4"/>
      <c r="K119" s="19" t="s">
        <v>256</v>
      </c>
      <c r="L119" s="19" t="s">
        <v>261</v>
      </c>
      <c r="M119" s="19" t="s">
        <v>262</v>
      </c>
      <c r="N119" s="19" t="s">
        <v>12</v>
      </c>
      <c r="O119" s="19" t="s">
        <v>263</v>
      </c>
      <c r="P119" s="19" t="s">
        <v>264</v>
      </c>
      <c r="Q119" s="19" t="s">
        <v>265</v>
      </c>
      <c r="R119" s="19" t="s">
        <v>266</v>
      </c>
      <c r="S119" s="19" t="s">
        <v>267</v>
      </c>
      <c r="T119" s="19" t="s">
        <v>268</v>
      </c>
      <c r="U119" s="19" t="s">
        <v>269</v>
      </c>
      <c r="V119" s="19" t="s">
        <v>270</v>
      </c>
      <c r="W119" s="109" t="s">
        <v>271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</row>
    <row r="120" spans="1:67" ht="18.75" x14ac:dyDescent="0.3">
      <c r="A120" s="4"/>
      <c r="B120" s="4"/>
      <c r="C120" s="4"/>
      <c r="K120" s="19" t="s">
        <v>273</v>
      </c>
      <c r="L120" s="19">
        <f t="shared" ca="1" si="5"/>
        <v>3</v>
      </c>
      <c r="M120" s="19">
        <f t="shared" ca="1" si="6"/>
        <v>8</v>
      </c>
      <c r="N120" s="19">
        <f t="shared" ca="1" si="6"/>
        <v>1</v>
      </c>
      <c r="O120" s="19">
        <f t="shared" ca="1" si="6"/>
        <v>9</v>
      </c>
      <c r="P120" s="19">
        <f t="shared" ca="1" si="6"/>
        <v>22</v>
      </c>
      <c r="Q120" s="19">
        <f t="shared" ca="1" si="6"/>
        <v>26</v>
      </c>
      <c r="R120" s="19">
        <f t="shared" ca="1" si="6"/>
        <v>13</v>
      </c>
      <c r="S120" s="19">
        <f t="shared" ca="1" si="6"/>
        <v>9</v>
      </c>
      <c r="T120" s="19">
        <f t="shared" ca="1" si="6"/>
        <v>1</v>
      </c>
      <c r="U120" s="19">
        <f t="shared" ca="1" si="6"/>
        <v>5</v>
      </c>
      <c r="V120" s="19">
        <f t="shared" ca="1" si="6"/>
        <v>25</v>
      </c>
      <c r="W120" s="109">
        <f t="shared" ca="1" si="6"/>
        <v>10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</row>
    <row r="121" spans="1:67" ht="18.75" x14ac:dyDescent="0.3">
      <c r="A121" s="4"/>
      <c r="B121" s="4"/>
      <c r="C121" s="4"/>
      <c r="K121" s="19" t="s">
        <v>275</v>
      </c>
      <c r="L121" s="19">
        <f t="shared" ca="1" si="5"/>
        <v>22</v>
      </c>
      <c r="M121" s="19">
        <f t="shared" ca="1" si="6"/>
        <v>29</v>
      </c>
      <c r="N121" s="19">
        <f t="shared" ca="1" si="6"/>
        <v>24</v>
      </c>
      <c r="O121" s="19">
        <f t="shared" ca="1" si="6"/>
        <v>19</v>
      </c>
      <c r="P121" s="19">
        <f t="shared" ca="1" si="6"/>
        <v>29</v>
      </c>
      <c r="Q121" s="19">
        <f t="shared" ca="1" si="6"/>
        <v>7</v>
      </c>
      <c r="R121" s="19">
        <f t="shared" ca="1" si="6"/>
        <v>12</v>
      </c>
      <c r="S121" s="19">
        <f t="shared" ca="1" si="6"/>
        <v>8</v>
      </c>
      <c r="T121" s="19">
        <f t="shared" ca="1" si="6"/>
        <v>24</v>
      </c>
      <c r="U121" s="19">
        <f t="shared" ca="1" si="6"/>
        <v>16</v>
      </c>
      <c r="V121" s="19">
        <f t="shared" ca="1" si="6"/>
        <v>6</v>
      </c>
      <c r="W121" s="109">
        <f t="shared" ca="1" si="6"/>
        <v>9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</row>
    <row r="122" spans="1:67" ht="18.75" x14ac:dyDescent="0.3">
      <c r="A122" s="4"/>
      <c r="B122" s="4"/>
      <c r="C122" s="4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</row>
    <row r="123" spans="1:67" ht="18.75" x14ac:dyDescent="0.3">
      <c r="A123" s="4"/>
      <c r="B123" s="4"/>
      <c r="C123" s="4"/>
      <c r="K123" s="19" t="s">
        <v>138</v>
      </c>
      <c r="L123" s="19" t="s">
        <v>261</v>
      </c>
      <c r="M123" s="19" t="s">
        <v>262</v>
      </c>
      <c r="N123" s="19" t="s">
        <v>12</v>
      </c>
      <c r="O123" s="19" t="s">
        <v>263</v>
      </c>
      <c r="P123" s="19" t="s">
        <v>264</v>
      </c>
      <c r="Q123" s="19" t="s">
        <v>265</v>
      </c>
      <c r="R123" s="19" t="s">
        <v>266</v>
      </c>
      <c r="S123" s="19" t="s">
        <v>267</v>
      </c>
      <c r="T123" s="19" t="s">
        <v>268</v>
      </c>
      <c r="U123" s="19" t="s">
        <v>269</v>
      </c>
      <c r="V123" s="19" t="s">
        <v>270</v>
      </c>
      <c r="W123" s="109" t="s">
        <v>271</v>
      </c>
      <c r="X123" s="1"/>
      <c r="Y123" s="19" t="s">
        <v>258</v>
      </c>
      <c r="Z123" s="19" t="s">
        <v>261</v>
      </c>
      <c r="AA123" s="19" t="s">
        <v>262</v>
      </c>
      <c r="AB123" s="19" t="s">
        <v>12</v>
      </c>
      <c r="AC123" s="19" t="s">
        <v>263</v>
      </c>
      <c r="AD123" s="19" t="s">
        <v>264</v>
      </c>
      <c r="AE123" s="19" t="s">
        <v>265</v>
      </c>
      <c r="AF123" s="19" t="s">
        <v>266</v>
      </c>
      <c r="AG123" s="19" t="s">
        <v>267</v>
      </c>
      <c r="AH123" s="19" t="s">
        <v>268</v>
      </c>
      <c r="AI123" s="19" t="s">
        <v>269</v>
      </c>
      <c r="AJ123" s="19" t="s">
        <v>270</v>
      </c>
      <c r="AK123" s="109" t="s">
        <v>271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</row>
    <row r="124" spans="1:67" ht="18.75" x14ac:dyDescent="0.3">
      <c r="A124" s="4"/>
      <c r="B124" s="4"/>
      <c r="C124" s="4"/>
      <c r="K124" s="19" t="s">
        <v>273</v>
      </c>
      <c r="L124" s="19">
        <f t="shared" ca="1" si="5"/>
        <v>27</v>
      </c>
      <c r="M124" s="19">
        <f t="shared" ca="1" si="6"/>
        <v>27</v>
      </c>
      <c r="N124" s="19">
        <f t="shared" ca="1" si="6"/>
        <v>13</v>
      </c>
      <c r="O124" s="19">
        <f t="shared" ca="1" si="6"/>
        <v>28</v>
      </c>
      <c r="P124" s="19">
        <f t="shared" ca="1" si="6"/>
        <v>5</v>
      </c>
      <c r="Q124" s="19">
        <f t="shared" ca="1" si="6"/>
        <v>10</v>
      </c>
      <c r="R124" s="19">
        <f t="shared" ca="1" si="6"/>
        <v>1</v>
      </c>
      <c r="S124" s="19">
        <f t="shared" ca="1" si="6"/>
        <v>14</v>
      </c>
      <c r="T124" s="19">
        <f t="shared" ca="1" si="6"/>
        <v>11</v>
      </c>
      <c r="U124" s="19">
        <f t="shared" ca="1" si="6"/>
        <v>35</v>
      </c>
      <c r="V124" s="19">
        <f t="shared" ca="1" si="6"/>
        <v>8</v>
      </c>
      <c r="W124" s="109">
        <f t="shared" ca="1" si="6"/>
        <v>30</v>
      </c>
      <c r="X124" s="1"/>
      <c r="Y124" s="19" t="s">
        <v>273</v>
      </c>
      <c r="Z124" s="19">
        <f t="shared" ca="1" si="6"/>
        <v>13</v>
      </c>
      <c r="AA124" s="19">
        <f t="shared" ca="1" si="6"/>
        <v>29</v>
      </c>
      <c r="AB124" s="19">
        <f t="shared" ca="1" si="6"/>
        <v>15</v>
      </c>
      <c r="AC124" s="19">
        <f t="shared" ca="1" si="7"/>
        <v>12</v>
      </c>
      <c r="AD124" s="19">
        <f t="shared" ca="1" si="7"/>
        <v>6</v>
      </c>
      <c r="AE124" s="19">
        <f t="shared" ca="1" si="7"/>
        <v>20</v>
      </c>
      <c r="AF124" s="19">
        <f t="shared" ca="1" si="7"/>
        <v>32</v>
      </c>
      <c r="AG124" s="19">
        <f t="shared" ca="1" si="7"/>
        <v>2</v>
      </c>
      <c r="AH124" s="19">
        <f t="shared" ca="1" si="7"/>
        <v>22</v>
      </c>
      <c r="AI124" s="19">
        <f t="shared" ca="1" si="7"/>
        <v>34</v>
      </c>
      <c r="AJ124" s="19">
        <f t="shared" ca="1" si="7"/>
        <v>25</v>
      </c>
      <c r="AK124" s="109">
        <f t="shared" ca="1" si="7"/>
        <v>23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</row>
    <row r="125" spans="1:67" ht="18.75" x14ac:dyDescent="0.3">
      <c r="A125" s="4"/>
      <c r="B125" s="4"/>
      <c r="C125" s="4"/>
      <c r="K125" s="19" t="s">
        <v>275</v>
      </c>
      <c r="L125" s="19">
        <f t="shared" ca="1" si="5"/>
        <v>16</v>
      </c>
      <c r="M125" s="19">
        <f t="shared" ca="1" si="6"/>
        <v>24</v>
      </c>
      <c r="N125" s="19">
        <f t="shared" ca="1" si="6"/>
        <v>31</v>
      </c>
      <c r="O125" s="19">
        <f t="shared" ca="1" si="6"/>
        <v>23</v>
      </c>
      <c r="P125" s="19">
        <f t="shared" ca="1" si="6"/>
        <v>21</v>
      </c>
      <c r="Q125" s="19">
        <f t="shared" ca="1" si="6"/>
        <v>6</v>
      </c>
      <c r="R125" s="19">
        <f t="shared" ca="1" si="6"/>
        <v>2</v>
      </c>
      <c r="S125" s="19">
        <f t="shared" ca="1" si="6"/>
        <v>3</v>
      </c>
      <c r="T125" s="19">
        <f t="shared" ca="1" si="6"/>
        <v>34</v>
      </c>
      <c r="U125" s="19">
        <f t="shared" ca="1" si="6"/>
        <v>12</v>
      </c>
      <c r="V125" s="19">
        <f t="shared" ca="1" si="6"/>
        <v>31</v>
      </c>
      <c r="W125" s="109">
        <f t="shared" ca="1" si="6"/>
        <v>34</v>
      </c>
      <c r="X125" s="1"/>
      <c r="Y125" s="19" t="s">
        <v>275</v>
      </c>
      <c r="Z125" s="19">
        <f t="shared" ca="1" si="6"/>
        <v>32</v>
      </c>
      <c r="AA125" s="19">
        <f t="shared" ca="1" si="7"/>
        <v>29</v>
      </c>
      <c r="AB125" s="19">
        <f t="shared" ca="1" si="7"/>
        <v>19</v>
      </c>
      <c r="AC125" s="19">
        <f t="shared" ca="1" si="7"/>
        <v>23</v>
      </c>
      <c r="AD125" s="19">
        <f t="shared" ca="1" si="7"/>
        <v>26</v>
      </c>
      <c r="AE125" s="19">
        <f t="shared" ca="1" si="7"/>
        <v>15</v>
      </c>
      <c r="AF125" s="19">
        <f t="shared" ca="1" si="7"/>
        <v>21</v>
      </c>
      <c r="AG125" s="19">
        <f t="shared" ca="1" si="7"/>
        <v>31</v>
      </c>
      <c r="AH125" s="19">
        <f t="shared" ca="1" si="7"/>
        <v>24</v>
      </c>
      <c r="AI125" s="19">
        <f t="shared" ca="1" si="7"/>
        <v>11</v>
      </c>
      <c r="AJ125" s="19">
        <f t="shared" ca="1" si="7"/>
        <v>0</v>
      </c>
      <c r="AK125" s="109">
        <f t="shared" ca="1" si="7"/>
        <v>26</v>
      </c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</row>
    <row r="126" spans="1:67" ht="18.75" x14ac:dyDescent="0.3">
      <c r="A126" s="4"/>
      <c r="B126" s="4"/>
      <c r="C126" s="4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</row>
    <row r="127" spans="1:67" ht="18.75" x14ac:dyDescent="0.3">
      <c r="A127" s="4"/>
      <c r="B127" s="4"/>
      <c r="C127" s="4"/>
      <c r="K127" s="19" t="s">
        <v>257</v>
      </c>
      <c r="L127" s="19" t="s">
        <v>261</v>
      </c>
      <c r="M127" s="19" t="s">
        <v>262</v>
      </c>
      <c r="N127" s="19" t="s">
        <v>12</v>
      </c>
      <c r="O127" s="19" t="s">
        <v>263</v>
      </c>
      <c r="P127" s="19" t="s">
        <v>264</v>
      </c>
      <c r="Q127" s="19" t="s">
        <v>265</v>
      </c>
      <c r="R127" s="19" t="s">
        <v>266</v>
      </c>
      <c r="S127" s="19" t="s">
        <v>267</v>
      </c>
      <c r="T127" s="19" t="s">
        <v>268</v>
      </c>
      <c r="U127" s="19" t="s">
        <v>269</v>
      </c>
      <c r="V127" s="19" t="s">
        <v>270</v>
      </c>
      <c r="W127" s="109" t="s">
        <v>271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</row>
    <row r="128" spans="1:67" ht="18.75" x14ac:dyDescent="0.3">
      <c r="A128" s="4"/>
      <c r="B128" s="4"/>
      <c r="C128" s="4"/>
      <c r="K128" s="19" t="s">
        <v>273</v>
      </c>
      <c r="L128" s="19">
        <f t="shared" ca="1" si="5"/>
        <v>10</v>
      </c>
      <c r="M128" s="19">
        <f t="shared" ca="1" si="6"/>
        <v>35</v>
      </c>
      <c r="N128" s="19">
        <f t="shared" ca="1" si="6"/>
        <v>19</v>
      </c>
      <c r="O128" s="19">
        <f t="shared" ca="1" si="6"/>
        <v>9</v>
      </c>
      <c r="P128" s="19">
        <f t="shared" ca="1" si="6"/>
        <v>20</v>
      </c>
      <c r="Q128" s="19">
        <f t="shared" ca="1" si="6"/>
        <v>21</v>
      </c>
      <c r="R128" s="19">
        <f t="shared" ca="1" si="6"/>
        <v>4</v>
      </c>
      <c r="S128" s="19">
        <f t="shared" ca="1" si="6"/>
        <v>1</v>
      </c>
      <c r="T128" s="19">
        <f t="shared" ca="1" si="6"/>
        <v>12</v>
      </c>
      <c r="U128" s="19">
        <f t="shared" ca="1" si="6"/>
        <v>28</v>
      </c>
      <c r="V128" s="19">
        <f t="shared" ca="1" si="6"/>
        <v>19</v>
      </c>
      <c r="W128" s="109">
        <f t="shared" ca="1" si="6"/>
        <v>16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</row>
    <row r="129" spans="1:67" ht="18.75" x14ac:dyDescent="0.3">
      <c r="A129" s="4"/>
      <c r="B129" s="4"/>
      <c r="C129" s="4"/>
      <c r="K129" s="19" t="s">
        <v>275</v>
      </c>
      <c r="L129" s="19">
        <f t="shared" ca="1" si="5"/>
        <v>28</v>
      </c>
      <c r="M129" s="19">
        <f t="shared" ca="1" si="6"/>
        <v>18</v>
      </c>
      <c r="N129" s="19">
        <f t="shared" ca="1" si="6"/>
        <v>29</v>
      </c>
      <c r="O129" s="19">
        <f t="shared" ca="1" si="6"/>
        <v>12</v>
      </c>
      <c r="P129" s="19">
        <f t="shared" ca="1" si="6"/>
        <v>14</v>
      </c>
      <c r="Q129" s="19">
        <f t="shared" ca="1" si="6"/>
        <v>13</v>
      </c>
      <c r="R129" s="19">
        <f t="shared" ca="1" si="6"/>
        <v>23</v>
      </c>
      <c r="S129" s="19">
        <f t="shared" ca="1" si="6"/>
        <v>15</v>
      </c>
      <c r="T129" s="19">
        <f t="shared" ca="1" si="6"/>
        <v>6</v>
      </c>
      <c r="U129" s="19">
        <f t="shared" ca="1" si="6"/>
        <v>25</v>
      </c>
      <c r="V129" s="19">
        <f t="shared" ca="1" si="6"/>
        <v>10</v>
      </c>
      <c r="W129" s="109">
        <f t="shared" ca="1" si="6"/>
        <v>8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</row>
    <row r="130" spans="1:67" ht="18.75" x14ac:dyDescent="0.3">
      <c r="A130" s="4"/>
      <c r="B130" s="4"/>
      <c r="C130" s="4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</row>
    <row r="131" spans="1:67" ht="18.75" x14ac:dyDescent="0.3">
      <c r="A131" s="4"/>
      <c r="B131" s="4"/>
      <c r="C131" s="4"/>
      <c r="K131" s="19" t="s">
        <v>260</v>
      </c>
      <c r="L131" s="19" t="s">
        <v>261</v>
      </c>
      <c r="M131" s="19" t="s">
        <v>262</v>
      </c>
      <c r="N131" s="19" t="s">
        <v>12</v>
      </c>
      <c r="O131" s="19" t="s">
        <v>263</v>
      </c>
      <c r="P131" s="19" t="s">
        <v>264</v>
      </c>
      <c r="Q131" s="19" t="s">
        <v>265</v>
      </c>
      <c r="R131" s="19" t="s">
        <v>266</v>
      </c>
      <c r="S131" s="19" t="s">
        <v>267</v>
      </c>
      <c r="T131" s="19" t="s">
        <v>268</v>
      </c>
      <c r="U131" s="19" t="s">
        <v>269</v>
      </c>
      <c r="V131" s="19" t="s">
        <v>270</v>
      </c>
      <c r="W131" s="109" t="s">
        <v>271</v>
      </c>
      <c r="Y131" s="19" t="s">
        <v>259</v>
      </c>
      <c r="Z131" s="19" t="s">
        <v>261</v>
      </c>
      <c r="AA131" s="19" t="s">
        <v>262</v>
      </c>
      <c r="AB131" s="19" t="s">
        <v>12</v>
      </c>
      <c r="AC131" s="19" t="s">
        <v>263</v>
      </c>
      <c r="AD131" s="19" t="s">
        <v>264</v>
      </c>
      <c r="AE131" s="19" t="s">
        <v>265</v>
      </c>
      <c r="AF131" s="19" t="s">
        <v>266</v>
      </c>
      <c r="AG131" s="19" t="s">
        <v>267</v>
      </c>
      <c r="AH131" s="19" t="s">
        <v>268</v>
      </c>
      <c r="AI131" s="19" t="s">
        <v>269</v>
      </c>
      <c r="AJ131" s="19" t="s">
        <v>270</v>
      </c>
      <c r="AK131" s="109" t="s">
        <v>271</v>
      </c>
    </row>
    <row r="132" spans="1:67" ht="18.75" x14ac:dyDescent="0.3">
      <c r="A132" s="4"/>
      <c r="B132" s="4"/>
      <c r="C132" s="4"/>
      <c r="K132" s="19" t="s">
        <v>273</v>
      </c>
      <c r="L132" s="19">
        <f t="shared" ref="L132:L133" ca="1" si="8">RANDBETWEEN(0,35)</f>
        <v>25</v>
      </c>
      <c r="M132" s="19">
        <f t="shared" ref="M132:Z133" ca="1" si="9">RANDBETWEEN(0,35)</f>
        <v>18</v>
      </c>
      <c r="N132" s="19">
        <f t="shared" ca="1" si="9"/>
        <v>32</v>
      </c>
      <c r="O132" s="19">
        <f t="shared" ca="1" si="9"/>
        <v>6</v>
      </c>
      <c r="P132" s="19">
        <f t="shared" ca="1" si="9"/>
        <v>1</v>
      </c>
      <c r="Q132" s="19">
        <f t="shared" ca="1" si="9"/>
        <v>15</v>
      </c>
      <c r="R132" s="19">
        <f t="shared" ca="1" si="9"/>
        <v>32</v>
      </c>
      <c r="S132" s="19">
        <f t="shared" ca="1" si="9"/>
        <v>35</v>
      </c>
      <c r="T132" s="19">
        <f t="shared" ca="1" si="9"/>
        <v>34</v>
      </c>
      <c r="U132" s="19">
        <f t="shared" ca="1" si="9"/>
        <v>14</v>
      </c>
      <c r="V132" s="19">
        <f t="shared" ca="1" si="9"/>
        <v>14</v>
      </c>
      <c r="W132" s="109">
        <f t="shared" ca="1" si="9"/>
        <v>11</v>
      </c>
      <c r="Y132" s="19" t="s">
        <v>273</v>
      </c>
      <c r="Z132" s="19">
        <f t="shared" ca="1" si="9"/>
        <v>20</v>
      </c>
      <c r="AA132" s="19">
        <f t="shared" ref="AA132:AK133" ca="1" si="10">RANDBETWEEN(0,35)</f>
        <v>23</v>
      </c>
      <c r="AB132" s="19">
        <f t="shared" ca="1" si="10"/>
        <v>3</v>
      </c>
      <c r="AC132" s="19">
        <f t="shared" ca="1" si="10"/>
        <v>14</v>
      </c>
      <c r="AD132" s="19">
        <f t="shared" ca="1" si="10"/>
        <v>11</v>
      </c>
      <c r="AE132" s="19">
        <f t="shared" ca="1" si="10"/>
        <v>5</v>
      </c>
      <c r="AF132" s="19">
        <f t="shared" ca="1" si="10"/>
        <v>4</v>
      </c>
      <c r="AG132" s="19">
        <f t="shared" ca="1" si="10"/>
        <v>10</v>
      </c>
      <c r="AH132" s="19">
        <f t="shared" ca="1" si="10"/>
        <v>27</v>
      </c>
      <c r="AI132" s="19">
        <f t="shared" ca="1" si="10"/>
        <v>8</v>
      </c>
      <c r="AJ132" s="19">
        <f t="shared" ca="1" si="10"/>
        <v>17</v>
      </c>
      <c r="AK132" s="109">
        <f t="shared" ca="1" si="10"/>
        <v>32</v>
      </c>
    </row>
    <row r="133" spans="1:67" ht="18.75" x14ac:dyDescent="0.3">
      <c r="A133" s="4"/>
      <c r="B133" s="4"/>
      <c r="C133" s="4"/>
      <c r="K133" s="19" t="s">
        <v>275</v>
      </c>
      <c r="L133" s="19">
        <f t="shared" ca="1" si="8"/>
        <v>32</v>
      </c>
      <c r="M133" s="19">
        <f t="shared" ca="1" si="9"/>
        <v>15</v>
      </c>
      <c r="N133" s="19">
        <f t="shared" ca="1" si="9"/>
        <v>4</v>
      </c>
      <c r="O133" s="19">
        <f t="shared" ca="1" si="9"/>
        <v>0</v>
      </c>
      <c r="P133" s="19">
        <f t="shared" ca="1" si="9"/>
        <v>4</v>
      </c>
      <c r="Q133" s="19">
        <f t="shared" ca="1" si="9"/>
        <v>5</v>
      </c>
      <c r="R133" s="19">
        <f t="shared" ca="1" si="9"/>
        <v>28</v>
      </c>
      <c r="S133" s="19">
        <f t="shared" ca="1" si="9"/>
        <v>31</v>
      </c>
      <c r="T133" s="19">
        <f t="shared" ca="1" si="9"/>
        <v>5</v>
      </c>
      <c r="U133" s="19">
        <f t="shared" ca="1" si="9"/>
        <v>18</v>
      </c>
      <c r="V133" s="19">
        <f t="shared" ca="1" si="9"/>
        <v>31</v>
      </c>
      <c r="W133" s="109">
        <f t="shared" ca="1" si="9"/>
        <v>28</v>
      </c>
      <c r="Y133" s="19" t="s">
        <v>275</v>
      </c>
      <c r="Z133" s="19">
        <f t="shared" ca="1" si="9"/>
        <v>13</v>
      </c>
      <c r="AA133" s="19">
        <f t="shared" ca="1" si="10"/>
        <v>26</v>
      </c>
      <c r="AB133" s="19">
        <f t="shared" ca="1" si="10"/>
        <v>19</v>
      </c>
      <c r="AC133" s="19">
        <f t="shared" ca="1" si="10"/>
        <v>16</v>
      </c>
      <c r="AD133" s="19">
        <f t="shared" ca="1" si="10"/>
        <v>31</v>
      </c>
      <c r="AE133" s="19">
        <f t="shared" ca="1" si="10"/>
        <v>29</v>
      </c>
      <c r="AF133" s="19">
        <f t="shared" ca="1" si="10"/>
        <v>20</v>
      </c>
      <c r="AG133" s="19">
        <f t="shared" ca="1" si="10"/>
        <v>19</v>
      </c>
      <c r="AH133" s="19">
        <f t="shared" ca="1" si="10"/>
        <v>10</v>
      </c>
      <c r="AI133" s="19">
        <f t="shared" ca="1" si="10"/>
        <v>12</v>
      </c>
      <c r="AJ133" s="19">
        <f t="shared" ca="1" si="10"/>
        <v>10</v>
      </c>
      <c r="AK133" s="109">
        <f t="shared" ca="1" si="10"/>
        <v>2</v>
      </c>
    </row>
    <row r="134" spans="1:67" ht="18.75" x14ac:dyDescent="0.3">
      <c r="A134" s="4"/>
      <c r="B134" s="4"/>
      <c r="C134" s="4"/>
    </row>
    <row r="135" spans="1:67" ht="18.75" x14ac:dyDescent="0.3">
      <c r="A135" s="203" t="s">
        <v>278</v>
      </c>
      <c r="B135" s="204"/>
      <c r="C135" s="204"/>
      <c r="D135" s="204"/>
      <c r="E135" s="204"/>
      <c r="F135" s="204"/>
      <c r="G135" s="204"/>
      <c r="H135" s="204"/>
      <c r="I135" s="204"/>
    </row>
    <row r="136" spans="1:67" ht="18.75" x14ac:dyDescent="0.3">
      <c r="A136" s="20"/>
      <c r="B136" s="21"/>
      <c r="C136" s="21"/>
      <c r="D136" s="35"/>
      <c r="E136" s="35"/>
      <c r="F136" s="35"/>
      <c r="G136" s="35"/>
      <c r="H136" s="35"/>
      <c r="I136" s="35"/>
    </row>
    <row r="137" spans="1:67" ht="18.75" x14ac:dyDescent="0.3">
      <c r="A137" s="23" t="s">
        <v>279</v>
      </c>
      <c r="B137" s="4"/>
      <c r="C137" s="4"/>
      <c r="D137" s="1"/>
      <c r="E137" s="1"/>
      <c r="F137" s="1"/>
      <c r="G137" s="1"/>
      <c r="H137" s="1"/>
      <c r="I137" s="1"/>
    </row>
    <row r="138" spans="1:67" ht="18.75" x14ac:dyDescent="0.3">
      <c r="A138" s="23" t="s">
        <v>280</v>
      </c>
      <c r="B138" s="4"/>
      <c r="C138" s="4"/>
      <c r="D138" s="1"/>
      <c r="E138" s="1"/>
      <c r="F138" s="1"/>
      <c r="G138" s="1"/>
      <c r="H138" s="1"/>
      <c r="I138" s="1"/>
    </row>
    <row r="139" spans="1:67" ht="18.75" customHeight="1" x14ac:dyDescent="0.3">
      <c r="A139" s="23"/>
      <c r="B139" s="4"/>
      <c r="C139" s="4"/>
      <c r="D139" s="1"/>
      <c r="E139" s="1"/>
      <c r="F139" s="1"/>
      <c r="G139" s="1"/>
      <c r="H139" s="1"/>
      <c r="I139" s="1"/>
    </row>
    <row r="140" spans="1:67" ht="43.5" customHeight="1" x14ac:dyDescent="0.3">
      <c r="A140" s="201" t="s">
        <v>281</v>
      </c>
      <c r="B140" s="202"/>
      <c r="C140" s="202"/>
      <c r="D140" s="202"/>
      <c r="E140" s="202"/>
      <c r="F140" s="202"/>
      <c r="G140" s="202"/>
      <c r="H140" s="202"/>
      <c r="I140" s="202"/>
    </row>
    <row r="141" spans="1:67" ht="18.75" customHeight="1" x14ac:dyDescent="0.3">
      <c r="A141" s="23"/>
      <c r="B141" s="4"/>
      <c r="C141" s="4"/>
      <c r="D141" s="1"/>
      <c r="E141" s="1"/>
      <c r="F141" s="1"/>
      <c r="G141" s="1"/>
      <c r="H141" s="1"/>
      <c r="I141" s="1"/>
    </row>
    <row r="142" spans="1:67" ht="18.75" customHeight="1" x14ac:dyDescent="0.3">
      <c r="A142" s="29"/>
      <c r="B142" s="30"/>
      <c r="C142" s="30"/>
      <c r="D142" s="43"/>
      <c r="E142" s="43"/>
      <c r="F142" s="43"/>
      <c r="G142" s="43"/>
      <c r="H142" s="43"/>
      <c r="I142" s="43"/>
    </row>
    <row r="143" spans="1:67" ht="18.75" x14ac:dyDescent="0.3">
      <c r="A143" s="4"/>
      <c r="B143" s="4"/>
      <c r="C143" s="4"/>
    </row>
    <row r="144" spans="1:67" ht="18.75" x14ac:dyDescent="0.3">
      <c r="A144" s="203" t="s">
        <v>282</v>
      </c>
      <c r="B144" s="204"/>
      <c r="C144" s="204"/>
      <c r="D144" s="204"/>
      <c r="E144" s="204"/>
      <c r="F144" s="204"/>
      <c r="G144" s="204"/>
      <c r="H144" s="204"/>
      <c r="I144" s="205"/>
    </row>
    <row r="145" spans="1:2" ht="18.75" x14ac:dyDescent="0.3">
      <c r="A145" s="4" t="s">
        <v>283</v>
      </c>
      <c r="B145" s="4" t="s">
        <v>284</v>
      </c>
    </row>
    <row r="146" spans="1:2" ht="18.75" x14ac:dyDescent="0.3">
      <c r="A146" s="4" t="s">
        <v>285</v>
      </c>
      <c r="B146" s="4" t="s">
        <v>284</v>
      </c>
    </row>
  </sheetData>
  <mergeCells count="22">
    <mergeCell ref="A1:J1"/>
    <mergeCell ref="C2:F2"/>
    <mergeCell ref="A25:J25"/>
    <mergeCell ref="C26:F26"/>
    <mergeCell ref="A47:J47"/>
    <mergeCell ref="C48:F48"/>
    <mergeCell ref="A49:B49"/>
    <mergeCell ref="A69:J69"/>
    <mergeCell ref="C70:F70"/>
    <mergeCell ref="A91:J91"/>
    <mergeCell ref="C92:F92"/>
    <mergeCell ref="A93:B93"/>
    <mergeCell ref="A94:B94"/>
    <mergeCell ref="A95:B95"/>
    <mergeCell ref="A113:J113"/>
    <mergeCell ref="A140:I140"/>
    <mergeCell ref="A144:I144"/>
    <mergeCell ref="C114:F114"/>
    <mergeCell ref="A115:B115"/>
    <mergeCell ref="A116:B116"/>
    <mergeCell ref="A117:B117"/>
    <mergeCell ref="A135:I135"/>
  </mergeCells>
  <pageMargins left="0.70866141732283472" right="0.47244094488188981" top="1.4173228346456694" bottom="1.0629921259842521" header="0.31496062992125984" footer="0.31496062992125984"/>
  <pageSetup paperSize="9" firstPageNumber="2147483648" orientation="landscape"/>
  <headerFooter>
    <oddHeader>&amp;R&amp;20MAINTENANCE
PREVENTIVE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6</vt:i4>
      </vt:variant>
    </vt:vector>
  </HeadingPairs>
  <TitlesOfParts>
    <vt:vector size="21" baseType="lpstr">
      <vt:lpstr>Titre</vt:lpstr>
      <vt:lpstr>Sécurité</vt:lpstr>
      <vt:lpstr>KPI</vt:lpstr>
      <vt:lpstr>Pénalités</vt:lpstr>
      <vt:lpstr>Pénalités bilan</vt:lpstr>
      <vt:lpstr>RH - MOYENS</vt:lpstr>
      <vt:lpstr>Exploitation</vt:lpstr>
      <vt:lpstr>Astreinte</vt:lpstr>
      <vt:lpstr>Maintenance préventive</vt:lpstr>
      <vt:lpstr>Maintenance Corrective</vt:lpstr>
      <vt:lpstr>CVPO-synth</vt:lpstr>
      <vt:lpstr>CVPO - détail</vt:lpstr>
      <vt:lpstr>Travaux</vt:lpstr>
      <vt:lpstr>Stock</vt:lpstr>
      <vt:lpstr>Finances</vt:lpstr>
      <vt:lpstr>Astreinte!Zone_d_impression</vt:lpstr>
      <vt:lpstr>KPI!Zone_d_impression</vt:lpstr>
      <vt:lpstr>'Maintenance Corrective'!Zone_d_impression</vt:lpstr>
      <vt:lpstr>'Maintenance préventive'!Zone_d_impression</vt:lpstr>
      <vt:lpstr>'Pénalités bilan'!Zone_d_impression</vt:lpstr>
      <vt:lpstr>'RH - MOYENS'!Zone_d_impression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BOURDIER Fabien</cp:lastModifiedBy>
  <cp:revision>6</cp:revision>
  <dcterms:created xsi:type="dcterms:W3CDTF">2020-06-10T08:58:56Z</dcterms:created>
  <dcterms:modified xsi:type="dcterms:W3CDTF">2024-10-01T07:52:14Z</dcterms:modified>
</cp:coreProperties>
</file>