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700" activeTab="4"/>
  </bookViews>
  <sheets>
    <sheet name="DPGF " sheetId="2" r:id="rId1"/>
    <sheet name="DPGF - Entretien" sheetId="4" r:id="rId2"/>
    <sheet name="DPGF-MAINTENANCE" sheetId="11" r:id="rId3"/>
    <sheet name="BPU - Multi-services" sheetId="10" r:id="rId4"/>
    <sheet name="BPU-MULTI-TECHNIQUES" sheetId="12" r:id="rId5"/>
  </sheets>
  <definedNames>
    <definedName name="_Toc101327943">#REF!</definedName>
    <definedName name="option">#REF!</definedName>
    <definedName name="option2">#REF!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5" i="4" l="1"/>
  <c r="E5" i="4" s="1"/>
  <c r="C23" i="11"/>
  <c r="C15" i="11"/>
  <c r="H36" i="11"/>
  <c r="B94" i="2"/>
  <c r="B44" i="2"/>
  <c r="B95" i="2"/>
  <c r="B69" i="2"/>
  <c r="H5" i="4" l="1"/>
  <c r="I5" i="4" l="1"/>
  <c r="C11" i="11" l="1"/>
  <c r="G130" i="12" l="1"/>
  <c r="G129" i="12"/>
  <c r="G39" i="12"/>
  <c r="G40" i="12"/>
  <c r="G41" i="12"/>
  <c r="G42" i="12"/>
  <c r="G43" i="12"/>
  <c r="G44" i="12"/>
  <c r="G45" i="12"/>
  <c r="G46" i="12"/>
  <c r="G47" i="12"/>
  <c r="G48" i="12"/>
  <c r="G49" i="12"/>
  <c r="G50" i="12"/>
  <c r="G51" i="12"/>
  <c r="G52" i="12"/>
  <c r="G53" i="12"/>
  <c r="G54" i="12"/>
  <c r="G88" i="12" l="1"/>
  <c r="G87" i="12"/>
  <c r="G86" i="12"/>
  <c r="G278" i="12"/>
  <c r="G277" i="12"/>
  <c r="G276" i="12"/>
  <c r="G275" i="12"/>
  <c r="G272" i="12"/>
  <c r="G271" i="12"/>
  <c r="G270" i="12"/>
  <c r="G269" i="12"/>
  <c r="G268" i="12"/>
  <c r="G267" i="12"/>
  <c r="G266" i="12"/>
  <c r="G265" i="12"/>
  <c r="G264" i="12"/>
  <c r="G263" i="12"/>
  <c r="G262" i="12"/>
  <c r="G261" i="12"/>
  <c r="G260" i="12"/>
  <c r="G259" i="12"/>
  <c r="G258" i="12"/>
  <c r="G257" i="12"/>
  <c r="G256" i="12"/>
  <c r="G255" i="12"/>
  <c r="G254" i="12"/>
  <c r="G253" i="12"/>
  <c r="G252" i="12"/>
  <c r="G251" i="12"/>
  <c r="G250" i="12"/>
  <c r="G249" i="12"/>
  <c r="G248" i="12"/>
  <c r="G247" i="12"/>
  <c r="G246" i="12"/>
  <c r="G245" i="12"/>
  <c r="G244" i="12"/>
  <c r="G243" i="12"/>
  <c r="G242" i="12"/>
  <c r="G241" i="12"/>
  <c r="G239" i="12"/>
  <c r="G238" i="12"/>
  <c r="G237" i="12"/>
  <c r="G235" i="12"/>
  <c r="G234" i="12"/>
  <c r="G230" i="12"/>
  <c r="G229" i="12"/>
  <c r="G227" i="12"/>
  <c r="G226" i="12"/>
  <c r="G225" i="12"/>
  <c r="G224" i="12"/>
  <c r="G223" i="12"/>
  <c r="G222" i="12"/>
  <c r="G221" i="12"/>
  <c r="G220" i="12"/>
  <c r="G219" i="12"/>
  <c r="G218" i="12"/>
  <c r="G217" i="12"/>
  <c r="G216" i="12"/>
  <c r="G213" i="12"/>
  <c r="G212" i="12"/>
  <c r="G211" i="12"/>
  <c r="G210" i="12"/>
  <c r="G209" i="12"/>
  <c r="G208" i="12"/>
  <c r="G207" i="12"/>
  <c r="G203" i="12"/>
  <c r="G202" i="12"/>
  <c r="G201" i="12"/>
  <c r="G200" i="12"/>
  <c r="G199" i="12"/>
  <c r="G198" i="12"/>
  <c r="G197" i="12"/>
  <c r="G194" i="12"/>
  <c r="G193" i="12"/>
  <c r="G191" i="12"/>
  <c r="G190" i="12"/>
  <c r="G189" i="12"/>
  <c r="G188" i="12"/>
  <c r="G187" i="12"/>
  <c r="G186" i="12"/>
  <c r="G185" i="12"/>
  <c r="G184" i="12"/>
  <c r="G183" i="12"/>
  <c r="G182" i="12"/>
  <c r="G181" i="12"/>
  <c r="G178" i="12"/>
  <c r="G177" i="12"/>
  <c r="G176" i="12"/>
  <c r="G175" i="12"/>
  <c r="G174" i="12"/>
  <c r="G173" i="12"/>
  <c r="G172" i="12"/>
  <c r="G171" i="12"/>
  <c r="G170" i="12"/>
  <c r="G169" i="12"/>
  <c r="G168" i="12"/>
  <c r="G167" i="12"/>
  <c r="G163" i="12"/>
  <c r="G162" i="12"/>
  <c r="G161" i="12"/>
  <c r="G160" i="12"/>
  <c r="G157" i="12"/>
  <c r="G156" i="12"/>
  <c r="G155" i="12"/>
  <c r="G154" i="12"/>
  <c r="G153" i="12"/>
  <c r="G152" i="12"/>
  <c r="G149" i="12"/>
  <c r="G148" i="12"/>
  <c r="G147" i="12"/>
  <c r="G146" i="12"/>
  <c r="G143" i="12"/>
  <c r="G142" i="12"/>
  <c r="G141" i="12"/>
  <c r="G140" i="12"/>
  <c r="G139" i="12"/>
  <c r="G138" i="12"/>
  <c r="G137" i="12"/>
  <c r="G136" i="12"/>
  <c r="G133" i="12"/>
  <c r="G132" i="12"/>
  <c r="G131" i="12"/>
  <c r="G128" i="12"/>
  <c r="G127" i="12"/>
  <c r="G126" i="12"/>
  <c r="G123" i="12"/>
  <c r="G122" i="12"/>
  <c r="G120" i="12"/>
  <c r="G119" i="12"/>
  <c r="G118" i="12"/>
  <c r="G117" i="12"/>
  <c r="G116" i="12"/>
  <c r="G112" i="12"/>
  <c r="G111" i="12"/>
  <c r="G110" i="12"/>
  <c r="G109" i="12"/>
  <c r="G108" i="12"/>
  <c r="G107" i="12"/>
  <c r="G106" i="12"/>
  <c r="G105" i="12"/>
  <c r="G102" i="12"/>
  <c r="G101" i="12"/>
  <c r="G100" i="12"/>
  <c r="G99" i="12"/>
  <c r="G98" i="12"/>
  <c r="G97" i="12"/>
  <c r="G96" i="12"/>
  <c r="G95" i="12"/>
  <c r="G94" i="12"/>
  <c r="G93" i="12"/>
  <c r="G92" i="12"/>
  <c r="G91" i="12"/>
  <c r="G83" i="12"/>
  <c r="G82" i="12"/>
  <c r="G81" i="12"/>
  <c r="G80" i="12"/>
  <c r="G77" i="12"/>
  <c r="G76" i="12"/>
  <c r="G75" i="12"/>
  <c r="G74" i="12"/>
  <c r="G73" i="12"/>
  <c r="G72" i="12"/>
  <c r="G71" i="12"/>
  <c r="G70" i="12"/>
  <c r="G69" i="12"/>
  <c r="G68" i="12"/>
  <c r="G67" i="12"/>
  <c r="G66" i="12"/>
  <c r="G62" i="12"/>
  <c r="G61" i="12"/>
  <c r="G60" i="12"/>
  <c r="G59" i="12"/>
  <c r="B67" i="2"/>
  <c r="C67" i="2" s="1"/>
  <c r="H18" i="4"/>
  <c r="B46" i="2"/>
  <c r="B55" i="2"/>
  <c r="B43" i="2"/>
  <c r="B91" i="2"/>
  <c r="C91" i="2" s="1"/>
  <c r="B90" i="2"/>
  <c r="C90" i="2" s="1"/>
  <c r="B89" i="2"/>
  <c r="C89" i="2" s="1"/>
  <c r="B88" i="2"/>
  <c r="C88" i="2" s="1"/>
  <c r="B87" i="2"/>
  <c r="C87" i="2" s="1"/>
  <c r="B86" i="2"/>
  <c r="C86" i="2" s="1"/>
  <c r="B85" i="2"/>
  <c r="C85" i="2" s="1"/>
  <c r="B65" i="2"/>
  <c r="C65" i="2" s="1"/>
  <c r="B64" i="2"/>
  <c r="C64" i="2" s="1"/>
  <c r="B63" i="2"/>
  <c r="B62" i="2"/>
  <c r="C62" i="2" s="1"/>
  <c r="B61" i="2"/>
  <c r="B60" i="2"/>
  <c r="C60" i="2" s="1"/>
  <c r="B59" i="2"/>
  <c r="C59" i="2" s="1"/>
  <c r="B5" i="2"/>
  <c r="B34" i="2"/>
  <c r="B37" i="2"/>
  <c r="B40" i="2"/>
  <c r="B39" i="2"/>
  <c r="B38" i="2"/>
  <c r="B36" i="2"/>
  <c r="B35" i="2"/>
  <c r="B45" i="2" l="1"/>
  <c r="C45" i="2" s="1"/>
  <c r="B17" i="2"/>
  <c r="B68" i="2"/>
  <c r="D75" i="10"/>
  <c r="B14" i="2"/>
  <c r="B93" i="2"/>
  <c r="B42" i="2"/>
  <c r="B70" i="2"/>
  <c r="B96" i="2"/>
  <c r="C96" i="2" s="1"/>
  <c r="C94" i="2"/>
  <c r="C44" i="2"/>
  <c r="C69" i="2"/>
  <c r="C95" i="2"/>
  <c r="B80" i="2"/>
  <c r="B71" i="2"/>
  <c r="B33" i="2"/>
  <c r="C63" i="2"/>
  <c r="B84" i="2"/>
  <c r="C61" i="2"/>
  <c r="B58" i="2"/>
  <c r="E36" i="11"/>
  <c r="F36" i="11" s="1"/>
  <c r="E37" i="11"/>
  <c r="C29" i="11"/>
  <c r="D37" i="11"/>
  <c r="C55" i="2"/>
  <c r="C46" i="2"/>
  <c r="C40" i="2"/>
  <c r="C39" i="2"/>
  <c r="C38" i="2"/>
  <c r="C37" i="2"/>
  <c r="C36" i="2"/>
  <c r="C35" i="2"/>
  <c r="C34" i="2"/>
  <c r="C27" i="2"/>
  <c r="C18" i="2"/>
  <c r="C16" i="2"/>
  <c r="C15" i="2"/>
  <c r="C12" i="2"/>
  <c r="C11" i="2"/>
  <c r="C10" i="2"/>
  <c r="C9" i="2"/>
  <c r="C8" i="2"/>
  <c r="C7" i="2"/>
  <c r="C6" i="2"/>
  <c r="B41" i="2" l="1"/>
  <c r="B106" i="2"/>
  <c r="C106" i="2" s="1"/>
  <c r="C68" i="2"/>
  <c r="B66" i="2"/>
  <c r="C66" i="2" s="1"/>
  <c r="C80" i="2"/>
  <c r="B13" i="2"/>
  <c r="C93" i="2"/>
  <c r="C70" i="2"/>
  <c r="H37" i="11"/>
  <c r="I37" i="11"/>
  <c r="J37" i="11" s="1"/>
  <c r="B24" i="2"/>
  <c r="C33" i="2"/>
  <c r="B97" i="2"/>
  <c r="B92" i="2" s="1"/>
  <c r="C71" i="2"/>
  <c r="C58" i="2"/>
  <c r="C84" i="2"/>
  <c r="C5" i="2"/>
  <c r="I36" i="11"/>
  <c r="J36" i="11" s="1"/>
  <c r="F37" i="11"/>
  <c r="I28" i="11"/>
  <c r="J28" i="11" s="1"/>
  <c r="G28" i="11"/>
  <c r="E28" i="11"/>
  <c r="E22" i="11"/>
  <c r="G22" i="11" s="1"/>
  <c r="D36" i="11"/>
  <c r="D28" i="11"/>
  <c r="E44" i="11"/>
  <c r="F44" i="11" s="1"/>
  <c r="E42" i="11"/>
  <c r="G42" i="11" s="1"/>
  <c r="I42" i="11" s="1"/>
  <c r="J42" i="11" s="1"/>
  <c r="E41" i="11"/>
  <c r="G41" i="11" s="1"/>
  <c r="I41" i="11" s="1"/>
  <c r="J41" i="11" s="1"/>
  <c r="E40" i="11"/>
  <c r="G40" i="11" s="1"/>
  <c r="I40" i="11" s="1"/>
  <c r="J40" i="11" s="1"/>
  <c r="E39" i="11"/>
  <c r="F39" i="11" s="1"/>
  <c r="E35" i="11"/>
  <c r="G35" i="11" s="1"/>
  <c r="I35" i="11" s="1"/>
  <c r="J35" i="11" s="1"/>
  <c r="E34" i="11"/>
  <c r="G34" i="11" s="1"/>
  <c r="I34" i="11" s="1"/>
  <c r="J34" i="11" s="1"/>
  <c r="E33" i="11"/>
  <c r="F33" i="11" s="1"/>
  <c r="E32" i="11"/>
  <c r="F32" i="11" s="1"/>
  <c r="E31" i="11"/>
  <c r="F31" i="11" s="1"/>
  <c r="E30" i="11"/>
  <c r="F30" i="11" s="1"/>
  <c r="E27" i="11"/>
  <c r="G27" i="11" s="1"/>
  <c r="I27" i="11" s="1"/>
  <c r="J27" i="11" s="1"/>
  <c r="E26" i="11"/>
  <c r="G26" i="11" s="1"/>
  <c r="I26" i="11" s="1"/>
  <c r="J26" i="11" s="1"/>
  <c r="E25" i="11"/>
  <c r="F25" i="11" s="1"/>
  <c r="E24" i="11"/>
  <c r="E21" i="11"/>
  <c r="E20" i="11"/>
  <c r="F20" i="11" s="1"/>
  <c r="E19" i="11"/>
  <c r="G19" i="11" s="1"/>
  <c r="I19" i="11" s="1"/>
  <c r="J19" i="11" s="1"/>
  <c r="E18" i="11"/>
  <c r="G18" i="11" s="1"/>
  <c r="E17" i="11"/>
  <c r="F17" i="11" s="1"/>
  <c r="E16" i="11"/>
  <c r="E14" i="11"/>
  <c r="G14" i="11" s="1"/>
  <c r="I14" i="11" s="1"/>
  <c r="J14" i="11" s="1"/>
  <c r="E13" i="11"/>
  <c r="E12" i="11"/>
  <c r="E10" i="11"/>
  <c r="F10" i="11" s="1"/>
  <c r="E9" i="11"/>
  <c r="G9" i="11" s="1"/>
  <c r="I9" i="11" s="1"/>
  <c r="E8" i="11"/>
  <c r="G8" i="11" s="1"/>
  <c r="I8" i="11" s="1"/>
  <c r="E7" i="11"/>
  <c r="G7" i="11" s="1"/>
  <c r="E6" i="11"/>
  <c r="G6" i="11" s="1"/>
  <c r="I6" i="11" s="1"/>
  <c r="J6" i="11" s="1"/>
  <c r="D22" i="11"/>
  <c r="D44" i="11"/>
  <c r="C43" i="11"/>
  <c r="D42" i="11"/>
  <c r="D41" i="11"/>
  <c r="D40" i="11"/>
  <c r="D39" i="11"/>
  <c r="C38" i="11"/>
  <c r="D35" i="11"/>
  <c r="D34" i="11"/>
  <c r="D33" i="11"/>
  <c r="D32" i="11"/>
  <c r="D31" i="11"/>
  <c r="D30" i="11"/>
  <c r="D27" i="11"/>
  <c r="D26" i="11"/>
  <c r="D25" i="11"/>
  <c r="D24" i="11"/>
  <c r="D21" i="11"/>
  <c r="D20" i="11"/>
  <c r="D19" i="11"/>
  <c r="D18" i="11"/>
  <c r="D17" i="11"/>
  <c r="D16" i="11"/>
  <c r="D14" i="11"/>
  <c r="D13" i="11"/>
  <c r="D12" i="11"/>
  <c r="D10" i="11"/>
  <c r="D6" i="11"/>
  <c r="C5" i="11"/>
  <c r="F24" i="11" l="1"/>
  <c r="E23" i="11"/>
  <c r="F16" i="11"/>
  <c r="E15" i="11"/>
  <c r="F12" i="11"/>
  <c r="E11" i="11"/>
  <c r="B49" i="2" s="1"/>
  <c r="F14" i="11"/>
  <c r="D43" i="11"/>
  <c r="B26" i="2"/>
  <c r="C26" i="2" s="1"/>
  <c r="D38" i="11"/>
  <c r="B25" i="2"/>
  <c r="C25" i="2" s="1"/>
  <c r="E29" i="11"/>
  <c r="B23" i="2"/>
  <c r="C23" i="2" s="1"/>
  <c r="F19" i="11"/>
  <c r="B22" i="2"/>
  <c r="C22" i="2" s="1"/>
  <c r="B21" i="2"/>
  <c r="C21" i="2" s="1"/>
  <c r="B20" i="2"/>
  <c r="C97" i="2"/>
  <c r="D5" i="11"/>
  <c r="D29" i="11"/>
  <c r="C24" i="2"/>
  <c r="D15" i="11"/>
  <c r="F26" i="11"/>
  <c r="D11" i="11"/>
  <c r="G31" i="11"/>
  <c r="H31" i="11" s="1"/>
  <c r="D23" i="11"/>
  <c r="F27" i="11"/>
  <c r="G30" i="11"/>
  <c r="H28" i="11"/>
  <c r="F28" i="11"/>
  <c r="I18" i="11"/>
  <c r="I7" i="11"/>
  <c r="G20" i="11"/>
  <c r="I20" i="11" s="1"/>
  <c r="J20" i="11" s="1"/>
  <c r="G25" i="11"/>
  <c r="G12" i="11"/>
  <c r="H40" i="11"/>
  <c r="G10" i="11"/>
  <c r="I10" i="11" s="1"/>
  <c r="J10" i="11" s="1"/>
  <c r="F11" i="11"/>
  <c r="F42" i="11"/>
  <c r="G13" i="11"/>
  <c r="I13" i="11" s="1"/>
  <c r="J13" i="11" s="1"/>
  <c r="G21" i="11"/>
  <c r="I21" i="11" s="1"/>
  <c r="J21" i="11" s="1"/>
  <c r="G24" i="11"/>
  <c r="G17" i="11"/>
  <c r="I17" i="11" s="1"/>
  <c r="J17" i="11" s="1"/>
  <c r="G32" i="11"/>
  <c r="I32" i="11" s="1"/>
  <c r="J32" i="11" s="1"/>
  <c r="G16" i="11"/>
  <c r="G33" i="11"/>
  <c r="I33" i="11" s="1"/>
  <c r="J33" i="11" s="1"/>
  <c r="G44" i="11"/>
  <c r="E43" i="11"/>
  <c r="F22" i="11"/>
  <c r="H22" i="11"/>
  <c r="I22" i="11"/>
  <c r="J22" i="11" s="1"/>
  <c r="H42" i="11"/>
  <c r="H41" i="11"/>
  <c r="G39" i="11"/>
  <c r="H26" i="11"/>
  <c r="H27" i="11"/>
  <c r="H14" i="11"/>
  <c r="H18" i="11"/>
  <c r="H34" i="11"/>
  <c r="H19" i="11"/>
  <c r="H35" i="11"/>
  <c r="B51" i="2"/>
  <c r="F18" i="11"/>
  <c r="E5" i="11"/>
  <c r="F40" i="11"/>
  <c r="F34" i="11"/>
  <c r="F41" i="11"/>
  <c r="F35" i="11"/>
  <c r="F21" i="11"/>
  <c r="F13" i="11"/>
  <c r="E38" i="11"/>
  <c r="F6" i="11"/>
  <c r="I24" i="11" l="1"/>
  <c r="G23" i="11"/>
  <c r="I16" i="11"/>
  <c r="G15" i="11"/>
  <c r="F5" i="11"/>
  <c r="B48" i="2"/>
  <c r="F43" i="11"/>
  <c r="B54" i="2"/>
  <c r="C54" i="2" s="1"/>
  <c r="F38" i="11"/>
  <c r="B53" i="2"/>
  <c r="C53" i="2" s="1"/>
  <c r="F29" i="11"/>
  <c r="B52" i="2"/>
  <c r="F15" i="11"/>
  <c r="B50" i="2"/>
  <c r="C50" i="2" s="1"/>
  <c r="G5" i="11"/>
  <c r="B73" i="2" s="1"/>
  <c r="G11" i="11"/>
  <c r="B74" i="2" s="1"/>
  <c r="C74" i="2" s="1"/>
  <c r="I5" i="11"/>
  <c r="H13" i="11"/>
  <c r="H33" i="11"/>
  <c r="I30" i="11"/>
  <c r="J30" i="11" s="1"/>
  <c r="G29" i="11"/>
  <c r="B77" i="2" s="1"/>
  <c r="C51" i="2"/>
  <c r="H16" i="11"/>
  <c r="C49" i="2"/>
  <c r="B19" i="2"/>
  <c r="C48" i="2"/>
  <c r="C92" i="2"/>
  <c r="H20" i="11"/>
  <c r="H17" i="11"/>
  <c r="I31" i="11"/>
  <c r="J31" i="11" s="1"/>
  <c r="C20" i="2"/>
  <c r="C19" i="2" s="1"/>
  <c r="H30" i="11"/>
  <c r="F23" i="11"/>
  <c r="B76" i="2"/>
  <c r="I12" i="11"/>
  <c r="I11" i="11" s="1"/>
  <c r="B100" i="2" s="1"/>
  <c r="H12" i="11"/>
  <c r="H32" i="11"/>
  <c r="H25" i="11"/>
  <c r="I25" i="11"/>
  <c r="J25" i="11" s="1"/>
  <c r="H10" i="11"/>
  <c r="J18" i="11"/>
  <c r="H21" i="11"/>
  <c r="G43" i="11"/>
  <c r="I44" i="11"/>
  <c r="H44" i="11"/>
  <c r="G38" i="11"/>
  <c r="I39" i="11"/>
  <c r="H39" i="11"/>
  <c r="H6" i="11"/>
  <c r="H24" i="11"/>
  <c r="J24" i="11" l="1"/>
  <c r="I23" i="11"/>
  <c r="J16" i="11"/>
  <c r="I15" i="11"/>
  <c r="H43" i="11"/>
  <c r="B79" i="2"/>
  <c r="C52" i="2"/>
  <c r="J15" i="11"/>
  <c r="B101" i="2"/>
  <c r="C73" i="2"/>
  <c r="C76" i="2"/>
  <c r="H5" i="11"/>
  <c r="C100" i="2"/>
  <c r="H38" i="11"/>
  <c r="B78" i="2"/>
  <c r="C77" i="2"/>
  <c r="H15" i="11"/>
  <c r="B75" i="2"/>
  <c r="B47" i="2"/>
  <c r="C47" i="2" s="1"/>
  <c r="H11" i="11"/>
  <c r="J5" i="11"/>
  <c r="B99" i="2"/>
  <c r="I29" i="11"/>
  <c r="H23" i="11"/>
  <c r="H29" i="11"/>
  <c r="B102" i="2"/>
  <c r="J12" i="11"/>
  <c r="J11" i="11"/>
  <c r="I43" i="11"/>
  <c r="J44" i="11"/>
  <c r="J39" i="11"/>
  <c r="I38" i="11"/>
  <c r="J29" i="11" l="1"/>
  <c r="B103" i="2"/>
  <c r="C99" i="2"/>
  <c r="C101" i="2"/>
  <c r="B56" i="2"/>
  <c r="B111" i="2" s="1"/>
  <c r="C111" i="2" s="1"/>
  <c r="C102" i="2"/>
  <c r="C75" i="2"/>
  <c r="J38" i="11"/>
  <c r="B104" i="2"/>
  <c r="C78" i="2"/>
  <c r="C79" i="2"/>
  <c r="J43" i="11"/>
  <c r="B105" i="2"/>
  <c r="B72" i="2"/>
  <c r="J23" i="11"/>
  <c r="C72" i="2" l="1"/>
  <c r="C81" i="2" s="1"/>
  <c r="B81" i="2"/>
  <c r="B112" i="2" s="1"/>
  <c r="C112" i="2" s="1"/>
  <c r="C104" i="2"/>
  <c r="C105" i="2"/>
  <c r="B98" i="2"/>
  <c r="C103" i="2"/>
  <c r="C43" i="2"/>
  <c r="C17" i="2"/>
  <c r="B107" i="2" l="1"/>
  <c r="B113" i="2" s="1"/>
  <c r="C113" i="2" s="1"/>
  <c r="C98" i="2"/>
  <c r="C107" i="2" s="1"/>
  <c r="C14" i="2"/>
  <c r="C13" i="2" s="1"/>
  <c r="C28" i="2" s="1"/>
  <c r="B28" i="2"/>
  <c r="C41" i="2"/>
  <c r="C56" i="2" s="1"/>
  <c r="C42" i="2"/>
  <c r="B110" i="2" l="1"/>
  <c r="C110" i="2" s="1"/>
  <c r="C114" i="2" s="1"/>
  <c r="B114" i="2" l="1"/>
</calcChain>
</file>

<file path=xl/sharedStrings.xml><?xml version="1.0" encoding="utf-8"?>
<sst xmlns="http://schemas.openxmlformats.org/spreadsheetml/2006/main" count="1062" uniqueCount="481">
  <si>
    <t>GMAO</t>
  </si>
  <si>
    <t>CCTPS - CVC</t>
  </si>
  <si>
    <t>Maintenance constructeur / spécialisé équipements frigorifiques</t>
  </si>
  <si>
    <t>CCTPS - PLOMBERIE</t>
  </si>
  <si>
    <t>Maintenance constructeur / spécialisée postes HT, transformation et TGBT</t>
  </si>
  <si>
    <t>Maintenance constructeur / spécialisée GE</t>
  </si>
  <si>
    <t>Maintenance constructeur / spécialisée panneaux photovoltaïques</t>
  </si>
  <si>
    <t>Maintenance constructeur / spécialisée onduleurs</t>
  </si>
  <si>
    <t>Prélèvements / analyses d'eau / traitement réseaux</t>
  </si>
  <si>
    <t>CCTPS - SECURITE INCENDIE</t>
  </si>
  <si>
    <t>Maintenance constructeur / spécialisée SSI</t>
  </si>
  <si>
    <t>Maintenance constructeur / spécialisée extincteurs</t>
  </si>
  <si>
    <t>Maintenance constructeur / spécialisée extinction automatique à gaz</t>
  </si>
  <si>
    <t>Maintenance constructeur / spécialisée désenfumage</t>
  </si>
  <si>
    <t>Maintenance constructeur / spécialisée colonnes sèches</t>
  </si>
  <si>
    <t>CCTPS - EQUIPEMENTS MECANIQUES</t>
  </si>
  <si>
    <t>Maintenance constructeur / spécialisée Ascenseur et monte-charge</t>
  </si>
  <si>
    <t>Maintenance constructeur / spécialisée portes, portails, barrières, bornes, PNG</t>
  </si>
  <si>
    <t>Maintenance constructeur / spécialisée nacelles</t>
  </si>
  <si>
    <t>CCTPS - CLOS COUVERT SECOND ŒUVRE</t>
  </si>
  <si>
    <t>Chef de site</t>
  </si>
  <si>
    <t>Détection fuite</t>
  </si>
  <si>
    <t>LE CANDIDAT DOIT RENSEIGNER LES CELLULES SURLIGNEES EN JAUNE</t>
  </si>
  <si>
    <t>DÉSIGNATION DES PRESTATIONS</t>
  </si>
  <si>
    <t>Montant annuel HT</t>
  </si>
  <si>
    <t>Montant annuel TTC</t>
  </si>
  <si>
    <t>Chargé d'affaire + fonction support</t>
  </si>
  <si>
    <t>Sous-total - Entretien</t>
  </si>
  <si>
    <t>Prestations nettoyage</t>
  </si>
  <si>
    <t>Gestion des déchets</t>
  </si>
  <si>
    <t>Espaces verts</t>
  </si>
  <si>
    <t>Sous-total - Maintenance</t>
  </si>
  <si>
    <t>Prestations 4D</t>
  </si>
  <si>
    <t>Plomberie</t>
  </si>
  <si>
    <t>Courant fort</t>
  </si>
  <si>
    <t>Courant faible</t>
  </si>
  <si>
    <t xml:space="preserve">Sécurité Incendie </t>
  </si>
  <si>
    <t>Equipements mécanique</t>
  </si>
  <si>
    <t>Permanence techniciens</t>
  </si>
  <si>
    <t>Service d'astreinte</t>
  </si>
  <si>
    <t>TOTAL</t>
  </si>
  <si>
    <t xml:space="preserve">Clos couvert - seconde œuvre </t>
  </si>
  <si>
    <t xml:space="preserve">Décomposition  
du montant annuel des prestations récurrentes </t>
  </si>
  <si>
    <t>Décomposition 
du montant annuel de l'encadrement des prestations récurrentes (€ HT)</t>
  </si>
  <si>
    <t>Décomposition du montant annuel des matériels affectés à la réalisation des prestations (€ HT)</t>
  </si>
  <si>
    <t>Décomposition
du montant annuel des fournitures et consommables affectées à la réalisation des prestations (€ HT)</t>
  </si>
  <si>
    <t>TOTAL EN € HT</t>
  </si>
  <si>
    <t>Nombre d'heures</t>
  </si>
  <si>
    <t>Montant (€ HT)</t>
  </si>
  <si>
    <t>Sous total - Nettoyage</t>
  </si>
  <si>
    <t>Sous total - Collecte des déchets</t>
  </si>
  <si>
    <t>Mise à disposition et maintenance des contenants</t>
  </si>
  <si>
    <t>Traitement</t>
  </si>
  <si>
    <t>DIB</t>
  </si>
  <si>
    <t>Carton</t>
  </si>
  <si>
    <t>Verre</t>
  </si>
  <si>
    <t>Bois</t>
  </si>
  <si>
    <t>5 palettes</t>
  </si>
  <si>
    <t>Volume des bacs (en litres)</t>
  </si>
  <si>
    <t>Hebdomadaire</t>
  </si>
  <si>
    <t>Quotidienne</t>
  </si>
  <si>
    <t>Sous-total - Management / pilotage</t>
  </si>
  <si>
    <t>Interphonie, Visiophonie, Sonorisation, Contrôle d'accès, Anti-intrusion / Alarme</t>
  </si>
  <si>
    <t>Relais et Antennes,</t>
  </si>
  <si>
    <t>GTE / GTB</t>
  </si>
  <si>
    <t>CVC</t>
  </si>
  <si>
    <t>DESIGNATION DES PRESTATIONS</t>
  </si>
  <si>
    <t>Taux de TVA</t>
  </si>
  <si>
    <t>Prix forfaitaire annuel en € HT</t>
  </si>
  <si>
    <t>CCTPS - COURANTS FORTS</t>
  </si>
  <si>
    <t>CCTPS - COURANTS FAIBLES</t>
  </si>
  <si>
    <r>
      <t>Typologie et surfaces (</t>
    </r>
    <r>
      <rPr>
        <b/>
        <i/>
        <sz val="9"/>
        <color theme="1"/>
        <rFont val="Arial"/>
        <family val="2"/>
      </rPr>
      <t>Volume indicatif selon article 6 CCTP-S</t>
    </r>
    <r>
      <rPr>
        <b/>
        <sz val="9"/>
        <color theme="1"/>
        <rFont val="Arial"/>
        <family val="2"/>
      </rPr>
      <t>)</t>
    </r>
  </si>
  <si>
    <t>Circulations et assimilés
(8 184m²)</t>
  </si>
  <si>
    <t>Bureaux et locaux assimilés
(17 426m²)</t>
  </si>
  <si>
    <t>Locaux de garde à vue et dégrisement
(873m²)</t>
  </si>
  <si>
    <t>Sanitaires, douches, vestiaires
(1 053m²)</t>
  </si>
  <si>
    <t>Cafétéria - salle de pause
(663m²)</t>
  </si>
  <si>
    <t>Accueil, salle d’attente
(344m²)</t>
  </si>
  <si>
    <t>Locaux sportifs
(139m²)</t>
  </si>
  <si>
    <t>Locaux spécifiques et techniques
(388m²)</t>
  </si>
  <si>
    <t>Nombre de bacs*</t>
  </si>
  <si>
    <t>Fréquence des collectes actuelles*</t>
  </si>
  <si>
    <t>Autres postes prévus au CCTP-S (cabine IJ, etc.)</t>
  </si>
  <si>
    <t>Autres postes prévus au CCTP-S (thermographie, etc.)</t>
  </si>
  <si>
    <t>Autres postes prévus au CCTP-S</t>
  </si>
  <si>
    <t>Gestionnaire de site</t>
  </si>
  <si>
    <t>Vérifications réglementaires par organisme agréé</t>
  </si>
  <si>
    <t>Autres postes prévus au CCTP</t>
  </si>
  <si>
    <t>Bordereau de prix unitaires multi-techniques</t>
  </si>
  <si>
    <t>Unité commande</t>
  </si>
  <si>
    <t>PRIX UNITAIRE
HT €</t>
  </si>
  <si>
    <t>PRIX UNITAIRE
TTC €</t>
  </si>
  <si>
    <t>TAUX
DE
TVA</t>
  </si>
  <si>
    <t>1/2 journée</t>
  </si>
  <si>
    <t>forfait / cage</t>
  </si>
  <si>
    <t>Capture de pigeons</t>
  </si>
  <si>
    <t>mètre linéaire (ml)</t>
  </si>
  <si>
    <t>Fourniture et pose de gel répulsif en coupelle</t>
  </si>
  <si>
    <t>Fourniture et pose des câblages d'un système à électro-répulsion (câbles, etc.)</t>
  </si>
  <si>
    <t>forfait / boitier</t>
  </si>
  <si>
    <t xml:space="preserve">Fourniture et pose du boitier d'un système à électro-répulsion </t>
  </si>
  <si>
    <t>Fourniture et pose de fils/câbles tendus /a ressort en acier inoxydable</t>
  </si>
  <si>
    <t>Fourniture et pose de picots anti-pigeons en acier inoxydable</t>
  </si>
  <si>
    <t>mètre carré (m²)</t>
  </si>
  <si>
    <t>Entretien de grillage rigide permettant l'obstruction des passages</t>
  </si>
  <si>
    <t>Fourniture et pose de grillage rigide permettant l'obstruction des passages</t>
  </si>
  <si>
    <t>Entretien de filets anti-pigeons</t>
  </si>
  <si>
    <t>Fourniture et pose de filets anti-pigeons</t>
  </si>
  <si>
    <t>Grattage à vif des fientes de pigeons</t>
  </si>
  <si>
    <t>Dépigeonnage</t>
  </si>
  <si>
    <t>** Cas particulier pour les abeilles: Avant élimination, un apiculteur devra être contacté afin de lui proposer de récupérer la ruche</t>
  </si>
  <si>
    <r>
      <rPr>
        <b/>
        <sz val="9"/>
        <rFont val="Calibri"/>
        <family val="2"/>
        <scheme val="minor"/>
      </rPr>
      <t xml:space="preserve">* Insectes exclus : </t>
    </r>
    <r>
      <rPr>
        <sz val="9"/>
        <rFont val="Calibri"/>
        <family val="2"/>
        <scheme val="minor"/>
      </rPr>
      <t>Insectes xylophages (termites, etc.), champignons (mérule, etc.).</t>
    </r>
  </si>
  <si>
    <t>forfait /intervention</t>
  </si>
  <si>
    <t>Guêpes, frelons, abeilles (ces prestations inclus le retrait des ruches/nids)**</t>
  </si>
  <si>
    <t>Insectes volants (mouches, moucherons, mites, moustiques, etc.)</t>
  </si>
  <si>
    <t>Insectes rampants (puces, poux, araignées, fourmis, larves, etc.)</t>
  </si>
  <si>
    <t>Blattes, cafards</t>
  </si>
  <si>
    <t>Désinsectisation*</t>
  </si>
  <si>
    <t>m²</t>
  </si>
  <si>
    <t>Prestation ponctuelle (espèce traitée : rat, souris, mulot, surmulot)</t>
  </si>
  <si>
    <t xml:space="preserve">Dératisation </t>
  </si>
  <si>
    <t>*Les prestations seront réalisées sur une surface minimum de 50m², le montant minimum par intervention est donc de 50 fois le prix unitaire.</t>
  </si>
  <si>
    <t>Désinfection - Nettoyage spécialisé - Assainissement
(excréments, urine, vomissures, dégorgement d’eau usée, décès, déchets animaliers, etc.)</t>
  </si>
  <si>
    <t>Désinfection - Décontamination - Traitement antiparasitaire
(tuberculose, VIH, hépatites, sang, sarcopte de la Gale, etc.)</t>
  </si>
  <si>
    <t>Désinfection*</t>
  </si>
  <si>
    <t>PRESTATIONS DE DESINFECTION, DERATISATION, DESINSECTISATION, DEPIGEONNAGE</t>
  </si>
  <si>
    <t>Balayage mécanisé des sols durs des voies et des parkings</t>
  </si>
  <si>
    <t>Balayage manuel des sols durs des voies et des parkings</t>
  </si>
  <si>
    <t>Enlèvement des gommes à mâcher</t>
  </si>
  <si>
    <t>Espaces extérieurs</t>
  </si>
  <si>
    <t>Nettoyage des locaux poubelles</t>
  </si>
  <si>
    <t xml:space="preserve">Désinfection tatamis </t>
  </si>
  <si>
    <t>Aspiration tatamis</t>
  </si>
  <si>
    <t xml:space="preserve">Entretien des locaux sportifs </t>
  </si>
  <si>
    <t>Locaux spécifiques</t>
  </si>
  <si>
    <t>Entretien des conteneurs</t>
  </si>
  <si>
    <t>Entretien des corbeilles de bureau</t>
  </si>
  <si>
    <t>Mobiliers</t>
  </si>
  <si>
    <r>
      <t>Détartrage complet des sanitaires</t>
    </r>
    <r>
      <rPr>
        <b/>
        <sz val="12"/>
        <color rgb="FFFF0000"/>
        <rFont val="Tahoma"/>
        <family val="2"/>
      </rPr>
      <t xml:space="preserve"> </t>
    </r>
    <r>
      <rPr>
        <b/>
        <sz val="12"/>
        <color theme="1"/>
        <rFont val="Tahoma"/>
        <family val="2"/>
      </rPr>
      <t>+ faïences douches</t>
    </r>
  </si>
  <si>
    <t xml:space="preserve">Dépoussiérage et détachage des faïences murales </t>
  </si>
  <si>
    <t>Sanitaires</t>
  </si>
  <si>
    <t>Décapage des sols PVC et pose d'émulsion</t>
  </si>
  <si>
    <t>Récurage des sols carrelés</t>
  </si>
  <si>
    <t>Spray méthode des sols</t>
  </si>
  <si>
    <t>Lavage des sols durs et en PVC</t>
  </si>
  <si>
    <t>Balayage humide des sols / aspiration des moquettes</t>
  </si>
  <si>
    <t>Sols</t>
  </si>
  <si>
    <t>Lessivage des murs tous locaux, toutes hauteurs, désinfection des poignées et interrupteurs électriques</t>
  </si>
  <si>
    <t xml:space="preserve">Nettoyage en urgence des locaux de garde à vue souillés </t>
  </si>
  <si>
    <t>Lessivage des plafonds</t>
  </si>
  <si>
    <t>Décollage des affiches après manifestation</t>
  </si>
  <si>
    <t>Nettoyage en urgence des locaux</t>
  </si>
  <si>
    <t>Remise en état</t>
  </si>
  <si>
    <t>PRESTATIONS COMPLEMENTAIRES DE NETTOYAGE</t>
  </si>
  <si>
    <t>Bordereau de prix unitaires multiservices</t>
  </si>
  <si>
    <t>DÉSIGNATION DES PRESTATIONS ANNUELLES</t>
  </si>
  <si>
    <t xml:space="preserve">ANNEXE N°1 A L'ACTE D'ENGAGEMENT DU MARCHE </t>
  </si>
  <si>
    <t xml:space="preserve">ANNEXE N°1 A L'ACTE D'ENGAGEMENT </t>
  </si>
  <si>
    <t>Annexe n°1 à l'acte d'engagement - décomposition du prix global et forfaitaire - 
Entretien</t>
  </si>
  <si>
    <t>Annexe n°1 à l'acte d'engagement - décomposition du prix global et forfaitaire</t>
  </si>
  <si>
    <t>Hygiène féminine</t>
  </si>
  <si>
    <t>Tissus</t>
  </si>
  <si>
    <t>u</t>
  </si>
  <si>
    <t>Punaises de lit traitement par vapeur séche ( + de 110°)</t>
  </si>
  <si>
    <t>Punaises de lit traitement par canon à chaleur( + de 60 pour 2 heures) toutes sujections: calfeutrement , racodement électrique, cables etc,,</t>
  </si>
  <si>
    <t>mètre carré (m²) pour 2 heures</t>
  </si>
  <si>
    <t>Entretien des collecteurs dans les étages</t>
  </si>
  <si>
    <t>Traitement du calcaire dans les réseaux ECS</t>
  </si>
  <si>
    <t xml:space="preserve">Test d'étanchéité et recharge des réseaux Climatisations </t>
  </si>
  <si>
    <t>(1) La TVA indiquée est par défaut à 20%. Le Pouvoir Adjudicateur se réserve le droit de faire appliquer une TVA réduire (conformément CERFA N°1301-SD) pour les travaux dans les locaux à usage d'habitation livrés depuis plus de 2 ans.</t>
  </si>
  <si>
    <t>Ref</t>
  </si>
  <si>
    <t>Précisions</t>
  </si>
  <si>
    <t>Prix unitaire (HT)</t>
  </si>
  <si>
    <t>Prix unitaire (TTC)</t>
  </si>
  <si>
    <r>
      <t>TVA</t>
    </r>
    <r>
      <rPr>
        <b/>
        <vertAlign val="superscript"/>
        <sz val="10"/>
        <color theme="0"/>
        <rFont val="Arial"/>
        <family val="2"/>
      </rPr>
      <t>(1)</t>
    </r>
  </si>
  <si>
    <t>0 - Général</t>
  </si>
  <si>
    <t>0.1 - Dépense contrôlée</t>
  </si>
  <si>
    <t>0.2 - Moyens de levage et location</t>
  </si>
  <si>
    <t>Nacelle à flèche articulée de 10 m</t>
  </si>
  <si>
    <t xml:space="preserve"> 1 journée</t>
  </si>
  <si>
    <t>1 semaine</t>
  </si>
  <si>
    <t xml:space="preserve">Plate forme à ciseaux de 10 m </t>
  </si>
  <si>
    <t>Mise à disposition d'une benne de 15m3 en DIB (stockage 15 jours plein) comprenant enlèvement, évacuation et traitement des déchets.</t>
  </si>
  <si>
    <t>Mise à disposition d'une benne de 30m3 en DIB (stockage 15 jours plein) comprenant enlèvement, évacuation et traitement des déchets.</t>
  </si>
  <si>
    <t>II - ÉLECTRICITÉ COURANT FORT</t>
  </si>
  <si>
    <t>II.1 - Prise de courant / interrupteurs</t>
  </si>
  <si>
    <t xml:space="preserve">Fourniture et pose PC 2P+T (hors cablage) &gt;&gt; </t>
  </si>
  <si>
    <t xml:space="preserve">&gt;&gt; Etanche type LEGRAND PLEXO ou équivalent </t>
  </si>
  <si>
    <t xml:space="preserve">&gt;&gt; Anti vandale de type LEGRAND SOLIROC ou équivalent </t>
  </si>
  <si>
    <t xml:space="preserve">&gt;&gt; encastré de type LEGRAND Mosaïque ou équivalent </t>
  </si>
  <si>
    <t xml:space="preserve">&gt;&gt; en saillie de type LEGRAND Mosaïque ou équivalent </t>
  </si>
  <si>
    <t>II.2 - Eclairage</t>
  </si>
  <si>
    <t xml:space="preserve">&gt;&gt; DownLight LED 230V/5W, =/&gt; 260 Lm, Angle =/&gt; 35°, diam. =/&gt; 80 mm, IRC =/&gt; 80, 25 000 heures, 100 000 ON/OFF   </t>
  </si>
  <si>
    <t>&gt;&gt; Down Light LED 230V/10W, =/&gt; 600 Lm Angle 25° diam. =/&gt; 95 mm, IRC =/&gt; 80, 50 000 heures, 100 000 ON/OFF</t>
  </si>
  <si>
    <t>&gt;&gt; Down Light LED 230V/13W, =/&gt; 700Lm, Angle =/&gt; 40°, diam.50mm, IRC =/&gt; 90, 50 000 heures, 100 000 ON/OFF</t>
  </si>
  <si>
    <t>&gt;&gt; Down Light LED 230V/12W, =/&gt; 1 100 Lm, Angle =/&gt; 80°, diam. =/&gt; 170 mm, IRC =/&gt; 80, 50 000 heures, 100 000 ON/OFF</t>
  </si>
  <si>
    <t>&gt;&gt; Down Light LED 230V/19W, =/&gt; 1 800 Lm, Angle =/&gt; 80°, diam. =/&gt; 230 mm, IRC =/&gt; 80, 50 000 heures, 100 000 ON/OFF</t>
  </si>
  <si>
    <t>&gt;&gt; Hublot LED étanche 230V/18W, =/&gt; 1 800 Lm, IRC =/&gt;80, 50 000 heures, 100 000 ON/OFF, indices =/&gt; IP65 et IK10</t>
  </si>
  <si>
    <t>&gt;&gt; Pavé lumineux 600x600 encastré / saillie - LED =/&gt; 30W, =/&gt; 3 400 Lm, UGR =/&gt; 19, IRC =/&gt; 80</t>
  </si>
  <si>
    <t>&gt;&gt; Dalle lumineuse 1200x600 encastré / saillie - LED</t>
  </si>
  <si>
    <t xml:space="preserve">&gt;&gt; Luminaire étanche en saillie - LED </t>
  </si>
  <si>
    <t>&gt;&gt; Projecteur Led 230V/130 W, =/&gt; 6 000 Lm, Angle =/&gt; 100°x 20°, IP66 IK 09, 50 000 heures</t>
  </si>
  <si>
    <t>&gt;&gt; Projecteur Led 230V/130 W, =/&gt; 12 000 Lm, Angle =/&gt; 100°x 20°, IP66 IK 09, 50 000 heures</t>
  </si>
  <si>
    <t>&gt;&gt; Projecteur Led 230V/220 W, =/&gt; 20 000Lm, Angle =/&gt; 100°x 20°,  IP66 IK 09, 50 000 heures</t>
  </si>
  <si>
    <t>Remplacement d'un Synergis Cloud Link (SCL) (contrôle d'accès)</t>
  </si>
  <si>
    <t>Remplacement d'un lecteur de badges iCLASS R10SE DesFire EV1 ref. 900NWN TEK 00324</t>
  </si>
  <si>
    <t>ml</t>
  </si>
  <si>
    <t>IV.1 - Extincteurs</t>
  </si>
  <si>
    <t>Fourniture d'un extincteur CO2 2kg neuf</t>
  </si>
  <si>
    <t>Fourniture d'un extincteur CO2 5kg neuf</t>
  </si>
  <si>
    <t>Fourniture d'un extincteur poudre 6kg neuf</t>
  </si>
  <si>
    <t>Fourniture d'un extincteur poudre 9kg neuf</t>
  </si>
  <si>
    <t>Fourniture d'un extincteur eau 6L neuf</t>
  </si>
  <si>
    <t>Fourniture d'un extincteur eau 9L neuf</t>
  </si>
  <si>
    <t>Echange standard d'un extincteur CO2 2kg</t>
  </si>
  <si>
    <t>Echange standard  d'un extincteur CO2 5kg</t>
  </si>
  <si>
    <t>Echange standard  d'un extincteur poudre 6kg</t>
  </si>
  <si>
    <t>Echange standard  d'un extincteur poudre 9kg</t>
  </si>
  <si>
    <t>Echange standard  d'un extincteur eau 6L</t>
  </si>
  <si>
    <t>Echange standard  d'un extincteur eau 9L</t>
  </si>
  <si>
    <t>IV.2 - Eclairage de sécurité</t>
  </si>
  <si>
    <t>Fourniture d'un BAES ( intérieur) en drapeau, pose d'ensemble chargeur batterie, fixation, alimentation (long d'environ 10 ml) et protection,</t>
  </si>
  <si>
    <t>Fourniture d'un BAES ( intérieur) en applique , pose d'ensemble chargeur batterie, fixation, alimentation (long d'environ 10 ml) et protection,</t>
  </si>
  <si>
    <t>Fourniture d'un BAES ( extérieur ip66 et Ik09 minimum ) en applique , pose d'ensemble chargeur batterie, fixation, alimentation (long d'environ 10 ml) et protection,</t>
  </si>
  <si>
    <t>fourniture de télécommande BAES compatible pour le type de BAES sur le site ( de type SATI)</t>
  </si>
  <si>
    <t>Fourniture d'un LSC ( intérieur) en drapeau, pose d'ensemble chargeur batterie, fixation, alimentation (long d'environ 10 ml) et protection,</t>
  </si>
  <si>
    <t>Fourniture d'un LSC ( intérieur) en applique , pose d'ensemble chargeur batterie, fixation, alimentation (long d'environ 10 ml) et protection,</t>
  </si>
  <si>
    <t>Fourniture d'un LSC ( extérieur ip66 et Ik09 minimum ) en applique , pose d'ensemble chargeur batterie, fixation, alimentation (long d'environ 10 ml) et protection,</t>
  </si>
  <si>
    <t>V - PLOMBERIE</t>
  </si>
  <si>
    <t>V.1 - Eaux pluviales</t>
  </si>
  <si>
    <t>Dépose et évacuation EP, quel que soit le diamètre et la nature du matériau.</t>
  </si>
  <si>
    <t xml:space="preserve">Dépose gouttière zinc ou PVC sans réemploi y compris évacuation aux décharges publiques </t>
  </si>
  <si>
    <t xml:space="preserve">Talons de départ, incluant crapaudine et moignon cylindrique PVC             </t>
  </si>
  <si>
    <t xml:space="preserve">Fourniture et pose de descente E.P. en PVC, y compris coudes, colliers  P.V.C. tous les deux mètres  diamètre 80 mm   </t>
  </si>
  <si>
    <t xml:space="preserve">Dauphins fonte. diamètre 80 mm     </t>
  </si>
  <si>
    <t xml:space="preserve">Dauphins fonte. diamètre 100 mm    </t>
  </si>
  <si>
    <t>V.2 - Sanitaires</t>
  </si>
  <si>
    <t>Fourniture et pose d'un WC suspendu en inox AISI 304 15/10ème minimum avec rinçage 6 litres - Compris raccordement, fixation, joints, finition et dépose éventuelle de l'existant</t>
  </si>
  <si>
    <t>Fourniture et pose d'un WC à posé en inox AISI 304 15/10ème minimum avec rinçage 6 litres, dessous de l'assise fermé - Compris raccordement, fixation, joints, finition et dépose éventuelle de l'existant</t>
  </si>
  <si>
    <t>Fourniture et pose d'un lavabo individuel embouti suspendu avec retombée autour fond démontable - Vidage à grille, arrivées et évacuation par le mur -Inox AISI 304 2 mm minimum finition brossée 457 x 318 x 369 mm - type LOGGERE Robusto 55 ou équivalent - Compris raccordement, fixation, joints, finition et dépose éventuelle de l'existant</t>
  </si>
  <si>
    <t>Fourniture et pose d'un lavabo standard 600 x 470 suspendu avec cache siphon de type ALLIA PRIMA 001 182 ou équivalent - Compris bonde, siphon, raccordement, fixation, joints, finition et dépose éventuelle de l'existant</t>
  </si>
  <si>
    <t>Fourniture et pose d'une vasque en porcelaine blanche 600 x 475mm de type ALLIA Prima 151700 ou équivalent - Compris bonde, siphon, raccordement, fixation, joints, finition et dépose éventuelle de l'existant</t>
  </si>
  <si>
    <t>V.3 - Robineterie</t>
  </si>
  <si>
    <t>Fourniture et pose d'un ensemble de chasse directe à fermeture automatique temporisée 7 secondes encastré sous plaque INOX de type DELABIE Kit tempochasse encastré pour WC ou équivalent - Compris fixation, raccordement, joints, finition et dépose éventuelle de l'existant</t>
  </si>
  <si>
    <t>Fourniture et pose d'un robinet temporisé mural de lavabo, avec sécurité antiblocage en écoulement continu. Fermeture temporisé à 15 secondes de type DELABIE Tempostop AB Mural ou équivalent - Compris fixation, raccordement, joints, finition et dépose éventuelle de l'existant</t>
  </si>
  <si>
    <t>Fourniture et pose d'un mitigeur de douche mural apparent finition chromé de type GROHE Contromix 36117 ou équivalent - Compris fixation, raccordement, joints, finition et dépose éventuelle de l'existant</t>
  </si>
  <si>
    <t>Fourniture et pose d'un robinet temporisé 30 sec. de douche mural encastré avec plaque inox 160x160mm de type DELABIE TEMPOSTOP ou équivalent - Compris fixation, raccordement, joints, finition et dépose éventuelle de l'existant</t>
  </si>
  <si>
    <t>Fourniture et pose d'une pomme de douche fixe murale inviolable avec diffuseur antitartre à jet orientable et régulateur automatique de débit à 8l/mn de type DELABIE Pomme douche TONIC JET 71200 ou équivalent - Compris fixation, raccordement, joints, finition et dépose éventuelle de l'existant</t>
  </si>
  <si>
    <t>Fourniture et pose d'un régulateur thermostatique d'eau chaude sanitaire de distribution principale d'eau mitigée de type DELABIE PREMIX Compact ou équivalent - Compris fixation, raccordement, joints, finition et dépose éventuelle de l'existant</t>
  </si>
  <si>
    <t>Fourniture et pose d'un mitigeur électronique de lavabo avec alimentation 230/12V de type DELABIE TEMPOMATIC MIX 2  ou équivalent - Compris fixation, raccordements, joints, finition et dépose éventuelle de l'existant</t>
  </si>
  <si>
    <t>Fourniture et pose d'un mitigeur mono commande de type GROHE  EUROPLUS 33992 ou équivalent - Compris fixation, raccordements, joints, finition et dépose éventuelle de l'existant</t>
  </si>
  <si>
    <t>V.4 - Tuyauterie</t>
  </si>
  <si>
    <t xml:space="preserve">Fourniture et pose de tube cuivre écroui ou recuit pour alimentation d'eau compris raccord du commerce, toutes façons, brasure forte, collier de fixations avec rosaces, fourreau et dépose des existant si nécessaire - Diamètre 12/14 </t>
  </si>
  <si>
    <t xml:space="preserve">Fourniture et pose de tube cuivre écroui ou recuit pour alimentation d'eau compris raccord du commerce, toutes façons, brasure forte, collier de fixations avec rosaces, fourreau et dépose des existant si nécessaire - Diamètre 14/16 </t>
  </si>
  <si>
    <t>Fourniture et pose de tube cuivre écroui ou recuit pour alimentation d'eau compris raccord du commerce, toutes façons, brasure forte, collier de fixations avec rosaces, fourreau et dépose des existant si nécessaire - Diamètre 16/18</t>
  </si>
  <si>
    <t>Fourniture et pose de tube cuivre écroui ou recuit pour alimentation d'eau compris raccord du commerce, toutes façons, brasure forte, collier de fixations avec rosaces, fourreau et dépose des existant si nécessaire - Diamètre 20/22</t>
  </si>
  <si>
    <t>V.5 - Analyses</t>
  </si>
  <si>
    <t>Analyse légionnelle (hors fréquence forfaitaire) par laboratoire COFFRAC</t>
  </si>
  <si>
    <t>1er point</t>
  </si>
  <si>
    <t>point suppl.</t>
  </si>
  <si>
    <t>Analyse potabilité D2 par laboratoire COFFRAC</t>
  </si>
  <si>
    <t>VI - MAINTENANCE DIVERSE</t>
  </si>
  <si>
    <t>VI.1 - Maçonnerie / cloisons</t>
  </si>
  <si>
    <t>Fourniture et pose d'une cloison en carreaux de plâtre standard 66 x 50 x esp: 10 cm hourdés à la colle - compris scellement, semelle PVC et bandes résilientes en périphérie - L'ensemble de l'ouvrage sera conforme au prescription du fabricant.</t>
  </si>
  <si>
    <t>Fourniture et pose d'une cloison en carreaux de plâtre Hydro 66 x 50 x esp: 10 cm hourdés à la colle - compris scellement, semelle PVC et bandes résilientes en périphérie - L'ensemble de l'ouvrage sera conforme au prescription du fabricant.</t>
  </si>
  <si>
    <t>Fourniture et pose d'une cloison en carreaux de plâtre haute dureté 66 x 50 x esp: 10 cm hourdés à la colle - compris scellement, semelle PVC et bandes résilientes en périphérie - L'ensemble de l'ouvrage sera conforme au prescription du fabricant.</t>
  </si>
  <si>
    <t>Fourniture et mise en place de jauge saugnac de type g1 (Précision au 1/10e de mm).</t>
  </si>
  <si>
    <t>Fourniture et mise en place de jauge saugnac de type g1 (Précision au 1/50e de mm).</t>
  </si>
  <si>
    <t>Traitement des fissures larges sur mur maçonné Traitement des fissures comprenant :  - coupe au disque et dégarnissage  - pose d'un fond de joint en mousse de polyéthylène  - réfection avec mastic élastomère de 1ère catégorie, y compris traitement de finition  par pontage avec toile enrobée  - finition suivant aspect du parement  - ramassage et évacuation des gravois  Mesurés au mètre linéaire réel (lg minimum 0,50).</t>
  </si>
  <si>
    <t>Traitement des fissures étroites sur mur maçonné  Jusqu'à 6/10 mm de large  Traitement des fissures comprenant :  coupe au disque et dégarnissage impression des fissures au fixateur réfection au mortier de résines avec entoilage finition suivant aspect du parement ramassage et évacuation des gravois  Mesuré au mètre linéaire réel (long. minimum 0,50 m).</t>
  </si>
  <si>
    <t>Fourniture et pose de plaques de plâtre de 13 mm, vissées avec par pose directe sur support métallique, le prix comprend toutes les prestations nécessaires à sa réalisation jusqu'au joints, et bande près à peindre,</t>
  </si>
  <si>
    <t>Fourniture et pose de plaques de plâtre très haute dureté de 18 mm, vissées avec par pose directe sur support métallique  doublé et repris par plot  sur le mur tout les 40 cm sur le mur en largeur et hauteur, le prix comprend toutes les prestations nécessaires à sa réalisation jusqu'au joints, et bande près à peindre,</t>
  </si>
  <si>
    <t>Protection murale en aluminium comprenant les cornières et raccords</t>
  </si>
  <si>
    <t>VI.2 - Sols et murs</t>
  </si>
  <si>
    <t>Fourniture et pose de ragréage de type P3 compris primaire d'accrochage</t>
  </si>
  <si>
    <t>Fourniture et pose d'un enduit ciment grillagé sur mur compris décrottage du support</t>
  </si>
  <si>
    <t>Fourniture et pose d'enduit plâtre sur mur compris décrottage du support</t>
  </si>
  <si>
    <t>Fourniture et pose de carrelage faïence U3P3 mini, teinte identique à l'existant pour une reprise ponctuelle, pose collé, format suivant existant - Compris joints, découpe, nettoyage et évacuation des gravats - surface minimal 0,50 m².</t>
  </si>
  <si>
    <t>Fourniture et pose de plinthe teinte au choix - Compris découpe, joints - Longueur minimal 0,50 ml</t>
  </si>
  <si>
    <t>Fourniture et pose d'une barre d'arrêt, barre de seuil ou jonc en laiton  - pour une longueur minimale de 0,50ml</t>
  </si>
  <si>
    <t>Nez de marche métallique - pour une longueur minimale de 0,50ml</t>
  </si>
  <si>
    <t>Fourniture et pose d'un jonc PVC d'arrêt teinte au choix - pour une longueur minimale de 0,50ml</t>
  </si>
  <si>
    <t>Cornière inox 50x50 à angle vif à visser - pour une longueur minimale de 0,50ml</t>
  </si>
  <si>
    <t>Dépose de revêtement de sol souples tous types compris grattage, nettoyage du support et évacuation</t>
  </si>
  <si>
    <t xml:space="preserve">Fourniture et pose d'une barre de seuil sans vis apparente </t>
  </si>
  <si>
    <t>Linoléum : Traitement anti-encrassement facilitant l'entretien et évitant toute métallisation, - Résistant aux brûlures de cigarette, - Classement feu M3. La palette de coloris doit proposer un minimum de 15 choix différents dans la gamme proposée &gt;&gt;</t>
  </si>
  <si>
    <t>&gt;&gt; En lés - Classement U4 P3 E1/2 C2. - Delta Lw: 6dB</t>
  </si>
  <si>
    <t>m2</t>
  </si>
  <si>
    <t>&gt;&gt; En dalles - Classement U4 P3 E1/2 C2. - Delta Lw: 6dB</t>
  </si>
  <si>
    <t>VI.3 - Faux plafond</t>
  </si>
  <si>
    <t>Fourniture et pose d'un faux plafond en plaque de plâtre de 13mm standard sur ossature porteuse et suspendue. L'ensemble sera réalisé conformément aux prescriptions du fabricant - Compris joint entre plaques et en périphérie. Finition prés à peindre.</t>
  </si>
  <si>
    <t>Plus value pour mise en place de plaque de plâtre 13mm hydrofuge</t>
  </si>
  <si>
    <t>Plus value pour mise en place de plaque de plâtre 13mm haute dureté</t>
  </si>
  <si>
    <t>Fourniture et pose d'isolation laine de roche de 100mm en plénum</t>
  </si>
  <si>
    <t>Fourniture et pose d'isolation laine de roche de 200mm en plénum</t>
  </si>
  <si>
    <t>Fourniture et pose d'une ossature principale pour support de faux plafond compris toutes sujétions de pose.</t>
  </si>
  <si>
    <t>Fourniture et pose d'un faux plafond suspendu en dalle 600x600 standard de type Armstrong CARTEGA ou équivalent - Compris ossature porteuse, profils en périphérie, suspente.</t>
  </si>
  <si>
    <t>VI.4 - Peintures &amp; résines</t>
  </si>
  <si>
    <t>Plus value pour la fourniture et la pose d'un vernis antidérapant à base de micro-grains sur la peinture de sol.</t>
  </si>
  <si>
    <t>Fourniture et pose de peinture satinée à base de résines alkalydes en émulsion (phase aqueuse)  sur tous supports en 2 couches compris tous travaux préparatoires des support (travaux soignés)</t>
  </si>
  <si>
    <t>Fourniture et pose de peinture mate à base de résines alkalydes en émulsion (phase aqueuse)  sur tous supports en 2 couches compris tous travaux préparatoires des support (travaux soignés)</t>
  </si>
  <si>
    <t>Fourniture et pose de peinture brillante à base de résines alkalydes en émulsion (phase aqueuse)  sur tous supports en 2 couches compris tous travaux préparatoires des support (travaux soignés)</t>
  </si>
  <si>
    <t>Fourniture et pose de toile de verre à chevrons collée à joints vifs compris arasement, découpe et ajustages (120 g/m² à peindre)</t>
  </si>
  <si>
    <t>Traçage de lignes sur surfaces extérieures cimentées, époxydiques, goudron, macadam, bitume et autres revêtements (peinture de marquage au sol acrylique dure appliquée en une couche épaisse)</t>
  </si>
  <si>
    <t>VI.5 - Vitrerie et signalétique</t>
  </si>
  <si>
    <t>Nez de marche  d'escalier contrasté en polyuréthane auto-adhésifs non-abrasif antidérapant largeur 2,5cm</t>
  </si>
  <si>
    <t>Plaque indiquant que le local / site est sous video surveillance</t>
  </si>
  <si>
    <t>Tirage numérique sur support sticker du type 3M innovation ou équivalent transparent finition translucide mat (hauteur 300 mm) épaisseur 135 microns à adhésiver</t>
  </si>
  <si>
    <t>Bande adhésive translucide colorée de largeur 10cm pour repérage sur surface vitrée</t>
  </si>
  <si>
    <t>Bande adhésive translucide colorée de largeur 5cm pour repérage sur surface vitrée</t>
  </si>
  <si>
    <t>Mise en place de film sans tain réfléchissant sur vitrage, epaisseur 40 à 50µm</t>
  </si>
  <si>
    <t>Mise en place de film anti-UV sur vitrage</t>
  </si>
  <si>
    <t>Dépose de joins existant et réfection de joint de verrière</t>
  </si>
  <si>
    <t>Fourniture et pose de vitrage isolant anti effraction 44.2 / 10 / 44.2 clair - Compris toutes sujétions de dépose de l'ancien vitrage, démontage des pare closes, nettoyage, préparation, pose du vitrage, remontage des pare closes avec changement si nécessaire et changement de la visserie, reprise de joints et nettoyage - pour un minimum 0,50 m²</t>
  </si>
  <si>
    <t>Fourniture et pose de vitrage isolant anti effraction 66.2 / 10 / 66.2 clair - Compris toutes sujétions de dépose de l'ancien vitrage, démontage des pare closes, nettoyage, préparation, pose du vitrage, remontage des pare closes avec changement si nécessaire et changement de la visserie, reprise de joints et nettoyage - pour un minimum 0,50 m²</t>
  </si>
  <si>
    <t>Fourniture et pose de film dépoli compris nettoyage avant pose et découpe - pour un minimum de 0,50 m²</t>
  </si>
  <si>
    <t>Fourniture et pose d'un plexiglas  de 5 à 6 mm d'épaisseur pour un minimum de 0,50 m². Fixation comprise.</t>
  </si>
  <si>
    <t>Fourniture et pose de filet de protection anti oiseaux en polyéthylène stable à la lumière, noirs, blancs ou pierre, fixé sur câble acier de 2mn
y compris tous éléments de fixation (câbles, tendeurs, goupilles, chevilles,…) Filet de protection maille de 14 à 28 mm pour étourneaux et moineaux</t>
  </si>
  <si>
    <t xml:space="preserve">Fourniture et pose de pics anti-oiseaux base en polycarbonate, pics en inox de 1,4 mn de diamètre y compris tous éléments de fixation, nettoyage du support et évacuation des détritus à la décharge publique. Pics anti-oiseaux de largeur inférieure ou égal à 10 cm </t>
  </si>
  <si>
    <t>VI.7 - Serrurerie</t>
  </si>
  <si>
    <t>Fourniture et pose de portes bois coupe feu 1/2h EI30, intégrant huisseries. compris dépose de l'existant éventuel, scellement, ferrage, mise en jeu.</t>
  </si>
  <si>
    <t>Fourniture et pose (F et P) de barre antipanique à fermeture horizontale, à commande par béquille extérieure, condamnation par clé</t>
  </si>
  <si>
    <t>F et P barre antipanique  à fermeture verticale, à pènes haut et bas basculants, à commande par béquille extérieure, condamnation par clé</t>
  </si>
  <si>
    <t>F et P barre antipanique  à fermeture modèle coup de poing pour chaufferie Porte 2 vantaux, à commande par béquille extérieure, condamnation par clé</t>
  </si>
  <si>
    <t xml:space="preserve">F et P serrure 5 points à tirage sur porte à 1 vantail </t>
  </si>
  <si>
    <t xml:space="preserve">F et P serrure 5 points sur porte à  2 vantaux </t>
  </si>
  <si>
    <t>F et P ferme-porte à frein hydraulique de force appropriée</t>
  </si>
  <si>
    <t>F et P d'un système de condamnation de porte par clavier à touches</t>
  </si>
  <si>
    <t>Dépose de joins existant et réfection de joint de fenêtres/portes/appuie de fenêtres etc.</t>
  </si>
  <si>
    <t xml:space="preserve">Remplacement de parcloses métalliques par éléments identique à l'existant compris fixation et mise en peinture rapprochant l'existant - Minimum 0,50 ml </t>
  </si>
  <si>
    <t>Fourniture et pose d'un ensemble Riv-bloc en zamak chromé - une face à bec de canne + une face aveugle</t>
  </si>
  <si>
    <t>Fourniture et pose d'un ensemble Riv-bloc en zamak chromé argent condamnation à bouton</t>
  </si>
  <si>
    <t>Fourniture et pose d'un ensemble Riv-bloc en aluminium anodisé - une face à bec de canne + une face aveugle</t>
  </si>
  <si>
    <t>Fourniture et pose d'un ensemble Riv-bloc en aluminium anodisé chromé condamnation à bouton</t>
  </si>
  <si>
    <t>Fourniture et pose d'un bandeau en applique avec sélecteur de fermeture et asservissement intégré conforme aux normes NF EN 1158, NF N 1155 et NF-S 61937-2 (DAS) - Compris accessoires, visserie et dépose éventuelle de l'existant.</t>
  </si>
  <si>
    <t>Fourniture et pose d'une poignée de tirage porte type aileron en aluminium montée sur plaque aluminium.</t>
  </si>
  <si>
    <t>Fourniture et pose d'un butoir de porte aluminium 3737 ou équivalent</t>
  </si>
  <si>
    <t>Fourniture et pose de targette verrou plastique à glissière (bouton intérieur) sur porte de sanitaire et douche.</t>
  </si>
  <si>
    <t>Fourniture et pose d'un ensemble Bandeau ventouses sur profil architectural comprenant 1 bandeau avec poignée de tirage intégrée de longueur 2,5m , 1 profil pour ventouse lg 2,5m, 4 ventouses de 300 daN et contreplaques - Alimentation 12/24/48 V - avec dispositif anti-rémanence. Compris accessoires de pose et toutes sujétions de pose.</t>
  </si>
  <si>
    <t>Fourniture et pose d'une ventouse électromagnétique applique 300 daN 12/24/48V avec dispositif anti-rémanence. Compris accessoires de pose et toutes sujétions de pose.</t>
  </si>
  <si>
    <t>Fourniture et pose d'une ventouses électromagnétique applique 500 daN 12/24/48V avec dispositif anti-rémanence. Compris accessoires de pose et toutes sujétions de pose.</t>
  </si>
  <si>
    <t>Fourniture et pose d'une serrure 3 points en applique avec fermeture intérieure par bouton pour demi cylindre européen - Compris toutes sujétions de pose, mise en jeu.</t>
  </si>
  <si>
    <t>Fourniture et pose d'une serrure 3 points en applique avec fermeture intérieure par clé pour cylindre européen - Compris toutes sujétions de pose, mise en jeu.</t>
  </si>
  <si>
    <t>Fourniture et pose d'une serrure à larder réversible bec de canne axe compris gâche et visserie</t>
  </si>
  <si>
    <t>Fourniture et pose d'une serrure à larder réversible à penne dormant et demi-tour avec une clé compris gâche et visserie</t>
  </si>
  <si>
    <t>Fourniture et pose d'une serrure à larder réversible bec-de-cane à condamnation compris gâche et visserie</t>
  </si>
  <si>
    <t>Fourniture et pose d'une serrure à larder réversible à cylindre penne dormant et demi-tour compris gâche et visserie</t>
  </si>
  <si>
    <t>Fourniture et pose d'une serrure à rouleau pour cylindre européen compris gâche et visserie</t>
  </si>
  <si>
    <t>Majoration pour petite modification du bâti ou porte ou bandeau pour l'installation de la ventouse électromécanique.</t>
  </si>
  <si>
    <t>majoration pour grande modification du bâti ou porte ou Bandeau pour l'installation de la ventouse électromécanique.</t>
  </si>
  <si>
    <t>Fourniture et pose d'une ventouse électromécanique de 1500 kg  avec axe mécanique fonctionnement à rupture de courant, type VORTEX de INTEGRAL SYSTÈME ou équivalent</t>
  </si>
  <si>
    <t>VI.8 - Portails automatiques</t>
  </si>
  <si>
    <t xml:space="preserve">Remplacement d'une cellule de détection sur portail motorisé </t>
  </si>
  <si>
    <t>Remplacement kit radio band portail automatique</t>
  </si>
  <si>
    <t>Remplacement d'un moteur</t>
  </si>
  <si>
    <t>Les prix s'entendent hors frais fixes, mais frais de port inclus. Déplacement et main d'œuvre , Les frais fixes étant dans la partie forfaitaire.</t>
  </si>
  <si>
    <r>
      <t xml:space="preserve">Fourniture et pose de lampe ou luminaire </t>
    </r>
    <r>
      <rPr>
        <b/>
        <sz val="10"/>
        <color rgb="FFFF0000"/>
        <rFont val="Arial"/>
        <family val="2"/>
      </rPr>
      <t>(hors cablage)</t>
    </r>
    <r>
      <rPr>
        <b/>
        <sz val="10"/>
        <rFont val="Arial"/>
        <family val="2"/>
      </rPr>
      <t xml:space="preserve"> &gt;&gt;</t>
    </r>
  </si>
  <si>
    <t>T0,</t>
  </si>
  <si>
    <t>TIV,</t>
  </si>
  <si>
    <t>TV,</t>
  </si>
  <si>
    <t>TV1,</t>
  </si>
  <si>
    <t>&lt; à 5000 €ht</t>
  </si>
  <si>
    <t>5001 à 1500€ht</t>
  </si>
  <si>
    <t>&gt; 15001€ht</t>
  </si>
  <si>
    <t>Nacelle à flèche articulée de 28 m</t>
  </si>
  <si>
    <t>&lt; à 2000 €ht</t>
  </si>
  <si>
    <t>3000 à 10000€ht</t>
  </si>
  <si>
    <t>&gt; 10001€ht</t>
  </si>
  <si>
    <t>Pour de la maintenance de  niveau 1 à 4 Voir CCTP-G</t>
  </si>
  <si>
    <t>Marge appliquée sur les prestations sous traitées
niveau  5 voir CCTP-G</t>
  </si>
  <si>
    <t>Mise en place de monte matériaux hauteur 28 m</t>
  </si>
  <si>
    <t>Mise en place de monte matériaux hauteur 10 m</t>
  </si>
  <si>
    <t xml:space="preserve"> 1 journée </t>
  </si>
  <si>
    <t>Echafaudage roulant  vertical jusqu'à 5m de hauteur de travail.  Toutes sujestion comprise ( montage / démontage /transport etc,)</t>
  </si>
  <si>
    <t>Echafaudage roulant  vertical jusqu'à 8 m de hauteur de travail.  Toutes sujestion comprise ( montage / démontage /transport etc,)</t>
  </si>
  <si>
    <t>Fourniture d'une télécommande de type SATI</t>
  </si>
  <si>
    <t>Fourniture et pose de descente E.P. en PVC, y compris coudes, colliers  P.V.C. tous les deux mètres  diamètre 120 à 240 mm   ( toutes sujestions comprises)</t>
  </si>
  <si>
    <t>Fourniture et pose de descente E.P. en PVC, y compris coudes, colliers  P.V.C. tous les deux mètres  diamètre 80 à 100 mm  ( toutes sujestions comprises)</t>
  </si>
  <si>
    <t>Fourniture pose et raccordement de sèche-mains électrique mural, en inox, automatique, de 2,5 à 3kW ( toutes sujestions comprises)</t>
  </si>
  <si>
    <t>U</t>
  </si>
  <si>
    <t>Fourniture et pose d'un WC à posé en faillance AISI 304 15/10ème minimum avec rinçage 6 litres, dessous de l'assise fermé - Compris raccordement, fixation, joints, finition et dépose éventuelle de l'existant, Les sorties devront être adaptés aux arrrivées,</t>
  </si>
  <si>
    <t>Fourniture et pose d'un pack sur vâti-support autoportant avec plquaue de déclanchement WC suspendu en faillance  AISI 304 15/10ème minimum avec rinçage 6 litres - Compris raccordement, fixation, joints, finition et dépose éventuelle de l'existant les sorties devront être adaptés aux arrrivées,</t>
  </si>
  <si>
    <t xml:space="preserve">Fourniture et pose de tube multicouche  ou recuit pour alimentation d'eau compris raccord , coude , T, collier de fixations avec rosaces, fourreau et dépose des existant si nécessaire - Diamètre 14/16 </t>
  </si>
  <si>
    <t>Fourniture et pose de tube multicouche  ou recuit pour alimentation d'eau compris raccord , coude , T, collier de fixations avec rosaces, fourreau et dépose des existant si nécessaire - Diamètre 20/26</t>
  </si>
  <si>
    <t>Fourniture et pose de tube PVC pour évacuation d'eau compris raccord du commerce, collage, collier de fixations avec rosaces, fourreau et dépose des existant si nécessaire - Diamètre 30/40</t>
  </si>
  <si>
    <t>Fourniture et pose de tube PVC pour évacuation d'eau compris raccord du commerce, collage, collier de fixations avec rosaces, fourreau et dépose des existant si nécessaire - Diamètre 50/60</t>
  </si>
  <si>
    <t>Fourniture et pose de tube PVC pour évacuation d'eau compris raccord du commerce, collage, collier de fixations avec rosaces, fourreau et dépose des existant si nécessaire - Diamètre 80-100</t>
  </si>
  <si>
    <t>Fourniture et pose de tube PVC pour évacuation d'eau compris raccord du commerce, collage, collier de fixations avec rosaces, fourreau et dépose des existant si nécessaire - Diamètre 120-240</t>
  </si>
  <si>
    <t>Dégorgement de tuyau d'évacuation par camion hydrocureur compris dépose, repose de tampon hermétique avec rinçage et essai</t>
  </si>
  <si>
    <t>Curage et rinçage  avec ITV des réseaux , avec rapport sur USB avec plan + rapport d'inspection avec les profondeurs directions et diamètre des réseaux avec rapport photo et conclusion reporté sur un plan</t>
  </si>
  <si>
    <t>Protection murale en PVC (m1)  ( pour de type hygiène alimentaire) comprenant les cornières et raccords</t>
  </si>
  <si>
    <t xml:space="preserve">Fourniture et pose de peinture de sol semi épaisse à base de résine époxydique pigmentée en couche de 2 à 4 mm d'épaisseur - U4P3 minimum - Teinte au choix ou identique en cas de reprise - Compris primaire d'accrochage, </t>
  </si>
  <si>
    <t>Les préstation s'entendent avec la préparation des supports, le dépoussièrage  et dégraissage ,la  pigmentation et les finitions en périphérie</t>
  </si>
  <si>
    <t>VI.6 -  dispositifs anti-pigeon</t>
  </si>
  <si>
    <t>ensemble</t>
  </si>
  <si>
    <t>Fourniture et pose de portes coupe feu pour la DRPJ CF et PF 30 '' , intégrant huisseries,  composées d'un bâti dormant, compris dépose de l'existant éventuel, scellement, ferrage, mise en jeu. Toutes sujestion comprise</t>
  </si>
  <si>
    <t>Dépose et pose d'une  Porte 1 vantail 0,90</t>
  </si>
  <si>
    <t>Dépose et pose d'unePorte 1 vantail sur mesure ( de 1m à 1,15)</t>
  </si>
  <si>
    <t>Dépose et pose d'uneporte d'oubles de recoupement sur mesure ( de 1m à 1,15)</t>
  </si>
  <si>
    <t>Dépose et pose de porte 2 vantaux 1,40 battement plat 40 X 4, 2 verroux bas avec condamnation sur sabot</t>
  </si>
  <si>
    <t>dépose et pose de Porte 2 vantaux 1,60 battement plat 40 X 4, 2 verroux bas avec condamnation sur sabot</t>
  </si>
  <si>
    <t xml:space="preserve"> Plus-value par vantail pour équipement DAS, va et vient sur pivot linteau (de type Bloc Feu P24 ou équivalent) avec occulus sur chaque battant</t>
  </si>
  <si>
    <t xml:space="preserve">Fourniture et pose de Fil barbelé concertina à lame anti-intrusion avec bas volet et toutes sujestion. Diamètre de fil : 2 à 3 mm - </t>
  </si>
  <si>
    <t xml:space="preserve">Fourniture et pose de Fil barbelé concertina à lame anti-intrusion compris t toutes sujestion. Diamètre de fil : 2 à 3 mm - </t>
  </si>
  <si>
    <t>Remplacement d'une barre palpeuse sur portail motorisé, y compris dépose de l'ancien système</t>
  </si>
  <si>
    <t>rémplacement d'une télécommande pultimétier " arcom RC50( ou équivalent)</t>
  </si>
  <si>
    <t>Remplacement d'un UTL concept GENETEC toutes sujestion comprises avec les licences pour les Badgeuses</t>
  </si>
  <si>
    <t>Forfait consommables/ fournitures/ équipements à 1000 euros HT</t>
  </si>
  <si>
    <t xml:space="preserve">Année n°1 </t>
  </si>
  <si>
    <t xml:space="preserve">Année n°2 </t>
  </si>
  <si>
    <t xml:space="preserve">Année n°3 </t>
  </si>
  <si>
    <t xml:space="preserve">Année n°4 </t>
  </si>
  <si>
    <t xml:space="preserve">TOTAL sur 4 ans </t>
  </si>
  <si>
    <t xml:space="preserve">SYNTHÉSE PRIX FORFAITAIRE </t>
  </si>
  <si>
    <t>DPGF 1 année</t>
  </si>
  <si>
    <t>DPGF 2 année</t>
  </si>
  <si>
    <t>DPGF 3 année</t>
  </si>
  <si>
    <t>DPGF 4 année</t>
  </si>
  <si>
    <t>Espaces extérieures, parking  sortie de secours et cheminement extérieur
(environ 20 000m²)</t>
  </si>
  <si>
    <t>Collecte et transport des contenants et des points de collectes</t>
  </si>
  <si>
    <t xml:space="preserve">Annexe n°1 à l'acte d'engagement - décomposition du prix global et forfaitaire - 
Maintenance </t>
  </si>
  <si>
    <t>Remplacement des batteries onduleurs/cellule HT et autres batteries ( une fois la durée du marché)</t>
  </si>
  <si>
    <t>1 fois par an</t>
  </si>
  <si>
    <t>TOTAL POSTES 1 année</t>
  </si>
  <si>
    <t>TOTAL POSTES 2 année</t>
  </si>
  <si>
    <t>TOTAL POSTES 3 année</t>
  </si>
  <si>
    <t>TOTAL POSTES 4 année</t>
  </si>
  <si>
    <t>Fréquence</t>
  </si>
  <si>
    <t xml:space="preserve">Désembuage des réseaux </t>
  </si>
  <si>
    <t>Curage préventif des réseaux EU ( colonne montante et horizontale)</t>
  </si>
  <si>
    <t>Maintenance des bornes électriques</t>
  </si>
  <si>
    <t>Remplacement des lampes fluo compacte par des LED sur la DRPJ</t>
  </si>
  <si>
    <t>Remplacement des détection incendie sur l'ensemble de la DRPJ</t>
  </si>
  <si>
    <t>selon CCTP-G et S</t>
  </si>
  <si>
    <t>Il faut renseigner les colonnes en jaunes , les prix sont donnée de manière annuel , même pour des prestation qui ne sont qu'une  à deux fois durant la période d'exécution du marché,  Il faut lisser le prix sur les 4 années</t>
  </si>
  <si>
    <t>1 fois pour 2 ans pour la 1 et 2 année su marché</t>
  </si>
  <si>
    <t>1 fois pour pour 2027</t>
  </si>
  <si>
    <t>Remplacement des extincteurs CO2/POUDRE/ Eau / eau + additif  pour toutes les classe de feu et quelque soit le Kg à l'identique de l'existant et en respectant les plans d'implantation</t>
  </si>
  <si>
    <t>U.O.</t>
  </si>
  <si>
    <t>Technicien multitechnique</t>
  </si>
  <si>
    <t>U,O , elle Concerne les prestations de service relatifs à la conformité fonctionnelle des installations</t>
  </si>
  <si>
    <t>1/2 J.H.O
€ HT</t>
  </si>
  <si>
    <t>J.H.O
€ HT</t>
  </si>
  <si>
    <t>1/2 J.H.N.O
€ HT</t>
  </si>
  <si>
    <t>J.H.N.O
€ HT</t>
  </si>
  <si>
    <t>Les Unités d'œuvre concernent les équipes internes du Titulaire, la main d'œuvre lors d'opération externalisée sera valorisée par les coefficients d'entreprises.
Les Unités d'œuvre incluent toutes sujestions (déplacement, repas, charges diverses…)</t>
  </si>
  <si>
    <t>Les Unités d'œuvre seront utilisées dans le cadre de chiffrage demandés par l'Administration pour des opérations non-incluses aux forfaits</t>
  </si>
  <si>
    <t>J.H.O : Journée Heure Ouvrée</t>
  </si>
  <si>
    <t>J.N.H.O : Journée Heure Non Ouvrée</t>
  </si>
  <si>
    <t>Technicien CVC</t>
  </si>
  <si>
    <t>Technicien Plomberie</t>
  </si>
  <si>
    <t>Technicien second œuvre</t>
  </si>
  <si>
    <t xml:space="preserve">Technicien CFA </t>
  </si>
  <si>
    <t>Technicien CFO ( BT et HT)</t>
  </si>
  <si>
    <t>Technicien espace vert</t>
  </si>
  <si>
    <t>technicien de surface</t>
  </si>
  <si>
    <t>Unité d'œuvre (U.O)</t>
  </si>
  <si>
    <t>Expert technique multitechnique
(mission d'ingéniérie, conseil, assistance maitrise d'ouvrage)</t>
  </si>
  <si>
    <t>Expert technique CVC/Plomberie
(mission d'ingéniérie, conseil, assistance maitrise d'ouvrage)</t>
  </si>
  <si>
    <t>Technicien SSI /ELI / Désenfumage /Clapet CF/ sprinkler</t>
  </si>
  <si>
    <t>Expert technique SSI /ELI / Désenfumage /Clapet CF/ sprinkler
(mission d'ingéniérie, conseil, assistance maitrise d'ouvrage)</t>
  </si>
  <si>
    <t>Ensemble</t>
  </si>
  <si>
    <t>III -1  ÉLECTRICITÉ COURANT FAIBLE</t>
  </si>
  <si>
    <t>III - 2  Cables</t>
  </si>
  <si>
    <t>TIII.1</t>
  </si>
  <si>
    <t>TII.2</t>
  </si>
  <si>
    <t>TII.1</t>
  </si>
  <si>
    <t>TIII.2</t>
  </si>
  <si>
    <t>Expert technique CFO( TBT/BT/HT°
(mission d'ingéniérie, conseil, assistance maitrise d'ouvrage)</t>
  </si>
  <si>
    <t>Forniture et pose  de câble 1,5 (10 A) toutes sujestion comprise de coudes en appllique IRL</t>
  </si>
  <si>
    <t>Forniture et pose  de câble 2,5, (16-20A) toutes sujestion comprise de coudes en appllique IRL</t>
  </si>
  <si>
    <t>Forniture et pose  de câble 6² (32 A) toutes sujestion comprise de coudes en appllique IRL</t>
  </si>
  <si>
    <t>RE</t>
  </si>
  <si>
    <t>SL</t>
  </si>
  <si>
    <t>MB</t>
  </si>
  <si>
    <t>LS</t>
  </si>
  <si>
    <t>EX</t>
  </si>
  <si>
    <t>4D</t>
  </si>
  <si>
    <t>Autres postes prévus au CCTP-S ( treuils, stores, etc.)</t>
  </si>
  <si>
    <t>trimestriel</t>
  </si>
  <si>
    <t>prix appliqué sur les fournitures
(prix après application remise fournisseur)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</si>
</sst>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8">
    <numFmt numFmtId="44" formatCode="_-* #,##0.00\ &quot;€&quot;_-;\-* #,##0.00\ &quot;€&quot;_-;_-* &quot;-&quot;??\ &quot;€&quot;_-;_-@_-"/>
    <numFmt numFmtId="43" formatCode="_-* #,##0.00_-;\-* #,##0.00_-;_-* &quot;-&quot;??_-;_-@_-"/>
    <numFmt numFmtId="164" formatCode="_-* #,##0.00\ _€_-;\-* #,##0.00\ _€_-;_-* &quot;-&quot;??\ _€_-;_-@_-"/>
    <numFmt numFmtId="165" formatCode="#,##0.00\ &quot;€&quot;"/>
    <numFmt numFmtId="166" formatCode="#,##0.00\ [$€];[Red]\-#,##0.00\ [$€]"/>
    <numFmt numFmtId="167" formatCode="[$-40C]d\ mmmm\ yyyy;@"/>
    <numFmt numFmtId="168" formatCode="d\ mmmm\ yyyy;@"/>
    <numFmt numFmtId="169" formatCode="_(&quot;€&quot;* #,##0.00_);_(&quot;€&quot;* \(#,##0.00\);_(&quot;€&quot;* &quot;-&quot;??_);_(@_)"/>
    <numFmt numFmtId="170" formatCode="_(\€* #,##0.00_);_(\€* \(#,##0.00\);_(\€* \-??_);_(@_)"/>
    <numFmt numFmtId="171" formatCode="_-* #,##0.00\ [$€]_-;\-* #,##0.00\ [$€]_-;_-* &quot;-&quot;??\ [$€]_-;_-@_-"/>
    <numFmt numFmtId="172" formatCode="_-* #,##0.00\ [$€]_-;\-* #,##0.00\ [$€]_-;_-* \-??\ [$€]_-;_-@_-"/>
    <numFmt numFmtId="173" formatCode="#,##0.00[$€]_);[Red]\(#,##0.00[$€]\)"/>
    <numFmt numFmtId="174" formatCode="_([$€]* #,##0.00_);_([$€]* \(#,##0.00\);_([$€]* \-??_);_(@_)"/>
    <numFmt numFmtId="175" formatCode="_-* #,##0.00&quot; €&quot;_-;\-* #,##0.00&quot; €&quot;_-;_-* \-??&quot; €&quot;_-;_-@_-"/>
    <numFmt numFmtId="176" formatCode="[$-40C]General"/>
    <numFmt numFmtId="177" formatCode="_-* #,##0.00\ _F_-;\-* #,##0.00\ _F_-;_-* &quot;-&quot;??\ _F_-;_-@_-"/>
    <numFmt numFmtId="178" formatCode="_-* #,##0.00\ _F_-;\-* #,##0.00\ _F_-;_-* \-??\ _F_-;_-@_-"/>
    <numFmt numFmtId="179" formatCode="_-* #,##0.00\ _€_-;\-* #,##0.00\ _€_-;_-* \-??\ _€_-;_-@_-"/>
    <numFmt numFmtId="180" formatCode="_(* #,##0.00_);_(* \(#,##0.00\);_(* &quot;-&quot;??_);_(@_)"/>
    <numFmt numFmtId="181" formatCode="_(* #,##0.00_);_(* \(#,##0.00\);_(* \-??_);_(@_)"/>
    <numFmt numFmtId="182" formatCode="_-* #,##0.00\ &quot;F&quot;_-;\-* #,##0.00\ &quot;F&quot;_-;_-* &quot;-&quot;??\ &quot;F&quot;_-;_-@_-"/>
    <numFmt numFmtId="183" formatCode="_-* #,##0.00&quot; F&quot;_-;\-* #,##0.00&quot; F&quot;_-;_-* \-??&quot; F&quot;_-;_-@_-"/>
    <numFmt numFmtId="184" formatCode="&quot; &quot;#,##0.00&quot; &quot;[$€-40C]&quot; &quot;;&quot;-&quot;#,##0.00&quot; &quot;[$€-40C]&quot; &quot;;&quot; -&quot;00&quot; &quot;[$€-40C]&quot; &quot;;&quot; &quot;@&quot; &quot;"/>
    <numFmt numFmtId="185" formatCode="\ #,##0.00\ [$€-40C]\ ;\-#,##0.00\ [$€-40C]\ ;&quot; -&quot;00\ [$€-40C]\ ;\ @\ "/>
    <numFmt numFmtId="186" formatCode="#,##0.00&quot; &quot;[$€-40C];[Red]&quot;-&quot;#,##0.00&quot; &quot;[$€-40C]"/>
    <numFmt numFmtId="187" formatCode="#,##0.00\ [$€-40C];[Red]\-#,##0.00\ [$€-40C]"/>
    <numFmt numFmtId="188" formatCode="0.0%"/>
    <numFmt numFmtId="189" formatCode="_-* #,##0\ _€_-;\-* #,##0\ _€_-;_-* &quot;-&quot;??\ _€_-;_-@_-"/>
  </numFmts>
  <fonts count="85">
    <font>
      <sz val="11"/>
      <color theme="1"/>
      <name val="Calibri"/>
      <family val="2"/>
      <scheme val="minor"/>
    </font>
    <font>
      <sz val="11"/>
      <color theme="1"/>
      <name val="Calibri"/>
      <family val="2"/>
      <scheme val="minor"/>
    </font>
    <font>
      <sz val="12"/>
      <color theme="1"/>
      <name val="Calibri"/>
      <family val="2"/>
      <scheme val="minor"/>
    </font>
    <font>
      <sz val="10"/>
      <name val="Arial"/>
      <family val="2"/>
    </font>
    <font>
      <sz val="12"/>
      <color indexed="8"/>
      <name val="Calibri"/>
      <family val="2"/>
    </font>
    <font>
      <b/>
      <u/>
      <sz val="14"/>
      <name val="Arial"/>
      <family val="2"/>
    </font>
    <font>
      <b/>
      <i/>
      <sz val="12"/>
      <name val="Arial"/>
      <family val="2"/>
    </font>
    <font>
      <b/>
      <sz val="11"/>
      <color theme="0"/>
      <name val="Arial"/>
      <family val="2"/>
    </font>
    <font>
      <b/>
      <u/>
      <sz val="11"/>
      <name val="Arial"/>
      <family val="2"/>
    </font>
    <font>
      <b/>
      <sz val="11"/>
      <name val="Arial"/>
      <family val="2"/>
    </font>
    <font>
      <i/>
      <sz val="11"/>
      <name val="Arial"/>
      <family val="2"/>
    </font>
    <font>
      <b/>
      <i/>
      <sz val="11"/>
      <name val="Arial"/>
      <family val="2"/>
    </font>
    <font>
      <sz val="11"/>
      <color rgb="FF000000"/>
      <name val="Calibri"/>
      <family val="2"/>
    </font>
    <font>
      <b/>
      <sz val="11"/>
      <color rgb="FFFFFFFF"/>
      <name val="Arial"/>
      <family val="2"/>
    </font>
    <font>
      <b/>
      <sz val="11"/>
      <color theme="1"/>
      <name val="Arial"/>
      <family val="2"/>
    </font>
    <font>
      <b/>
      <sz val="9"/>
      <color rgb="FF000000"/>
      <name val="Arial"/>
      <family val="2"/>
    </font>
    <font>
      <b/>
      <sz val="9"/>
      <color theme="1"/>
      <name val="Arial"/>
      <family val="2"/>
    </font>
    <font>
      <sz val="9"/>
      <color theme="1"/>
      <name val="Arial"/>
      <family val="2"/>
    </font>
    <font>
      <sz val="11"/>
      <color rgb="FF000000"/>
      <name val="Arial"/>
      <family val="2"/>
    </font>
    <font>
      <i/>
      <sz val="11"/>
      <color theme="1"/>
      <name val="Arial"/>
      <family val="2"/>
    </font>
    <font>
      <sz val="10"/>
      <name val="Helv"/>
    </font>
    <font>
      <b/>
      <i/>
      <sz val="9"/>
      <color theme="1"/>
      <name val="Arial"/>
      <family val="2"/>
    </font>
    <font>
      <sz val="10"/>
      <color theme="1"/>
      <name val="Calibri"/>
      <family val="2"/>
      <scheme val="minor"/>
    </font>
    <font>
      <sz val="10"/>
      <color rgb="FF000000"/>
      <name val="Calibri"/>
      <family val="2"/>
    </font>
    <font>
      <b/>
      <sz val="18"/>
      <color theme="0"/>
      <name val="Verdana"/>
      <family val="2"/>
    </font>
    <font>
      <sz val="12"/>
      <name val="Verdana"/>
      <family val="2"/>
    </font>
    <font>
      <b/>
      <sz val="12"/>
      <color theme="0"/>
      <name val="Verdana"/>
      <family val="2"/>
    </font>
    <font>
      <b/>
      <sz val="12"/>
      <name val="Verdana"/>
      <family val="2"/>
    </font>
    <font>
      <b/>
      <sz val="12"/>
      <color theme="0"/>
      <name val="Arial"/>
      <family val="2"/>
    </font>
    <font>
      <sz val="11"/>
      <color indexed="8"/>
      <name val="Tahoma"/>
      <family val="2"/>
    </font>
    <font>
      <sz val="12"/>
      <color indexed="8"/>
      <name val="Tahoma"/>
      <family val="2"/>
    </font>
    <font>
      <sz val="11"/>
      <color indexed="8"/>
      <name val="Calibri"/>
      <family val="2"/>
    </font>
    <font>
      <sz val="11"/>
      <color indexed="9"/>
      <name val="Calibri"/>
      <family val="2"/>
    </font>
    <font>
      <sz val="11"/>
      <color indexed="10"/>
      <name val="Calibri"/>
      <family val="2"/>
    </font>
    <font>
      <sz val="11"/>
      <color indexed="20"/>
      <name val="Calibri"/>
      <family val="2"/>
    </font>
    <font>
      <b/>
      <sz val="11"/>
      <color indexed="52"/>
      <name val="Calibri"/>
      <family val="2"/>
    </font>
    <font>
      <sz val="11"/>
      <color indexed="52"/>
      <name val="Calibri"/>
      <family val="2"/>
    </font>
    <font>
      <b/>
      <sz val="11"/>
      <color indexed="9"/>
      <name val="Calibri"/>
      <family val="2"/>
    </font>
    <font>
      <sz val="11"/>
      <color indexed="62"/>
      <name val="Calibri"/>
      <family val="2"/>
    </font>
    <font>
      <sz val="8"/>
      <name val="Univers"/>
      <family val="2"/>
    </font>
    <font>
      <sz val="9"/>
      <name val="Arial"/>
      <family val="2"/>
    </font>
    <font>
      <sz val="12"/>
      <name val="Arial MT"/>
    </font>
    <font>
      <sz val="10"/>
      <name val="Century Gothic"/>
      <family val="2"/>
    </font>
    <font>
      <i/>
      <sz val="11"/>
      <color indexed="23"/>
      <name val="Calibri"/>
      <family val="2"/>
    </font>
    <font>
      <sz val="11"/>
      <color indexed="17"/>
      <name val="Calibri"/>
      <family val="2"/>
    </font>
    <font>
      <b/>
      <i/>
      <sz val="16"/>
      <color rgb="FF000000"/>
      <name val="Arial"/>
      <family val="2"/>
    </font>
    <font>
      <b/>
      <sz val="15"/>
      <color indexed="56"/>
      <name val="Calibri"/>
      <family val="2"/>
    </font>
    <font>
      <b/>
      <sz val="13"/>
      <color indexed="56"/>
      <name val="Calibri"/>
      <family val="2"/>
    </font>
    <font>
      <b/>
      <sz val="11"/>
      <color indexed="56"/>
      <name val="Calibri"/>
      <family val="2"/>
    </font>
    <font>
      <b/>
      <i/>
      <sz val="16"/>
      <color indexed="8"/>
      <name val="Arial"/>
      <family val="2"/>
    </font>
    <font>
      <u/>
      <sz val="11.5"/>
      <color indexed="12"/>
      <name val="Arial"/>
      <family val="2"/>
    </font>
    <font>
      <u/>
      <sz val="10"/>
      <color indexed="12"/>
      <name val="Arial"/>
      <family val="2"/>
    </font>
    <font>
      <sz val="10"/>
      <name val="MS Sans Serif"/>
      <family val="2"/>
    </font>
    <font>
      <sz val="11"/>
      <color indexed="60"/>
      <name val="Calibri"/>
      <family val="2"/>
    </font>
    <font>
      <sz val="10"/>
      <color rgb="FF000000"/>
      <name val="Times New Roman"/>
      <family val="1"/>
    </font>
    <font>
      <sz val="10"/>
      <color indexed="8"/>
      <name val="Times New Roman"/>
      <family val="1"/>
    </font>
    <font>
      <sz val="11"/>
      <color indexed="8"/>
      <name val="Cambria"/>
      <family val="2"/>
    </font>
    <font>
      <sz val="11"/>
      <color indexed="8"/>
      <name val="Arial"/>
      <family val="2"/>
    </font>
    <font>
      <sz val="10"/>
      <color indexed="8"/>
      <name val="Times New Roman"/>
      <family val="1"/>
      <charset val="204"/>
    </font>
    <font>
      <b/>
      <sz val="11"/>
      <color indexed="63"/>
      <name val="Calibri"/>
      <family val="2"/>
    </font>
    <font>
      <b/>
      <i/>
      <u/>
      <sz val="11"/>
      <color rgb="FF000000"/>
      <name val="Arial"/>
      <family val="2"/>
    </font>
    <font>
      <b/>
      <i/>
      <u/>
      <sz val="11"/>
      <color indexed="8"/>
      <name val="Arial"/>
      <family val="2"/>
    </font>
    <font>
      <b/>
      <i/>
      <sz val="14"/>
      <name val="Arial"/>
      <family val="2"/>
    </font>
    <font>
      <b/>
      <sz val="18"/>
      <color indexed="56"/>
      <name val="Cambria"/>
      <family val="2"/>
    </font>
    <font>
      <sz val="10"/>
      <name val="Times New Roman"/>
      <family val="1"/>
    </font>
    <font>
      <b/>
      <sz val="11"/>
      <color indexed="8"/>
      <name val="Calibri"/>
      <family val="2"/>
    </font>
    <font>
      <b/>
      <sz val="11"/>
      <color indexed="8"/>
      <name val="Tahoma"/>
      <family val="2"/>
    </font>
    <font>
      <sz val="9"/>
      <color theme="1"/>
      <name val="Calibri"/>
      <family val="2"/>
      <scheme val="minor"/>
    </font>
    <font>
      <sz val="9"/>
      <name val="Calibri"/>
      <family val="2"/>
      <scheme val="minor"/>
    </font>
    <font>
      <b/>
      <sz val="9"/>
      <name val="Calibri"/>
      <family val="2"/>
      <scheme val="minor"/>
    </font>
    <font>
      <b/>
      <sz val="12"/>
      <color theme="1"/>
      <name val="Arial"/>
      <family val="2"/>
    </font>
    <font>
      <sz val="12"/>
      <color theme="1"/>
      <name val="Tahoma"/>
      <family val="2"/>
    </font>
    <font>
      <b/>
      <sz val="12"/>
      <color rgb="FFFF0000"/>
      <name val="Tahoma"/>
      <family val="2"/>
    </font>
    <font>
      <b/>
      <sz val="12"/>
      <color theme="1"/>
      <name val="Tahoma"/>
      <family val="2"/>
    </font>
    <font>
      <sz val="11"/>
      <color theme="1"/>
      <name val="Tahoma"/>
      <family val="2"/>
    </font>
    <font>
      <b/>
      <sz val="11"/>
      <color theme="1"/>
      <name val="Calibri"/>
      <family val="2"/>
      <scheme val="minor"/>
    </font>
    <font>
      <i/>
      <sz val="10"/>
      <name val="Arial"/>
      <family val="2"/>
    </font>
    <font>
      <b/>
      <sz val="10"/>
      <color theme="0"/>
      <name val="Arial"/>
      <family val="2"/>
    </font>
    <font>
      <b/>
      <vertAlign val="superscript"/>
      <sz val="10"/>
      <color theme="0"/>
      <name val="Arial"/>
      <family val="2"/>
    </font>
    <font>
      <b/>
      <sz val="10"/>
      <name val="Arial"/>
      <family val="2"/>
    </font>
    <font>
      <b/>
      <sz val="10"/>
      <color rgb="FFFF0000"/>
      <name val="Arial"/>
      <family val="2"/>
    </font>
    <font>
      <i/>
      <sz val="11"/>
      <color theme="1"/>
      <name val="Calibri"/>
      <family val="2"/>
      <scheme val="minor"/>
    </font>
    <font>
      <sz val="14"/>
      <name val="Arial"/>
      <family val="2"/>
    </font>
    <font>
      <b/>
      <sz val="12"/>
      <name val="Arial"/>
      <family val="2"/>
    </font>
    <font>
      <sz val="11"/>
      <name val="Calibri"/>
      <family val="2"/>
      <scheme val="minor"/>
    </font>
  </fonts>
  <fills count="6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1" tint="0.249977111117893"/>
        <bgColor indexed="64"/>
      </patternFill>
    </fill>
    <fill>
      <patternFill patternType="solid">
        <fgColor theme="0" tint="-0.14996795556505021"/>
        <bgColor indexed="64"/>
      </patternFill>
    </fill>
    <fill>
      <patternFill patternType="solid">
        <fgColor rgb="FF404040"/>
        <bgColor rgb="FF404040"/>
      </patternFill>
    </fill>
    <fill>
      <patternFill patternType="solid">
        <fgColor rgb="FFD9D9D9"/>
        <bgColor rgb="FFD9D9D9"/>
      </patternFill>
    </fill>
    <fill>
      <patternFill patternType="solid">
        <fgColor theme="0"/>
        <bgColor rgb="FF404040"/>
      </patternFill>
    </fill>
    <fill>
      <patternFill patternType="solid">
        <fgColor theme="0" tint="-0.14999847407452621"/>
        <bgColor rgb="FF404040"/>
      </patternFill>
    </fill>
    <fill>
      <patternFill patternType="solid">
        <fgColor theme="0"/>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1" tint="0.499984740745262"/>
        <bgColor indexed="64"/>
      </patternFill>
    </fill>
    <fill>
      <patternFill patternType="solid">
        <fgColor rgb="FFFFFF66"/>
        <bgColor indexed="64"/>
      </patternFill>
    </fill>
    <fill>
      <patternFill patternType="solid">
        <fgColor indexed="31"/>
      </patternFill>
    </fill>
    <fill>
      <patternFill patternType="solid">
        <fgColor indexed="31"/>
        <bgColor indexed="22"/>
      </patternFill>
    </fill>
    <fill>
      <patternFill patternType="solid">
        <fgColor indexed="45"/>
      </patternFill>
    </fill>
    <fill>
      <patternFill patternType="solid">
        <fgColor indexed="45"/>
        <bgColor indexed="29"/>
      </patternFill>
    </fill>
    <fill>
      <patternFill patternType="solid">
        <fgColor indexed="42"/>
      </patternFill>
    </fill>
    <fill>
      <patternFill patternType="solid">
        <fgColor indexed="42"/>
        <bgColor indexed="27"/>
      </patternFill>
    </fill>
    <fill>
      <patternFill patternType="solid">
        <fgColor indexed="46"/>
      </patternFill>
    </fill>
    <fill>
      <patternFill patternType="solid">
        <fgColor indexed="46"/>
        <bgColor indexed="24"/>
      </patternFill>
    </fill>
    <fill>
      <patternFill patternType="solid">
        <fgColor indexed="27"/>
      </patternFill>
    </fill>
    <fill>
      <patternFill patternType="solid">
        <fgColor indexed="27"/>
        <bgColor indexed="41"/>
      </patternFill>
    </fill>
    <fill>
      <patternFill patternType="solid">
        <fgColor indexed="47"/>
      </patternFill>
    </fill>
    <fill>
      <patternFill patternType="solid">
        <fgColor indexed="47"/>
        <bgColor indexed="22"/>
      </patternFill>
    </fill>
    <fill>
      <patternFill patternType="solid">
        <fgColor indexed="44"/>
      </patternFill>
    </fill>
    <fill>
      <patternFill patternType="solid">
        <fgColor indexed="44"/>
        <bgColor indexed="31"/>
      </patternFill>
    </fill>
    <fill>
      <patternFill patternType="solid">
        <fgColor indexed="29"/>
      </patternFill>
    </fill>
    <fill>
      <patternFill patternType="solid">
        <fgColor indexed="29"/>
        <bgColor indexed="45"/>
      </patternFill>
    </fill>
    <fill>
      <patternFill patternType="solid">
        <fgColor indexed="11"/>
      </patternFill>
    </fill>
    <fill>
      <patternFill patternType="solid">
        <fgColor indexed="11"/>
        <bgColor indexed="49"/>
      </patternFill>
    </fill>
    <fill>
      <patternFill patternType="solid">
        <fgColor indexed="51"/>
      </patternFill>
    </fill>
    <fill>
      <patternFill patternType="solid">
        <fgColor indexed="51"/>
        <bgColor indexed="13"/>
      </patternFill>
    </fill>
    <fill>
      <patternFill patternType="solid">
        <fgColor indexed="30"/>
      </patternFill>
    </fill>
    <fill>
      <patternFill patternType="solid">
        <fgColor indexed="30"/>
        <bgColor indexed="21"/>
      </patternFill>
    </fill>
    <fill>
      <patternFill patternType="solid">
        <fgColor indexed="36"/>
      </patternFill>
    </fill>
    <fill>
      <patternFill patternType="solid">
        <fgColor indexed="20"/>
        <bgColor indexed="36"/>
      </patternFill>
    </fill>
    <fill>
      <patternFill patternType="solid">
        <fgColor indexed="49"/>
      </patternFill>
    </fill>
    <fill>
      <patternFill patternType="solid">
        <fgColor indexed="49"/>
        <bgColor indexed="40"/>
      </patternFill>
    </fill>
    <fill>
      <patternFill patternType="solid">
        <fgColor indexed="52"/>
      </patternFill>
    </fill>
    <fill>
      <patternFill patternType="solid">
        <fgColor indexed="52"/>
        <bgColor indexed="51"/>
      </patternFill>
    </fill>
    <fill>
      <patternFill patternType="solid">
        <fgColor indexed="62"/>
      </patternFill>
    </fill>
    <fill>
      <patternFill patternType="solid">
        <fgColor indexed="62"/>
        <bgColor indexed="56"/>
      </patternFill>
    </fill>
    <fill>
      <patternFill patternType="solid">
        <fgColor indexed="10"/>
      </patternFill>
    </fill>
    <fill>
      <patternFill patternType="solid">
        <fgColor indexed="10"/>
        <bgColor indexed="60"/>
      </patternFill>
    </fill>
    <fill>
      <patternFill patternType="solid">
        <fgColor indexed="57"/>
      </patternFill>
    </fill>
    <fill>
      <patternFill patternType="solid">
        <fgColor indexed="57"/>
        <bgColor indexed="21"/>
      </patternFill>
    </fill>
    <fill>
      <patternFill patternType="solid">
        <fgColor indexed="53"/>
      </patternFill>
    </fill>
    <fill>
      <patternFill patternType="solid">
        <fgColor indexed="53"/>
        <bgColor indexed="52"/>
      </patternFill>
    </fill>
    <fill>
      <patternFill patternType="solid">
        <fgColor indexed="22"/>
      </patternFill>
    </fill>
    <fill>
      <patternFill patternType="solid">
        <fgColor indexed="22"/>
        <bgColor indexed="31"/>
      </patternFill>
    </fill>
    <fill>
      <patternFill patternType="solid">
        <fgColor indexed="55"/>
        <bgColor indexed="23"/>
      </patternFill>
    </fill>
    <fill>
      <patternFill patternType="solid">
        <fgColor indexed="26"/>
      </patternFill>
    </fill>
    <fill>
      <patternFill patternType="solid">
        <fgColor indexed="26"/>
        <bgColor indexed="9"/>
      </patternFill>
    </fill>
    <fill>
      <patternFill patternType="solid">
        <fgColor indexed="43"/>
        <bgColor indexed="26"/>
      </patternFill>
    </fill>
    <fill>
      <patternFill patternType="solid">
        <fgColor indexed="43"/>
      </patternFill>
    </fill>
    <fill>
      <patternFill patternType="solid">
        <fgColor indexed="55"/>
      </patternFill>
    </fill>
    <fill>
      <patternFill patternType="solid">
        <fgColor rgb="FFFFFFFF"/>
        <bgColor indexed="64"/>
      </patternFill>
    </fill>
    <fill>
      <patternFill patternType="solid">
        <fgColor theme="1" tint="0.34998626667073579"/>
        <bgColor indexed="64"/>
      </patternFill>
    </fill>
    <fill>
      <patternFill patternType="solid">
        <fgColor theme="0" tint="-0.249977111117893"/>
        <bgColor indexed="64"/>
      </patternFill>
    </fill>
    <fill>
      <patternFill patternType="solid">
        <fgColor rgb="FFFFDC6D"/>
        <bgColor indexed="64"/>
      </patternFill>
    </fill>
    <fill>
      <patternFill patternType="solid">
        <fgColor rgb="FF92D050"/>
        <bgColor indexed="64"/>
      </patternFill>
    </fill>
    <fill>
      <patternFill patternType="solid">
        <fgColor theme="0" tint="-0.499984740745262"/>
        <bgColor theme="0" tint="-0.499984740745262"/>
      </patternFill>
    </fill>
  </fills>
  <borders count="64">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medium">
        <color rgb="FF000000"/>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8"/>
      </left>
      <right/>
      <top style="thin">
        <color indexed="8"/>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hair">
        <color indexed="64"/>
      </top>
      <bottom style="hair">
        <color indexed="64"/>
      </bottom>
      <diagonal/>
    </border>
    <border>
      <left/>
      <right/>
      <top style="hair">
        <color indexed="8"/>
      </top>
      <bottom style="hair">
        <color indexed="8"/>
      </bottom>
      <diagonal/>
    </border>
    <border>
      <left/>
      <right/>
      <top style="thin">
        <color indexed="62"/>
      </top>
      <bottom style="double">
        <color indexed="62"/>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diagonalUp="1">
      <left style="thin">
        <color indexed="64"/>
      </left>
      <right style="thin">
        <color indexed="64"/>
      </right>
      <top style="thin">
        <color indexed="64"/>
      </top>
      <bottom style="thin">
        <color indexed="64"/>
      </bottom>
      <diagonal style="hair">
        <color indexed="64"/>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s>
  <cellStyleXfs count="903">
    <xf numFmtId="0" fontId="0" fillId="0" borderId="0"/>
    <xf numFmtId="0" fontId="2" fillId="0" borderId="0"/>
    <xf numFmtId="0" fontId="1" fillId="0" borderId="0"/>
    <xf numFmtId="0" fontId="3" fillId="0" borderId="0"/>
    <xf numFmtId="164" fontId="4" fillId="0" borderId="0" applyFont="0" applyFill="0" applyBorder="0" applyAlignment="0" applyProtection="0"/>
    <xf numFmtId="0" fontId="1" fillId="0" borderId="0"/>
    <xf numFmtId="0" fontId="1" fillId="0" borderId="0"/>
    <xf numFmtId="9" fontId="2" fillId="0" borderId="0" applyFont="0" applyFill="0" applyBorder="0" applyAlignment="0" applyProtection="0"/>
    <xf numFmtId="0" fontId="3" fillId="0" borderId="0"/>
    <xf numFmtId="0" fontId="1" fillId="0" borderId="0"/>
    <xf numFmtId="0" fontId="12" fillId="0" borderId="0"/>
    <xf numFmtId="166" fontId="20" fillId="0" borderId="0" applyFont="0" applyFill="0" applyBorder="0" applyAlignment="0" applyProtection="0"/>
    <xf numFmtId="0" fontId="9" fillId="0" borderId="0" applyFill="0" applyBorder="0" applyAlignment="0" applyProtection="0">
      <protection locked="0"/>
    </xf>
    <xf numFmtId="9" fontId="3" fillId="0" borderId="0" applyFill="0" applyBorder="0" applyAlignment="0" applyProtection="0"/>
    <xf numFmtId="0" fontId="1" fillId="0" borderId="0"/>
    <xf numFmtId="167" fontId="31" fillId="15" borderId="0" applyNumberFormat="0" applyBorder="0" applyAlignment="0" applyProtection="0"/>
    <xf numFmtId="0" fontId="31" fillId="16" borderId="0" applyNumberFormat="0" applyBorder="0" applyAlignment="0" applyProtection="0"/>
    <xf numFmtId="167" fontId="31" fillId="15" borderId="0" applyNumberFormat="0" applyBorder="0" applyAlignment="0" applyProtection="0"/>
    <xf numFmtId="167" fontId="31" fillId="15" borderId="0" applyNumberFormat="0" applyBorder="0" applyAlignment="0" applyProtection="0"/>
    <xf numFmtId="0" fontId="31" fillId="16" borderId="0" applyNumberFormat="0" applyBorder="0" applyAlignment="0" applyProtection="0"/>
    <xf numFmtId="0" fontId="31" fillId="16" borderId="0" applyNumberFormat="0" applyBorder="0" applyAlignment="0" applyProtection="0"/>
    <xf numFmtId="167" fontId="31" fillId="15" borderId="0" applyNumberFormat="0" applyBorder="0" applyAlignment="0" applyProtection="0"/>
    <xf numFmtId="0" fontId="31" fillId="16" borderId="0" applyNumberFormat="0" applyBorder="0" applyAlignment="0" applyProtection="0"/>
    <xf numFmtId="167" fontId="31" fillId="15" borderId="0" applyNumberFormat="0" applyBorder="0" applyAlignment="0" applyProtection="0"/>
    <xf numFmtId="0" fontId="31" fillId="16" borderId="0" applyNumberFormat="0" applyBorder="0" applyAlignment="0" applyProtection="0"/>
    <xf numFmtId="167" fontId="31" fillId="15" borderId="0" applyNumberFormat="0" applyBorder="0" applyAlignment="0" applyProtection="0"/>
    <xf numFmtId="0" fontId="31" fillId="16"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167" fontId="31" fillId="17" borderId="0" applyNumberFormat="0" applyBorder="0" applyAlignment="0" applyProtection="0"/>
    <xf numFmtId="0" fontId="31" fillId="18" borderId="0" applyNumberFormat="0" applyBorder="0" applyAlignment="0" applyProtection="0"/>
    <xf numFmtId="167" fontId="31" fillId="17" borderId="0" applyNumberFormat="0" applyBorder="0" applyAlignment="0" applyProtection="0"/>
    <xf numFmtId="167" fontId="31" fillId="17" borderId="0" applyNumberFormat="0" applyBorder="0" applyAlignment="0" applyProtection="0"/>
    <xf numFmtId="0" fontId="31" fillId="18" borderId="0" applyNumberFormat="0" applyBorder="0" applyAlignment="0" applyProtection="0"/>
    <xf numFmtId="0" fontId="31" fillId="18" borderId="0" applyNumberFormat="0" applyBorder="0" applyAlignment="0" applyProtection="0"/>
    <xf numFmtId="167" fontId="31" fillId="17" borderId="0" applyNumberFormat="0" applyBorder="0" applyAlignment="0" applyProtection="0"/>
    <xf numFmtId="0" fontId="31" fillId="18" borderId="0" applyNumberFormat="0" applyBorder="0" applyAlignment="0" applyProtection="0"/>
    <xf numFmtId="167" fontId="31" fillId="17" borderId="0" applyNumberFormat="0" applyBorder="0" applyAlignment="0" applyProtection="0"/>
    <xf numFmtId="0" fontId="31" fillId="18" borderId="0" applyNumberFormat="0" applyBorder="0" applyAlignment="0" applyProtection="0"/>
    <xf numFmtId="167" fontId="31" fillId="17" borderId="0" applyNumberFormat="0" applyBorder="0" applyAlignment="0" applyProtection="0"/>
    <xf numFmtId="0" fontId="31" fillId="18"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167" fontId="31" fillId="19" borderId="0" applyNumberFormat="0" applyBorder="0" applyAlignment="0" applyProtection="0"/>
    <xf numFmtId="0" fontId="31" fillId="20" borderId="0" applyNumberFormat="0" applyBorder="0" applyAlignment="0" applyProtection="0"/>
    <xf numFmtId="167" fontId="31" fillId="19" borderId="0" applyNumberFormat="0" applyBorder="0" applyAlignment="0" applyProtection="0"/>
    <xf numFmtId="167" fontId="31" fillId="19" borderId="0" applyNumberFormat="0" applyBorder="0" applyAlignment="0" applyProtection="0"/>
    <xf numFmtId="0" fontId="31" fillId="20" borderId="0" applyNumberFormat="0" applyBorder="0" applyAlignment="0" applyProtection="0"/>
    <xf numFmtId="0" fontId="31" fillId="20" borderId="0" applyNumberFormat="0" applyBorder="0" applyAlignment="0" applyProtection="0"/>
    <xf numFmtId="167" fontId="31" fillId="19" borderId="0" applyNumberFormat="0" applyBorder="0" applyAlignment="0" applyProtection="0"/>
    <xf numFmtId="0" fontId="31" fillId="20" borderId="0" applyNumberFormat="0" applyBorder="0" applyAlignment="0" applyProtection="0"/>
    <xf numFmtId="167" fontId="31" fillId="19" borderId="0" applyNumberFormat="0" applyBorder="0" applyAlignment="0" applyProtection="0"/>
    <xf numFmtId="0" fontId="31" fillId="20" borderId="0" applyNumberFormat="0" applyBorder="0" applyAlignment="0" applyProtection="0"/>
    <xf numFmtId="167" fontId="31" fillId="19" borderId="0" applyNumberFormat="0" applyBorder="0" applyAlignment="0" applyProtection="0"/>
    <xf numFmtId="0" fontId="31" fillId="20" borderId="0" applyNumberFormat="0" applyBorder="0" applyAlignment="0" applyProtection="0"/>
    <xf numFmtId="0" fontId="31" fillId="19" borderId="0" applyNumberFormat="0" applyBorder="0" applyAlignment="0" applyProtection="0"/>
    <xf numFmtId="0" fontId="31" fillId="20" borderId="0" applyNumberFormat="0" applyBorder="0" applyAlignment="0" applyProtection="0"/>
    <xf numFmtId="167" fontId="31" fillId="21" borderId="0" applyNumberFormat="0" applyBorder="0" applyAlignment="0" applyProtection="0"/>
    <xf numFmtId="0" fontId="31" fillId="22" borderId="0" applyNumberFormat="0" applyBorder="0" applyAlignment="0" applyProtection="0"/>
    <xf numFmtId="167" fontId="31" fillId="21" borderId="0" applyNumberFormat="0" applyBorder="0" applyAlignment="0" applyProtection="0"/>
    <xf numFmtId="167" fontId="31" fillId="21" borderId="0" applyNumberFormat="0" applyBorder="0" applyAlignment="0" applyProtection="0"/>
    <xf numFmtId="0" fontId="31" fillId="22" borderId="0" applyNumberFormat="0" applyBorder="0" applyAlignment="0" applyProtection="0"/>
    <xf numFmtId="0" fontId="31" fillId="22" borderId="0" applyNumberFormat="0" applyBorder="0" applyAlignment="0" applyProtection="0"/>
    <xf numFmtId="167" fontId="31" fillId="21" borderId="0" applyNumberFormat="0" applyBorder="0" applyAlignment="0" applyProtection="0"/>
    <xf numFmtId="0" fontId="31" fillId="22" borderId="0" applyNumberFormat="0" applyBorder="0" applyAlignment="0" applyProtection="0"/>
    <xf numFmtId="167" fontId="31" fillId="21" borderId="0" applyNumberFormat="0" applyBorder="0" applyAlignment="0" applyProtection="0"/>
    <xf numFmtId="0" fontId="31" fillId="22" borderId="0" applyNumberFormat="0" applyBorder="0" applyAlignment="0" applyProtection="0"/>
    <xf numFmtId="167" fontId="31" fillId="21" borderId="0" applyNumberFormat="0" applyBorder="0" applyAlignment="0" applyProtection="0"/>
    <xf numFmtId="0" fontId="31" fillId="22" borderId="0" applyNumberFormat="0" applyBorder="0" applyAlignment="0" applyProtection="0"/>
    <xf numFmtId="0" fontId="31" fillId="21" borderId="0" applyNumberFormat="0" applyBorder="0" applyAlignment="0" applyProtection="0"/>
    <xf numFmtId="0" fontId="31" fillId="22" borderId="0" applyNumberFormat="0" applyBorder="0" applyAlignment="0" applyProtection="0"/>
    <xf numFmtId="167" fontId="31" fillId="23" borderId="0" applyNumberFormat="0" applyBorder="0" applyAlignment="0" applyProtection="0"/>
    <xf numFmtId="0" fontId="31" fillId="24" borderId="0" applyNumberFormat="0" applyBorder="0" applyAlignment="0" applyProtection="0"/>
    <xf numFmtId="167" fontId="31" fillId="23" borderId="0" applyNumberFormat="0" applyBorder="0" applyAlignment="0" applyProtection="0"/>
    <xf numFmtId="167" fontId="31" fillId="23" borderId="0" applyNumberFormat="0" applyBorder="0" applyAlignment="0" applyProtection="0"/>
    <xf numFmtId="0" fontId="31" fillId="24" borderId="0" applyNumberFormat="0" applyBorder="0" applyAlignment="0" applyProtection="0"/>
    <xf numFmtId="0" fontId="31" fillId="24" borderId="0" applyNumberFormat="0" applyBorder="0" applyAlignment="0" applyProtection="0"/>
    <xf numFmtId="167" fontId="31" fillId="23" borderId="0" applyNumberFormat="0" applyBorder="0" applyAlignment="0" applyProtection="0"/>
    <xf numFmtId="0" fontId="31" fillId="24" borderId="0" applyNumberFormat="0" applyBorder="0" applyAlignment="0" applyProtection="0"/>
    <xf numFmtId="167" fontId="31" fillId="23" borderId="0" applyNumberFormat="0" applyBorder="0" applyAlignment="0" applyProtection="0"/>
    <xf numFmtId="0" fontId="31" fillId="24" borderId="0" applyNumberFormat="0" applyBorder="0" applyAlignment="0" applyProtection="0"/>
    <xf numFmtId="167" fontId="31" fillId="23" borderId="0" applyNumberFormat="0" applyBorder="0" applyAlignment="0" applyProtection="0"/>
    <xf numFmtId="0" fontId="31" fillId="24" borderId="0" applyNumberFormat="0" applyBorder="0" applyAlignment="0" applyProtection="0"/>
    <xf numFmtId="0" fontId="31" fillId="23" borderId="0" applyNumberFormat="0" applyBorder="0" applyAlignment="0" applyProtection="0"/>
    <xf numFmtId="0" fontId="31" fillId="24" borderId="0" applyNumberFormat="0" applyBorder="0" applyAlignment="0" applyProtection="0"/>
    <xf numFmtId="167" fontId="31" fillId="25" borderId="0" applyNumberFormat="0" applyBorder="0" applyAlignment="0" applyProtection="0"/>
    <xf numFmtId="0" fontId="31" fillId="26" borderId="0" applyNumberFormat="0" applyBorder="0" applyAlignment="0" applyProtection="0"/>
    <xf numFmtId="167" fontId="31" fillId="25" borderId="0" applyNumberFormat="0" applyBorder="0" applyAlignment="0" applyProtection="0"/>
    <xf numFmtId="167" fontId="31" fillId="25" borderId="0" applyNumberFormat="0" applyBorder="0" applyAlignment="0" applyProtection="0"/>
    <xf numFmtId="0" fontId="31" fillId="26" borderId="0" applyNumberFormat="0" applyBorder="0" applyAlignment="0" applyProtection="0"/>
    <xf numFmtId="0" fontId="31" fillId="26" borderId="0" applyNumberFormat="0" applyBorder="0" applyAlignment="0" applyProtection="0"/>
    <xf numFmtId="167" fontId="31" fillId="25" borderId="0" applyNumberFormat="0" applyBorder="0" applyAlignment="0" applyProtection="0"/>
    <xf numFmtId="0" fontId="31" fillId="26" borderId="0" applyNumberFormat="0" applyBorder="0" applyAlignment="0" applyProtection="0"/>
    <xf numFmtId="167" fontId="31" fillId="25" borderId="0" applyNumberFormat="0" applyBorder="0" applyAlignment="0" applyProtection="0"/>
    <xf numFmtId="0" fontId="31" fillId="26" borderId="0" applyNumberFormat="0" applyBorder="0" applyAlignment="0" applyProtection="0"/>
    <xf numFmtId="167" fontId="31" fillId="25" borderId="0" applyNumberFormat="0" applyBorder="0" applyAlignment="0" applyProtection="0"/>
    <xf numFmtId="0" fontId="31" fillId="26" borderId="0" applyNumberFormat="0" applyBorder="0" applyAlignment="0" applyProtection="0"/>
    <xf numFmtId="0" fontId="31" fillId="25" borderId="0" applyNumberFormat="0" applyBorder="0" applyAlignment="0" applyProtection="0"/>
    <xf numFmtId="0" fontId="31" fillId="26" borderId="0" applyNumberFormat="0" applyBorder="0" applyAlignment="0" applyProtection="0"/>
    <xf numFmtId="0" fontId="31" fillId="16" borderId="0" applyNumberFormat="0" applyBorder="0" applyAlignment="0" applyProtection="0"/>
    <xf numFmtId="0" fontId="31" fillId="18" borderId="0" applyNumberFormat="0" applyBorder="0" applyAlignment="0" applyProtection="0"/>
    <xf numFmtId="0" fontId="31" fillId="20" borderId="0" applyNumberFormat="0" applyBorder="0" applyAlignment="0" applyProtection="0"/>
    <xf numFmtId="0" fontId="31" fillId="22" borderId="0" applyNumberFormat="0" applyBorder="0" applyAlignment="0" applyProtection="0"/>
    <xf numFmtId="0" fontId="31" fillId="24" borderId="0" applyNumberFormat="0" applyBorder="0" applyAlignment="0" applyProtection="0"/>
    <xf numFmtId="0" fontId="31" fillId="26" borderId="0" applyNumberFormat="0" applyBorder="0" applyAlignment="0" applyProtection="0"/>
    <xf numFmtId="167" fontId="31" fillId="27" borderId="0" applyNumberFormat="0" applyBorder="0" applyAlignment="0" applyProtection="0"/>
    <xf numFmtId="0" fontId="31" fillId="28" borderId="0" applyNumberFormat="0" applyBorder="0" applyAlignment="0" applyProtection="0"/>
    <xf numFmtId="167" fontId="31" fillId="27" borderId="0" applyNumberFormat="0" applyBorder="0" applyAlignment="0" applyProtection="0"/>
    <xf numFmtId="167" fontId="31" fillId="27" borderId="0" applyNumberFormat="0" applyBorder="0" applyAlignment="0" applyProtection="0"/>
    <xf numFmtId="0" fontId="31" fillId="28" borderId="0" applyNumberFormat="0" applyBorder="0" applyAlignment="0" applyProtection="0"/>
    <xf numFmtId="0" fontId="31" fillId="28" borderId="0" applyNumberFormat="0" applyBorder="0" applyAlignment="0" applyProtection="0"/>
    <xf numFmtId="167" fontId="31" fillId="27" borderId="0" applyNumberFormat="0" applyBorder="0" applyAlignment="0" applyProtection="0"/>
    <xf numFmtId="0" fontId="31" fillId="28" borderId="0" applyNumberFormat="0" applyBorder="0" applyAlignment="0" applyProtection="0"/>
    <xf numFmtId="167" fontId="31" fillId="27" borderId="0" applyNumberFormat="0" applyBorder="0" applyAlignment="0" applyProtection="0"/>
    <xf numFmtId="0" fontId="31" fillId="28" borderId="0" applyNumberFormat="0" applyBorder="0" applyAlignment="0" applyProtection="0"/>
    <xf numFmtId="167" fontId="31" fillId="27" borderId="0" applyNumberFormat="0" applyBorder="0" applyAlignment="0" applyProtection="0"/>
    <xf numFmtId="0" fontId="31" fillId="28" borderId="0" applyNumberFormat="0" applyBorder="0" applyAlignment="0" applyProtection="0"/>
    <xf numFmtId="0" fontId="31" fillId="27" borderId="0" applyNumberFormat="0" applyBorder="0" applyAlignment="0" applyProtection="0"/>
    <xf numFmtId="0" fontId="31" fillId="28" borderId="0" applyNumberFormat="0" applyBorder="0" applyAlignment="0" applyProtection="0"/>
    <xf numFmtId="167" fontId="31" fillId="29" borderId="0" applyNumberFormat="0" applyBorder="0" applyAlignment="0" applyProtection="0"/>
    <xf numFmtId="0" fontId="31" fillId="30" borderId="0" applyNumberFormat="0" applyBorder="0" applyAlignment="0" applyProtection="0"/>
    <xf numFmtId="167" fontId="31" fillId="29" borderId="0" applyNumberFormat="0" applyBorder="0" applyAlignment="0" applyProtection="0"/>
    <xf numFmtId="167" fontId="31" fillId="29" borderId="0" applyNumberFormat="0" applyBorder="0" applyAlignment="0" applyProtection="0"/>
    <xf numFmtId="0" fontId="31" fillId="30" borderId="0" applyNumberFormat="0" applyBorder="0" applyAlignment="0" applyProtection="0"/>
    <xf numFmtId="0" fontId="31" fillId="30" borderId="0" applyNumberFormat="0" applyBorder="0" applyAlignment="0" applyProtection="0"/>
    <xf numFmtId="167" fontId="31" fillId="29" borderId="0" applyNumberFormat="0" applyBorder="0" applyAlignment="0" applyProtection="0"/>
    <xf numFmtId="0" fontId="31" fillId="30" borderId="0" applyNumberFormat="0" applyBorder="0" applyAlignment="0" applyProtection="0"/>
    <xf numFmtId="167" fontId="31" fillId="29" borderId="0" applyNumberFormat="0" applyBorder="0" applyAlignment="0" applyProtection="0"/>
    <xf numFmtId="0" fontId="31" fillId="30" borderId="0" applyNumberFormat="0" applyBorder="0" applyAlignment="0" applyProtection="0"/>
    <xf numFmtId="167" fontId="31" fillId="29" borderId="0" applyNumberFormat="0" applyBorder="0" applyAlignment="0" applyProtection="0"/>
    <xf numFmtId="0" fontId="31" fillId="30" borderId="0" applyNumberFormat="0" applyBorder="0" applyAlignment="0" applyProtection="0"/>
    <xf numFmtId="0" fontId="31" fillId="29" borderId="0" applyNumberFormat="0" applyBorder="0" applyAlignment="0" applyProtection="0"/>
    <xf numFmtId="0" fontId="31" fillId="30" borderId="0" applyNumberFormat="0" applyBorder="0" applyAlignment="0" applyProtection="0"/>
    <xf numFmtId="167" fontId="31" fillId="31" borderId="0" applyNumberFormat="0" applyBorder="0" applyAlignment="0" applyProtection="0"/>
    <xf numFmtId="0" fontId="31" fillId="32" borderId="0" applyNumberFormat="0" applyBorder="0" applyAlignment="0" applyProtection="0"/>
    <xf numFmtId="167" fontId="31" fillId="31" borderId="0" applyNumberFormat="0" applyBorder="0" applyAlignment="0" applyProtection="0"/>
    <xf numFmtId="167" fontId="31" fillId="31" borderId="0" applyNumberFormat="0" applyBorder="0" applyAlignment="0" applyProtection="0"/>
    <xf numFmtId="0" fontId="31" fillId="32" borderId="0" applyNumberFormat="0" applyBorder="0" applyAlignment="0" applyProtection="0"/>
    <xf numFmtId="0" fontId="31" fillId="32" borderId="0" applyNumberFormat="0" applyBorder="0" applyAlignment="0" applyProtection="0"/>
    <xf numFmtId="167" fontId="31" fillId="31" borderId="0" applyNumberFormat="0" applyBorder="0" applyAlignment="0" applyProtection="0"/>
    <xf numFmtId="0" fontId="31" fillId="32" borderId="0" applyNumberFormat="0" applyBorder="0" applyAlignment="0" applyProtection="0"/>
    <xf numFmtId="167" fontId="31" fillId="31" borderId="0" applyNumberFormat="0" applyBorder="0" applyAlignment="0" applyProtection="0"/>
    <xf numFmtId="0" fontId="31" fillId="32" borderId="0" applyNumberFormat="0" applyBorder="0" applyAlignment="0" applyProtection="0"/>
    <xf numFmtId="167" fontId="31" fillId="31" borderId="0" applyNumberFormat="0" applyBorder="0" applyAlignment="0" applyProtection="0"/>
    <xf numFmtId="0" fontId="31" fillId="32" borderId="0" applyNumberFormat="0" applyBorder="0" applyAlignment="0" applyProtection="0"/>
    <xf numFmtId="0" fontId="31" fillId="31" borderId="0" applyNumberFormat="0" applyBorder="0" applyAlignment="0" applyProtection="0"/>
    <xf numFmtId="0" fontId="31" fillId="32" borderId="0" applyNumberFormat="0" applyBorder="0" applyAlignment="0" applyProtection="0"/>
    <xf numFmtId="167" fontId="31" fillId="21" borderId="0" applyNumberFormat="0" applyBorder="0" applyAlignment="0" applyProtection="0"/>
    <xf numFmtId="0" fontId="31" fillId="22" borderId="0" applyNumberFormat="0" applyBorder="0" applyAlignment="0" applyProtection="0"/>
    <xf numFmtId="167" fontId="31" fillId="21" borderId="0" applyNumberFormat="0" applyBorder="0" applyAlignment="0" applyProtection="0"/>
    <xf numFmtId="167" fontId="31" fillId="21" borderId="0" applyNumberFormat="0" applyBorder="0" applyAlignment="0" applyProtection="0"/>
    <xf numFmtId="0" fontId="31" fillId="22" borderId="0" applyNumberFormat="0" applyBorder="0" applyAlignment="0" applyProtection="0"/>
    <xf numFmtId="0" fontId="31" fillId="22" borderId="0" applyNumberFormat="0" applyBorder="0" applyAlignment="0" applyProtection="0"/>
    <xf numFmtId="167" fontId="31" fillId="21" borderId="0" applyNumberFormat="0" applyBorder="0" applyAlignment="0" applyProtection="0"/>
    <xf numFmtId="0" fontId="31" fillId="22" borderId="0" applyNumberFormat="0" applyBorder="0" applyAlignment="0" applyProtection="0"/>
    <xf numFmtId="167" fontId="31" fillId="21" borderId="0" applyNumberFormat="0" applyBorder="0" applyAlignment="0" applyProtection="0"/>
    <xf numFmtId="0" fontId="31" fillId="22" borderId="0" applyNumberFormat="0" applyBorder="0" applyAlignment="0" applyProtection="0"/>
    <xf numFmtId="167" fontId="31" fillId="21" borderId="0" applyNumberFormat="0" applyBorder="0" applyAlignment="0" applyProtection="0"/>
    <xf numFmtId="0" fontId="31" fillId="22" borderId="0" applyNumberFormat="0" applyBorder="0" applyAlignment="0" applyProtection="0"/>
    <xf numFmtId="0" fontId="31" fillId="21" borderId="0" applyNumberFormat="0" applyBorder="0" applyAlignment="0" applyProtection="0"/>
    <xf numFmtId="0" fontId="31" fillId="22" borderId="0" applyNumberFormat="0" applyBorder="0" applyAlignment="0" applyProtection="0"/>
    <xf numFmtId="167" fontId="31" fillId="27" borderId="0" applyNumberFormat="0" applyBorder="0" applyAlignment="0" applyProtection="0"/>
    <xf numFmtId="0" fontId="31" fillId="28" borderId="0" applyNumberFormat="0" applyBorder="0" applyAlignment="0" applyProtection="0"/>
    <xf numFmtId="167" fontId="31" fillId="27" borderId="0" applyNumberFormat="0" applyBorder="0" applyAlignment="0" applyProtection="0"/>
    <xf numFmtId="167" fontId="31" fillId="27" borderId="0" applyNumberFormat="0" applyBorder="0" applyAlignment="0" applyProtection="0"/>
    <xf numFmtId="0" fontId="31" fillId="28" borderId="0" applyNumberFormat="0" applyBorder="0" applyAlignment="0" applyProtection="0"/>
    <xf numFmtId="0" fontId="31" fillId="28" borderId="0" applyNumberFormat="0" applyBorder="0" applyAlignment="0" applyProtection="0"/>
    <xf numFmtId="167" fontId="31" fillId="27" borderId="0" applyNumberFormat="0" applyBorder="0" applyAlignment="0" applyProtection="0"/>
    <xf numFmtId="0" fontId="31" fillId="28" borderId="0" applyNumberFormat="0" applyBorder="0" applyAlignment="0" applyProtection="0"/>
    <xf numFmtId="167" fontId="31" fillId="27" borderId="0" applyNumberFormat="0" applyBorder="0" applyAlignment="0" applyProtection="0"/>
    <xf numFmtId="0" fontId="31" fillId="28" borderId="0" applyNumberFormat="0" applyBorder="0" applyAlignment="0" applyProtection="0"/>
    <xf numFmtId="167" fontId="31" fillId="27" borderId="0" applyNumberFormat="0" applyBorder="0" applyAlignment="0" applyProtection="0"/>
    <xf numFmtId="0" fontId="31" fillId="28" borderId="0" applyNumberFormat="0" applyBorder="0" applyAlignment="0" applyProtection="0"/>
    <xf numFmtId="0" fontId="31" fillId="27" borderId="0" applyNumberFormat="0" applyBorder="0" applyAlignment="0" applyProtection="0"/>
    <xf numFmtId="0" fontId="31" fillId="28" borderId="0" applyNumberFormat="0" applyBorder="0" applyAlignment="0" applyProtection="0"/>
    <xf numFmtId="167" fontId="31" fillId="33" borderId="0" applyNumberFormat="0" applyBorder="0" applyAlignment="0" applyProtection="0"/>
    <xf numFmtId="0" fontId="31" fillId="34" borderId="0" applyNumberFormat="0" applyBorder="0" applyAlignment="0" applyProtection="0"/>
    <xf numFmtId="167" fontId="31" fillId="33" borderId="0" applyNumberFormat="0" applyBorder="0" applyAlignment="0" applyProtection="0"/>
    <xf numFmtId="167" fontId="31" fillId="33" borderId="0" applyNumberFormat="0" applyBorder="0" applyAlignment="0" applyProtection="0"/>
    <xf numFmtId="0" fontId="31" fillId="34" borderId="0" applyNumberFormat="0" applyBorder="0" applyAlignment="0" applyProtection="0"/>
    <xf numFmtId="0" fontId="31" fillId="34" borderId="0" applyNumberFormat="0" applyBorder="0" applyAlignment="0" applyProtection="0"/>
    <xf numFmtId="167" fontId="31" fillId="33" borderId="0" applyNumberFormat="0" applyBorder="0" applyAlignment="0" applyProtection="0"/>
    <xf numFmtId="0" fontId="31" fillId="34" borderId="0" applyNumberFormat="0" applyBorder="0" applyAlignment="0" applyProtection="0"/>
    <xf numFmtId="167" fontId="31" fillId="33" borderId="0" applyNumberFormat="0" applyBorder="0" applyAlignment="0" applyProtection="0"/>
    <xf numFmtId="0" fontId="31" fillId="34" borderId="0" applyNumberFormat="0" applyBorder="0" applyAlignment="0" applyProtection="0"/>
    <xf numFmtId="167" fontId="31" fillId="33" borderId="0" applyNumberFormat="0" applyBorder="0" applyAlignment="0" applyProtection="0"/>
    <xf numFmtId="0" fontId="31" fillId="34" borderId="0" applyNumberFormat="0" applyBorder="0" applyAlignment="0" applyProtection="0"/>
    <xf numFmtId="0" fontId="31" fillId="33" borderId="0" applyNumberFormat="0" applyBorder="0" applyAlignment="0" applyProtection="0"/>
    <xf numFmtId="0" fontId="31" fillId="34" borderId="0" applyNumberFormat="0" applyBorder="0" applyAlignment="0" applyProtection="0"/>
    <xf numFmtId="0" fontId="31" fillId="28" borderId="0" applyNumberFormat="0" applyBorder="0" applyAlignment="0" applyProtection="0"/>
    <xf numFmtId="0" fontId="31" fillId="30" borderId="0" applyNumberFormat="0" applyBorder="0" applyAlignment="0" applyProtection="0"/>
    <xf numFmtId="0" fontId="31" fillId="32" borderId="0" applyNumberFormat="0" applyBorder="0" applyAlignment="0" applyProtection="0"/>
    <xf numFmtId="0" fontId="31" fillId="22" borderId="0" applyNumberFormat="0" applyBorder="0" applyAlignment="0" applyProtection="0"/>
    <xf numFmtId="0" fontId="31" fillId="28" borderId="0" applyNumberFormat="0" applyBorder="0" applyAlignment="0" applyProtection="0"/>
    <xf numFmtId="0" fontId="31" fillId="34" borderId="0" applyNumberFormat="0" applyBorder="0" applyAlignment="0" applyProtection="0"/>
    <xf numFmtId="167" fontId="32" fillId="35" borderId="0" applyNumberFormat="0" applyBorder="0" applyAlignment="0" applyProtection="0"/>
    <xf numFmtId="0" fontId="32" fillId="36" borderId="0" applyNumberFormat="0" applyBorder="0" applyAlignment="0" applyProtection="0"/>
    <xf numFmtId="167" fontId="32" fillId="35" borderId="0" applyNumberFormat="0" applyBorder="0" applyAlignment="0" applyProtection="0"/>
    <xf numFmtId="0" fontId="32" fillId="36" borderId="0" applyNumberFormat="0" applyBorder="0" applyAlignment="0" applyProtection="0"/>
    <xf numFmtId="167" fontId="32" fillId="35" borderId="0" applyNumberFormat="0" applyBorder="0" applyAlignment="0" applyProtection="0"/>
    <xf numFmtId="0" fontId="32" fillId="36" borderId="0" applyNumberFormat="0" applyBorder="0" applyAlignment="0" applyProtection="0"/>
    <xf numFmtId="167" fontId="32" fillId="35" borderId="0" applyNumberFormat="0" applyBorder="0" applyAlignment="0" applyProtection="0"/>
    <xf numFmtId="0" fontId="32" fillId="36" borderId="0" applyNumberFormat="0" applyBorder="0" applyAlignment="0" applyProtection="0"/>
    <xf numFmtId="167" fontId="32" fillId="35" borderId="0" applyNumberFormat="0" applyBorder="0" applyAlignment="0" applyProtection="0"/>
    <xf numFmtId="0" fontId="32" fillId="36" borderId="0" applyNumberFormat="0" applyBorder="0" applyAlignment="0" applyProtection="0"/>
    <xf numFmtId="0" fontId="32" fillId="35" borderId="0" applyNumberFormat="0" applyBorder="0" applyAlignment="0" applyProtection="0"/>
    <xf numFmtId="0" fontId="32" fillId="36" borderId="0" applyNumberFormat="0" applyBorder="0" applyAlignment="0" applyProtection="0"/>
    <xf numFmtId="167" fontId="32" fillId="29" borderId="0" applyNumberFormat="0" applyBorder="0" applyAlignment="0" applyProtection="0"/>
    <xf numFmtId="0" fontId="32" fillId="30" borderId="0" applyNumberFormat="0" applyBorder="0" applyAlignment="0" applyProtection="0"/>
    <xf numFmtId="167" fontId="32" fillId="29" borderId="0" applyNumberFormat="0" applyBorder="0" applyAlignment="0" applyProtection="0"/>
    <xf numFmtId="0" fontId="32" fillId="30" borderId="0" applyNumberFormat="0" applyBorder="0" applyAlignment="0" applyProtection="0"/>
    <xf numFmtId="167" fontId="32" fillId="29" borderId="0" applyNumberFormat="0" applyBorder="0" applyAlignment="0" applyProtection="0"/>
    <xf numFmtId="0" fontId="32" fillId="30" borderId="0" applyNumberFormat="0" applyBorder="0" applyAlignment="0" applyProtection="0"/>
    <xf numFmtId="167" fontId="32" fillId="29" borderId="0" applyNumberFormat="0" applyBorder="0" applyAlignment="0" applyProtection="0"/>
    <xf numFmtId="0" fontId="32" fillId="30" borderId="0" applyNumberFormat="0" applyBorder="0" applyAlignment="0" applyProtection="0"/>
    <xf numFmtId="167" fontId="32" fillId="29" borderId="0" applyNumberFormat="0" applyBorder="0" applyAlignment="0" applyProtection="0"/>
    <xf numFmtId="0" fontId="32" fillId="30" borderId="0" applyNumberFormat="0" applyBorder="0" applyAlignment="0" applyProtection="0"/>
    <xf numFmtId="0" fontId="32" fillId="29" borderId="0" applyNumberFormat="0" applyBorder="0" applyAlignment="0" applyProtection="0"/>
    <xf numFmtId="0" fontId="32" fillId="30" borderId="0" applyNumberFormat="0" applyBorder="0" applyAlignment="0" applyProtection="0"/>
    <xf numFmtId="167" fontId="32" fillId="31" borderId="0" applyNumberFormat="0" applyBorder="0" applyAlignment="0" applyProtection="0"/>
    <xf numFmtId="0" fontId="32" fillId="32" borderId="0" applyNumberFormat="0" applyBorder="0" applyAlignment="0" applyProtection="0"/>
    <xf numFmtId="167" fontId="32" fillId="31" borderId="0" applyNumberFormat="0" applyBorder="0" applyAlignment="0" applyProtection="0"/>
    <xf numFmtId="0" fontId="32" fillId="32" borderId="0" applyNumberFormat="0" applyBorder="0" applyAlignment="0" applyProtection="0"/>
    <xf numFmtId="167" fontId="32" fillId="31" borderId="0" applyNumberFormat="0" applyBorder="0" applyAlignment="0" applyProtection="0"/>
    <xf numFmtId="0" fontId="32" fillId="32" borderId="0" applyNumberFormat="0" applyBorder="0" applyAlignment="0" applyProtection="0"/>
    <xf numFmtId="167" fontId="32" fillId="31" borderId="0" applyNumberFormat="0" applyBorder="0" applyAlignment="0" applyProtection="0"/>
    <xf numFmtId="0" fontId="32" fillId="32" borderId="0" applyNumberFormat="0" applyBorder="0" applyAlignment="0" applyProtection="0"/>
    <xf numFmtId="167" fontId="32" fillId="31" borderId="0" applyNumberFormat="0" applyBorder="0" applyAlignment="0" applyProtection="0"/>
    <xf numFmtId="0" fontId="32" fillId="32" borderId="0" applyNumberFormat="0" applyBorder="0" applyAlignment="0" applyProtection="0"/>
    <xf numFmtId="0" fontId="32" fillId="31" borderId="0" applyNumberFormat="0" applyBorder="0" applyAlignment="0" applyProtection="0"/>
    <xf numFmtId="0" fontId="32" fillId="32" borderId="0" applyNumberFormat="0" applyBorder="0" applyAlignment="0" applyProtection="0"/>
    <xf numFmtId="167" fontId="32" fillId="37" borderId="0" applyNumberFormat="0" applyBorder="0" applyAlignment="0" applyProtection="0"/>
    <xf numFmtId="0" fontId="32" fillId="38" borderId="0" applyNumberFormat="0" applyBorder="0" applyAlignment="0" applyProtection="0"/>
    <xf numFmtId="167" fontId="32" fillId="37" borderId="0" applyNumberFormat="0" applyBorder="0" applyAlignment="0" applyProtection="0"/>
    <xf numFmtId="0" fontId="32" fillId="38" borderId="0" applyNumberFormat="0" applyBorder="0" applyAlignment="0" applyProtection="0"/>
    <xf numFmtId="167" fontId="32" fillId="37" borderId="0" applyNumberFormat="0" applyBorder="0" applyAlignment="0" applyProtection="0"/>
    <xf numFmtId="0" fontId="32" fillId="38" borderId="0" applyNumberFormat="0" applyBorder="0" applyAlignment="0" applyProtection="0"/>
    <xf numFmtId="167" fontId="32" fillId="37" borderId="0" applyNumberFormat="0" applyBorder="0" applyAlignment="0" applyProtection="0"/>
    <xf numFmtId="0" fontId="32" fillId="38" borderId="0" applyNumberFormat="0" applyBorder="0" applyAlignment="0" applyProtection="0"/>
    <xf numFmtId="167" fontId="32" fillId="37" borderId="0" applyNumberFormat="0" applyBorder="0" applyAlignment="0" applyProtection="0"/>
    <xf numFmtId="0" fontId="32" fillId="38" borderId="0" applyNumberFormat="0" applyBorder="0" applyAlignment="0" applyProtection="0"/>
    <xf numFmtId="0" fontId="32" fillId="37" borderId="0" applyNumberFormat="0" applyBorder="0" applyAlignment="0" applyProtection="0"/>
    <xf numFmtId="0" fontId="32" fillId="38" borderId="0" applyNumberFormat="0" applyBorder="0" applyAlignment="0" applyProtection="0"/>
    <xf numFmtId="167" fontId="32" fillId="39" borderId="0" applyNumberFormat="0" applyBorder="0" applyAlignment="0" applyProtection="0"/>
    <xf numFmtId="0" fontId="32" fillId="40" borderId="0" applyNumberFormat="0" applyBorder="0" applyAlignment="0" applyProtection="0"/>
    <xf numFmtId="167" fontId="32" fillId="39" borderId="0" applyNumberFormat="0" applyBorder="0" applyAlignment="0" applyProtection="0"/>
    <xf numFmtId="0" fontId="32" fillId="40" borderId="0" applyNumberFormat="0" applyBorder="0" applyAlignment="0" applyProtection="0"/>
    <xf numFmtId="167" fontId="32" fillId="39" borderId="0" applyNumberFormat="0" applyBorder="0" applyAlignment="0" applyProtection="0"/>
    <xf numFmtId="0" fontId="32" fillId="40" borderId="0" applyNumberFormat="0" applyBorder="0" applyAlignment="0" applyProtection="0"/>
    <xf numFmtId="167" fontId="32" fillId="39" borderId="0" applyNumberFormat="0" applyBorder="0" applyAlignment="0" applyProtection="0"/>
    <xf numFmtId="0" fontId="32" fillId="40" borderId="0" applyNumberFormat="0" applyBorder="0" applyAlignment="0" applyProtection="0"/>
    <xf numFmtId="167" fontId="32" fillId="39" borderId="0" applyNumberFormat="0" applyBorder="0" applyAlignment="0" applyProtection="0"/>
    <xf numFmtId="0" fontId="32" fillId="40" borderId="0" applyNumberFormat="0" applyBorder="0" applyAlignment="0" applyProtection="0"/>
    <xf numFmtId="0" fontId="32" fillId="39" borderId="0" applyNumberFormat="0" applyBorder="0" applyAlignment="0" applyProtection="0"/>
    <xf numFmtId="0" fontId="32" fillId="40" borderId="0" applyNumberFormat="0" applyBorder="0" applyAlignment="0" applyProtection="0"/>
    <xf numFmtId="167" fontId="32" fillId="41" borderId="0" applyNumberFormat="0" applyBorder="0" applyAlignment="0" applyProtection="0"/>
    <xf numFmtId="0" fontId="32" fillId="42" borderId="0" applyNumberFormat="0" applyBorder="0" applyAlignment="0" applyProtection="0"/>
    <xf numFmtId="167" fontId="32" fillId="41" borderId="0" applyNumberFormat="0" applyBorder="0" applyAlignment="0" applyProtection="0"/>
    <xf numFmtId="0" fontId="32" fillId="42" borderId="0" applyNumberFormat="0" applyBorder="0" applyAlignment="0" applyProtection="0"/>
    <xf numFmtId="167" fontId="32" fillId="41" borderId="0" applyNumberFormat="0" applyBorder="0" applyAlignment="0" applyProtection="0"/>
    <xf numFmtId="0" fontId="32" fillId="42" borderId="0" applyNumberFormat="0" applyBorder="0" applyAlignment="0" applyProtection="0"/>
    <xf numFmtId="167" fontId="32" fillId="41" borderId="0" applyNumberFormat="0" applyBorder="0" applyAlignment="0" applyProtection="0"/>
    <xf numFmtId="0" fontId="32" fillId="42" borderId="0" applyNumberFormat="0" applyBorder="0" applyAlignment="0" applyProtection="0"/>
    <xf numFmtId="167" fontId="32" fillId="41" borderId="0" applyNumberFormat="0" applyBorder="0" applyAlignment="0" applyProtection="0"/>
    <xf numFmtId="0" fontId="32" fillId="42" borderId="0" applyNumberFormat="0" applyBorder="0" applyAlignment="0" applyProtection="0"/>
    <xf numFmtId="0" fontId="32" fillId="41" borderId="0" applyNumberFormat="0" applyBorder="0" applyAlignment="0" applyProtection="0"/>
    <xf numFmtId="0" fontId="32" fillId="42" borderId="0" applyNumberFormat="0" applyBorder="0" applyAlignment="0" applyProtection="0"/>
    <xf numFmtId="0" fontId="32" fillId="36" borderId="0" applyNumberFormat="0" applyBorder="0" applyAlignment="0" applyProtection="0"/>
    <xf numFmtId="0" fontId="32" fillId="30" borderId="0" applyNumberFormat="0" applyBorder="0" applyAlignment="0" applyProtection="0"/>
    <xf numFmtId="0" fontId="32" fillId="32" borderId="0" applyNumberFormat="0" applyBorder="0" applyAlignment="0" applyProtection="0"/>
    <xf numFmtId="0" fontId="32" fillId="38" borderId="0" applyNumberFormat="0" applyBorder="0" applyAlignment="0" applyProtection="0"/>
    <xf numFmtId="0" fontId="32" fillId="40" borderId="0" applyNumberFormat="0" applyBorder="0" applyAlignment="0" applyProtection="0"/>
    <xf numFmtId="0" fontId="32" fillId="42" borderId="0" applyNumberFormat="0" applyBorder="0" applyAlignment="0" applyProtection="0"/>
    <xf numFmtId="167" fontId="32" fillId="43"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167" fontId="32" fillId="43" borderId="0" applyNumberFormat="0" applyBorder="0" applyAlignment="0" applyProtection="0"/>
    <xf numFmtId="0" fontId="32" fillId="44" borderId="0" applyNumberFormat="0" applyBorder="0" applyAlignment="0" applyProtection="0"/>
    <xf numFmtId="167" fontId="32" fillId="43" borderId="0" applyNumberFormat="0" applyBorder="0" applyAlignment="0" applyProtection="0"/>
    <xf numFmtId="0" fontId="32" fillId="44" borderId="0" applyNumberFormat="0" applyBorder="0" applyAlignment="0" applyProtection="0"/>
    <xf numFmtId="167" fontId="32" fillId="43" borderId="0" applyNumberFormat="0" applyBorder="0" applyAlignment="0" applyProtection="0"/>
    <xf numFmtId="0" fontId="32" fillId="44" borderId="0" applyNumberFormat="0" applyBorder="0" applyAlignment="0" applyProtection="0"/>
    <xf numFmtId="167" fontId="32" fillId="43" borderId="0" applyNumberFormat="0" applyBorder="0" applyAlignment="0" applyProtection="0"/>
    <xf numFmtId="0" fontId="32" fillId="44" borderId="0" applyNumberFormat="0" applyBorder="0" applyAlignment="0" applyProtection="0"/>
    <xf numFmtId="0" fontId="32" fillId="43" borderId="0" applyNumberFormat="0" applyBorder="0" applyAlignment="0" applyProtection="0"/>
    <xf numFmtId="0" fontId="32" fillId="44" borderId="0" applyNumberFormat="0" applyBorder="0" applyAlignment="0" applyProtection="0"/>
    <xf numFmtId="167" fontId="32" fillId="45" borderId="0" applyNumberFormat="0" applyBorder="0" applyAlignment="0" applyProtection="0"/>
    <xf numFmtId="0" fontId="32" fillId="46" borderId="0" applyNumberFormat="0" applyBorder="0" applyAlignment="0" applyProtection="0"/>
    <xf numFmtId="0" fontId="32" fillId="46" borderId="0" applyNumberFormat="0" applyBorder="0" applyAlignment="0" applyProtection="0"/>
    <xf numFmtId="167" fontId="32" fillId="45" borderId="0" applyNumberFormat="0" applyBorder="0" applyAlignment="0" applyProtection="0"/>
    <xf numFmtId="0" fontId="32" fillId="46" borderId="0" applyNumberFormat="0" applyBorder="0" applyAlignment="0" applyProtection="0"/>
    <xf numFmtId="167" fontId="32" fillId="45" borderId="0" applyNumberFormat="0" applyBorder="0" applyAlignment="0" applyProtection="0"/>
    <xf numFmtId="0" fontId="32" fillId="46" borderId="0" applyNumberFormat="0" applyBorder="0" applyAlignment="0" applyProtection="0"/>
    <xf numFmtId="167" fontId="32" fillId="45" borderId="0" applyNumberFormat="0" applyBorder="0" applyAlignment="0" applyProtection="0"/>
    <xf numFmtId="0" fontId="32" fillId="46" borderId="0" applyNumberFormat="0" applyBorder="0" applyAlignment="0" applyProtection="0"/>
    <xf numFmtId="167" fontId="32" fillId="45" borderId="0" applyNumberFormat="0" applyBorder="0" applyAlignment="0" applyProtection="0"/>
    <xf numFmtId="0" fontId="32" fillId="46" borderId="0" applyNumberFormat="0" applyBorder="0" applyAlignment="0" applyProtection="0"/>
    <xf numFmtId="0" fontId="32" fillId="45" borderId="0" applyNumberFormat="0" applyBorder="0" applyAlignment="0" applyProtection="0"/>
    <xf numFmtId="0" fontId="32" fillId="46" borderId="0" applyNumberFormat="0" applyBorder="0" applyAlignment="0" applyProtection="0"/>
    <xf numFmtId="167" fontId="32" fillId="47" borderId="0" applyNumberFormat="0" applyBorder="0" applyAlignment="0" applyProtection="0"/>
    <xf numFmtId="0" fontId="32" fillId="48" borderId="0" applyNumberFormat="0" applyBorder="0" applyAlignment="0" applyProtection="0"/>
    <xf numFmtId="0" fontId="32" fillId="48" borderId="0" applyNumberFormat="0" applyBorder="0" applyAlignment="0" applyProtection="0"/>
    <xf numFmtId="167" fontId="32" fillId="47" borderId="0" applyNumberFormat="0" applyBorder="0" applyAlignment="0" applyProtection="0"/>
    <xf numFmtId="0" fontId="32" fillId="48" borderId="0" applyNumberFormat="0" applyBorder="0" applyAlignment="0" applyProtection="0"/>
    <xf numFmtId="167" fontId="32" fillId="47" borderId="0" applyNumberFormat="0" applyBorder="0" applyAlignment="0" applyProtection="0"/>
    <xf numFmtId="0" fontId="32" fillId="48" borderId="0" applyNumberFormat="0" applyBorder="0" applyAlignment="0" applyProtection="0"/>
    <xf numFmtId="167" fontId="32" fillId="47" borderId="0" applyNumberFormat="0" applyBorder="0" applyAlignment="0" applyProtection="0"/>
    <xf numFmtId="0" fontId="32" fillId="48" borderId="0" applyNumberFormat="0" applyBorder="0" applyAlignment="0" applyProtection="0"/>
    <xf numFmtId="167" fontId="32" fillId="47" borderId="0" applyNumberFormat="0" applyBorder="0" applyAlignment="0" applyProtection="0"/>
    <xf numFmtId="0" fontId="32" fillId="48" borderId="0" applyNumberFormat="0" applyBorder="0" applyAlignment="0" applyProtection="0"/>
    <xf numFmtId="0" fontId="32" fillId="47" borderId="0" applyNumberFormat="0" applyBorder="0" applyAlignment="0" applyProtection="0"/>
    <xf numFmtId="0" fontId="32" fillId="48" borderId="0" applyNumberFormat="0" applyBorder="0" applyAlignment="0" applyProtection="0"/>
    <xf numFmtId="167" fontId="32" fillId="37" borderId="0" applyNumberFormat="0" applyBorder="0" applyAlignment="0" applyProtection="0"/>
    <xf numFmtId="0" fontId="32" fillId="38" borderId="0" applyNumberFormat="0" applyBorder="0" applyAlignment="0" applyProtection="0"/>
    <xf numFmtId="0" fontId="32" fillId="38" borderId="0" applyNumberFormat="0" applyBorder="0" applyAlignment="0" applyProtection="0"/>
    <xf numFmtId="167" fontId="32" fillId="37" borderId="0" applyNumberFormat="0" applyBorder="0" applyAlignment="0" applyProtection="0"/>
    <xf numFmtId="0" fontId="32" fillId="38" borderId="0" applyNumberFormat="0" applyBorder="0" applyAlignment="0" applyProtection="0"/>
    <xf numFmtId="167" fontId="32" fillId="37" borderId="0" applyNumberFormat="0" applyBorder="0" applyAlignment="0" applyProtection="0"/>
    <xf numFmtId="0" fontId="32" fillId="38" borderId="0" applyNumberFormat="0" applyBorder="0" applyAlignment="0" applyProtection="0"/>
    <xf numFmtId="167" fontId="32" fillId="37" borderId="0" applyNumberFormat="0" applyBorder="0" applyAlignment="0" applyProtection="0"/>
    <xf numFmtId="0" fontId="32" fillId="38" borderId="0" applyNumberFormat="0" applyBorder="0" applyAlignment="0" applyProtection="0"/>
    <xf numFmtId="167" fontId="32" fillId="37" borderId="0" applyNumberFormat="0" applyBorder="0" applyAlignment="0" applyProtection="0"/>
    <xf numFmtId="0" fontId="32" fillId="38" borderId="0" applyNumberFormat="0" applyBorder="0" applyAlignment="0" applyProtection="0"/>
    <xf numFmtId="0" fontId="32" fillId="37" borderId="0" applyNumberFormat="0" applyBorder="0" applyAlignment="0" applyProtection="0"/>
    <xf numFmtId="0" fontId="32" fillId="38" borderId="0" applyNumberFormat="0" applyBorder="0" applyAlignment="0" applyProtection="0"/>
    <xf numFmtId="167" fontId="32" fillId="39"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167" fontId="32" fillId="39" borderId="0" applyNumberFormat="0" applyBorder="0" applyAlignment="0" applyProtection="0"/>
    <xf numFmtId="0" fontId="32" fillId="40" borderId="0" applyNumberFormat="0" applyBorder="0" applyAlignment="0" applyProtection="0"/>
    <xf numFmtId="167" fontId="32" fillId="39" borderId="0" applyNumberFormat="0" applyBorder="0" applyAlignment="0" applyProtection="0"/>
    <xf numFmtId="0" fontId="32" fillId="40" borderId="0" applyNumberFormat="0" applyBorder="0" applyAlignment="0" applyProtection="0"/>
    <xf numFmtId="167" fontId="32" fillId="39" borderId="0" applyNumberFormat="0" applyBorder="0" applyAlignment="0" applyProtection="0"/>
    <xf numFmtId="0" fontId="32" fillId="40" borderId="0" applyNumberFormat="0" applyBorder="0" applyAlignment="0" applyProtection="0"/>
    <xf numFmtId="167" fontId="32" fillId="39" borderId="0" applyNumberFormat="0" applyBorder="0" applyAlignment="0" applyProtection="0"/>
    <xf numFmtId="0" fontId="32" fillId="40" borderId="0" applyNumberFormat="0" applyBorder="0" applyAlignment="0" applyProtection="0"/>
    <xf numFmtId="0" fontId="32" fillId="39" borderId="0" applyNumberFormat="0" applyBorder="0" applyAlignment="0" applyProtection="0"/>
    <xf numFmtId="0" fontId="32" fillId="40" borderId="0" applyNumberFormat="0" applyBorder="0" applyAlignment="0" applyProtection="0"/>
    <xf numFmtId="167" fontId="32" fillId="49" borderId="0" applyNumberFormat="0" applyBorder="0" applyAlignment="0" applyProtection="0"/>
    <xf numFmtId="0" fontId="32" fillId="50" borderId="0" applyNumberFormat="0" applyBorder="0" applyAlignment="0" applyProtection="0"/>
    <xf numFmtId="0" fontId="32" fillId="50" borderId="0" applyNumberFormat="0" applyBorder="0" applyAlignment="0" applyProtection="0"/>
    <xf numFmtId="167" fontId="32" fillId="49" borderId="0" applyNumberFormat="0" applyBorder="0" applyAlignment="0" applyProtection="0"/>
    <xf numFmtId="0" fontId="32" fillId="50" borderId="0" applyNumberFormat="0" applyBorder="0" applyAlignment="0" applyProtection="0"/>
    <xf numFmtId="167" fontId="32" fillId="49" borderId="0" applyNumberFormat="0" applyBorder="0" applyAlignment="0" applyProtection="0"/>
    <xf numFmtId="0" fontId="32" fillId="50" borderId="0" applyNumberFormat="0" applyBorder="0" applyAlignment="0" applyProtection="0"/>
    <xf numFmtId="167" fontId="32" fillId="49" borderId="0" applyNumberFormat="0" applyBorder="0" applyAlignment="0" applyProtection="0"/>
    <xf numFmtId="0" fontId="32" fillId="50" borderId="0" applyNumberFormat="0" applyBorder="0" applyAlignment="0" applyProtection="0"/>
    <xf numFmtId="167" fontId="32" fillId="49" borderId="0" applyNumberFormat="0" applyBorder="0" applyAlignment="0" applyProtection="0"/>
    <xf numFmtId="0" fontId="32" fillId="50" borderId="0" applyNumberFormat="0" applyBorder="0" applyAlignment="0" applyProtection="0"/>
    <xf numFmtId="0" fontId="32" fillId="49" borderId="0" applyNumberFormat="0" applyBorder="0" applyAlignment="0" applyProtection="0"/>
    <xf numFmtId="0" fontId="32" fillId="50" borderId="0" applyNumberFormat="0" applyBorder="0" applyAlignment="0" applyProtection="0"/>
    <xf numFmtId="167" fontId="33" fillId="0" borderId="0" applyNumberFormat="0" applyFill="0" applyBorder="0" applyAlignment="0" applyProtection="0"/>
    <xf numFmtId="0" fontId="33" fillId="0" borderId="0" applyNumberFormat="0" applyFill="0" applyBorder="0" applyAlignment="0" applyProtection="0"/>
    <xf numFmtId="167" fontId="33" fillId="0" borderId="0" applyNumberFormat="0" applyFill="0" applyBorder="0" applyAlignment="0" applyProtection="0"/>
    <xf numFmtId="0" fontId="33" fillId="0" borderId="0" applyNumberFormat="0" applyFill="0" applyBorder="0" applyAlignment="0" applyProtection="0"/>
    <xf numFmtId="167" fontId="33" fillId="0" borderId="0" applyNumberFormat="0" applyFill="0" applyBorder="0" applyAlignment="0" applyProtection="0"/>
    <xf numFmtId="0" fontId="33" fillId="0" borderId="0" applyNumberFormat="0" applyFill="0" applyBorder="0" applyAlignment="0" applyProtection="0"/>
    <xf numFmtId="167" fontId="33" fillId="0" borderId="0" applyNumberFormat="0" applyFill="0" applyBorder="0" applyAlignment="0" applyProtection="0"/>
    <xf numFmtId="0" fontId="33" fillId="0" borderId="0" applyNumberFormat="0" applyFill="0" applyBorder="0" applyAlignment="0" applyProtection="0"/>
    <xf numFmtId="167"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4" fillId="18" borderId="0" applyNumberFormat="0" applyBorder="0" applyAlignment="0" applyProtection="0"/>
    <xf numFmtId="167" fontId="35" fillId="51" borderId="32" applyNumberFormat="0" applyAlignment="0" applyProtection="0"/>
    <xf numFmtId="0" fontId="35" fillId="52" borderId="32" applyNumberFormat="0" applyAlignment="0" applyProtection="0"/>
    <xf numFmtId="167" fontId="35" fillId="51" borderId="32" applyNumberFormat="0" applyAlignment="0" applyProtection="0"/>
    <xf numFmtId="0" fontId="35" fillId="52" borderId="32" applyNumberFormat="0" applyAlignment="0" applyProtection="0"/>
    <xf numFmtId="167" fontId="35" fillId="51" borderId="32" applyNumberFormat="0" applyAlignment="0" applyProtection="0"/>
    <xf numFmtId="0" fontId="35" fillId="52" borderId="32" applyNumberFormat="0" applyAlignment="0" applyProtection="0"/>
    <xf numFmtId="167" fontId="35" fillId="51" borderId="32" applyNumberFormat="0" applyAlignment="0" applyProtection="0"/>
    <xf numFmtId="0" fontId="35" fillId="52" borderId="32" applyNumberFormat="0" applyAlignment="0" applyProtection="0"/>
    <xf numFmtId="167" fontId="35" fillId="51" borderId="32" applyNumberFormat="0" applyAlignment="0" applyProtection="0"/>
    <xf numFmtId="0" fontId="35" fillId="52" borderId="32" applyNumberFormat="0" applyAlignment="0" applyProtection="0"/>
    <xf numFmtId="0" fontId="35" fillId="51" borderId="32" applyNumberFormat="0" applyAlignment="0" applyProtection="0"/>
    <xf numFmtId="0" fontId="35" fillId="52" borderId="32" applyNumberFormat="0" applyAlignment="0" applyProtection="0"/>
    <xf numFmtId="0" fontId="35" fillId="52" borderId="32" applyNumberFormat="0" applyAlignment="0" applyProtection="0"/>
    <xf numFmtId="167" fontId="36" fillId="0" borderId="33" applyNumberFormat="0" applyFill="0" applyAlignment="0" applyProtection="0"/>
    <xf numFmtId="0" fontId="36" fillId="0" borderId="33" applyNumberFormat="0" applyFill="0" applyAlignment="0" applyProtection="0"/>
    <xf numFmtId="167" fontId="36" fillId="0" borderId="33" applyNumberFormat="0" applyFill="0" applyAlignment="0" applyProtection="0"/>
    <xf numFmtId="0" fontId="36" fillId="0" borderId="33" applyNumberFormat="0" applyFill="0" applyAlignment="0" applyProtection="0"/>
    <xf numFmtId="167" fontId="36" fillId="0" borderId="33" applyNumberFormat="0" applyFill="0" applyAlignment="0" applyProtection="0"/>
    <xf numFmtId="0" fontId="36" fillId="0" borderId="33" applyNumberFormat="0" applyFill="0" applyAlignment="0" applyProtection="0"/>
    <xf numFmtId="167" fontId="36" fillId="0" borderId="33" applyNumberFormat="0" applyFill="0" applyAlignment="0" applyProtection="0"/>
    <xf numFmtId="0" fontId="36" fillId="0" borderId="33" applyNumberFormat="0" applyFill="0" applyAlignment="0" applyProtection="0"/>
    <xf numFmtId="167" fontId="36" fillId="0" borderId="33" applyNumberFormat="0" applyFill="0" applyAlignment="0" applyProtection="0"/>
    <xf numFmtId="0" fontId="36" fillId="0" borderId="33" applyNumberFormat="0" applyFill="0" applyAlignment="0" applyProtection="0"/>
    <xf numFmtId="0" fontId="36" fillId="0" borderId="33" applyNumberFormat="0" applyFill="0" applyAlignment="0" applyProtection="0"/>
    <xf numFmtId="0" fontId="37" fillId="53" borderId="34" applyNumberFormat="0" applyAlignment="0" applyProtection="0"/>
    <xf numFmtId="167" fontId="31" fillId="54" borderId="35" applyNumberFormat="0" applyFont="0" applyAlignment="0" applyProtection="0"/>
    <xf numFmtId="167" fontId="3" fillId="54" borderId="35" applyNumberFormat="0" applyFont="0" applyAlignment="0" applyProtection="0"/>
    <xf numFmtId="0" fontId="3" fillId="55" borderId="35" applyNumberFormat="0" applyAlignment="0" applyProtection="0"/>
    <xf numFmtId="0" fontId="3" fillId="55" borderId="35" applyNumberFormat="0" applyAlignment="0" applyProtection="0"/>
    <xf numFmtId="167" fontId="31" fillId="54" borderId="35" applyNumberFormat="0" applyFont="0" applyAlignment="0" applyProtection="0"/>
    <xf numFmtId="167" fontId="31" fillId="54" borderId="35" applyNumberFormat="0" applyFont="0" applyAlignment="0" applyProtection="0"/>
    <xf numFmtId="167" fontId="3" fillId="54" borderId="35" applyNumberFormat="0" applyFont="0" applyAlignment="0" applyProtection="0"/>
    <xf numFmtId="0" fontId="3" fillId="55" borderId="35" applyNumberFormat="0" applyAlignment="0" applyProtection="0"/>
    <xf numFmtId="0" fontId="3" fillId="55" borderId="35" applyNumberFormat="0" applyAlignment="0" applyProtection="0"/>
    <xf numFmtId="167" fontId="3" fillId="54" borderId="35" applyNumberFormat="0" applyFont="0" applyAlignment="0" applyProtection="0"/>
    <xf numFmtId="0" fontId="3" fillId="55" borderId="35" applyNumberFormat="0" applyAlignment="0" applyProtection="0"/>
    <xf numFmtId="0" fontId="3" fillId="55" borderId="35" applyNumberFormat="0" applyAlignment="0" applyProtection="0"/>
    <xf numFmtId="167" fontId="31" fillId="54" borderId="35" applyNumberFormat="0" applyFont="0" applyAlignment="0" applyProtection="0"/>
    <xf numFmtId="167" fontId="31" fillId="54" borderId="35" applyNumberFormat="0" applyFont="0" applyAlignment="0" applyProtection="0"/>
    <xf numFmtId="167" fontId="3" fillId="54" borderId="35" applyNumberFormat="0" applyFont="0" applyAlignment="0" applyProtection="0"/>
    <xf numFmtId="0" fontId="3" fillId="55" borderId="35" applyNumberFormat="0" applyAlignment="0" applyProtection="0"/>
    <xf numFmtId="0" fontId="3" fillId="55" borderId="35" applyNumberFormat="0" applyAlignment="0" applyProtection="0"/>
    <xf numFmtId="167" fontId="3" fillId="54" borderId="35" applyNumberFormat="0" applyFont="0" applyAlignment="0" applyProtection="0"/>
    <xf numFmtId="0" fontId="3" fillId="55" borderId="35" applyNumberFormat="0" applyAlignment="0" applyProtection="0"/>
    <xf numFmtId="0" fontId="3" fillId="55" borderId="35" applyNumberFormat="0" applyAlignment="0" applyProtection="0"/>
    <xf numFmtId="167" fontId="3" fillId="54" borderId="35" applyNumberFormat="0" applyFont="0" applyAlignment="0" applyProtection="0"/>
    <xf numFmtId="0" fontId="3" fillId="55" borderId="35" applyNumberFormat="0" applyAlignment="0" applyProtection="0"/>
    <xf numFmtId="167" fontId="31" fillId="54" borderId="35" applyNumberFormat="0" applyFont="0" applyAlignment="0" applyProtection="0"/>
    <xf numFmtId="0" fontId="3" fillId="55" borderId="35" applyNumberFormat="0" applyAlignment="0" applyProtection="0"/>
    <xf numFmtId="167" fontId="3" fillId="54" borderId="35" applyNumberFormat="0" applyFont="0" applyAlignment="0" applyProtection="0"/>
    <xf numFmtId="0" fontId="3" fillId="55" borderId="35" applyNumberFormat="0" applyAlignment="0" applyProtection="0"/>
    <xf numFmtId="0" fontId="3" fillId="54" borderId="35" applyNumberFormat="0" applyFont="0" applyAlignment="0" applyProtection="0"/>
    <xf numFmtId="0" fontId="31" fillId="55" borderId="35" applyNumberFormat="0" applyAlignment="0" applyProtection="0"/>
    <xf numFmtId="167" fontId="38" fillId="25" borderId="32" applyNumberFormat="0" applyAlignment="0" applyProtection="0"/>
    <xf numFmtId="0" fontId="38" fillId="26" borderId="32" applyNumberFormat="0" applyAlignment="0" applyProtection="0"/>
    <xf numFmtId="167" fontId="38" fillId="25" borderId="32" applyNumberFormat="0" applyAlignment="0" applyProtection="0"/>
    <xf numFmtId="0" fontId="38" fillId="26" borderId="32" applyNumberFormat="0" applyAlignment="0" applyProtection="0"/>
    <xf numFmtId="167" fontId="38" fillId="25" borderId="32" applyNumberFormat="0" applyAlignment="0" applyProtection="0"/>
    <xf numFmtId="0" fontId="38" fillId="26" borderId="32" applyNumberFormat="0" applyAlignment="0" applyProtection="0"/>
    <xf numFmtId="167" fontId="38" fillId="25" borderId="32" applyNumberFormat="0" applyAlignment="0" applyProtection="0"/>
    <xf numFmtId="0" fontId="38" fillId="26" borderId="32" applyNumberFormat="0" applyAlignment="0" applyProtection="0"/>
    <xf numFmtId="167" fontId="38" fillId="25" borderId="32" applyNumberFormat="0" applyAlignment="0" applyProtection="0"/>
    <xf numFmtId="0" fontId="38" fillId="26" borderId="32" applyNumberFormat="0" applyAlignment="0" applyProtection="0"/>
    <xf numFmtId="0" fontId="38" fillId="25" borderId="32" applyNumberFormat="0" applyAlignment="0" applyProtection="0"/>
    <xf numFmtId="0" fontId="38" fillId="26" borderId="32" applyNumberFormat="0" applyAlignment="0" applyProtection="0"/>
    <xf numFmtId="167" fontId="39" fillId="0" borderId="36" applyBorder="0"/>
    <xf numFmtId="168" fontId="39" fillId="0" borderId="0" applyBorder="0"/>
    <xf numFmtId="169" fontId="40" fillId="0" borderId="0" applyFont="0" applyFill="0" applyBorder="0" applyAlignment="0" applyProtection="0"/>
    <xf numFmtId="170" fontId="3" fillId="0" borderId="0" applyFill="0" applyBorder="0" applyAlignment="0" applyProtection="0"/>
    <xf numFmtId="171" fontId="3" fillId="0" borderId="0" applyFont="0" applyFill="0" applyBorder="0" applyAlignment="0" applyProtection="0"/>
    <xf numFmtId="172" fontId="3" fillId="0" borderId="0" applyFill="0" applyBorder="0" applyAlignment="0" applyProtection="0"/>
    <xf numFmtId="173" fontId="41" fillId="0" borderId="0" applyFont="0" applyFill="0" applyBorder="0" applyAlignment="0" applyProtection="0"/>
    <xf numFmtId="173" fontId="3" fillId="0" borderId="0" applyFill="0" applyBorder="0" applyAlignment="0" applyProtection="0"/>
    <xf numFmtId="171" fontId="42" fillId="0" borderId="0" applyFont="0" applyFill="0" applyBorder="0" applyAlignment="0" applyProtection="0"/>
    <xf numFmtId="172" fontId="3" fillId="0" borderId="0" applyFill="0" applyBorder="0" applyAlignment="0" applyProtection="0"/>
    <xf numFmtId="171" fontId="3" fillId="0" borderId="0" applyFont="0" applyFill="0" applyBorder="0" applyAlignment="0" applyProtection="0"/>
    <xf numFmtId="172" fontId="3" fillId="0" borderId="0" applyFill="0" applyBorder="0" applyAlignment="0" applyProtection="0"/>
    <xf numFmtId="44" fontId="3" fillId="0" borderId="0" applyFont="0" applyFill="0" applyBorder="0" applyAlignment="0" applyProtection="0"/>
    <xf numFmtId="174" fontId="3" fillId="0" borderId="0" applyFill="0" applyBorder="0" applyAlignment="0" applyProtection="0"/>
    <xf numFmtId="175" fontId="3" fillId="0" borderId="0" applyFill="0" applyBorder="0" applyAlignment="0" applyProtection="0"/>
    <xf numFmtId="171" fontId="3" fillId="0" borderId="0" applyFont="0" applyFill="0" applyBorder="0" applyAlignment="0" applyProtection="0"/>
    <xf numFmtId="171" fontId="3" fillId="0" borderId="0" applyFont="0" applyFill="0" applyBorder="0" applyAlignment="0" applyProtection="0"/>
    <xf numFmtId="169" fontId="3" fillId="0" borderId="0" applyFont="0" applyFill="0" applyBorder="0" applyAlignment="0" applyProtection="0"/>
    <xf numFmtId="170" fontId="3" fillId="0" borderId="0" applyFill="0" applyBorder="0" applyAlignment="0" applyProtection="0"/>
    <xf numFmtId="172" fontId="3" fillId="0" borderId="0" applyFill="0" applyBorder="0" applyAlignment="0" applyProtection="0"/>
    <xf numFmtId="169" fontId="3" fillId="0" borderId="0" applyFont="0" applyFill="0" applyBorder="0" applyAlignment="0" applyProtection="0"/>
    <xf numFmtId="170" fontId="3" fillId="0" borderId="0" applyFill="0" applyBorder="0" applyAlignment="0" applyProtection="0"/>
    <xf numFmtId="172" fontId="3" fillId="0" borderId="0" applyFill="0" applyBorder="0" applyAlignment="0" applyProtection="0"/>
    <xf numFmtId="171" fontId="3" fillId="0" borderId="0" applyFont="0" applyFill="0" applyBorder="0" applyAlignment="0" applyProtection="0"/>
    <xf numFmtId="169" fontId="3" fillId="0" borderId="0" applyFont="0" applyFill="0" applyBorder="0" applyAlignment="0" applyProtection="0"/>
    <xf numFmtId="170" fontId="3" fillId="0" borderId="0" applyFill="0" applyBorder="0" applyAlignment="0" applyProtection="0"/>
    <xf numFmtId="169" fontId="3" fillId="0" borderId="0" applyFont="0" applyFill="0" applyBorder="0" applyAlignment="0" applyProtection="0"/>
    <xf numFmtId="170" fontId="3" fillId="0" borderId="0" applyFill="0" applyBorder="0" applyAlignment="0" applyProtection="0"/>
    <xf numFmtId="172" fontId="3" fillId="0" borderId="0" applyFill="0" applyBorder="0" applyAlignment="0" applyProtection="0"/>
    <xf numFmtId="169" fontId="3" fillId="0" borderId="0" applyFont="0" applyFill="0" applyBorder="0" applyAlignment="0" applyProtection="0"/>
    <xf numFmtId="170" fontId="3" fillId="0" borderId="0" applyFill="0" applyBorder="0" applyAlignment="0" applyProtection="0"/>
    <xf numFmtId="169" fontId="3" fillId="0" borderId="0" applyFont="0" applyFill="0" applyBorder="0" applyAlignment="0" applyProtection="0"/>
    <xf numFmtId="169" fontId="3" fillId="0" borderId="0" applyFont="0" applyFill="0" applyBorder="0" applyAlignment="0" applyProtection="0"/>
    <xf numFmtId="170" fontId="3" fillId="0" borderId="0" applyFill="0" applyBorder="0" applyAlignment="0" applyProtection="0"/>
    <xf numFmtId="170" fontId="3" fillId="0" borderId="0" applyFill="0" applyBorder="0" applyAlignment="0" applyProtection="0"/>
    <xf numFmtId="169" fontId="3" fillId="0" borderId="0" applyFont="0" applyFill="0" applyBorder="0" applyAlignment="0" applyProtection="0"/>
    <xf numFmtId="170" fontId="3" fillId="0" borderId="0" applyFill="0" applyBorder="0" applyAlignment="0" applyProtection="0"/>
    <xf numFmtId="169" fontId="3" fillId="0" borderId="0" applyFont="0" applyFill="0" applyBorder="0" applyAlignment="0" applyProtection="0"/>
    <xf numFmtId="170" fontId="3" fillId="0" borderId="0" applyFill="0" applyBorder="0" applyAlignment="0" applyProtection="0"/>
    <xf numFmtId="167" fontId="3" fillId="0" borderId="0" applyFont="0" applyFill="0" applyBorder="0" applyAlignment="0" applyProtection="0"/>
    <xf numFmtId="168" fontId="3" fillId="0" borderId="0" applyFill="0" applyBorder="0" applyAlignment="0" applyProtection="0"/>
    <xf numFmtId="169" fontId="3" fillId="0" borderId="0" applyFont="0" applyFill="0" applyBorder="0" applyAlignment="0" applyProtection="0"/>
    <xf numFmtId="170" fontId="3" fillId="0" borderId="0" applyFill="0" applyBorder="0" applyAlignment="0" applyProtection="0"/>
    <xf numFmtId="176" fontId="12" fillId="0" borderId="0" applyBorder="0" applyProtection="0"/>
    <xf numFmtId="176" fontId="12" fillId="0" borderId="0"/>
    <xf numFmtId="0" fontId="43" fillId="0" borderId="0" applyNumberFormat="0" applyFill="0" applyBorder="0" applyAlignment="0" applyProtection="0"/>
    <xf numFmtId="0" fontId="44" fillId="20" borderId="0" applyNumberFormat="0" applyBorder="0" applyAlignment="0" applyProtection="0"/>
    <xf numFmtId="0" fontId="18" fillId="0" borderId="0" applyNumberFormat="0" applyFont="0" applyFill="0" applyBorder="0" applyAlignment="0" applyProtection="0"/>
    <xf numFmtId="0" fontId="3" fillId="0" borderId="0" applyNumberFormat="0" applyFill="0" applyBorder="0" applyAlignment="0" applyProtection="0"/>
    <xf numFmtId="0" fontId="45" fillId="0" borderId="0" applyNumberFormat="0" applyBorder="0" applyProtection="0">
      <alignment horizontal="center"/>
    </xf>
    <xf numFmtId="0" fontId="46" fillId="0" borderId="37" applyNumberFormat="0" applyFill="0" applyAlignment="0" applyProtection="0"/>
    <xf numFmtId="0" fontId="47" fillId="0" borderId="38" applyNumberFormat="0" applyFill="0" applyAlignment="0" applyProtection="0"/>
    <xf numFmtId="0" fontId="48" fillId="0" borderId="39" applyNumberFormat="0" applyFill="0" applyAlignment="0" applyProtection="0"/>
    <xf numFmtId="0" fontId="48" fillId="0" borderId="0" applyNumberFormat="0" applyFill="0" applyBorder="0" applyAlignment="0" applyProtection="0"/>
    <xf numFmtId="0" fontId="49" fillId="0" borderId="0" applyNumberFormat="0" applyBorder="0" applyProtection="0">
      <alignment horizontal="center"/>
    </xf>
    <xf numFmtId="0" fontId="45" fillId="0" borderId="0" applyNumberFormat="0" applyBorder="0" applyProtection="0">
      <alignment horizontal="center" textRotation="90"/>
    </xf>
    <xf numFmtId="0" fontId="49" fillId="0" borderId="0" applyNumberFormat="0" applyBorder="0" applyProtection="0">
      <alignment horizontal="center" textRotation="90"/>
    </xf>
    <xf numFmtId="0" fontId="38" fillId="26" borderId="32" applyNumberFormat="0" applyAlignment="0" applyProtection="0"/>
    <xf numFmtId="167" fontId="34" fillId="17" borderId="0" applyNumberFormat="0" applyBorder="0" applyAlignment="0" applyProtection="0"/>
    <xf numFmtId="0" fontId="34" fillId="18" borderId="0" applyNumberFormat="0" applyBorder="0" applyAlignment="0" applyProtection="0"/>
    <xf numFmtId="167" fontId="34" fillId="17" borderId="0" applyNumberFormat="0" applyBorder="0" applyAlignment="0" applyProtection="0"/>
    <xf numFmtId="0" fontId="34" fillId="18" borderId="0" applyNumberFormat="0" applyBorder="0" applyAlignment="0" applyProtection="0"/>
    <xf numFmtId="167" fontId="34" fillId="17" borderId="0" applyNumberFormat="0" applyBorder="0" applyAlignment="0" applyProtection="0"/>
    <xf numFmtId="0" fontId="34" fillId="18" borderId="0" applyNumberFormat="0" applyBorder="0" applyAlignment="0" applyProtection="0"/>
    <xf numFmtId="167" fontId="34" fillId="17" borderId="0" applyNumberFormat="0" applyBorder="0" applyAlignment="0" applyProtection="0"/>
    <xf numFmtId="0" fontId="34" fillId="18" borderId="0" applyNumberFormat="0" applyBorder="0" applyAlignment="0" applyProtection="0"/>
    <xf numFmtId="167" fontId="34" fillId="17" borderId="0" applyNumberFormat="0" applyBorder="0" applyAlignment="0" applyProtection="0"/>
    <xf numFmtId="0" fontId="34" fillId="18"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167" fontId="50" fillId="0" borderId="0" applyNumberFormat="0" applyFill="0" applyBorder="0" applyAlignment="0" applyProtection="0">
      <alignment vertical="top"/>
      <protection locked="0"/>
    </xf>
    <xf numFmtId="0" fontId="51" fillId="0" borderId="0" applyNumberFormat="0" applyFill="0" applyBorder="0" applyAlignment="0" applyProtection="0"/>
    <xf numFmtId="0" fontId="50" fillId="0" borderId="0" applyNumberFormat="0" applyFill="0" applyBorder="0" applyAlignment="0" applyProtection="0"/>
    <xf numFmtId="0" fontId="36" fillId="0" borderId="33" applyNumberFormat="0" applyFill="0" applyAlignment="0" applyProtection="0"/>
    <xf numFmtId="177" fontId="3" fillId="0" borderId="0" applyFont="0" applyFill="0" applyBorder="0" applyAlignment="0" applyProtection="0"/>
    <xf numFmtId="178" fontId="3" fillId="0" borderId="0" applyFill="0" applyBorder="0" applyAlignment="0" applyProtection="0"/>
    <xf numFmtId="164" fontId="1" fillId="0" borderId="0" applyFont="0" applyFill="0" applyBorder="0" applyAlignment="0" applyProtection="0"/>
    <xf numFmtId="179" fontId="3" fillId="0" borderId="0" applyFill="0" applyBorder="0" applyAlignment="0" applyProtection="0"/>
    <xf numFmtId="164" fontId="3" fillId="0" borderId="0" applyFont="0" applyFill="0" applyBorder="0" applyAlignment="0" applyProtection="0"/>
    <xf numFmtId="179" fontId="31" fillId="0" borderId="0" applyFill="0" applyBorder="0" applyAlignment="0" applyProtection="0"/>
    <xf numFmtId="164" fontId="3" fillId="0" borderId="0" applyFont="0" applyFill="0" applyBorder="0" applyAlignment="0" applyProtection="0"/>
    <xf numFmtId="179" fontId="31" fillId="0" borderId="0" applyFill="0" applyBorder="0" applyAlignment="0" applyProtection="0"/>
    <xf numFmtId="177" fontId="3" fillId="0" borderId="0" applyFont="0" applyFill="0" applyBorder="0" applyAlignment="0" applyProtection="0"/>
    <xf numFmtId="177" fontId="3" fillId="0" borderId="0" applyFont="0" applyFill="0" applyBorder="0" applyAlignment="0" applyProtection="0"/>
    <xf numFmtId="178" fontId="3" fillId="0" borderId="0" applyFill="0" applyBorder="0" applyAlignment="0" applyProtection="0"/>
    <xf numFmtId="180" fontId="3" fillId="0" borderId="0" applyFont="0" applyFill="0" applyBorder="0" applyAlignment="0" applyProtection="0"/>
    <xf numFmtId="181" fontId="3" fillId="0" borderId="0" applyFill="0" applyBorder="0" applyAlignment="0" applyProtection="0"/>
    <xf numFmtId="40" fontId="52" fillId="0" borderId="0" applyFont="0" applyFill="0" applyBorder="0" applyAlignment="0" applyProtection="0"/>
    <xf numFmtId="40" fontId="3" fillId="0" borderId="0" applyFill="0" applyBorder="0" applyAlignment="0" applyProtection="0"/>
    <xf numFmtId="179" fontId="3" fillId="0" borderId="0" applyFill="0" applyBorder="0" applyAlignment="0" applyProtection="0"/>
    <xf numFmtId="178" fontId="3" fillId="0" borderId="0" applyFill="0" applyBorder="0" applyAlignment="0" applyProtection="0"/>
    <xf numFmtId="164" fontId="31" fillId="0" borderId="0" applyFont="0" applyFill="0" applyBorder="0" applyAlignment="0" applyProtection="0"/>
    <xf numFmtId="180" fontId="3" fillId="0" borderId="0" applyFont="0" applyFill="0" applyBorder="0" applyAlignment="0" applyProtection="0"/>
    <xf numFmtId="181" fontId="3" fillId="0" borderId="0" applyFill="0" applyBorder="0" applyAlignment="0" applyProtection="0"/>
    <xf numFmtId="179" fontId="3" fillId="0" borderId="0" applyFill="0" applyBorder="0" applyAlignment="0" applyProtection="0"/>
    <xf numFmtId="179" fontId="3" fillId="0" borderId="0" applyFill="0" applyBorder="0" applyAlignment="0" applyProtection="0"/>
    <xf numFmtId="178" fontId="3" fillId="0" borderId="0" applyFill="0" applyBorder="0" applyAlignment="0" applyProtection="0"/>
    <xf numFmtId="177" fontId="3" fillId="0" borderId="0" applyFont="0" applyFill="0" applyBorder="0" applyAlignment="0" applyProtection="0"/>
    <xf numFmtId="177" fontId="3" fillId="0" borderId="0" applyFont="0" applyFill="0" applyBorder="0" applyAlignment="0" applyProtection="0"/>
    <xf numFmtId="178" fontId="3" fillId="0" borderId="0" applyFill="0" applyBorder="0" applyAlignment="0" applyProtection="0"/>
    <xf numFmtId="178" fontId="3" fillId="0" borderId="0" applyFill="0" applyBorder="0" applyAlignment="0" applyProtection="0"/>
    <xf numFmtId="177" fontId="3" fillId="0" borderId="0" applyFont="0" applyFill="0" applyBorder="0" applyAlignment="0" applyProtection="0"/>
    <xf numFmtId="178" fontId="3" fillId="0" borderId="0" applyFill="0" applyBorder="0" applyAlignment="0" applyProtection="0"/>
    <xf numFmtId="177" fontId="3" fillId="0" borderId="0" applyFont="0" applyFill="0" applyBorder="0" applyAlignment="0" applyProtection="0"/>
    <xf numFmtId="178" fontId="3" fillId="0" borderId="0" applyFill="0" applyBorder="0" applyAlignment="0" applyProtection="0"/>
    <xf numFmtId="177" fontId="3" fillId="0" borderId="0" applyFont="0" applyFill="0" applyBorder="0" applyAlignment="0" applyProtection="0"/>
    <xf numFmtId="178" fontId="3" fillId="0" borderId="0" applyFill="0" applyBorder="0" applyAlignment="0" applyProtection="0"/>
    <xf numFmtId="164" fontId="1" fillId="0" borderId="0" applyFont="0" applyFill="0" applyBorder="0" applyAlignment="0" applyProtection="0"/>
    <xf numFmtId="179" fontId="3" fillId="0" borderId="0" applyFill="0" applyBorder="0" applyAlignment="0" applyProtection="0"/>
    <xf numFmtId="169" fontId="3" fillId="0" borderId="0" applyFont="0" applyFill="0" applyBorder="0" applyAlignment="0" applyProtection="0"/>
    <xf numFmtId="170" fontId="3" fillId="0" borderId="0" applyFill="0" applyBorder="0" applyAlignment="0" applyProtection="0"/>
    <xf numFmtId="182" fontId="3" fillId="0" borderId="0" applyFont="0" applyFill="0" applyBorder="0" applyAlignment="0" applyProtection="0"/>
    <xf numFmtId="183" fontId="3" fillId="0" borderId="0" applyFill="0" applyBorder="0" applyAlignment="0" applyProtection="0"/>
    <xf numFmtId="182" fontId="3" fillId="0" borderId="0" applyFont="0" applyFill="0" applyBorder="0" applyAlignment="0" applyProtection="0"/>
    <xf numFmtId="183" fontId="3" fillId="0" borderId="0" applyFill="0" applyBorder="0" applyAlignment="0" applyProtection="0"/>
    <xf numFmtId="44" fontId="1" fillId="0" borderId="0" applyFont="0" applyFill="0" applyBorder="0" applyAlignment="0" applyProtection="0"/>
    <xf numFmtId="175" fontId="3" fillId="0" borderId="0" applyFill="0" applyBorder="0" applyAlignment="0" applyProtection="0"/>
    <xf numFmtId="175" fontId="3" fillId="0" borderId="0" applyFill="0" applyBorder="0" applyAlignment="0" applyProtection="0"/>
    <xf numFmtId="182" fontId="3" fillId="0" borderId="0" applyFont="0" applyFill="0" applyBorder="0" applyAlignment="0" applyProtection="0"/>
    <xf numFmtId="182" fontId="3" fillId="0" borderId="0" applyFont="0" applyFill="0" applyBorder="0" applyAlignment="0" applyProtection="0"/>
    <xf numFmtId="183" fontId="3" fillId="0" borderId="0" applyFill="0" applyBorder="0" applyAlignment="0" applyProtection="0"/>
    <xf numFmtId="169" fontId="3" fillId="0" borderId="0" applyFont="0" applyFill="0" applyBorder="0" applyAlignment="0" applyProtection="0"/>
    <xf numFmtId="170" fontId="3" fillId="0" borderId="0" applyFill="0" applyBorder="0" applyAlignment="0" applyProtection="0"/>
    <xf numFmtId="184" fontId="18" fillId="0" borderId="0" applyFont="0" applyFill="0" applyBorder="0" applyAlignment="0" applyProtection="0"/>
    <xf numFmtId="185" fontId="3" fillId="0" borderId="0" applyFill="0" applyBorder="0" applyAlignment="0" applyProtection="0"/>
    <xf numFmtId="44" fontId="1" fillId="0" borderId="0" applyFont="0" applyFill="0" applyBorder="0" applyAlignment="0" applyProtection="0"/>
    <xf numFmtId="175" fontId="3" fillId="0" borderId="0" applyFill="0" applyBorder="0" applyAlignment="0" applyProtection="0"/>
    <xf numFmtId="183" fontId="3" fillId="0" borderId="0" applyFill="0" applyBorder="0" applyAlignment="0" applyProtection="0"/>
    <xf numFmtId="44" fontId="31" fillId="0" borderId="0" applyFont="0" applyFill="0" applyBorder="0" applyAlignment="0" applyProtection="0"/>
    <xf numFmtId="169" fontId="3" fillId="0" borderId="0" applyFont="0" applyFill="0" applyBorder="0" applyAlignment="0" applyProtection="0"/>
    <xf numFmtId="170" fontId="3" fillId="0" borderId="0" applyFill="0" applyBorder="0" applyAlignment="0" applyProtection="0"/>
    <xf numFmtId="169" fontId="3" fillId="0" borderId="0" applyFont="0" applyFill="0" applyBorder="0" applyAlignment="0" applyProtection="0"/>
    <xf numFmtId="170" fontId="3" fillId="0" borderId="0" applyFill="0" applyBorder="0" applyAlignment="0" applyProtection="0"/>
    <xf numFmtId="175" fontId="3" fillId="0" borderId="0" applyFill="0" applyBorder="0" applyAlignment="0" applyProtection="0"/>
    <xf numFmtId="169" fontId="3" fillId="0" borderId="0" applyFont="0" applyFill="0" applyBorder="0" applyAlignment="0" applyProtection="0"/>
    <xf numFmtId="170" fontId="3" fillId="0" borderId="0" applyFill="0" applyBorder="0" applyAlignment="0" applyProtection="0"/>
    <xf numFmtId="169" fontId="3" fillId="0" borderId="0" applyFont="0" applyFill="0" applyBorder="0" applyAlignment="0" applyProtection="0"/>
    <xf numFmtId="170" fontId="3" fillId="0" borderId="0" applyFill="0" applyBorder="0" applyAlignment="0" applyProtection="0"/>
    <xf numFmtId="182" fontId="3" fillId="0" borderId="0" applyFont="0" applyFill="0" applyBorder="0" applyAlignment="0" applyProtection="0"/>
    <xf numFmtId="183" fontId="3" fillId="0" borderId="0" applyFill="0" applyBorder="0" applyAlignment="0" applyProtection="0"/>
    <xf numFmtId="182" fontId="3" fillId="0" borderId="0" applyFont="0" applyFill="0" applyBorder="0" applyAlignment="0" applyProtection="0"/>
    <xf numFmtId="182" fontId="3" fillId="0" borderId="0" applyFont="0" applyFill="0" applyBorder="0" applyAlignment="0" applyProtection="0"/>
    <xf numFmtId="183" fontId="3" fillId="0" borderId="0" applyFill="0" applyBorder="0" applyAlignment="0" applyProtection="0"/>
    <xf numFmtId="183" fontId="3" fillId="0" borderId="0" applyFill="0" applyBorder="0" applyAlignment="0" applyProtection="0"/>
    <xf numFmtId="182" fontId="3" fillId="0" borderId="0" applyFont="0" applyFill="0" applyBorder="0" applyAlignment="0" applyProtection="0"/>
    <xf numFmtId="183" fontId="3" fillId="0" borderId="0" applyFill="0" applyBorder="0" applyAlignment="0" applyProtection="0"/>
    <xf numFmtId="169" fontId="31" fillId="0" borderId="0" applyFont="0" applyFill="0" applyBorder="0" applyAlignment="0" applyProtection="0"/>
    <xf numFmtId="170" fontId="3" fillId="0" borderId="0" applyFill="0" applyBorder="0" applyAlignment="0" applyProtection="0"/>
    <xf numFmtId="0" fontId="53" fillId="56" borderId="0" applyNumberFormat="0" applyBorder="0" applyAlignment="0" applyProtection="0"/>
    <xf numFmtId="167" fontId="53" fillId="57" borderId="0" applyNumberFormat="0" applyBorder="0" applyAlignment="0" applyProtection="0"/>
    <xf numFmtId="0" fontId="53" fillId="56" borderId="0" applyNumberFormat="0" applyBorder="0" applyAlignment="0" applyProtection="0"/>
    <xf numFmtId="167" fontId="53" fillId="57" borderId="0" applyNumberFormat="0" applyBorder="0" applyAlignment="0" applyProtection="0"/>
    <xf numFmtId="0" fontId="53" fillId="56" borderId="0" applyNumberFormat="0" applyBorder="0" applyAlignment="0" applyProtection="0"/>
    <xf numFmtId="167" fontId="53" fillId="57" borderId="0" applyNumberFormat="0" applyBorder="0" applyAlignment="0" applyProtection="0"/>
    <xf numFmtId="0" fontId="53" fillId="56" borderId="0" applyNumberFormat="0" applyBorder="0" applyAlignment="0" applyProtection="0"/>
    <xf numFmtId="167" fontId="53" fillId="57" borderId="0" applyNumberFormat="0" applyBorder="0" applyAlignment="0" applyProtection="0"/>
    <xf numFmtId="0" fontId="53" fillId="56" borderId="0" applyNumberFormat="0" applyBorder="0" applyAlignment="0" applyProtection="0"/>
    <xf numFmtId="167" fontId="53" fillId="57" borderId="0" applyNumberFormat="0" applyBorder="0" applyAlignment="0" applyProtection="0"/>
    <xf numFmtId="0" fontId="53" fillId="56" borderId="0" applyNumberFormat="0" applyBorder="0" applyAlignment="0" applyProtection="0"/>
    <xf numFmtId="0" fontId="53" fillId="57" borderId="0" applyNumberFormat="0" applyBorder="0" applyAlignment="0" applyProtection="0"/>
    <xf numFmtId="0" fontId="53" fillId="56" borderId="0" applyNumberFormat="0" applyBorder="0" applyAlignment="0" applyProtection="0"/>
    <xf numFmtId="0" fontId="3" fillId="0" borderId="0"/>
    <xf numFmtId="0" fontId="3" fillId="0" borderId="0"/>
    <xf numFmtId="0" fontId="3" fillId="0" borderId="0"/>
    <xf numFmtId="0" fontId="54" fillId="0" borderId="0"/>
    <xf numFmtId="0" fontId="31" fillId="0" borderId="0"/>
    <xf numFmtId="0" fontId="1" fillId="0" borderId="0"/>
    <xf numFmtId="0" fontId="31" fillId="0" borderId="0"/>
    <xf numFmtId="0" fontId="55" fillId="0" borderId="0"/>
    <xf numFmtId="0" fontId="1" fillId="0" borderId="0"/>
    <xf numFmtId="0" fontId="31" fillId="0" borderId="0"/>
    <xf numFmtId="0" fontId="31" fillId="0" borderId="0"/>
    <xf numFmtId="0" fontId="31" fillId="0" borderId="0"/>
    <xf numFmtId="0" fontId="31" fillId="0" borderId="0"/>
    <xf numFmtId="0" fontId="3" fillId="0" borderId="0"/>
    <xf numFmtId="0" fontId="1" fillId="0" borderId="0"/>
    <xf numFmtId="0" fontId="3" fillId="0" borderId="0"/>
    <xf numFmtId="0" fontId="31" fillId="0" borderId="0"/>
    <xf numFmtId="0" fontId="3" fillId="0" borderId="0"/>
    <xf numFmtId="0" fontId="31" fillId="0" borderId="0"/>
    <xf numFmtId="0" fontId="31" fillId="0" borderId="0"/>
    <xf numFmtId="0" fontId="31" fillId="0" borderId="0"/>
    <xf numFmtId="0" fontId="56" fillId="0" borderId="0"/>
    <xf numFmtId="0" fontId="31" fillId="0" borderId="0"/>
    <xf numFmtId="0" fontId="31" fillId="0" borderId="0"/>
    <xf numFmtId="0" fontId="31" fillId="0" borderId="0"/>
    <xf numFmtId="0" fontId="3" fillId="0" borderId="0"/>
    <xf numFmtId="0" fontId="3" fillId="0" borderId="0"/>
    <xf numFmtId="167" fontId="31" fillId="0" borderId="0"/>
    <xf numFmtId="168" fontId="31" fillId="0" borderId="0"/>
    <xf numFmtId="167" fontId="52" fillId="0" borderId="0"/>
    <xf numFmtId="168" fontId="52" fillId="0" borderId="0"/>
    <xf numFmtId="0" fontId="54" fillId="0" borderId="0"/>
    <xf numFmtId="0" fontId="55" fillId="0" borderId="0"/>
    <xf numFmtId="0" fontId="3" fillId="0" borderId="0"/>
    <xf numFmtId="0" fontId="52" fillId="0" borderId="0"/>
    <xf numFmtId="167" fontId="31" fillId="0" borderId="0"/>
    <xf numFmtId="168" fontId="31" fillId="0" borderId="0"/>
    <xf numFmtId="167" fontId="52" fillId="0" borderId="0"/>
    <xf numFmtId="167" fontId="31" fillId="0" borderId="0"/>
    <xf numFmtId="168" fontId="31" fillId="0" borderId="0"/>
    <xf numFmtId="168" fontId="52" fillId="0" borderId="0"/>
    <xf numFmtId="167" fontId="52" fillId="0" borderId="0"/>
    <xf numFmtId="167" fontId="31" fillId="0" borderId="0"/>
    <xf numFmtId="168" fontId="31" fillId="0" borderId="0"/>
    <xf numFmtId="168" fontId="52" fillId="0" borderId="0"/>
    <xf numFmtId="167" fontId="3" fillId="0" borderId="0"/>
    <xf numFmtId="168" fontId="3" fillId="0" borderId="0"/>
    <xf numFmtId="0" fontId="57" fillId="0" borderId="0"/>
    <xf numFmtId="0" fontId="3" fillId="0" borderId="0"/>
    <xf numFmtId="0" fontId="3" fillId="0" borderId="0"/>
    <xf numFmtId="0" fontId="54" fillId="0" borderId="0"/>
    <xf numFmtId="0" fontId="55" fillId="0" borderId="0"/>
    <xf numFmtId="0" fontId="3" fillId="0" borderId="0"/>
    <xf numFmtId="0" fontId="31" fillId="0" borderId="0"/>
    <xf numFmtId="0" fontId="31" fillId="0" borderId="0"/>
    <xf numFmtId="0" fontId="3" fillId="0" borderId="0"/>
    <xf numFmtId="167" fontId="3" fillId="0" borderId="0"/>
    <xf numFmtId="168" fontId="3" fillId="0" borderId="0"/>
    <xf numFmtId="167" fontId="31" fillId="0" borderId="0"/>
    <xf numFmtId="168" fontId="31" fillId="0" borderId="0"/>
    <xf numFmtId="0" fontId="3" fillId="0" borderId="0"/>
    <xf numFmtId="167" fontId="3" fillId="0" borderId="0"/>
    <xf numFmtId="0" fontId="31" fillId="0" borderId="0"/>
    <xf numFmtId="0" fontId="31" fillId="0" borderId="0"/>
    <xf numFmtId="168" fontId="3" fillId="0" borderId="0"/>
    <xf numFmtId="0" fontId="1" fillId="0" borderId="0"/>
    <xf numFmtId="0" fontId="31" fillId="0" borderId="0"/>
    <xf numFmtId="0" fontId="3" fillId="0" borderId="0"/>
    <xf numFmtId="0" fontId="3" fillId="0" borderId="0"/>
    <xf numFmtId="0" fontId="58" fillId="0" borderId="0"/>
    <xf numFmtId="0" fontId="55" fillId="0" borderId="0"/>
    <xf numFmtId="0" fontId="3" fillId="0" borderId="0"/>
    <xf numFmtId="167" fontId="1" fillId="0" borderId="0"/>
    <xf numFmtId="0" fontId="3" fillId="0" borderId="0"/>
    <xf numFmtId="168" fontId="31" fillId="0" borderId="0"/>
    <xf numFmtId="167" fontId="1" fillId="0" borderId="0"/>
    <xf numFmtId="0" fontId="31" fillId="0" borderId="0"/>
    <xf numFmtId="0" fontId="31" fillId="0" borderId="0"/>
    <xf numFmtId="168" fontId="31" fillId="0" borderId="0"/>
    <xf numFmtId="0" fontId="3" fillId="0" borderId="0"/>
    <xf numFmtId="0" fontId="1" fillId="0" borderId="0"/>
    <xf numFmtId="167" fontId="3" fillId="0" borderId="0"/>
    <xf numFmtId="0" fontId="3" fillId="0" borderId="0"/>
    <xf numFmtId="168" fontId="3" fillId="0" borderId="0"/>
    <xf numFmtId="0" fontId="1" fillId="0" borderId="0"/>
    <xf numFmtId="0" fontId="3" fillId="0" borderId="0"/>
    <xf numFmtId="0" fontId="31" fillId="0" borderId="0"/>
    <xf numFmtId="0" fontId="3" fillId="0" borderId="0"/>
    <xf numFmtId="0" fontId="31" fillId="0" borderId="0"/>
    <xf numFmtId="0" fontId="3" fillId="0" borderId="0"/>
    <xf numFmtId="167" fontId="3" fillId="0" borderId="0"/>
    <xf numFmtId="0" fontId="3" fillId="0" borderId="0"/>
    <xf numFmtId="0" fontId="31" fillId="0" borderId="0"/>
    <xf numFmtId="0" fontId="31" fillId="0" borderId="0"/>
    <xf numFmtId="168" fontId="3" fillId="0" borderId="0"/>
    <xf numFmtId="167"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 fillId="0" borderId="0"/>
    <xf numFmtId="168" fontId="31" fillId="0" borderId="0"/>
    <xf numFmtId="0" fontId="3"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 fillId="0" borderId="0"/>
    <xf numFmtId="0" fontId="3" fillId="0" borderId="0"/>
    <xf numFmtId="0" fontId="31" fillId="0" borderId="0"/>
    <xf numFmtId="167" fontId="3" fillId="0" borderId="0"/>
    <xf numFmtId="167" fontId="1" fillId="0" borderId="0"/>
    <xf numFmtId="167" fontId="1" fillId="0" borderId="0"/>
    <xf numFmtId="168" fontId="31" fillId="0" borderId="0"/>
    <xf numFmtId="0" fontId="3" fillId="0" borderId="0"/>
    <xf numFmtId="168" fontId="31" fillId="0" borderId="0"/>
    <xf numFmtId="0" fontId="31" fillId="0" borderId="0"/>
    <xf numFmtId="0" fontId="31" fillId="0" borderId="0"/>
    <xf numFmtId="0" fontId="56" fillId="0" borderId="0"/>
    <xf numFmtId="0" fontId="3" fillId="0" borderId="0"/>
    <xf numFmtId="168" fontId="3" fillId="0" borderId="0"/>
    <xf numFmtId="167" fontId="1" fillId="0" borderId="0"/>
    <xf numFmtId="167" fontId="3" fillId="0" borderId="0"/>
    <xf numFmtId="0" fontId="3" fillId="0" borderId="0"/>
    <xf numFmtId="168" fontId="3" fillId="0" borderId="0"/>
    <xf numFmtId="167" fontId="1" fillId="0" borderId="0"/>
    <xf numFmtId="168" fontId="31" fillId="0" borderId="0"/>
    <xf numFmtId="0" fontId="3" fillId="0" borderId="0"/>
    <xf numFmtId="168" fontId="31" fillId="0" borderId="0"/>
    <xf numFmtId="0" fontId="1" fillId="0" borderId="0"/>
    <xf numFmtId="0" fontId="1" fillId="0" borderId="0"/>
    <xf numFmtId="0" fontId="31" fillId="0" borderId="0"/>
    <xf numFmtId="0" fontId="31" fillId="0" borderId="0"/>
    <xf numFmtId="0" fontId="31" fillId="0" borderId="0"/>
    <xf numFmtId="0" fontId="3" fillId="55" borderId="35" applyNumberFormat="0" applyAlignment="0" applyProtection="0"/>
    <xf numFmtId="0" fontId="59" fillId="52" borderId="40" applyNumberFormat="0" applyAlignment="0" applyProtection="0"/>
    <xf numFmtId="9" fontId="3" fillId="0" borderId="0" applyFont="0" applyFill="0" applyBorder="0" applyAlignment="0" applyProtection="0"/>
    <xf numFmtId="9" fontId="3" fillId="0" borderId="0" applyFill="0" applyBorder="0" applyAlignment="0" applyProtection="0"/>
    <xf numFmtId="9" fontId="1" fillId="0" borderId="0" applyFont="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ont="0" applyFill="0" applyBorder="0" applyAlignment="0" applyProtection="0"/>
    <xf numFmtId="9" fontId="31" fillId="0" borderId="0" applyFont="0" applyFill="0" applyBorder="0" applyAlignment="0" applyProtection="0"/>
    <xf numFmtId="9" fontId="3" fillId="0" borderId="0" applyFill="0" applyBorder="0" applyAlignment="0" applyProtection="0"/>
    <xf numFmtId="9" fontId="3" fillId="0" borderId="0" applyFill="0" applyBorder="0" applyAlignment="0" applyProtection="0"/>
    <xf numFmtId="9" fontId="31" fillId="0" borderId="0" applyFont="0" applyFill="0" applyBorder="0" applyAlignment="0" applyProtection="0"/>
    <xf numFmtId="9" fontId="3" fillId="0" borderId="0" applyFont="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ont="0" applyFill="0" applyBorder="0" applyAlignment="0" applyProtection="0"/>
    <xf numFmtId="9" fontId="3" fillId="0" borderId="0" applyFill="0" applyBorder="0" applyAlignment="0" applyProtection="0"/>
    <xf numFmtId="9" fontId="3" fillId="0" borderId="0" applyFont="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ont="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ont="0" applyFill="0" applyBorder="0" applyAlignment="0" applyProtection="0"/>
    <xf numFmtId="9" fontId="3" fillId="0" borderId="0" applyFill="0" applyBorder="0" applyAlignment="0" applyProtection="0"/>
    <xf numFmtId="9" fontId="3" fillId="0" borderId="0" applyFont="0" applyFill="0" applyBorder="0" applyAlignment="0" applyProtection="0"/>
    <xf numFmtId="9" fontId="3" fillId="0" borderId="0" applyFill="0" applyBorder="0" applyAlignment="0" applyProtection="0"/>
    <xf numFmtId="9" fontId="3" fillId="0" borderId="0" applyFont="0" applyFill="0" applyBorder="0" applyAlignment="0" applyProtection="0"/>
    <xf numFmtId="9" fontId="3" fillId="0" borderId="0" applyFill="0" applyBorder="0" applyAlignment="0" applyProtection="0"/>
    <xf numFmtId="9" fontId="1" fillId="0" borderId="0" applyFont="0" applyFill="0" applyBorder="0" applyAlignment="0" applyProtection="0"/>
    <xf numFmtId="9" fontId="3" fillId="0" borderId="0" applyFill="0" applyBorder="0" applyAlignment="0" applyProtection="0"/>
    <xf numFmtId="0" fontId="60" fillId="0" borderId="0" applyNumberFormat="0" applyBorder="0" applyProtection="0"/>
    <xf numFmtId="0" fontId="61" fillId="0" borderId="0" applyNumberFormat="0" applyBorder="0" applyProtection="0"/>
    <xf numFmtId="186" fontId="60" fillId="0" borderId="0" applyBorder="0" applyProtection="0"/>
    <xf numFmtId="187" fontId="61" fillId="0" borderId="0" applyBorder="0" applyProtection="0"/>
    <xf numFmtId="167" fontId="44" fillId="19" borderId="0" applyNumberFormat="0" applyBorder="0" applyAlignment="0" applyProtection="0"/>
    <xf numFmtId="0" fontId="44" fillId="20" borderId="0" applyNumberFormat="0" applyBorder="0" applyAlignment="0" applyProtection="0"/>
    <xf numFmtId="167" fontId="44" fillId="19" borderId="0" applyNumberFormat="0" applyBorder="0" applyAlignment="0" applyProtection="0"/>
    <xf numFmtId="0" fontId="44" fillId="20" borderId="0" applyNumberFormat="0" applyBorder="0" applyAlignment="0" applyProtection="0"/>
    <xf numFmtId="167" fontId="44" fillId="19" borderId="0" applyNumberFormat="0" applyBorder="0" applyAlignment="0" applyProtection="0"/>
    <xf numFmtId="0" fontId="44" fillId="20" borderId="0" applyNumberFormat="0" applyBorder="0" applyAlignment="0" applyProtection="0"/>
    <xf numFmtId="167" fontId="44" fillId="19" borderId="0" applyNumberFormat="0" applyBorder="0" applyAlignment="0" applyProtection="0"/>
    <xf numFmtId="0" fontId="44" fillId="20" borderId="0" applyNumberFormat="0" applyBorder="0" applyAlignment="0" applyProtection="0"/>
    <xf numFmtId="167" fontId="44" fillId="19" borderId="0" applyNumberFormat="0" applyBorder="0" applyAlignment="0" applyProtection="0"/>
    <xf numFmtId="0" fontId="44" fillId="20" borderId="0" applyNumberFormat="0" applyBorder="0" applyAlignment="0" applyProtection="0"/>
    <xf numFmtId="0" fontId="44" fillId="19" borderId="0" applyNumberFormat="0" applyBorder="0" applyAlignment="0" applyProtection="0"/>
    <xf numFmtId="0" fontId="44" fillId="20" borderId="0" applyNumberFormat="0" applyBorder="0" applyAlignment="0" applyProtection="0"/>
    <xf numFmtId="167" fontId="59" fillId="51" borderId="40" applyNumberFormat="0" applyAlignment="0" applyProtection="0"/>
    <xf numFmtId="0" fontId="59" fillId="52" borderId="40" applyNumberFormat="0" applyAlignment="0" applyProtection="0"/>
    <xf numFmtId="167" fontId="59" fillId="51" borderId="40" applyNumberFormat="0" applyAlignment="0" applyProtection="0"/>
    <xf numFmtId="0" fontId="59" fillId="52" borderId="40" applyNumberFormat="0" applyAlignment="0" applyProtection="0"/>
    <xf numFmtId="167" fontId="59" fillId="51" borderId="40" applyNumberFormat="0" applyAlignment="0" applyProtection="0"/>
    <xf numFmtId="0" fontId="59" fillId="52" borderId="40" applyNumberFormat="0" applyAlignment="0" applyProtection="0"/>
    <xf numFmtId="167" fontId="59" fillId="51" borderId="40" applyNumberFormat="0" applyAlignment="0" applyProtection="0"/>
    <xf numFmtId="0" fontId="59" fillId="52" borderId="40" applyNumberFormat="0" applyAlignment="0" applyProtection="0"/>
    <xf numFmtId="167" fontId="59" fillId="51" borderId="40" applyNumberFormat="0" applyAlignment="0" applyProtection="0"/>
    <xf numFmtId="0" fontId="59" fillId="52" borderId="40" applyNumberFormat="0" applyAlignment="0" applyProtection="0"/>
    <xf numFmtId="0" fontId="59" fillId="51" borderId="40" applyNumberFormat="0" applyAlignment="0" applyProtection="0"/>
    <xf numFmtId="0" fontId="59" fillId="52" borderId="40" applyNumberFormat="0" applyAlignment="0" applyProtection="0"/>
    <xf numFmtId="0" fontId="62" fillId="0" borderId="0" applyFont="0"/>
    <xf numFmtId="0" fontId="3" fillId="0" borderId="0"/>
    <xf numFmtId="167" fontId="43" fillId="0" borderId="0" applyNumberFormat="0" applyFill="0" applyBorder="0" applyAlignment="0" applyProtection="0"/>
    <xf numFmtId="0" fontId="43" fillId="0" borderId="0" applyNumberFormat="0" applyFill="0" applyBorder="0" applyAlignment="0" applyProtection="0"/>
    <xf numFmtId="167" fontId="43" fillId="0" borderId="0" applyNumberFormat="0" applyFill="0" applyBorder="0" applyAlignment="0" applyProtection="0"/>
    <xf numFmtId="0" fontId="43" fillId="0" borderId="0" applyNumberFormat="0" applyFill="0" applyBorder="0" applyAlignment="0" applyProtection="0"/>
    <xf numFmtId="167" fontId="43" fillId="0" borderId="0" applyNumberFormat="0" applyFill="0" applyBorder="0" applyAlignment="0" applyProtection="0"/>
    <xf numFmtId="0" fontId="43" fillId="0" borderId="0" applyNumberFormat="0" applyFill="0" applyBorder="0" applyAlignment="0" applyProtection="0"/>
    <xf numFmtId="167" fontId="43" fillId="0" borderId="0" applyNumberFormat="0" applyFill="0" applyBorder="0" applyAlignment="0" applyProtection="0"/>
    <xf numFmtId="0" fontId="43" fillId="0" borderId="0" applyNumberFormat="0" applyFill="0" applyBorder="0" applyAlignment="0" applyProtection="0"/>
    <xf numFmtId="167"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63" fillId="0" borderId="0" applyNumberFormat="0" applyFill="0" applyBorder="0" applyAlignment="0" applyProtection="0"/>
    <xf numFmtId="167" fontId="63" fillId="0" borderId="0" applyNumberFormat="0" applyFill="0" applyBorder="0" applyAlignment="0" applyProtection="0"/>
    <xf numFmtId="0" fontId="63" fillId="0" borderId="0" applyNumberFormat="0" applyFill="0" applyBorder="0" applyAlignment="0" applyProtection="0"/>
    <xf numFmtId="167" fontId="63" fillId="0" borderId="0" applyNumberFormat="0" applyFill="0" applyBorder="0" applyAlignment="0" applyProtection="0"/>
    <xf numFmtId="0" fontId="63" fillId="0" borderId="0" applyNumberFormat="0" applyFill="0" applyBorder="0" applyAlignment="0" applyProtection="0"/>
    <xf numFmtId="167" fontId="63" fillId="0" borderId="0" applyNumberFormat="0" applyFill="0" applyBorder="0" applyAlignment="0" applyProtection="0"/>
    <xf numFmtId="0" fontId="63" fillId="0" borderId="0" applyNumberFormat="0" applyFill="0" applyBorder="0" applyAlignment="0" applyProtection="0"/>
    <xf numFmtId="167" fontId="63" fillId="0" borderId="0" applyNumberFormat="0" applyFill="0" applyBorder="0" applyAlignment="0" applyProtection="0"/>
    <xf numFmtId="0" fontId="63" fillId="0" borderId="0" applyNumberFormat="0" applyFill="0" applyBorder="0" applyAlignment="0" applyProtection="0"/>
    <xf numFmtId="167"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167" fontId="46" fillId="0" borderId="37" applyNumberFormat="0" applyFill="0" applyAlignment="0" applyProtection="0"/>
    <xf numFmtId="0" fontId="46" fillId="0" borderId="37" applyNumberFormat="0" applyFill="0" applyAlignment="0" applyProtection="0"/>
    <xf numFmtId="167" fontId="46" fillId="0" borderId="37" applyNumberFormat="0" applyFill="0" applyAlignment="0" applyProtection="0"/>
    <xf numFmtId="0" fontId="46" fillId="0" borderId="37" applyNumberFormat="0" applyFill="0" applyAlignment="0" applyProtection="0"/>
    <xf numFmtId="167" fontId="46" fillId="0" borderId="37" applyNumberFormat="0" applyFill="0" applyAlignment="0" applyProtection="0"/>
    <xf numFmtId="0" fontId="46" fillId="0" borderId="37" applyNumberFormat="0" applyFill="0" applyAlignment="0" applyProtection="0"/>
    <xf numFmtId="167" fontId="46" fillId="0" borderId="37" applyNumberFormat="0" applyFill="0" applyAlignment="0" applyProtection="0"/>
    <xf numFmtId="0" fontId="46" fillId="0" borderId="37" applyNumberFormat="0" applyFill="0" applyAlignment="0" applyProtection="0"/>
    <xf numFmtId="167" fontId="46" fillId="0" borderId="37" applyNumberFormat="0" applyFill="0" applyAlignment="0" applyProtection="0"/>
    <xf numFmtId="0" fontId="46" fillId="0" borderId="37" applyNumberFormat="0" applyFill="0" applyAlignment="0" applyProtection="0"/>
    <xf numFmtId="0" fontId="46" fillId="0" borderId="37" applyNumberFormat="0" applyFill="0" applyAlignment="0" applyProtection="0"/>
    <xf numFmtId="167" fontId="47" fillId="0" borderId="38" applyNumberFormat="0" applyFill="0" applyAlignment="0" applyProtection="0"/>
    <xf numFmtId="0" fontId="47" fillId="0" borderId="38" applyNumberFormat="0" applyFill="0" applyAlignment="0" applyProtection="0"/>
    <xf numFmtId="167" fontId="47" fillId="0" borderId="38" applyNumberFormat="0" applyFill="0" applyAlignment="0" applyProtection="0"/>
    <xf numFmtId="0" fontId="47" fillId="0" borderId="38" applyNumberFormat="0" applyFill="0" applyAlignment="0" applyProtection="0"/>
    <xf numFmtId="167" fontId="47" fillId="0" borderId="38" applyNumberFormat="0" applyFill="0" applyAlignment="0" applyProtection="0"/>
    <xf numFmtId="0" fontId="47" fillId="0" borderId="38" applyNumberFormat="0" applyFill="0" applyAlignment="0" applyProtection="0"/>
    <xf numFmtId="167" fontId="47" fillId="0" borderId="38" applyNumberFormat="0" applyFill="0" applyAlignment="0" applyProtection="0"/>
    <xf numFmtId="0" fontId="47" fillId="0" borderId="38" applyNumberFormat="0" applyFill="0" applyAlignment="0" applyProtection="0"/>
    <xf numFmtId="167" fontId="47" fillId="0" borderId="38" applyNumberFormat="0" applyFill="0" applyAlignment="0" applyProtection="0"/>
    <xf numFmtId="0" fontId="47" fillId="0" borderId="38" applyNumberFormat="0" applyFill="0" applyAlignment="0" applyProtection="0"/>
    <xf numFmtId="0" fontId="47" fillId="0" borderId="38" applyNumberFormat="0" applyFill="0" applyAlignment="0" applyProtection="0"/>
    <xf numFmtId="167" fontId="48" fillId="0" borderId="39" applyNumberFormat="0" applyFill="0" applyAlignment="0" applyProtection="0"/>
    <xf numFmtId="0" fontId="48" fillId="0" borderId="39" applyNumberFormat="0" applyFill="0" applyAlignment="0" applyProtection="0"/>
    <xf numFmtId="167" fontId="48" fillId="0" borderId="39" applyNumberFormat="0" applyFill="0" applyAlignment="0" applyProtection="0"/>
    <xf numFmtId="0" fontId="48" fillId="0" borderId="39" applyNumberFormat="0" applyFill="0" applyAlignment="0" applyProtection="0"/>
    <xf numFmtId="167" fontId="48" fillId="0" borderId="39" applyNumberFormat="0" applyFill="0" applyAlignment="0" applyProtection="0"/>
    <xf numFmtId="0" fontId="48" fillId="0" borderId="39" applyNumberFormat="0" applyFill="0" applyAlignment="0" applyProtection="0"/>
    <xf numFmtId="167" fontId="48" fillId="0" borderId="39" applyNumberFormat="0" applyFill="0" applyAlignment="0" applyProtection="0"/>
    <xf numFmtId="0" fontId="48" fillId="0" borderId="39" applyNumberFormat="0" applyFill="0" applyAlignment="0" applyProtection="0"/>
    <xf numFmtId="167" fontId="48" fillId="0" borderId="39" applyNumberFormat="0" applyFill="0" applyAlignment="0" applyProtection="0"/>
    <xf numFmtId="0" fontId="48" fillId="0" borderId="39" applyNumberFormat="0" applyFill="0" applyAlignment="0" applyProtection="0"/>
    <xf numFmtId="0" fontId="48" fillId="0" borderId="39" applyNumberFormat="0" applyFill="0" applyAlignment="0" applyProtection="0"/>
    <xf numFmtId="167" fontId="48" fillId="0" borderId="0" applyNumberFormat="0" applyFill="0" applyBorder="0" applyAlignment="0" applyProtection="0"/>
    <xf numFmtId="0" fontId="48" fillId="0" borderId="0" applyNumberFormat="0" applyFill="0" applyBorder="0" applyAlignment="0" applyProtection="0"/>
    <xf numFmtId="167" fontId="48" fillId="0" borderId="0" applyNumberFormat="0" applyFill="0" applyBorder="0" applyAlignment="0" applyProtection="0"/>
    <xf numFmtId="0" fontId="48" fillId="0" borderId="0" applyNumberFormat="0" applyFill="0" applyBorder="0" applyAlignment="0" applyProtection="0"/>
    <xf numFmtId="167" fontId="48" fillId="0" borderId="0" applyNumberFormat="0" applyFill="0" applyBorder="0" applyAlignment="0" applyProtection="0"/>
    <xf numFmtId="0" fontId="48" fillId="0" borderId="0" applyNumberFormat="0" applyFill="0" applyBorder="0" applyAlignment="0" applyProtection="0"/>
    <xf numFmtId="167" fontId="48" fillId="0" borderId="0" applyNumberFormat="0" applyFill="0" applyBorder="0" applyAlignment="0" applyProtection="0"/>
    <xf numFmtId="0" fontId="48" fillId="0" borderId="0" applyNumberFormat="0" applyFill="0" applyBorder="0" applyAlignment="0" applyProtection="0"/>
    <xf numFmtId="167"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39" fontId="64" fillId="0" borderId="41">
      <alignment vertical="center"/>
    </xf>
    <xf numFmtId="39" fontId="64" fillId="0" borderId="42">
      <alignment vertical="center"/>
    </xf>
    <xf numFmtId="167" fontId="65" fillId="0" borderId="43" applyNumberFormat="0" applyFill="0" applyAlignment="0" applyProtection="0"/>
    <xf numFmtId="0" fontId="65" fillId="0" borderId="43" applyNumberFormat="0" applyFill="0" applyAlignment="0" applyProtection="0"/>
    <xf numFmtId="0" fontId="65" fillId="0" borderId="43" applyNumberFormat="0" applyFill="0" applyAlignment="0" applyProtection="0"/>
    <xf numFmtId="167" fontId="65" fillId="0" borderId="43" applyNumberFormat="0" applyFill="0" applyAlignment="0" applyProtection="0"/>
    <xf numFmtId="0" fontId="65" fillId="0" borderId="43" applyNumberFormat="0" applyFill="0" applyAlignment="0" applyProtection="0"/>
    <xf numFmtId="167" fontId="65" fillId="0" borderId="43" applyNumberFormat="0" applyFill="0" applyAlignment="0" applyProtection="0"/>
    <xf numFmtId="0" fontId="65" fillId="0" borderId="43" applyNumberFormat="0" applyFill="0" applyAlignment="0" applyProtection="0"/>
    <xf numFmtId="167" fontId="65" fillId="0" borderId="43" applyNumberFormat="0" applyFill="0" applyAlignment="0" applyProtection="0"/>
    <xf numFmtId="0" fontId="65" fillId="0" borderId="43" applyNumberFormat="0" applyFill="0" applyAlignment="0" applyProtection="0"/>
    <xf numFmtId="167" fontId="65" fillId="0" borderId="43" applyNumberFormat="0" applyFill="0" applyAlignment="0" applyProtection="0"/>
    <xf numFmtId="0" fontId="65" fillId="0" borderId="43" applyNumberFormat="0" applyFill="0" applyAlignment="0" applyProtection="0"/>
    <xf numFmtId="0" fontId="65" fillId="0" borderId="43" applyNumberFormat="0" applyFill="0" applyAlignment="0" applyProtection="0"/>
    <xf numFmtId="167" fontId="37" fillId="58" borderId="34" applyNumberFormat="0" applyAlignment="0" applyProtection="0"/>
    <xf numFmtId="0" fontId="37" fillId="53" borderId="34" applyNumberFormat="0" applyAlignment="0" applyProtection="0"/>
    <xf numFmtId="167" fontId="37" fillId="58" borderId="34" applyNumberFormat="0" applyAlignment="0" applyProtection="0"/>
    <xf numFmtId="0" fontId="37" fillId="53" borderId="34" applyNumberFormat="0" applyAlignment="0" applyProtection="0"/>
    <xf numFmtId="167" fontId="37" fillId="58" borderId="34" applyNumberFormat="0" applyAlignment="0" applyProtection="0"/>
    <xf numFmtId="0" fontId="37" fillId="53" borderId="34" applyNumberFormat="0" applyAlignment="0" applyProtection="0"/>
    <xf numFmtId="167" fontId="37" fillId="58" borderId="34" applyNumberFormat="0" applyAlignment="0" applyProtection="0"/>
    <xf numFmtId="0" fontId="37" fillId="53" borderId="34" applyNumberFormat="0" applyAlignment="0" applyProtection="0"/>
    <xf numFmtId="167" fontId="37" fillId="58" borderId="34" applyNumberFormat="0" applyAlignment="0" applyProtection="0"/>
    <xf numFmtId="0" fontId="37" fillId="53" borderId="34" applyNumberFormat="0" applyAlignment="0" applyProtection="0"/>
    <xf numFmtId="0" fontId="37" fillId="58" borderId="34" applyNumberFormat="0" applyAlignment="0" applyProtection="0"/>
    <xf numFmtId="0" fontId="37" fillId="53" borderId="34" applyNumberFormat="0" applyAlignment="0" applyProtection="0"/>
    <xf numFmtId="0" fontId="33" fillId="0" borderId="0" applyNumberForma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3" fillId="0" borderId="0"/>
  </cellStyleXfs>
  <cellXfs count="273">
    <xf numFmtId="0" fontId="0" fillId="0" borderId="0" xfId="0"/>
    <xf numFmtId="0" fontId="16" fillId="2" borderId="9" xfId="9" applyFont="1" applyFill="1" applyBorder="1" applyAlignment="1" applyProtection="1">
      <alignment horizontal="center" vertical="center" wrapText="1"/>
      <protection hidden="1"/>
    </xf>
    <xf numFmtId="0" fontId="16" fillId="2" borderId="9" xfId="0" applyFont="1" applyFill="1" applyBorder="1" applyAlignment="1">
      <alignment horizontal="center" vertical="center" wrapText="1"/>
    </xf>
    <xf numFmtId="0" fontId="17" fillId="0" borderId="16" xfId="0" applyFont="1" applyBorder="1"/>
    <xf numFmtId="0" fontId="17" fillId="0" borderId="17" xfId="0" applyFont="1" applyBorder="1"/>
    <xf numFmtId="0" fontId="17" fillId="0" borderId="18" xfId="0" applyFont="1" applyBorder="1"/>
    <xf numFmtId="0" fontId="17" fillId="0" borderId="1" xfId="0" applyFont="1" applyBorder="1"/>
    <xf numFmtId="0" fontId="17" fillId="10" borderId="19" xfId="0" applyFont="1" applyFill="1" applyBorder="1" applyAlignment="1">
      <alignment horizontal="right"/>
    </xf>
    <xf numFmtId="0" fontId="17" fillId="3" borderId="20" xfId="0" applyFont="1" applyFill="1" applyBorder="1"/>
    <xf numFmtId="0" fontId="17" fillId="2" borderId="3" xfId="0" applyFont="1" applyFill="1" applyBorder="1" applyAlignment="1">
      <alignment horizontal="center" vertical="center" wrapText="1"/>
    </xf>
    <xf numFmtId="0" fontId="17" fillId="2" borderId="6" xfId="0" applyFont="1" applyFill="1" applyBorder="1" applyAlignment="1">
      <alignment horizontal="center" vertical="center" wrapText="1"/>
    </xf>
    <xf numFmtId="0" fontId="17" fillId="0" borderId="19" xfId="0" applyFont="1" applyBorder="1"/>
    <xf numFmtId="0" fontId="14" fillId="9" borderId="10" xfId="10" applyFont="1" applyFill="1" applyBorder="1" applyAlignment="1">
      <alignment horizontal="left" vertical="center" wrapText="1"/>
    </xf>
    <xf numFmtId="0" fontId="14" fillId="9" borderId="11" xfId="10" applyFont="1" applyFill="1" applyBorder="1" applyAlignment="1">
      <alignment horizontal="left" vertical="center" wrapText="1"/>
    </xf>
    <xf numFmtId="0" fontId="16" fillId="2" borderId="12" xfId="0" applyFont="1" applyFill="1" applyBorder="1" applyAlignment="1">
      <alignment horizontal="center" vertical="center" wrapText="1"/>
    </xf>
    <xf numFmtId="0" fontId="13" fillId="8" borderId="0" xfId="10" applyFont="1" applyFill="1" applyBorder="1" applyAlignment="1">
      <alignment horizontal="center" vertical="center" wrapText="1"/>
    </xf>
    <xf numFmtId="0" fontId="13" fillId="6" borderId="1" xfId="10" applyFont="1" applyFill="1" applyBorder="1" applyAlignment="1">
      <alignment horizontal="center" vertical="center" wrapText="1"/>
    </xf>
    <xf numFmtId="165" fontId="14" fillId="2" borderId="1" xfId="0" applyNumberFormat="1" applyFont="1" applyFill="1" applyBorder="1" applyAlignment="1">
      <alignment horizontal="center" vertical="center"/>
    </xf>
    <xf numFmtId="165" fontId="14" fillId="10" borderId="1" xfId="0" applyNumberFormat="1" applyFont="1" applyFill="1" applyBorder="1" applyAlignment="1">
      <alignment horizontal="center" vertical="center"/>
    </xf>
    <xf numFmtId="0" fontId="16" fillId="2" borderId="12" xfId="9" applyFont="1" applyFill="1" applyBorder="1" applyAlignment="1" applyProtection="1">
      <alignment horizontal="center" vertical="center" wrapText="1"/>
      <protection hidden="1"/>
    </xf>
    <xf numFmtId="0" fontId="16" fillId="2" borderId="3" xfId="9" applyFont="1" applyFill="1" applyBorder="1" applyAlignment="1" applyProtection="1">
      <alignment horizontal="center" vertical="center" wrapText="1"/>
      <protection hidden="1"/>
    </xf>
    <xf numFmtId="0" fontId="14" fillId="9" borderId="21" xfId="10" applyFont="1" applyFill="1" applyBorder="1" applyAlignment="1">
      <alignment horizontal="left" vertical="center" wrapText="1"/>
    </xf>
    <xf numFmtId="0" fontId="14" fillId="9" borderId="22" xfId="10" applyFont="1" applyFill="1" applyBorder="1" applyAlignment="1">
      <alignment horizontal="left" vertical="center" wrapText="1"/>
    </xf>
    <xf numFmtId="0" fontId="22" fillId="12" borderId="0" xfId="0" applyFont="1" applyFill="1" applyAlignment="1">
      <alignment horizontal="center" vertical="center" wrapText="1"/>
    </xf>
    <xf numFmtId="0" fontId="23" fillId="12" borderId="14" xfId="0" applyFont="1" applyFill="1" applyBorder="1" applyAlignment="1">
      <alignment horizontal="center" vertical="center" wrapText="1"/>
    </xf>
    <xf numFmtId="0" fontId="23" fillId="12" borderId="7" xfId="0" applyFont="1" applyFill="1" applyBorder="1" applyAlignment="1">
      <alignment horizontal="center" vertical="center" wrapText="1"/>
    </xf>
    <xf numFmtId="0" fontId="16" fillId="12" borderId="9" xfId="0" applyFont="1" applyFill="1" applyBorder="1"/>
    <xf numFmtId="0" fontId="25" fillId="0" borderId="0" xfId="8" applyFont="1" applyAlignment="1">
      <alignment wrapText="1"/>
    </xf>
    <xf numFmtId="0" fontId="25" fillId="0" borderId="0" xfId="8" applyFont="1" applyFill="1" applyBorder="1"/>
    <xf numFmtId="0" fontId="25" fillId="0" borderId="0" xfId="8" applyFont="1"/>
    <xf numFmtId="0" fontId="26" fillId="13" borderId="1" xfId="8" applyFont="1" applyFill="1" applyBorder="1" applyAlignment="1">
      <alignment horizontal="center" vertical="center" wrapText="1"/>
    </xf>
    <xf numFmtId="0" fontId="27" fillId="0" borderId="5" xfId="8" applyFont="1" applyFill="1" applyBorder="1" applyAlignment="1">
      <alignment horizontal="center" vertical="center" wrapText="1"/>
    </xf>
    <xf numFmtId="0" fontId="29" fillId="0" borderId="1" xfId="0" applyFont="1" applyBorder="1" applyAlignment="1" applyProtection="1">
      <alignment horizontal="center" vertical="center"/>
      <protection hidden="1"/>
    </xf>
    <xf numFmtId="165" fontId="0" fillId="0" borderId="1" xfId="0" applyNumberFormat="1" applyBorder="1" applyAlignment="1">
      <alignment horizontal="center" vertical="center"/>
    </xf>
    <xf numFmtId="9" fontId="0" fillId="0" borderId="1" xfId="0" applyNumberFormat="1" applyBorder="1"/>
    <xf numFmtId="0" fontId="30" fillId="0" borderId="1" xfId="14" applyFont="1" applyBorder="1" applyAlignment="1" applyProtection="1">
      <alignment vertical="center" wrapText="1"/>
      <protection hidden="1"/>
    </xf>
    <xf numFmtId="0" fontId="29" fillId="0" borderId="5" xfId="0" applyFont="1" applyBorder="1" applyAlignment="1" applyProtection="1">
      <alignment vertical="center" wrapText="1"/>
      <protection hidden="1"/>
    </xf>
    <xf numFmtId="0" fontId="0" fillId="0" borderId="5" xfId="0" applyBorder="1"/>
    <xf numFmtId="0" fontId="29" fillId="0" borderId="0" xfId="0" applyFont="1" applyBorder="1" applyAlignment="1" applyProtection="1">
      <alignment vertical="center" wrapText="1"/>
      <protection hidden="1"/>
    </xf>
    <xf numFmtId="0" fontId="0" fillId="0" borderId="0" xfId="0" applyBorder="1"/>
    <xf numFmtId="0" fontId="30" fillId="0" borderId="1" xfId="0" applyFont="1" applyBorder="1" applyAlignment="1" applyProtection="1">
      <alignment horizontal="center" vertical="center"/>
      <protection hidden="1"/>
    </xf>
    <xf numFmtId="0" fontId="0" fillId="0" borderId="0" xfId="0" applyAlignment="1">
      <alignment wrapText="1"/>
    </xf>
    <xf numFmtId="0" fontId="0" fillId="0" borderId="24" xfId="0" applyBorder="1"/>
    <xf numFmtId="0" fontId="30" fillId="0" borderId="1" xfId="14" applyFont="1" applyBorder="1" applyAlignment="1" applyProtection="1">
      <alignment horizontal="center" vertical="center" wrapText="1"/>
      <protection hidden="1"/>
    </xf>
    <xf numFmtId="0" fontId="30" fillId="0" borderId="24" xfId="14" applyFont="1" applyBorder="1" applyAlignment="1" applyProtection="1">
      <alignment vertical="center" wrapText="1"/>
      <protection hidden="1"/>
    </xf>
    <xf numFmtId="0" fontId="30" fillId="0" borderId="5" xfId="14" applyFont="1" applyBorder="1" applyAlignment="1" applyProtection="1">
      <alignment vertical="center" wrapText="1"/>
      <protection hidden="1"/>
    </xf>
    <xf numFmtId="0" fontId="0" fillId="0" borderId="23" xfId="0" applyBorder="1"/>
    <xf numFmtId="0" fontId="30" fillId="0" borderId="23" xfId="14" applyFont="1" applyBorder="1" applyAlignment="1" applyProtection="1">
      <alignment vertical="center" wrapText="1"/>
      <protection hidden="1"/>
    </xf>
    <xf numFmtId="0" fontId="0" fillId="0" borderId="31" xfId="0" applyBorder="1"/>
    <xf numFmtId="0" fontId="0" fillId="0" borderId="31" xfId="0" applyBorder="1" applyAlignment="1">
      <alignment wrapText="1"/>
    </xf>
    <xf numFmtId="0" fontId="0" fillId="0" borderId="27" xfId="0" applyBorder="1"/>
    <xf numFmtId="0" fontId="30" fillId="0" borderId="27" xfId="14" applyFont="1" applyBorder="1" applyAlignment="1" applyProtection="1">
      <alignment vertical="center" wrapText="1"/>
      <protection hidden="1"/>
    </xf>
    <xf numFmtId="0" fontId="70" fillId="10" borderId="31" xfId="0" applyFont="1" applyFill="1" applyBorder="1" applyAlignment="1">
      <alignment horizontal="left" vertical="center" wrapText="1"/>
    </xf>
    <xf numFmtId="0" fontId="70" fillId="10" borderId="30" xfId="0" applyFont="1" applyFill="1" applyBorder="1" applyAlignment="1">
      <alignment horizontal="left" vertical="center" wrapText="1"/>
    </xf>
    <xf numFmtId="0" fontId="67" fillId="0" borderId="29" xfId="0" applyFont="1" applyBorder="1" applyAlignment="1">
      <alignment vertical="center"/>
    </xf>
    <xf numFmtId="0" fontId="68" fillId="0" borderId="29" xfId="0" applyFont="1" applyBorder="1" applyAlignment="1">
      <alignment vertical="center"/>
    </xf>
    <xf numFmtId="0" fontId="70" fillId="10" borderId="24" xfId="0" applyFont="1" applyFill="1" applyBorder="1" applyAlignment="1">
      <alignment horizontal="left" vertical="center" wrapText="1"/>
    </xf>
    <xf numFmtId="0" fontId="29" fillId="0" borderId="24" xfId="0" applyFont="1" applyBorder="1" applyAlignment="1" applyProtection="1">
      <alignment vertical="center" wrapText="1"/>
      <protection hidden="1"/>
    </xf>
    <xf numFmtId="0" fontId="71" fillId="59" borderId="1" xfId="14" applyFont="1" applyFill="1" applyBorder="1" applyAlignment="1" applyProtection="1">
      <alignment vertical="center" wrapText="1"/>
      <protection hidden="1"/>
    </xf>
    <xf numFmtId="0" fontId="70" fillId="10" borderId="1" xfId="0" applyFont="1" applyFill="1" applyBorder="1" applyAlignment="1">
      <alignment horizontal="left" vertical="center" wrapText="1"/>
    </xf>
    <xf numFmtId="0" fontId="29" fillId="0" borderId="23" xfId="0" applyFont="1" applyBorder="1" applyAlignment="1" applyProtection="1">
      <alignment vertical="center" wrapText="1"/>
      <protection hidden="1"/>
    </xf>
    <xf numFmtId="0" fontId="71" fillId="0" borderId="1" xfId="14" applyFont="1" applyBorder="1" applyAlignment="1" applyProtection="1">
      <alignment vertical="center" wrapText="1"/>
      <protection hidden="1"/>
    </xf>
    <xf numFmtId="0" fontId="0" fillId="0" borderId="27" xfId="0" applyBorder="1" applyAlignment="1">
      <alignment wrapText="1"/>
    </xf>
    <xf numFmtId="0" fontId="29" fillId="0" borderId="27" xfId="0" applyFont="1" applyBorder="1" applyAlignment="1" applyProtection="1">
      <alignment horizontal="center" vertical="center"/>
      <protection hidden="1"/>
    </xf>
    <xf numFmtId="0" fontId="29" fillId="0" borderId="31" xfId="0" applyFont="1" applyBorder="1" applyAlignment="1" applyProtection="1">
      <alignment vertical="center" wrapText="1"/>
      <protection hidden="1"/>
    </xf>
    <xf numFmtId="0" fontId="30" fillId="0" borderId="1" xfId="14" applyFont="1" applyFill="1" applyBorder="1" applyAlignment="1" applyProtection="1">
      <alignment vertical="center" wrapText="1"/>
      <protection hidden="1"/>
    </xf>
    <xf numFmtId="0" fontId="71" fillId="0" borderId="1" xfId="594" applyFont="1" applyBorder="1" applyAlignment="1" applyProtection="1">
      <alignment vertical="center" wrapText="1"/>
      <protection hidden="1"/>
    </xf>
    <xf numFmtId="0" fontId="71" fillId="59" borderId="1" xfId="594" applyFont="1" applyFill="1" applyBorder="1" applyAlignment="1" applyProtection="1">
      <alignment vertical="center" wrapText="1"/>
      <protection hidden="1"/>
    </xf>
    <xf numFmtId="0" fontId="29" fillId="0" borderId="31" xfId="0" applyFont="1" applyBorder="1" applyAlignment="1" applyProtection="1">
      <alignment horizontal="left" vertical="center" wrapText="1"/>
      <protection hidden="1"/>
    </xf>
    <xf numFmtId="0" fontId="29" fillId="0" borderId="27" xfId="0" applyFont="1" applyBorder="1" applyAlignment="1" applyProtection="1">
      <alignment horizontal="left" vertical="center" wrapText="1"/>
      <protection hidden="1"/>
    </xf>
    <xf numFmtId="0" fontId="29" fillId="0" borderId="1" xfId="0" applyFont="1" applyBorder="1" applyAlignment="1" applyProtection="1">
      <alignment vertical="center" wrapText="1"/>
      <protection hidden="1"/>
    </xf>
    <xf numFmtId="0" fontId="74" fillId="0" borderId="5" xfId="0" applyFont="1" applyBorder="1" applyAlignment="1" applyProtection="1">
      <alignment vertical="center" wrapText="1"/>
      <protection hidden="1"/>
    </xf>
    <xf numFmtId="0" fontId="74" fillId="0" borderId="23" xfId="0" applyFont="1" applyBorder="1" applyAlignment="1" applyProtection="1">
      <alignment vertical="center" wrapText="1"/>
      <protection hidden="1"/>
    </xf>
    <xf numFmtId="165" fontId="12" fillId="11" borderId="1" xfId="10" applyNumberFormat="1" applyFill="1" applyBorder="1" applyAlignment="1" applyProtection="1">
      <alignment horizontal="center" vertical="center"/>
      <protection locked="0"/>
    </xf>
    <xf numFmtId="0" fontId="12" fillId="11" borderId="1" xfId="10" applyNumberFormat="1" applyFill="1" applyBorder="1" applyAlignment="1" applyProtection="1">
      <alignment horizontal="center" vertical="center"/>
      <protection locked="0"/>
    </xf>
    <xf numFmtId="165" fontId="0" fillId="14" borderId="1" xfId="0" applyNumberFormat="1" applyFill="1" applyBorder="1" applyAlignment="1" applyProtection="1">
      <alignment horizontal="center" vertical="center"/>
      <protection locked="0"/>
    </xf>
    <xf numFmtId="0" fontId="0" fillId="0" borderId="0" xfId="0" applyProtection="1"/>
    <xf numFmtId="0" fontId="5" fillId="0" borderId="0" xfId="0" applyFont="1" applyAlignment="1" applyProtection="1">
      <alignment vertical="center"/>
    </xf>
    <xf numFmtId="0" fontId="7" fillId="4" borderId="3" xfId="8" applyFont="1" applyFill="1" applyBorder="1" applyAlignment="1" applyProtection="1">
      <alignment horizontal="center" vertical="center" wrapText="1"/>
    </xf>
    <xf numFmtId="0" fontId="7" fillId="4" borderId="4" xfId="0" applyFont="1" applyFill="1" applyBorder="1" applyAlignment="1" applyProtection="1">
      <alignment horizontal="center" vertical="center" wrapText="1"/>
    </xf>
    <xf numFmtId="0" fontId="7" fillId="4" borderId="5" xfId="0" applyFont="1" applyFill="1" applyBorder="1" applyAlignment="1" applyProtection="1">
      <alignment horizontal="center" vertical="center" wrapText="1"/>
    </xf>
    <xf numFmtId="0" fontId="9" fillId="5" borderId="1" xfId="0" applyFont="1" applyFill="1" applyBorder="1" applyAlignment="1" applyProtection="1">
      <alignment horizontal="left" vertical="center" wrapText="1"/>
    </xf>
    <xf numFmtId="9" fontId="9" fillId="2" borderId="1" xfId="8" applyNumberFormat="1" applyFont="1" applyFill="1" applyBorder="1" applyAlignment="1" applyProtection="1">
      <alignment horizontal="center" vertical="center" wrapText="1"/>
    </xf>
    <xf numFmtId="0" fontId="10" fillId="0" borderId="1" xfId="0" applyFont="1" applyBorder="1" applyAlignment="1" applyProtection="1">
      <alignment horizontal="left" vertical="center" wrapText="1"/>
    </xf>
    <xf numFmtId="9" fontId="14" fillId="0" borderId="1" xfId="0" applyNumberFormat="1" applyFont="1" applyBorder="1" applyAlignment="1" applyProtection="1">
      <alignment horizontal="center"/>
    </xf>
    <xf numFmtId="0" fontId="9" fillId="5" borderId="1" xfId="0" applyFont="1" applyFill="1" applyBorder="1" applyAlignment="1" applyProtection="1">
      <alignment horizontal="center" vertical="center" wrapText="1"/>
    </xf>
    <xf numFmtId="165" fontId="9" fillId="2" borderId="1" xfId="8" applyNumberFormat="1" applyFont="1" applyFill="1" applyBorder="1" applyAlignment="1" applyProtection="1">
      <alignment horizontal="center" vertical="center" wrapText="1"/>
    </xf>
    <xf numFmtId="165" fontId="12" fillId="11" borderId="1" xfId="10" applyNumberFormat="1" applyFill="1" applyBorder="1" applyAlignment="1" applyProtection="1">
      <alignment horizontal="center" vertical="center"/>
      <protection locked="0"/>
    </xf>
    <xf numFmtId="0" fontId="30" fillId="0" borderId="27" xfId="14" applyFont="1" applyFill="1" applyBorder="1" applyAlignment="1" applyProtection="1">
      <alignment vertical="center" wrapText="1"/>
      <protection hidden="1"/>
    </xf>
    <xf numFmtId="0" fontId="24" fillId="4" borderId="0" xfId="8" applyFont="1" applyFill="1" applyBorder="1" applyAlignment="1">
      <alignment horizontal="center" vertical="center"/>
    </xf>
    <xf numFmtId="0" fontId="3" fillId="0" borderId="0" xfId="0" applyFont="1"/>
    <xf numFmtId="0" fontId="31" fillId="0" borderId="1" xfId="611" applyBorder="1" applyAlignment="1">
      <alignment horizontal="center" vertical="center" wrapText="1"/>
    </xf>
    <xf numFmtId="0" fontId="3" fillId="0" borderId="1" xfId="8" applyBorder="1" applyAlignment="1">
      <alignment horizontal="center" vertical="center" wrapText="1"/>
    </xf>
    <xf numFmtId="0" fontId="79" fillId="0" borderId="1" xfId="0" applyFont="1" applyBorder="1" applyAlignment="1">
      <alignment horizontal="center" vertical="center" wrapText="1"/>
    </xf>
    <xf numFmtId="0" fontId="3" fillId="10" borderId="0" xfId="0" applyFont="1" applyFill="1"/>
    <xf numFmtId="0" fontId="0" fillId="0" borderId="1" xfId="0" applyBorder="1" applyAlignment="1">
      <alignment horizontal="center" vertical="center" wrapText="1"/>
    </xf>
    <xf numFmtId="189" fontId="3" fillId="0" borderId="1" xfId="900" applyNumberFormat="1" applyFont="1" applyFill="1" applyBorder="1" applyAlignment="1">
      <alignment horizontal="center" vertical="center" wrapText="1"/>
    </xf>
    <xf numFmtId="0" fontId="25" fillId="0" borderId="0" xfId="8" applyFont="1" applyAlignment="1">
      <alignment horizontal="center" wrapText="1"/>
    </xf>
    <xf numFmtId="0" fontId="25" fillId="0" borderId="0" xfId="8" applyFont="1" applyFill="1" applyBorder="1" applyAlignment="1">
      <alignment horizontal="center"/>
    </xf>
    <xf numFmtId="0" fontId="25" fillId="0" borderId="0" xfId="8" applyFont="1" applyAlignment="1">
      <alignment horizontal="center"/>
    </xf>
    <xf numFmtId="0" fontId="3" fillId="0" borderId="0" xfId="0" applyFont="1" applyAlignment="1">
      <alignment horizontal="center"/>
    </xf>
    <xf numFmtId="44" fontId="3" fillId="62" borderId="1" xfId="901" applyFont="1" applyFill="1" applyBorder="1" applyAlignment="1" applyProtection="1">
      <alignment horizontal="center" vertical="center" wrapText="1"/>
      <protection locked="0"/>
    </xf>
    <xf numFmtId="44" fontId="3" fillId="0" borderId="1" xfId="901" applyFont="1" applyBorder="1" applyAlignment="1">
      <alignment horizontal="center" vertical="center" wrapText="1"/>
    </xf>
    <xf numFmtId="0" fontId="3" fillId="0" borderId="48" xfId="0" applyFont="1" applyBorder="1" applyAlignment="1">
      <alignment horizontal="center" wrapText="1"/>
    </xf>
    <xf numFmtId="0" fontId="0" fillId="0" borderId="0" xfId="0" applyAlignment="1">
      <alignment horizontal="center"/>
    </xf>
    <xf numFmtId="0" fontId="3" fillId="0" borderId="0" xfId="0" applyFont="1" applyAlignment="1">
      <alignment horizontal="center" vertical="center"/>
    </xf>
    <xf numFmtId="0" fontId="79" fillId="63" borderId="1" xfId="0" applyFont="1" applyFill="1" applyBorder="1" applyAlignment="1">
      <alignment horizontal="center" vertical="center"/>
    </xf>
    <xf numFmtId="0" fontId="3" fillId="0" borderId="0" xfId="0" applyFont="1" applyAlignment="1">
      <alignment wrapText="1"/>
    </xf>
    <xf numFmtId="44" fontId="3" fillId="62" borderId="0" xfId="901" applyFont="1" applyFill="1" applyBorder="1" applyAlignment="1" applyProtection="1">
      <alignment horizontal="center" vertical="center" wrapText="1"/>
      <protection locked="0"/>
    </xf>
    <xf numFmtId="44" fontId="3" fillId="0" borderId="23" xfId="901" applyFont="1" applyBorder="1" applyAlignment="1">
      <alignment horizontal="center" vertical="center" wrapText="1"/>
    </xf>
    <xf numFmtId="0" fontId="3" fillId="0" borderId="0" xfId="0" applyFont="1" applyBorder="1" applyAlignment="1">
      <alignment horizontal="center" wrapText="1"/>
    </xf>
    <xf numFmtId="188" fontId="3" fillId="0" borderId="1" xfId="8" applyNumberFormat="1" applyBorder="1" applyAlignment="1">
      <alignment horizontal="center" vertical="center" wrapText="1"/>
    </xf>
    <xf numFmtId="0" fontId="79" fillId="10" borderId="1" xfId="0" applyFont="1" applyFill="1" applyBorder="1" applyAlignment="1">
      <alignment horizontal="center" vertical="center" wrapText="1"/>
    </xf>
    <xf numFmtId="165" fontId="12" fillId="11" borderId="1" xfId="10" applyNumberFormat="1" applyFill="1" applyBorder="1" applyAlignment="1" applyProtection="1">
      <alignment horizontal="center" vertical="center"/>
      <protection locked="0"/>
    </xf>
    <xf numFmtId="165" fontId="11" fillId="3" borderId="1" xfId="8" applyNumberFormat="1" applyFont="1" applyFill="1" applyBorder="1" applyAlignment="1" applyProtection="1">
      <alignment horizontal="center" vertical="center" wrapText="1"/>
    </xf>
    <xf numFmtId="165" fontId="11" fillId="0" borderId="1" xfId="8" applyNumberFormat="1" applyFont="1" applyBorder="1" applyAlignment="1" applyProtection="1">
      <alignment horizontal="center" vertical="center" wrapText="1"/>
    </xf>
    <xf numFmtId="165" fontId="0" fillId="0" borderId="0" xfId="0" applyNumberFormat="1" applyProtection="1"/>
    <xf numFmtId="165" fontId="6" fillId="0" borderId="1" xfId="8" applyNumberFormat="1" applyFont="1" applyBorder="1" applyAlignment="1" applyProtection="1">
      <alignment horizontal="center" vertical="center" wrapText="1"/>
    </xf>
    <xf numFmtId="0" fontId="9" fillId="10" borderId="0" xfId="0" applyFont="1" applyFill="1" applyBorder="1" applyAlignment="1" applyProtection="1">
      <alignment horizontal="center" vertical="center" wrapText="1"/>
    </xf>
    <xf numFmtId="165" fontId="9" fillId="10" borderId="26" xfId="8" applyNumberFormat="1" applyFont="1" applyFill="1" applyBorder="1" applyAlignment="1" applyProtection="1">
      <alignment horizontal="center" vertical="center" wrapText="1"/>
    </xf>
    <xf numFmtId="165" fontId="9" fillId="10" borderId="5" xfId="8" applyNumberFormat="1" applyFont="1" applyFill="1" applyBorder="1" applyAlignment="1" applyProtection="1">
      <alignment horizontal="center" vertical="center" wrapText="1"/>
    </xf>
    <xf numFmtId="0" fontId="0" fillId="10" borderId="0" xfId="0" applyFill="1" applyProtection="1"/>
    <xf numFmtId="9" fontId="9" fillId="10" borderId="0" xfId="8" applyNumberFormat="1" applyFont="1" applyFill="1" applyBorder="1" applyAlignment="1" applyProtection="1">
      <alignment horizontal="center" vertical="center" wrapText="1"/>
    </xf>
    <xf numFmtId="0" fontId="8" fillId="0" borderId="0" xfId="0" applyFont="1" applyAlignment="1" applyProtection="1">
      <alignment horizontal="center" vertical="center"/>
    </xf>
    <xf numFmtId="165" fontId="12" fillId="11" borderId="1" xfId="10" applyNumberFormat="1" applyFill="1" applyBorder="1" applyAlignment="1" applyProtection="1">
      <alignment horizontal="center" vertical="center"/>
      <protection locked="0"/>
    </xf>
    <xf numFmtId="0" fontId="14" fillId="2" borderId="1" xfId="0" applyFont="1" applyFill="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Fill="1" applyBorder="1" applyAlignment="1">
      <alignment horizontal="center" vertical="center" wrapText="1"/>
    </xf>
    <xf numFmtId="165" fontId="12" fillId="61" borderId="1" xfId="10" applyNumberFormat="1" applyFill="1" applyBorder="1" applyAlignment="1" applyProtection="1">
      <alignment horizontal="center" vertical="center"/>
      <protection locked="0"/>
    </xf>
    <xf numFmtId="165" fontId="12" fillId="12" borderId="1" xfId="10" applyNumberFormat="1" applyFill="1" applyBorder="1" applyAlignment="1" applyProtection="1">
      <alignment horizontal="center" vertical="center"/>
      <protection locked="0"/>
    </xf>
    <xf numFmtId="0" fontId="0" fillId="0" borderId="0" xfId="0" applyAlignment="1">
      <alignment horizontal="center" wrapText="1"/>
    </xf>
    <xf numFmtId="0" fontId="16" fillId="2" borderId="3" xfId="0" applyFont="1" applyFill="1" applyBorder="1" applyAlignment="1">
      <alignment horizontal="center" vertical="center" wrapText="1"/>
    </xf>
    <xf numFmtId="165" fontId="12" fillId="11" borderId="1" xfId="10" applyNumberFormat="1" applyFill="1" applyBorder="1" applyAlignment="1" applyProtection="1">
      <alignment horizontal="center" vertical="center"/>
      <protection locked="0"/>
    </xf>
    <xf numFmtId="0" fontId="79" fillId="5" borderId="31" xfId="0" applyFont="1" applyFill="1" applyBorder="1" applyAlignment="1">
      <alignment horizontal="center" vertical="center" wrapText="1"/>
    </xf>
    <xf numFmtId="0" fontId="3" fillId="0" borderId="1" xfId="0" applyFont="1" applyBorder="1" applyAlignment="1">
      <alignment horizontal="center" wrapText="1"/>
    </xf>
    <xf numFmtId="0" fontId="79" fillId="0" borderId="1" xfId="0" applyFont="1" applyBorder="1" applyAlignment="1">
      <alignment horizontal="center" wrapText="1"/>
    </xf>
    <xf numFmtId="0" fontId="3" fillId="0" borderId="1" xfId="0" applyFont="1" applyBorder="1" applyAlignment="1">
      <alignment horizontal="center" wrapText="1"/>
    </xf>
    <xf numFmtId="0" fontId="3" fillId="63" borderId="1" xfId="8" applyFill="1" applyBorder="1" applyAlignment="1">
      <alignment horizontal="left" vertical="center" wrapText="1"/>
    </xf>
    <xf numFmtId="0" fontId="82" fillId="0" borderId="0" xfId="0" applyFont="1" applyAlignment="1">
      <alignment horizontal="left" vertical="top" wrapText="1"/>
    </xf>
    <xf numFmtId="0" fontId="28" fillId="64" borderId="24" xfId="0" applyFont="1" applyFill="1" applyBorder="1" applyAlignment="1">
      <alignment horizontal="center" vertical="center" wrapText="1"/>
    </xf>
    <xf numFmtId="0" fontId="3" fillId="0" borderId="1" xfId="0" applyFont="1" applyBorder="1" applyAlignment="1">
      <alignment horizontal="center" vertical="center" wrapText="1"/>
    </xf>
    <xf numFmtId="44" fontId="3" fillId="0" borderId="0" xfId="901" applyFont="1" applyBorder="1" applyAlignment="1">
      <alignment horizontal="center" vertical="center" wrapText="1"/>
    </xf>
    <xf numFmtId="188" fontId="3" fillId="0" borderId="0" xfId="8" applyNumberFormat="1" applyBorder="1" applyAlignment="1">
      <alignment horizontal="center" vertical="center" wrapText="1"/>
    </xf>
    <xf numFmtId="0" fontId="79" fillId="0" borderId="0" xfId="0" applyFont="1" applyFill="1" applyAlignment="1">
      <alignment horizontal="center" vertical="center"/>
    </xf>
    <xf numFmtId="0" fontId="79" fillId="0" borderId="0" xfId="0" applyFont="1" applyFill="1" applyBorder="1" applyAlignment="1">
      <alignment horizontal="center" vertical="center" wrapText="1"/>
    </xf>
    <xf numFmtId="0" fontId="79" fillId="0" borderId="0" xfId="0" applyFont="1" applyBorder="1" applyAlignment="1">
      <alignment horizontal="center" vertical="center" wrapText="1"/>
    </xf>
    <xf numFmtId="0" fontId="31" fillId="0" borderId="0" xfId="611" applyBorder="1" applyAlignment="1">
      <alignment horizontal="center" vertical="center" wrapText="1"/>
    </xf>
    <xf numFmtId="0" fontId="0" fillId="0" borderId="0" xfId="0" applyBorder="1" applyAlignment="1">
      <alignment horizontal="center" vertical="center" wrapText="1"/>
    </xf>
    <xf numFmtId="0" fontId="75" fillId="0" borderId="0" xfId="0" applyFont="1" applyFill="1" applyAlignment="1">
      <alignment horizontal="center" vertical="center"/>
    </xf>
    <xf numFmtId="0" fontId="3" fillId="0" borderId="0" xfId="0" applyFont="1" applyFill="1"/>
    <xf numFmtId="0" fontId="79" fillId="0" borderId="1" xfId="0" applyFont="1" applyFill="1" applyBorder="1" applyAlignment="1">
      <alignment horizontal="center" vertical="center"/>
    </xf>
    <xf numFmtId="0" fontId="79" fillId="0" borderId="0" xfId="0" applyFont="1" applyFill="1" applyBorder="1" applyAlignment="1">
      <alignment horizontal="center" vertical="center"/>
    </xf>
    <xf numFmtId="165" fontId="12" fillId="11" borderId="1" xfId="10" applyNumberFormat="1" applyFill="1" applyBorder="1" applyAlignment="1" applyProtection="1">
      <alignment horizontal="center" vertical="center"/>
      <protection locked="0"/>
    </xf>
    <xf numFmtId="0" fontId="79" fillId="10" borderId="1" xfId="0" applyFont="1" applyFill="1" applyBorder="1" applyAlignment="1">
      <alignment horizontal="center" wrapText="1"/>
    </xf>
    <xf numFmtId="0" fontId="3" fillId="10" borderId="1" xfId="8" applyFill="1" applyBorder="1" applyAlignment="1">
      <alignment horizontal="left" vertical="center" wrapText="1"/>
    </xf>
    <xf numFmtId="0" fontId="84" fillId="10" borderId="1" xfId="0" applyFont="1" applyFill="1" applyBorder="1" applyAlignment="1">
      <alignment horizontal="center" vertical="center" wrapText="1"/>
    </xf>
    <xf numFmtId="44" fontId="3" fillId="10" borderId="1" xfId="901" applyFont="1" applyFill="1" applyBorder="1" applyAlignment="1">
      <alignment horizontal="center" vertical="center" wrapText="1"/>
    </xf>
    <xf numFmtId="0" fontId="79" fillId="10" borderId="18" xfId="0" applyFont="1" applyFill="1" applyBorder="1" applyAlignment="1">
      <alignment horizontal="center" vertical="center" wrapText="1"/>
    </xf>
    <xf numFmtId="0" fontId="31" fillId="10" borderId="1" xfId="611" applyFill="1" applyBorder="1" applyAlignment="1">
      <alignment horizontal="center" vertical="center" wrapText="1"/>
    </xf>
    <xf numFmtId="0" fontId="0" fillId="10" borderId="1" xfId="611" applyFont="1" applyFill="1" applyBorder="1" applyAlignment="1">
      <alignment horizontal="center" vertical="center" wrapText="1"/>
    </xf>
    <xf numFmtId="0" fontId="24" fillId="4" borderId="0" xfId="8" applyFont="1" applyFill="1" applyBorder="1" applyAlignment="1">
      <alignment horizontal="center" vertical="center" wrapText="1"/>
    </xf>
    <xf numFmtId="0" fontId="25" fillId="0" borderId="0" xfId="8" applyFont="1" applyFill="1" applyBorder="1" applyAlignment="1">
      <alignment horizontal="center" wrapText="1"/>
    </xf>
    <xf numFmtId="0" fontId="3" fillId="0" borderId="0" xfId="0" applyFont="1" applyAlignment="1">
      <alignment horizontal="center" wrapText="1"/>
    </xf>
    <xf numFmtId="0" fontId="31" fillId="10" borderId="25" xfId="611" applyFill="1" applyBorder="1" applyAlignment="1">
      <alignment horizontal="center" vertical="center" wrapText="1"/>
    </xf>
    <xf numFmtId="0" fontId="0" fillId="0" borderId="0" xfId="0" applyAlignment="1">
      <alignment horizontal="center" vertical="center"/>
    </xf>
    <xf numFmtId="188" fontId="3" fillId="10" borderId="1" xfId="8" applyNumberFormat="1" applyFont="1" applyFill="1" applyBorder="1" applyAlignment="1">
      <alignment horizontal="center" vertical="center" wrapText="1"/>
    </xf>
    <xf numFmtId="0" fontId="7" fillId="4" borderId="2" xfId="0" applyFont="1" applyFill="1" applyBorder="1" applyAlignment="1" applyProtection="1">
      <alignment horizontal="center" vertical="center"/>
    </xf>
    <xf numFmtId="0" fontId="7" fillId="4" borderId="0" xfId="0" applyFont="1" applyFill="1" applyBorder="1" applyAlignment="1" applyProtection="1">
      <alignment horizontal="center" vertical="center"/>
    </xf>
    <xf numFmtId="0" fontId="8" fillId="0" borderId="0" xfId="0" applyFont="1" applyAlignment="1" applyProtection="1">
      <alignment horizontal="center" vertical="center"/>
    </xf>
    <xf numFmtId="0" fontId="13" fillId="6" borderId="0" xfId="10" applyFont="1" applyFill="1" applyBorder="1" applyAlignment="1">
      <alignment horizontal="center" vertical="center" wrapText="1"/>
    </xf>
    <xf numFmtId="0" fontId="16" fillId="2" borderId="3"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4" fillId="9" borderId="10" xfId="10" applyFont="1" applyFill="1" applyBorder="1" applyAlignment="1">
      <alignment horizontal="center" vertical="center" wrapText="1"/>
    </xf>
    <xf numFmtId="0" fontId="14" fillId="9" borderId="11" xfId="10" applyFont="1" applyFill="1" applyBorder="1" applyAlignment="1">
      <alignment horizontal="center" vertical="center" wrapText="1"/>
    </xf>
    <xf numFmtId="0" fontId="14" fillId="9" borderId="12" xfId="1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6" fillId="2" borderId="12" xfId="0" applyFont="1" applyFill="1" applyBorder="1" applyAlignment="1">
      <alignment horizontal="center" vertical="center" wrapText="1"/>
    </xf>
    <xf numFmtId="165" fontId="12" fillId="11" borderId="1" xfId="10" applyNumberFormat="1" applyFill="1" applyBorder="1" applyAlignment="1" applyProtection="1">
      <alignment horizontal="center" vertical="center"/>
      <protection locked="0"/>
    </xf>
    <xf numFmtId="3" fontId="12" fillId="11" borderId="1" xfId="10" applyNumberFormat="1" applyFill="1" applyBorder="1" applyAlignment="1" applyProtection="1">
      <alignment horizontal="center" vertical="center"/>
      <protection locked="0"/>
    </xf>
    <xf numFmtId="165" fontId="17" fillId="0" borderId="23" xfId="9" applyNumberFormat="1" applyFont="1" applyBorder="1" applyAlignment="1" applyProtection="1">
      <alignment horizontal="center" vertical="center"/>
      <protection hidden="1"/>
    </xf>
    <xf numFmtId="165" fontId="17" fillId="0" borderId="5" xfId="9" applyNumberFormat="1" applyFont="1" applyBorder="1" applyAlignment="1" applyProtection="1">
      <alignment horizontal="center" vertical="center"/>
      <protection hidden="1"/>
    </xf>
    <xf numFmtId="165" fontId="17" fillId="0" borderId="24" xfId="9" applyNumberFormat="1" applyFont="1" applyBorder="1" applyAlignment="1" applyProtection="1">
      <alignment horizontal="center" vertical="center"/>
      <protection hidden="1"/>
    </xf>
    <xf numFmtId="0" fontId="15" fillId="7" borderId="15" xfId="10" applyFont="1" applyFill="1" applyBorder="1" applyAlignment="1">
      <alignment horizontal="center" vertical="center" wrapText="1"/>
    </xf>
    <xf numFmtId="0" fontId="15" fillId="7" borderId="8" xfId="10" applyFont="1" applyFill="1" applyBorder="1" applyAlignment="1">
      <alignment horizontal="center" vertical="center" wrapText="1"/>
    </xf>
    <xf numFmtId="0" fontId="15" fillId="7" borderId="14" xfId="10" applyFont="1" applyFill="1" applyBorder="1" applyAlignment="1">
      <alignment horizontal="center" vertical="center" wrapText="1"/>
    </xf>
    <xf numFmtId="0" fontId="14" fillId="9" borderId="0" xfId="10" applyFont="1" applyFill="1" applyBorder="1" applyAlignment="1">
      <alignment horizontal="center" vertical="center" wrapText="1"/>
    </xf>
    <xf numFmtId="4" fontId="17" fillId="0" borderId="1" xfId="9" applyNumberFormat="1" applyFont="1" applyBorder="1" applyAlignment="1" applyProtection="1">
      <alignment horizontal="center" vertical="center"/>
      <protection hidden="1"/>
    </xf>
    <xf numFmtId="0" fontId="0" fillId="0" borderId="1" xfId="0" applyBorder="1" applyAlignment="1">
      <alignment horizontal="center" vertical="center"/>
    </xf>
    <xf numFmtId="0" fontId="13" fillId="6" borderId="13" xfId="10" applyFont="1" applyFill="1" applyBorder="1" applyAlignment="1">
      <alignment horizontal="center" vertical="center" wrapText="1"/>
    </xf>
    <xf numFmtId="0" fontId="81" fillId="0" borderId="1" xfId="0" applyFont="1" applyBorder="1" applyAlignment="1">
      <alignment horizontal="left" wrapText="1"/>
    </xf>
    <xf numFmtId="0" fontId="81" fillId="0" borderId="1" xfId="0" applyFont="1" applyBorder="1" applyAlignment="1"/>
    <xf numFmtId="0" fontId="66" fillId="2" borderId="25" xfId="0" applyFont="1" applyFill="1" applyBorder="1" applyAlignment="1" applyProtection="1">
      <alignment horizontal="left" vertical="center"/>
      <protection hidden="1"/>
    </xf>
    <xf numFmtId="0" fontId="66" fillId="2" borderId="27" xfId="0" applyFont="1" applyFill="1" applyBorder="1" applyAlignment="1" applyProtection="1">
      <alignment horizontal="left" vertical="center"/>
      <protection hidden="1"/>
    </xf>
    <xf numFmtId="0" fontId="28" fillId="13" borderId="25" xfId="0" applyFont="1" applyFill="1" applyBorder="1" applyAlignment="1">
      <alignment horizontal="left" vertical="center" wrapText="1"/>
    </xf>
    <xf numFmtId="0" fontId="28" fillId="13" borderId="27" xfId="0" applyFont="1" applyFill="1" applyBorder="1" applyAlignment="1">
      <alignment horizontal="left" vertical="center" wrapText="1"/>
    </xf>
    <xf numFmtId="0" fontId="68" fillId="0" borderId="29" xfId="0" applyFont="1" applyBorder="1" applyAlignment="1">
      <alignment horizontal="left"/>
    </xf>
    <xf numFmtId="0" fontId="67" fillId="0" borderId="29" xfId="0" applyFont="1" applyBorder="1" applyAlignment="1">
      <alignment horizontal="left"/>
    </xf>
    <xf numFmtId="0" fontId="67" fillId="0" borderId="0" xfId="0" applyFont="1" applyBorder="1" applyAlignment="1">
      <alignment horizontal="left"/>
    </xf>
    <xf numFmtId="0" fontId="68" fillId="0" borderId="0" xfId="0" applyFont="1" applyAlignment="1">
      <alignment horizontal="left"/>
    </xf>
    <xf numFmtId="0" fontId="67" fillId="0" borderId="0" xfId="0" applyFont="1" applyAlignment="1">
      <alignment horizontal="left"/>
    </xf>
    <xf numFmtId="0" fontId="24" fillId="4" borderId="25" xfId="8" applyFont="1" applyFill="1" applyBorder="1" applyAlignment="1">
      <alignment horizontal="center" vertical="center"/>
    </xf>
    <xf numFmtId="0" fontId="24" fillId="4" borderId="27" xfId="8" applyFont="1" applyFill="1" applyBorder="1" applyAlignment="1">
      <alignment horizontal="center" vertical="center"/>
    </xf>
    <xf numFmtId="0" fontId="31" fillId="10" borderId="28" xfId="611" applyFill="1" applyBorder="1" applyAlignment="1">
      <alignment horizontal="center" vertical="center" wrapText="1"/>
    </xf>
    <xf numFmtId="0" fontId="0" fillId="10" borderId="59" xfId="0" applyFill="1" applyBorder="1" applyAlignment="1">
      <alignment horizontal="center" vertical="center" wrapText="1"/>
    </xf>
    <xf numFmtId="0" fontId="31" fillId="10" borderId="1" xfId="611" applyFill="1" applyBorder="1" applyAlignment="1">
      <alignment horizontal="center" vertical="center" wrapText="1"/>
    </xf>
    <xf numFmtId="0" fontId="0" fillId="10" borderId="1" xfId="0" applyFill="1" applyBorder="1" applyAlignment="1">
      <alignment horizontal="center" wrapText="1"/>
    </xf>
    <xf numFmtId="0" fontId="3" fillId="10" borderId="1" xfId="0" applyFont="1" applyFill="1" applyBorder="1" applyAlignment="1">
      <alignment horizontal="center" wrapText="1"/>
    </xf>
    <xf numFmtId="0" fontId="79" fillId="61" borderId="45" xfId="0" applyFont="1" applyFill="1" applyBorder="1" applyAlignment="1">
      <alignment horizontal="center" vertical="center" wrapText="1"/>
    </xf>
    <xf numFmtId="0" fontId="79" fillId="61" borderId="46" xfId="0" applyFont="1" applyFill="1" applyBorder="1" applyAlignment="1">
      <alignment horizontal="center" vertical="center" wrapText="1"/>
    </xf>
    <xf numFmtId="0" fontId="79" fillId="61" borderId="47" xfId="0" applyFont="1" applyFill="1" applyBorder="1" applyAlignment="1">
      <alignment horizontal="center" vertical="center" wrapText="1"/>
    </xf>
    <xf numFmtId="0" fontId="0" fillId="0" borderId="20" xfId="0" applyBorder="1" applyAlignment="1">
      <alignment horizontal="center" vertical="center"/>
    </xf>
    <xf numFmtId="0" fontId="0" fillId="0" borderId="58" xfId="0" applyBorder="1" applyAlignment="1">
      <alignment horizontal="center" vertical="center"/>
    </xf>
    <xf numFmtId="0" fontId="79" fillId="5" borderId="45" xfId="0" applyFont="1" applyFill="1" applyBorder="1" applyAlignment="1">
      <alignment horizontal="center" vertical="center" wrapText="1"/>
    </xf>
    <xf numFmtId="0" fontId="79" fillId="5" borderId="46" xfId="0" applyFont="1" applyFill="1" applyBorder="1" applyAlignment="1">
      <alignment horizontal="center" vertical="center" wrapText="1"/>
    </xf>
    <xf numFmtId="0" fontId="79" fillId="5" borderId="53" xfId="0" applyFont="1" applyFill="1" applyBorder="1" applyAlignment="1">
      <alignment horizontal="center" vertical="center" wrapText="1"/>
    </xf>
    <xf numFmtId="0" fontId="79" fillId="5" borderId="47" xfId="0" applyFont="1" applyFill="1" applyBorder="1" applyAlignment="1">
      <alignment horizontal="center" vertical="center" wrapText="1"/>
    </xf>
    <xf numFmtId="0" fontId="79" fillId="0" borderId="1" xfId="0" applyFont="1" applyBorder="1" applyAlignment="1">
      <alignment horizontal="center" wrapText="1"/>
    </xf>
    <xf numFmtId="0" fontId="79" fillId="61" borderId="49" xfId="0" applyFont="1" applyFill="1" applyBorder="1" applyAlignment="1">
      <alignment horizontal="center" vertical="center" wrapText="1"/>
    </xf>
    <xf numFmtId="0" fontId="79" fillId="61" borderId="21" xfId="0" applyFont="1" applyFill="1" applyBorder="1" applyAlignment="1">
      <alignment horizontal="center" vertical="center" wrapText="1"/>
    </xf>
    <xf numFmtId="0" fontId="79" fillId="61" borderId="26" xfId="0" applyFont="1" applyFill="1" applyBorder="1" applyAlignment="1">
      <alignment horizontal="center" vertical="center" wrapText="1"/>
    </xf>
    <xf numFmtId="0" fontId="79" fillId="61" borderId="2" xfId="0" applyFont="1" applyFill="1" applyBorder="1" applyAlignment="1">
      <alignment horizontal="center" vertical="center" wrapText="1"/>
    </xf>
    <xf numFmtId="0" fontId="79" fillId="61" borderId="0" xfId="0" applyFont="1" applyFill="1" applyBorder="1" applyAlignment="1">
      <alignment horizontal="center" vertical="center" wrapText="1"/>
    </xf>
    <xf numFmtId="0" fontId="31" fillId="10" borderId="30" xfId="611" applyFill="1" applyBorder="1" applyAlignment="1">
      <alignment horizontal="center" vertical="center" wrapText="1"/>
    </xf>
    <xf numFmtId="0" fontId="0" fillId="10" borderId="53" xfId="0" applyFill="1" applyBorder="1" applyAlignment="1">
      <alignment horizontal="center" vertical="center" wrapText="1"/>
    </xf>
    <xf numFmtId="0" fontId="79" fillId="61" borderId="10" xfId="0" applyFont="1" applyFill="1" applyBorder="1" applyAlignment="1">
      <alignment horizontal="center" vertical="center" wrapText="1"/>
    </xf>
    <xf numFmtId="0" fontId="79" fillId="61" borderId="11" xfId="0" applyFont="1" applyFill="1" applyBorder="1" applyAlignment="1">
      <alignment horizontal="center" vertical="center" wrapText="1"/>
    </xf>
    <xf numFmtId="0" fontId="79" fillId="61" borderId="44" xfId="0" applyFont="1" applyFill="1" applyBorder="1" applyAlignment="1">
      <alignment horizontal="center" vertical="center" wrapText="1"/>
    </xf>
    <xf numFmtId="0" fontId="79" fillId="5" borderId="55" xfId="0" applyFont="1" applyFill="1" applyBorder="1" applyAlignment="1">
      <alignment horizontal="center" vertical="center" wrapText="1"/>
    </xf>
    <xf numFmtId="0" fontId="79" fillId="5" borderId="27" xfId="0" applyFont="1" applyFill="1" applyBorder="1" applyAlignment="1">
      <alignment horizontal="center" vertical="center" wrapText="1"/>
    </xf>
    <xf numFmtId="0" fontId="79" fillId="5" borderId="56" xfId="0" applyFont="1" applyFill="1" applyBorder="1" applyAlignment="1">
      <alignment horizontal="center" vertical="center" wrapText="1"/>
    </xf>
    <xf numFmtId="0" fontId="0" fillId="10" borderId="1" xfId="611" applyFont="1" applyFill="1" applyBorder="1" applyAlignment="1">
      <alignment horizontal="center" vertical="center" wrapText="1"/>
    </xf>
    <xf numFmtId="0" fontId="79" fillId="5" borderId="51" xfId="0" applyFont="1" applyFill="1" applyBorder="1" applyAlignment="1">
      <alignment horizontal="center" vertical="center" wrapText="1"/>
    </xf>
    <xf numFmtId="0" fontId="76" fillId="0" borderId="0" xfId="0" applyFont="1" applyAlignment="1">
      <alignment horizontal="center"/>
    </xf>
    <xf numFmtId="0" fontId="76" fillId="0" borderId="0" xfId="0" applyFont="1" applyAlignment="1">
      <alignment horizontal="center" vertical="center" wrapText="1"/>
    </xf>
    <xf numFmtId="0" fontId="76" fillId="0" borderId="26" xfId="0" applyFont="1" applyBorder="1" applyAlignment="1">
      <alignment horizontal="center" vertical="center" wrapText="1"/>
    </xf>
    <xf numFmtId="0" fontId="82" fillId="0" borderId="0" xfId="0" applyFont="1" applyAlignment="1">
      <alignment horizontal="left" vertical="top" wrapText="1"/>
    </xf>
    <xf numFmtId="0" fontId="79" fillId="0" borderId="54" xfId="0" applyFont="1" applyFill="1" applyBorder="1" applyAlignment="1">
      <alignment horizontal="center" vertical="center"/>
    </xf>
    <xf numFmtId="0" fontId="79" fillId="0" borderId="0" xfId="0" applyFont="1" applyFill="1" applyBorder="1" applyAlignment="1">
      <alignment horizontal="center" vertical="center"/>
    </xf>
    <xf numFmtId="0" fontId="3" fillId="10" borderId="1" xfId="8" applyFill="1" applyBorder="1" applyAlignment="1">
      <alignment horizontal="center" vertical="center" wrapText="1"/>
    </xf>
    <xf numFmtId="0" fontId="79" fillId="5" borderId="52" xfId="0" applyFont="1" applyFill="1" applyBorder="1" applyAlignment="1">
      <alignment horizontal="center" vertical="center" wrapText="1"/>
    </xf>
    <xf numFmtId="0" fontId="79" fillId="5" borderId="31" xfId="0" applyFont="1" applyFill="1" applyBorder="1" applyAlignment="1">
      <alignment horizontal="center" vertical="center" wrapText="1"/>
    </xf>
    <xf numFmtId="0" fontId="0" fillId="0" borderId="24" xfId="0" applyBorder="1" applyAlignment="1">
      <alignment horizontal="center" vertical="center"/>
    </xf>
    <xf numFmtId="0" fontId="0" fillId="0" borderId="57" xfId="0" applyBorder="1" applyAlignment="1">
      <alignment horizontal="center" vertical="center"/>
    </xf>
    <xf numFmtId="0" fontId="79" fillId="5" borderId="10"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3" fillId="0" borderId="24" xfId="0" applyFont="1" applyBorder="1" applyAlignment="1">
      <alignment horizontal="center" vertical="center" wrapText="1"/>
    </xf>
    <xf numFmtId="0" fontId="2" fillId="0" borderId="24" xfId="0" applyFont="1" applyBorder="1" applyAlignment="1">
      <alignment horizontal="center" vertical="center" wrapText="1"/>
    </xf>
    <xf numFmtId="0" fontId="79" fillId="0" borderId="18" xfId="0" applyFont="1" applyBorder="1" applyAlignment="1">
      <alignment horizontal="center" vertical="center" wrapText="1"/>
    </xf>
    <xf numFmtId="0" fontId="79" fillId="0" borderId="19" xfId="0" applyFont="1" applyBorder="1" applyAlignment="1">
      <alignment horizontal="center" vertical="center" wrapText="1"/>
    </xf>
    <xf numFmtId="0" fontId="79" fillId="61" borderId="50" xfId="0" applyFont="1" applyFill="1" applyBorder="1" applyAlignment="1">
      <alignment horizontal="center" vertical="center" wrapText="1"/>
    </xf>
    <xf numFmtId="0" fontId="3" fillId="10" borderId="28" xfId="0" applyFont="1" applyFill="1" applyBorder="1" applyAlignment="1">
      <alignment horizontal="center" vertical="center" wrapText="1"/>
    </xf>
    <xf numFmtId="0" fontId="3" fillId="10" borderId="30" xfId="0" applyFont="1" applyFill="1" applyBorder="1" applyAlignment="1">
      <alignment horizontal="center" vertical="center" wrapText="1"/>
    </xf>
    <xf numFmtId="0" fontId="31" fillId="10" borderId="25" xfId="611" applyFill="1" applyBorder="1" applyAlignment="1">
      <alignment horizontal="center" vertical="center" wrapText="1"/>
    </xf>
    <xf numFmtId="0" fontId="3" fillId="10" borderId="60" xfId="0" applyFont="1" applyFill="1" applyBorder="1" applyAlignment="1">
      <alignment horizontal="center" vertical="center" wrapText="1"/>
    </xf>
    <xf numFmtId="0" fontId="0" fillId="10" borderId="50" xfId="0" applyFill="1" applyBorder="1" applyAlignment="1">
      <alignment horizontal="center" vertical="center" wrapText="1"/>
    </xf>
    <xf numFmtId="0" fontId="3" fillId="10" borderId="25" xfId="902" applyFill="1" applyBorder="1" applyAlignment="1">
      <alignment horizontal="center" vertical="center" wrapText="1"/>
    </xf>
    <xf numFmtId="0" fontId="0" fillId="0" borderId="1" xfId="0" applyBorder="1" applyAlignment="1">
      <alignment horizontal="center" wrapText="1"/>
    </xf>
    <xf numFmtId="0" fontId="3" fillId="0" borderId="1" xfId="0" applyFont="1" applyBorder="1" applyAlignment="1">
      <alignment horizontal="center" wrapText="1"/>
    </xf>
    <xf numFmtId="0" fontId="77" fillId="60" borderId="1" xfId="8" applyFont="1" applyFill="1" applyBorder="1" applyAlignment="1">
      <alignment horizontal="center" vertical="center" wrapText="1"/>
    </xf>
    <xf numFmtId="0" fontId="79" fillId="61" borderId="1" xfId="0" applyFont="1" applyFill="1" applyBorder="1" applyAlignment="1">
      <alignment horizontal="center" vertical="center" wrapText="1"/>
    </xf>
    <xf numFmtId="0" fontId="79" fillId="5" borderId="1" xfId="0" applyFont="1" applyFill="1" applyBorder="1" applyAlignment="1">
      <alignment horizontal="center" vertical="center" wrapText="1"/>
    </xf>
    <xf numFmtId="0" fontId="79" fillId="5" borderId="1" xfId="0" applyFont="1" applyFill="1" applyBorder="1" applyAlignment="1">
      <alignment horizontal="center" vertical="center" wrapText="1"/>
    </xf>
    <xf numFmtId="0" fontId="3" fillId="10" borderId="56" xfId="902" applyFill="1" applyBorder="1" applyAlignment="1">
      <alignment horizontal="center" vertical="center" wrapText="1"/>
    </xf>
    <xf numFmtId="0" fontId="3" fillId="10" borderId="61" xfId="902" applyFill="1" applyBorder="1" applyAlignment="1">
      <alignment horizontal="center" vertical="center" wrapText="1"/>
    </xf>
    <xf numFmtId="0" fontId="3" fillId="10" borderId="62" xfId="902" applyFill="1" applyBorder="1" applyAlignment="1">
      <alignment horizontal="center" vertical="center" wrapText="1"/>
    </xf>
    <xf numFmtId="0" fontId="31" fillId="10" borderId="56" xfId="611" applyFill="1" applyBorder="1" applyAlignment="1">
      <alignment horizontal="center" vertical="center" wrapText="1"/>
    </xf>
    <xf numFmtId="0" fontId="31" fillId="10" borderId="59" xfId="611" applyFill="1" applyBorder="1" applyAlignment="1">
      <alignment horizontal="center" vertical="center" wrapText="1"/>
    </xf>
    <xf numFmtId="0" fontId="31" fillId="0" borderId="25" xfId="611" applyFill="1" applyBorder="1" applyAlignment="1">
      <alignment horizontal="center" vertical="center" wrapText="1"/>
    </xf>
    <xf numFmtId="0" fontId="31" fillId="0" borderId="56" xfId="611" applyFill="1" applyBorder="1" applyAlignment="1">
      <alignment horizontal="center" vertical="center" wrapText="1"/>
    </xf>
    <xf numFmtId="0" fontId="31" fillId="10" borderId="63" xfId="611" applyFill="1" applyBorder="1" applyAlignment="1">
      <alignment horizontal="center" vertical="center" wrapText="1"/>
    </xf>
    <xf numFmtId="0" fontId="31" fillId="10" borderId="47" xfId="611" applyFill="1" applyBorder="1" applyAlignment="1">
      <alignment horizontal="center" vertical="center" wrapText="1"/>
    </xf>
  </cellXfs>
  <cellStyles count="903">
    <cellStyle name="20 % - Accent1 2" xfId="15"/>
    <cellStyle name="20 % - Accent1 2 2" xfId="16"/>
    <cellStyle name="20 % - Accent1 3" xfId="17"/>
    <cellStyle name="20 % - Accent1 3 2" xfId="18"/>
    <cellStyle name="20 % - Accent1 3 2 2" xfId="19"/>
    <cellStyle name="20 % - Accent1 3 3" xfId="20"/>
    <cellStyle name="20 % - Accent1 4" xfId="21"/>
    <cellStyle name="20 % - Accent1 4 2" xfId="22"/>
    <cellStyle name="20 % - Accent1 5" xfId="23"/>
    <cellStyle name="20 % - Accent1 5 2" xfId="24"/>
    <cellStyle name="20 % - Accent1 6" xfId="25"/>
    <cellStyle name="20 % - Accent1 6 2" xfId="26"/>
    <cellStyle name="20 % - Accent1 7" xfId="27"/>
    <cellStyle name="20 % - Accent1 7 2" xfId="28"/>
    <cellStyle name="20 % - Accent2 2" xfId="29"/>
    <cellStyle name="20 % - Accent2 2 2" xfId="30"/>
    <cellStyle name="20 % - Accent2 3" xfId="31"/>
    <cellStyle name="20 % - Accent2 3 2" xfId="32"/>
    <cellStyle name="20 % - Accent2 3 2 2" xfId="33"/>
    <cellStyle name="20 % - Accent2 3 3" xfId="34"/>
    <cellStyle name="20 % - Accent2 4" xfId="35"/>
    <cellStyle name="20 % - Accent2 4 2" xfId="36"/>
    <cellStyle name="20 % - Accent2 5" xfId="37"/>
    <cellStyle name="20 % - Accent2 5 2" xfId="38"/>
    <cellStyle name="20 % - Accent2 6" xfId="39"/>
    <cellStyle name="20 % - Accent2 6 2" xfId="40"/>
    <cellStyle name="20 % - Accent2 7" xfId="41"/>
    <cellStyle name="20 % - Accent2 7 2" xfId="42"/>
    <cellStyle name="20 % - Accent3 2" xfId="43"/>
    <cellStyle name="20 % - Accent3 2 2" xfId="44"/>
    <cellStyle name="20 % - Accent3 3" xfId="45"/>
    <cellStyle name="20 % - Accent3 3 2" xfId="46"/>
    <cellStyle name="20 % - Accent3 3 2 2" xfId="47"/>
    <cellStyle name="20 % - Accent3 3 3" xfId="48"/>
    <cellStyle name="20 % - Accent3 4" xfId="49"/>
    <cellStyle name="20 % - Accent3 4 2" xfId="50"/>
    <cellStyle name="20 % - Accent3 5" xfId="51"/>
    <cellStyle name="20 % - Accent3 5 2" xfId="52"/>
    <cellStyle name="20 % - Accent3 6" xfId="53"/>
    <cellStyle name="20 % - Accent3 6 2" xfId="54"/>
    <cellStyle name="20 % - Accent3 7" xfId="55"/>
    <cellStyle name="20 % - Accent3 7 2" xfId="56"/>
    <cellStyle name="20 % - Accent4 2" xfId="57"/>
    <cellStyle name="20 % - Accent4 2 2" xfId="58"/>
    <cellStyle name="20 % - Accent4 3" xfId="59"/>
    <cellStyle name="20 % - Accent4 3 2" xfId="60"/>
    <cellStyle name="20 % - Accent4 3 2 2" xfId="61"/>
    <cellStyle name="20 % - Accent4 3 3" xfId="62"/>
    <cellStyle name="20 % - Accent4 4" xfId="63"/>
    <cellStyle name="20 % - Accent4 4 2" xfId="64"/>
    <cellStyle name="20 % - Accent4 5" xfId="65"/>
    <cellStyle name="20 % - Accent4 5 2" xfId="66"/>
    <cellStyle name="20 % - Accent4 6" xfId="67"/>
    <cellStyle name="20 % - Accent4 6 2" xfId="68"/>
    <cellStyle name="20 % - Accent4 7" xfId="69"/>
    <cellStyle name="20 % - Accent4 7 2" xfId="70"/>
    <cellStyle name="20 % - Accent5 2" xfId="71"/>
    <cellStyle name="20 % - Accent5 2 2" xfId="72"/>
    <cellStyle name="20 % - Accent5 3" xfId="73"/>
    <cellStyle name="20 % - Accent5 3 2" xfId="74"/>
    <cellStyle name="20 % - Accent5 3 2 2" xfId="75"/>
    <cellStyle name="20 % - Accent5 3 3" xfId="76"/>
    <cellStyle name="20 % - Accent5 4" xfId="77"/>
    <cellStyle name="20 % - Accent5 4 2" xfId="78"/>
    <cellStyle name="20 % - Accent5 5" xfId="79"/>
    <cellStyle name="20 % - Accent5 5 2" xfId="80"/>
    <cellStyle name="20 % - Accent5 6" xfId="81"/>
    <cellStyle name="20 % - Accent5 6 2" xfId="82"/>
    <cellStyle name="20 % - Accent5 7" xfId="83"/>
    <cellStyle name="20 % - Accent5 7 2" xfId="84"/>
    <cellStyle name="20 % - Accent6 2" xfId="85"/>
    <cellStyle name="20 % - Accent6 2 2" xfId="86"/>
    <cellStyle name="20 % - Accent6 3" xfId="87"/>
    <cellStyle name="20 % - Accent6 3 2" xfId="88"/>
    <cellStyle name="20 % - Accent6 3 2 2" xfId="89"/>
    <cellStyle name="20 % - Accent6 3 3" xfId="90"/>
    <cellStyle name="20 % - Accent6 4" xfId="91"/>
    <cellStyle name="20 % - Accent6 4 2" xfId="92"/>
    <cellStyle name="20 % - Accent6 5" xfId="93"/>
    <cellStyle name="20 % - Accent6 5 2" xfId="94"/>
    <cellStyle name="20 % - Accent6 6" xfId="95"/>
    <cellStyle name="20 % - Accent6 6 2" xfId="96"/>
    <cellStyle name="20 % - Accent6 7" xfId="97"/>
    <cellStyle name="20 % - Accent6 7 2" xfId="98"/>
    <cellStyle name="20% - Accent1" xfId="99"/>
    <cellStyle name="20% - Accent2" xfId="100"/>
    <cellStyle name="20% - Accent3" xfId="101"/>
    <cellStyle name="20% - Accent4" xfId="102"/>
    <cellStyle name="20% - Accent5" xfId="103"/>
    <cellStyle name="20% - Accent6" xfId="104"/>
    <cellStyle name="40 % - Accent1 2" xfId="105"/>
    <cellStyle name="40 % - Accent1 2 2" xfId="106"/>
    <cellStyle name="40 % - Accent1 3" xfId="107"/>
    <cellStyle name="40 % - Accent1 3 2" xfId="108"/>
    <cellStyle name="40 % - Accent1 3 2 2" xfId="109"/>
    <cellStyle name="40 % - Accent1 3 3" xfId="110"/>
    <cellStyle name="40 % - Accent1 4" xfId="111"/>
    <cellStyle name="40 % - Accent1 4 2" xfId="112"/>
    <cellStyle name="40 % - Accent1 5" xfId="113"/>
    <cellStyle name="40 % - Accent1 5 2" xfId="114"/>
    <cellStyle name="40 % - Accent1 6" xfId="115"/>
    <cellStyle name="40 % - Accent1 6 2" xfId="116"/>
    <cellStyle name="40 % - Accent1 7" xfId="117"/>
    <cellStyle name="40 % - Accent1 7 2" xfId="118"/>
    <cellStyle name="40 % - Accent2 2" xfId="119"/>
    <cellStyle name="40 % - Accent2 2 2" xfId="120"/>
    <cellStyle name="40 % - Accent2 3" xfId="121"/>
    <cellStyle name="40 % - Accent2 3 2" xfId="122"/>
    <cellStyle name="40 % - Accent2 3 2 2" xfId="123"/>
    <cellStyle name="40 % - Accent2 3 3" xfId="124"/>
    <cellStyle name="40 % - Accent2 4" xfId="125"/>
    <cellStyle name="40 % - Accent2 4 2" xfId="126"/>
    <cellStyle name="40 % - Accent2 5" xfId="127"/>
    <cellStyle name="40 % - Accent2 5 2" xfId="128"/>
    <cellStyle name="40 % - Accent2 6" xfId="129"/>
    <cellStyle name="40 % - Accent2 6 2" xfId="130"/>
    <cellStyle name="40 % - Accent2 7" xfId="131"/>
    <cellStyle name="40 % - Accent2 7 2" xfId="132"/>
    <cellStyle name="40 % - Accent3 2" xfId="133"/>
    <cellStyle name="40 % - Accent3 2 2" xfId="134"/>
    <cellStyle name="40 % - Accent3 3" xfId="135"/>
    <cellStyle name="40 % - Accent3 3 2" xfId="136"/>
    <cellStyle name="40 % - Accent3 3 2 2" xfId="137"/>
    <cellStyle name="40 % - Accent3 3 3" xfId="138"/>
    <cellStyle name="40 % - Accent3 4" xfId="139"/>
    <cellStyle name="40 % - Accent3 4 2" xfId="140"/>
    <cellStyle name="40 % - Accent3 5" xfId="141"/>
    <cellStyle name="40 % - Accent3 5 2" xfId="142"/>
    <cellStyle name="40 % - Accent3 6" xfId="143"/>
    <cellStyle name="40 % - Accent3 6 2" xfId="144"/>
    <cellStyle name="40 % - Accent3 7" xfId="145"/>
    <cellStyle name="40 % - Accent3 7 2" xfId="146"/>
    <cellStyle name="40 % - Accent4 2" xfId="147"/>
    <cellStyle name="40 % - Accent4 2 2" xfId="148"/>
    <cellStyle name="40 % - Accent4 3" xfId="149"/>
    <cellStyle name="40 % - Accent4 3 2" xfId="150"/>
    <cellStyle name="40 % - Accent4 3 2 2" xfId="151"/>
    <cellStyle name="40 % - Accent4 3 3" xfId="152"/>
    <cellStyle name="40 % - Accent4 4" xfId="153"/>
    <cellStyle name="40 % - Accent4 4 2" xfId="154"/>
    <cellStyle name="40 % - Accent4 5" xfId="155"/>
    <cellStyle name="40 % - Accent4 5 2" xfId="156"/>
    <cellStyle name="40 % - Accent4 6" xfId="157"/>
    <cellStyle name="40 % - Accent4 6 2" xfId="158"/>
    <cellStyle name="40 % - Accent4 7" xfId="159"/>
    <cellStyle name="40 % - Accent4 7 2" xfId="160"/>
    <cellStyle name="40 % - Accent5 2" xfId="161"/>
    <cellStyle name="40 % - Accent5 2 2" xfId="162"/>
    <cellStyle name="40 % - Accent5 3" xfId="163"/>
    <cellStyle name="40 % - Accent5 3 2" xfId="164"/>
    <cellStyle name="40 % - Accent5 3 2 2" xfId="165"/>
    <cellStyle name="40 % - Accent5 3 3" xfId="166"/>
    <cellStyle name="40 % - Accent5 4" xfId="167"/>
    <cellStyle name="40 % - Accent5 4 2" xfId="168"/>
    <cellStyle name="40 % - Accent5 5" xfId="169"/>
    <cellStyle name="40 % - Accent5 5 2" xfId="170"/>
    <cellStyle name="40 % - Accent5 6" xfId="171"/>
    <cellStyle name="40 % - Accent5 6 2" xfId="172"/>
    <cellStyle name="40 % - Accent5 7" xfId="173"/>
    <cellStyle name="40 % - Accent5 7 2" xfId="174"/>
    <cellStyle name="40 % - Accent6 2" xfId="175"/>
    <cellStyle name="40 % - Accent6 2 2" xfId="176"/>
    <cellStyle name="40 % - Accent6 3" xfId="177"/>
    <cellStyle name="40 % - Accent6 3 2" xfId="178"/>
    <cellStyle name="40 % - Accent6 3 2 2" xfId="179"/>
    <cellStyle name="40 % - Accent6 3 3" xfId="180"/>
    <cellStyle name="40 % - Accent6 4" xfId="181"/>
    <cellStyle name="40 % - Accent6 4 2" xfId="182"/>
    <cellStyle name="40 % - Accent6 5" xfId="183"/>
    <cellStyle name="40 % - Accent6 5 2" xfId="184"/>
    <cellStyle name="40 % - Accent6 6" xfId="185"/>
    <cellStyle name="40 % - Accent6 6 2" xfId="186"/>
    <cellStyle name="40 % - Accent6 7" xfId="187"/>
    <cellStyle name="40 % - Accent6 7 2" xfId="188"/>
    <cellStyle name="40% - Accent1" xfId="189"/>
    <cellStyle name="40% - Accent2" xfId="190"/>
    <cellStyle name="40% - Accent3" xfId="191"/>
    <cellStyle name="40% - Accent4" xfId="192"/>
    <cellStyle name="40% - Accent5" xfId="193"/>
    <cellStyle name="40% - Accent6" xfId="194"/>
    <cellStyle name="60 % - Accent1 2" xfId="195"/>
    <cellStyle name="60 % - Accent1 2 2" xfId="196"/>
    <cellStyle name="60 % - Accent1 3" xfId="197"/>
    <cellStyle name="60 % - Accent1 3 2" xfId="198"/>
    <cellStyle name="60 % - Accent1 4" xfId="199"/>
    <cellStyle name="60 % - Accent1 4 2" xfId="200"/>
    <cellStyle name="60 % - Accent1 5" xfId="201"/>
    <cellStyle name="60 % - Accent1 5 2" xfId="202"/>
    <cellStyle name="60 % - Accent1 6" xfId="203"/>
    <cellStyle name="60 % - Accent1 6 2" xfId="204"/>
    <cellStyle name="60 % - Accent1 7" xfId="205"/>
    <cellStyle name="60 % - Accent1 7 2" xfId="206"/>
    <cellStyle name="60 % - Accent2 2" xfId="207"/>
    <cellStyle name="60 % - Accent2 2 2" xfId="208"/>
    <cellStyle name="60 % - Accent2 3" xfId="209"/>
    <cellStyle name="60 % - Accent2 3 2" xfId="210"/>
    <cellStyle name="60 % - Accent2 4" xfId="211"/>
    <cellStyle name="60 % - Accent2 4 2" xfId="212"/>
    <cellStyle name="60 % - Accent2 5" xfId="213"/>
    <cellStyle name="60 % - Accent2 5 2" xfId="214"/>
    <cellStyle name="60 % - Accent2 6" xfId="215"/>
    <cellStyle name="60 % - Accent2 6 2" xfId="216"/>
    <cellStyle name="60 % - Accent2 7" xfId="217"/>
    <cellStyle name="60 % - Accent2 7 2" xfId="218"/>
    <cellStyle name="60 % - Accent3 2" xfId="219"/>
    <cellStyle name="60 % - Accent3 2 2" xfId="220"/>
    <cellStyle name="60 % - Accent3 3" xfId="221"/>
    <cellStyle name="60 % - Accent3 3 2" xfId="222"/>
    <cellStyle name="60 % - Accent3 4" xfId="223"/>
    <cellStyle name="60 % - Accent3 4 2" xfId="224"/>
    <cellStyle name="60 % - Accent3 5" xfId="225"/>
    <cellStyle name="60 % - Accent3 5 2" xfId="226"/>
    <cellStyle name="60 % - Accent3 6" xfId="227"/>
    <cellStyle name="60 % - Accent3 6 2" xfId="228"/>
    <cellStyle name="60 % - Accent3 7" xfId="229"/>
    <cellStyle name="60 % - Accent3 7 2" xfId="230"/>
    <cellStyle name="60 % - Accent4 2" xfId="231"/>
    <cellStyle name="60 % - Accent4 2 2" xfId="232"/>
    <cellStyle name="60 % - Accent4 3" xfId="233"/>
    <cellStyle name="60 % - Accent4 3 2" xfId="234"/>
    <cellStyle name="60 % - Accent4 4" xfId="235"/>
    <cellStyle name="60 % - Accent4 4 2" xfId="236"/>
    <cellStyle name="60 % - Accent4 5" xfId="237"/>
    <cellStyle name="60 % - Accent4 5 2" xfId="238"/>
    <cellStyle name="60 % - Accent4 6" xfId="239"/>
    <cellStyle name="60 % - Accent4 6 2" xfId="240"/>
    <cellStyle name="60 % - Accent4 7" xfId="241"/>
    <cellStyle name="60 % - Accent4 7 2" xfId="242"/>
    <cellStyle name="60 % - Accent5 2" xfId="243"/>
    <cellStyle name="60 % - Accent5 2 2" xfId="244"/>
    <cellStyle name="60 % - Accent5 3" xfId="245"/>
    <cellStyle name="60 % - Accent5 3 2" xfId="246"/>
    <cellStyle name="60 % - Accent5 4" xfId="247"/>
    <cellStyle name="60 % - Accent5 4 2" xfId="248"/>
    <cellStyle name="60 % - Accent5 5" xfId="249"/>
    <cellStyle name="60 % - Accent5 5 2" xfId="250"/>
    <cellStyle name="60 % - Accent5 6" xfId="251"/>
    <cellStyle name="60 % - Accent5 6 2" xfId="252"/>
    <cellStyle name="60 % - Accent5 7" xfId="253"/>
    <cellStyle name="60 % - Accent5 7 2" xfId="254"/>
    <cellStyle name="60 % - Accent6 2" xfId="255"/>
    <cellStyle name="60 % - Accent6 2 2" xfId="256"/>
    <cellStyle name="60 % - Accent6 3" xfId="257"/>
    <cellStyle name="60 % - Accent6 3 2" xfId="258"/>
    <cellStyle name="60 % - Accent6 4" xfId="259"/>
    <cellStyle name="60 % - Accent6 4 2" xfId="260"/>
    <cellStyle name="60 % - Accent6 5" xfId="261"/>
    <cellStyle name="60 % - Accent6 5 2" xfId="262"/>
    <cellStyle name="60 % - Accent6 6" xfId="263"/>
    <cellStyle name="60 % - Accent6 6 2" xfId="264"/>
    <cellStyle name="60 % - Accent6 7" xfId="265"/>
    <cellStyle name="60 % - Accent6 7 2" xfId="266"/>
    <cellStyle name="60% - Accent1" xfId="267"/>
    <cellStyle name="60% - Accent2" xfId="268"/>
    <cellStyle name="60% - Accent3" xfId="269"/>
    <cellStyle name="60% - Accent4" xfId="270"/>
    <cellStyle name="60% - Accent5" xfId="271"/>
    <cellStyle name="60% - Accent6" xfId="272"/>
    <cellStyle name="Accent1 2" xfId="273"/>
    <cellStyle name="Accent1 2 2" xfId="274"/>
    <cellStyle name="Accent1 2 3" xfId="275"/>
    <cellStyle name="Accent1 3" xfId="276"/>
    <cellStyle name="Accent1 3 2" xfId="277"/>
    <cellStyle name="Accent1 4" xfId="278"/>
    <cellStyle name="Accent1 4 2" xfId="279"/>
    <cellStyle name="Accent1 5" xfId="280"/>
    <cellStyle name="Accent1 5 2" xfId="281"/>
    <cellStyle name="Accent1 6" xfId="282"/>
    <cellStyle name="Accent1 6 2" xfId="283"/>
    <cellStyle name="Accent1 7" xfId="284"/>
    <cellStyle name="Accent1 7 2" xfId="285"/>
    <cellStyle name="Accent2 2" xfId="286"/>
    <cellStyle name="Accent2 2 2" xfId="287"/>
    <cellStyle name="Accent2 2 3" xfId="288"/>
    <cellStyle name="Accent2 3" xfId="289"/>
    <cellStyle name="Accent2 3 2" xfId="290"/>
    <cellStyle name="Accent2 4" xfId="291"/>
    <cellStyle name="Accent2 4 2" xfId="292"/>
    <cellStyle name="Accent2 5" xfId="293"/>
    <cellStyle name="Accent2 5 2" xfId="294"/>
    <cellStyle name="Accent2 6" xfId="295"/>
    <cellStyle name="Accent2 6 2" xfId="296"/>
    <cellStyle name="Accent2 7" xfId="297"/>
    <cellStyle name="Accent2 7 2" xfId="298"/>
    <cellStyle name="Accent3 2" xfId="299"/>
    <cellStyle name="Accent3 2 2" xfId="300"/>
    <cellStyle name="Accent3 2 3" xfId="301"/>
    <cellStyle name="Accent3 3" xfId="302"/>
    <cellStyle name="Accent3 3 2" xfId="303"/>
    <cellStyle name="Accent3 4" xfId="304"/>
    <cellStyle name="Accent3 4 2" xfId="305"/>
    <cellStyle name="Accent3 5" xfId="306"/>
    <cellStyle name="Accent3 5 2" xfId="307"/>
    <cellStyle name="Accent3 6" xfId="308"/>
    <cellStyle name="Accent3 6 2" xfId="309"/>
    <cellStyle name="Accent3 7" xfId="310"/>
    <cellStyle name="Accent3 7 2" xfId="311"/>
    <cellStyle name="Accent4 2" xfId="312"/>
    <cellStyle name="Accent4 2 2" xfId="313"/>
    <cellStyle name="Accent4 2 3" xfId="314"/>
    <cellStyle name="Accent4 3" xfId="315"/>
    <cellStyle name="Accent4 3 2" xfId="316"/>
    <cellStyle name="Accent4 4" xfId="317"/>
    <cellStyle name="Accent4 4 2" xfId="318"/>
    <cellStyle name="Accent4 5" xfId="319"/>
    <cellStyle name="Accent4 5 2" xfId="320"/>
    <cellStyle name="Accent4 6" xfId="321"/>
    <cellStyle name="Accent4 6 2" xfId="322"/>
    <cellStyle name="Accent4 7" xfId="323"/>
    <cellStyle name="Accent4 7 2" xfId="324"/>
    <cellStyle name="Accent5 2" xfId="325"/>
    <cellStyle name="Accent5 2 2" xfId="326"/>
    <cellStyle name="Accent5 2 3" xfId="327"/>
    <cellStyle name="Accent5 3" xfId="328"/>
    <cellStyle name="Accent5 3 2" xfId="329"/>
    <cellStyle name="Accent5 4" xfId="330"/>
    <cellStyle name="Accent5 4 2" xfId="331"/>
    <cellStyle name="Accent5 5" xfId="332"/>
    <cellStyle name="Accent5 5 2" xfId="333"/>
    <cellStyle name="Accent5 6" xfId="334"/>
    <cellStyle name="Accent5 6 2" xfId="335"/>
    <cellStyle name="Accent5 7" xfId="336"/>
    <cellStyle name="Accent5 7 2" xfId="337"/>
    <cellStyle name="Accent6 2" xfId="338"/>
    <cellStyle name="Accent6 2 2" xfId="339"/>
    <cellStyle name="Accent6 2 3" xfId="340"/>
    <cellStyle name="Accent6 3" xfId="341"/>
    <cellStyle name="Accent6 3 2" xfId="342"/>
    <cellStyle name="Accent6 4" xfId="343"/>
    <cellStyle name="Accent6 4 2" xfId="344"/>
    <cellStyle name="Accent6 5" xfId="345"/>
    <cellStyle name="Accent6 5 2" xfId="346"/>
    <cellStyle name="Accent6 6" xfId="347"/>
    <cellStyle name="Accent6 6 2" xfId="348"/>
    <cellStyle name="Accent6 7" xfId="349"/>
    <cellStyle name="Accent6 7 2" xfId="350"/>
    <cellStyle name="Avertissement 2" xfId="351"/>
    <cellStyle name="Avertissement 2 2" xfId="352"/>
    <cellStyle name="Avertissement 3" xfId="353"/>
    <cellStyle name="Avertissement 3 2" xfId="354"/>
    <cellStyle name="Avertissement 4" xfId="355"/>
    <cellStyle name="Avertissement 4 2" xfId="356"/>
    <cellStyle name="Avertissement 5" xfId="357"/>
    <cellStyle name="Avertissement 5 2" xfId="358"/>
    <cellStyle name="Avertissement 6" xfId="359"/>
    <cellStyle name="Avertissement 6 2" xfId="360"/>
    <cellStyle name="Avertissement 7" xfId="361"/>
    <cellStyle name="Bad" xfId="362"/>
    <cellStyle name="Calcul 2" xfId="363"/>
    <cellStyle name="Calcul 2 2" xfId="364"/>
    <cellStyle name="Calcul 3" xfId="365"/>
    <cellStyle name="Calcul 3 2" xfId="366"/>
    <cellStyle name="Calcul 4" xfId="367"/>
    <cellStyle name="Calcul 4 2" xfId="368"/>
    <cellStyle name="Calcul 5" xfId="369"/>
    <cellStyle name="Calcul 5 2" xfId="370"/>
    <cellStyle name="Calcul 6" xfId="371"/>
    <cellStyle name="Calcul 6 2" xfId="372"/>
    <cellStyle name="Calcul 7" xfId="373"/>
    <cellStyle name="Calcul 7 2" xfId="374"/>
    <cellStyle name="Calculation" xfId="375"/>
    <cellStyle name="Cellule liée 2" xfId="376"/>
    <cellStyle name="Cellule liée 2 2" xfId="377"/>
    <cellStyle name="Cellule liée 3" xfId="378"/>
    <cellStyle name="Cellule liée 3 2" xfId="379"/>
    <cellStyle name="Cellule liée 4" xfId="380"/>
    <cellStyle name="Cellule liée 4 2" xfId="381"/>
    <cellStyle name="Cellule liée 5" xfId="382"/>
    <cellStyle name="Cellule liée 5 2" xfId="383"/>
    <cellStyle name="Cellule liée 6" xfId="384"/>
    <cellStyle name="Cellule liée 6 2" xfId="385"/>
    <cellStyle name="Cellule liée 7" xfId="386"/>
    <cellStyle name="Check Cell" xfId="387"/>
    <cellStyle name="Commentaire 2" xfId="388"/>
    <cellStyle name="Commentaire 2 2" xfId="389"/>
    <cellStyle name="Commentaire 2 2 2" xfId="390"/>
    <cellStyle name="Commentaire 2 3" xfId="391"/>
    <cellStyle name="Commentaire 3" xfId="392"/>
    <cellStyle name="Commentaire 3 2" xfId="393"/>
    <cellStyle name="Commentaire 3 2 2" xfId="394"/>
    <cellStyle name="Commentaire 3 2 2 2" xfId="395"/>
    <cellStyle name="Commentaire 3 2 3" xfId="396"/>
    <cellStyle name="Commentaire 3 3" xfId="397"/>
    <cellStyle name="Commentaire 3 3 2" xfId="398"/>
    <cellStyle name="Commentaire 3 4" xfId="399"/>
    <cellStyle name="Commentaire 4" xfId="400"/>
    <cellStyle name="Commentaire 4 2" xfId="401"/>
    <cellStyle name="Commentaire 4 2 2" xfId="402"/>
    <cellStyle name="Commentaire 4 2 2 2" xfId="403"/>
    <cellStyle name="Commentaire 4 2 3" xfId="404"/>
    <cellStyle name="Commentaire 4 3" xfId="405"/>
    <cellStyle name="Commentaire 4 3 2" xfId="406"/>
    <cellStyle name="Commentaire 4 4" xfId="407"/>
    <cellStyle name="Commentaire 5" xfId="408"/>
    <cellStyle name="Commentaire 5 2" xfId="409"/>
    <cellStyle name="Commentaire 6" xfId="410"/>
    <cellStyle name="Commentaire 6 2" xfId="411"/>
    <cellStyle name="Commentaire 7" xfId="412"/>
    <cellStyle name="Commentaire 7 2" xfId="413"/>
    <cellStyle name="Commentaire 8" xfId="414"/>
    <cellStyle name="Commentaire 8 2" xfId="415"/>
    <cellStyle name="Entrée 2" xfId="416"/>
    <cellStyle name="Entrée 2 2" xfId="417"/>
    <cellStyle name="Entrée 3" xfId="418"/>
    <cellStyle name="Entrée 3 2" xfId="419"/>
    <cellStyle name="Entrée 4" xfId="420"/>
    <cellStyle name="Entrée 4 2" xfId="421"/>
    <cellStyle name="Entrée 5" xfId="422"/>
    <cellStyle name="Entrée 5 2" xfId="423"/>
    <cellStyle name="Entrée 6" xfId="424"/>
    <cellStyle name="Entrée 6 2" xfId="425"/>
    <cellStyle name="Entrée 7" xfId="426"/>
    <cellStyle name="Entrée 7 2" xfId="427"/>
    <cellStyle name="essai" xfId="428"/>
    <cellStyle name="essai 2" xfId="429"/>
    <cellStyle name="Euro" xfId="11"/>
    <cellStyle name="Euro 10" xfId="430"/>
    <cellStyle name="Euro 10 2" xfId="431"/>
    <cellStyle name="Euro 11" xfId="432"/>
    <cellStyle name="Euro 11 2" xfId="433"/>
    <cellStyle name="Euro 12" xfId="434"/>
    <cellStyle name="Euro 12 2" xfId="435"/>
    <cellStyle name="Euro 13" xfId="436"/>
    <cellStyle name="Euro 13 2" xfId="437"/>
    <cellStyle name="Euro 14" xfId="438"/>
    <cellStyle name="Euro 14 2" xfId="439"/>
    <cellStyle name="Euro 15" xfId="440"/>
    <cellStyle name="Euro 15 2" xfId="441"/>
    <cellStyle name="Euro 16" xfId="442"/>
    <cellStyle name="Euro 2" xfId="443"/>
    <cellStyle name="Euro 2 2" xfId="444"/>
    <cellStyle name="Euro 2 2 2" xfId="445"/>
    <cellStyle name="Euro 2 2 2 2" xfId="446"/>
    <cellStyle name="Euro 2 2 3" xfId="447"/>
    <cellStyle name="Euro 2 3" xfId="448"/>
    <cellStyle name="Euro 2 3 2" xfId="449"/>
    <cellStyle name="Euro 2 4" xfId="450"/>
    <cellStyle name="Euro 3" xfId="451"/>
    <cellStyle name="Euro 3 2" xfId="452"/>
    <cellStyle name="Euro 3 2 2" xfId="453"/>
    <cellStyle name="Euro 3 3" xfId="454"/>
    <cellStyle name="Euro 3 3 2" xfId="455"/>
    <cellStyle name="Euro 3 4" xfId="456"/>
    <cellStyle name="Euro 4" xfId="457"/>
    <cellStyle name="Euro 4 2" xfId="458"/>
    <cellStyle name="Euro 5" xfId="459"/>
    <cellStyle name="Euro 5 2" xfId="460"/>
    <cellStyle name="Euro 5 2 2" xfId="461"/>
    <cellStyle name="Euro 5 3" xfId="462"/>
    <cellStyle name="Euro 6" xfId="463"/>
    <cellStyle name="Euro 6 2" xfId="464"/>
    <cellStyle name="Euro 7" xfId="465"/>
    <cellStyle name="Euro 7 2" xfId="466"/>
    <cellStyle name="Euro 8" xfId="467"/>
    <cellStyle name="Euro 8 2" xfId="468"/>
    <cellStyle name="Euro 9" xfId="469"/>
    <cellStyle name="Euro 9 2" xfId="470"/>
    <cellStyle name="Excel Built-in Normal" xfId="471"/>
    <cellStyle name="Excel Built-in Normal 2" xfId="472"/>
    <cellStyle name="Explanatory Text" xfId="473"/>
    <cellStyle name="Good" xfId="474"/>
    <cellStyle name="Graphics" xfId="475"/>
    <cellStyle name="Graphics 2" xfId="476"/>
    <cellStyle name="Heading" xfId="477"/>
    <cellStyle name="Heading 1" xfId="478"/>
    <cellStyle name="Heading 2" xfId="479"/>
    <cellStyle name="Heading 3" xfId="480"/>
    <cellStyle name="Heading 4" xfId="481"/>
    <cellStyle name="Heading 5" xfId="482"/>
    <cellStyle name="Heading1" xfId="483"/>
    <cellStyle name="Heading1 2" xfId="484"/>
    <cellStyle name="Input" xfId="485"/>
    <cellStyle name="Insatisfaisant 2" xfId="486"/>
    <cellStyle name="Insatisfaisant 2 2" xfId="487"/>
    <cellStyle name="Insatisfaisant 3" xfId="488"/>
    <cellStyle name="Insatisfaisant 3 2" xfId="489"/>
    <cellStyle name="Insatisfaisant 4" xfId="490"/>
    <cellStyle name="Insatisfaisant 4 2" xfId="491"/>
    <cellStyle name="Insatisfaisant 5" xfId="492"/>
    <cellStyle name="Insatisfaisant 5 2" xfId="493"/>
    <cellStyle name="Insatisfaisant 6" xfId="494"/>
    <cellStyle name="Insatisfaisant 6 2" xfId="495"/>
    <cellStyle name="Insatisfaisant 7" xfId="496"/>
    <cellStyle name="Insatisfaisant 7 2" xfId="497"/>
    <cellStyle name="Lien hypertexte 2" xfId="498"/>
    <cellStyle name="Lien hypertexte 2 2" xfId="499"/>
    <cellStyle name="Lien hypertexte 2 3" xfId="500"/>
    <cellStyle name="Linked Cell" xfId="501"/>
    <cellStyle name="Milliers" xfId="900" builtinId="3"/>
    <cellStyle name="Milliers 10" xfId="502"/>
    <cellStyle name="Milliers 10 2" xfId="503"/>
    <cellStyle name="Milliers 11" xfId="504"/>
    <cellStyle name="Milliers 11 2" xfId="505"/>
    <cellStyle name="Milliers 12" xfId="506"/>
    <cellStyle name="Milliers 12 2" xfId="507"/>
    <cellStyle name="Milliers 13" xfId="508"/>
    <cellStyle name="Milliers 13 2" xfId="509"/>
    <cellStyle name="Milliers 2" xfId="510"/>
    <cellStyle name="Milliers 2 2" xfId="511"/>
    <cellStyle name="Milliers 2 2 2" xfId="512"/>
    <cellStyle name="Milliers 2 3" xfId="513"/>
    <cellStyle name="Milliers 2 3 2" xfId="514"/>
    <cellStyle name="Milliers 2 4" xfId="515"/>
    <cellStyle name="Milliers 2 4 2" xfId="516"/>
    <cellStyle name="Milliers 2 5" xfId="517"/>
    <cellStyle name="Milliers 2 6" xfId="518"/>
    <cellStyle name="Milliers 3" xfId="519"/>
    <cellStyle name="Milliers 3 2" xfId="520"/>
    <cellStyle name="Milliers 3 2 2" xfId="521"/>
    <cellStyle name="Milliers 3 3" xfId="522"/>
    <cellStyle name="Milliers 4" xfId="4"/>
    <cellStyle name="Milliers 4 2" xfId="523"/>
    <cellStyle name="Milliers 4 3" xfId="524"/>
    <cellStyle name="Milliers 5" xfId="525"/>
    <cellStyle name="Milliers 5 2" xfId="526"/>
    <cellStyle name="Milliers 5 2 2" xfId="527"/>
    <cellStyle name="Milliers 5 3" xfId="528"/>
    <cellStyle name="Milliers 6" xfId="529"/>
    <cellStyle name="Milliers 6 2" xfId="530"/>
    <cellStyle name="Milliers 7" xfId="531"/>
    <cellStyle name="Milliers 7 2" xfId="532"/>
    <cellStyle name="Milliers 8" xfId="533"/>
    <cellStyle name="Milliers 8 2" xfId="534"/>
    <cellStyle name="Milliers 9" xfId="535"/>
    <cellStyle name="Milliers 9 2" xfId="536"/>
    <cellStyle name="Monétaire" xfId="901" builtinId="4"/>
    <cellStyle name="Monétaire 10" xfId="537"/>
    <cellStyle name="Monétaire 10 2" xfId="538"/>
    <cellStyle name="Monétaire 11" xfId="539"/>
    <cellStyle name="Monétaire 11 2" xfId="540"/>
    <cellStyle name="Monétaire 12" xfId="541"/>
    <cellStyle name="Monétaire 12 2" xfId="542"/>
    <cellStyle name="Monétaire 13" xfId="543"/>
    <cellStyle name="Monétaire 13 2" xfId="544"/>
    <cellStyle name="Monétaire 14" xfId="545"/>
    <cellStyle name="Monétaire 2" xfId="546"/>
    <cellStyle name="Monétaire 2 2" xfId="547"/>
    <cellStyle name="Monétaire 2 2 2" xfId="548"/>
    <cellStyle name="Monétaire 2 3" xfId="549"/>
    <cellStyle name="Monétaire 2 3 2" xfId="550"/>
    <cellStyle name="Monétaire 2 4" xfId="551"/>
    <cellStyle name="Monétaire 2 4 2" xfId="552"/>
    <cellStyle name="Monétaire 2 5" xfId="553"/>
    <cellStyle name="Monétaire 2 5 2" xfId="554"/>
    <cellStyle name="Monétaire 2 6" xfId="555"/>
    <cellStyle name="Monétaire 3" xfId="556"/>
    <cellStyle name="Monétaire 3 2" xfId="557"/>
    <cellStyle name="Monétaire 3 2 2" xfId="558"/>
    <cellStyle name="Monétaire 3 3" xfId="559"/>
    <cellStyle name="Monétaire 3 3 2" xfId="560"/>
    <cellStyle name="Monétaire 3 4" xfId="561"/>
    <cellStyle name="Monétaire 4" xfId="562"/>
    <cellStyle name="Monétaire 4 2" xfId="563"/>
    <cellStyle name="Monétaire 5" xfId="564"/>
    <cellStyle name="Monétaire 5 2" xfId="565"/>
    <cellStyle name="Monétaire 6" xfId="566"/>
    <cellStyle name="Monétaire 6 2" xfId="567"/>
    <cellStyle name="Monétaire 7" xfId="568"/>
    <cellStyle name="Monétaire 7 2" xfId="569"/>
    <cellStyle name="Monétaire 7 2 2" xfId="570"/>
    <cellStyle name="Monétaire 7 3" xfId="571"/>
    <cellStyle name="Monétaire 8" xfId="572"/>
    <cellStyle name="Monétaire 8 2" xfId="573"/>
    <cellStyle name="Monétaire 9" xfId="574"/>
    <cellStyle name="Monétaire 9 2" xfId="575"/>
    <cellStyle name="Neutral" xfId="576"/>
    <cellStyle name="Neutre 2" xfId="577"/>
    <cellStyle name="Neutre 2 2" xfId="578"/>
    <cellStyle name="Neutre 3" xfId="579"/>
    <cellStyle name="Neutre 3 2" xfId="580"/>
    <cellStyle name="Neutre 4" xfId="581"/>
    <cellStyle name="Neutre 4 2" xfId="582"/>
    <cellStyle name="Neutre 5" xfId="583"/>
    <cellStyle name="Neutre 5 2" xfId="584"/>
    <cellStyle name="Neutre 6" xfId="585"/>
    <cellStyle name="Neutre 6 2" xfId="586"/>
    <cellStyle name="Neutre 7" xfId="587"/>
    <cellStyle name="Neutre 7 2" xfId="588"/>
    <cellStyle name="Normal" xfId="0" builtinId="0"/>
    <cellStyle name="Normal 10" xfId="589"/>
    <cellStyle name="Normal 10 2" xfId="590"/>
    <cellStyle name="Normal 10 2 2" xfId="14"/>
    <cellStyle name="Normal 10 3" xfId="591"/>
    <cellStyle name="Normal 11" xfId="592"/>
    <cellStyle name="Normal 11 2" xfId="593"/>
    <cellStyle name="Normal 11 3" xfId="594"/>
    <cellStyle name="Normal 11 3 2" xfId="595"/>
    <cellStyle name="Normal 11 4" xfId="596"/>
    <cellStyle name="Normal 12" xfId="597"/>
    <cellStyle name="Normal 12 2" xfId="598"/>
    <cellStyle name="Normal 12 3" xfId="599"/>
    <cellStyle name="Normal 13" xfId="2"/>
    <cellStyle name="Normal 13 2" xfId="600"/>
    <cellStyle name="Normal 13 3" xfId="601"/>
    <cellStyle name="Normal 13 4" xfId="602"/>
    <cellStyle name="Normal 13 7" xfId="5"/>
    <cellStyle name="Normal 14" xfId="603"/>
    <cellStyle name="Normal 14 2" xfId="604"/>
    <cellStyle name="Normal 14 3" xfId="605"/>
    <cellStyle name="Normal 15" xfId="606"/>
    <cellStyle name="Normal 15 2" xfId="607"/>
    <cellStyle name="Normal 15 3" xfId="608"/>
    <cellStyle name="Normal 16" xfId="609"/>
    <cellStyle name="Normal 17" xfId="610"/>
    <cellStyle name="Normal 18" xfId="611"/>
    <cellStyle name="Normal 19" xfId="612"/>
    <cellStyle name="Normal 2" xfId="1"/>
    <cellStyle name="Normal 2 10" xfId="613"/>
    <cellStyle name="Normal 2 11" xfId="614"/>
    <cellStyle name="Normal 2 12" xfId="615"/>
    <cellStyle name="Normal 2 2" xfId="3"/>
    <cellStyle name="Normal 2 2 2" xfId="616"/>
    <cellStyle name="Normal 2 2 2 2" xfId="617"/>
    <cellStyle name="Normal 2 2 3" xfId="618"/>
    <cellStyle name="Normal 2 2 3 2" xfId="619"/>
    <cellStyle name="Normal 2 2 4" xfId="620"/>
    <cellStyle name="Normal 2 2 4 2" xfId="621"/>
    <cellStyle name="Normal 2 2 5" xfId="622"/>
    <cellStyle name="Normal 2 3" xfId="623"/>
    <cellStyle name="Normal 2 3 2" xfId="624"/>
    <cellStyle name="Normal 2 3 2 2" xfId="625"/>
    <cellStyle name="Normal 2 3 2 9" xfId="6"/>
    <cellStyle name="Normal 2 4" xfId="626"/>
    <cellStyle name="Normal 2 4 2" xfId="627"/>
    <cellStyle name="Normal 2 4 2 2" xfId="628"/>
    <cellStyle name="Normal 2 4 3" xfId="629"/>
    <cellStyle name="Normal 2 5" xfId="630"/>
    <cellStyle name="Normal 2 5 2" xfId="631"/>
    <cellStyle name="Normal 2 5 2 2" xfId="632"/>
    <cellStyle name="Normal 2 5 3" xfId="633"/>
    <cellStyle name="Normal 2 6" xfId="634"/>
    <cellStyle name="Normal 2 6 2" xfId="635"/>
    <cellStyle name="Normal 2 7" xfId="9"/>
    <cellStyle name="Normal 2 7 2" xfId="636"/>
    <cellStyle name="Normal 2 8" xfId="637"/>
    <cellStyle name="Normal 2 8 2" xfId="638"/>
    <cellStyle name="Normal 2 9" xfId="639"/>
    <cellStyle name="Normal 2 9 2" xfId="640"/>
    <cellStyle name="Normal 2_Annexe 1 - toutes les régions post soutenance V2" xfId="641"/>
    <cellStyle name="Normal 20" xfId="642"/>
    <cellStyle name="Normal 26" xfId="643"/>
    <cellStyle name="Normal 3" xfId="10"/>
    <cellStyle name="Normal 3 2" xfId="644"/>
    <cellStyle name="Normal 3 2 2" xfId="645"/>
    <cellStyle name="Normal 3 2 2 2" xfId="646"/>
    <cellStyle name="Normal 3 2 3" xfId="647"/>
    <cellStyle name="Normal 3 2 3 2" xfId="648"/>
    <cellStyle name="Normal 3 2 4" xfId="649"/>
    <cellStyle name="Normal 3 3" xfId="650"/>
    <cellStyle name="Normal 3 3 2" xfId="651"/>
    <cellStyle name="Normal 3 3 3" xfId="652"/>
    <cellStyle name="Normal 3 3 4" xfId="653"/>
    <cellStyle name="Normal 3 4" xfId="654"/>
    <cellStyle name="Normal 3 4 2" xfId="655"/>
    <cellStyle name="Normal 3 5" xfId="656"/>
    <cellStyle name="Normal 3 5 2" xfId="657"/>
    <cellStyle name="Normal 3 6" xfId="658"/>
    <cellStyle name="Normal 3 7" xfId="659"/>
    <cellStyle name="Normal 4" xfId="660"/>
    <cellStyle name="Normal 4 2" xfId="661"/>
    <cellStyle name="Normal 4 2 2" xfId="662"/>
    <cellStyle name="Normal 4 2 3" xfId="663"/>
    <cellStyle name="Normal 4 3" xfId="664"/>
    <cellStyle name="Normal 4 3 2" xfId="665"/>
    <cellStyle name="Normal 4 3 3" xfId="666"/>
    <cellStyle name="Normal 4 3 4" xfId="667"/>
    <cellStyle name="Normal 4 4" xfId="668"/>
    <cellStyle name="Normal 5" xfId="669"/>
    <cellStyle name="Normal 5 2" xfId="670"/>
    <cellStyle name="Normal 5 2 2" xfId="671"/>
    <cellStyle name="Normal 5 2 3" xfId="672"/>
    <cellStyle name="Normal 5 3" xfId="673"/>
    <cellStyle name="Normal 5 3 2" xfId="674"/>
    <cellStyle name="Normal 5 3 3" xfId="675"/>
    <cellStyle name="Normal 5 4" xfId="676"/>
    <cellStyle name="Normal 5 5" xfId="677"/>
    <cellStyle name="Normal 5_Annexe 1 - toutes les régions_v4" xfId="678"/>
    <cellStyle name="Normal 6" xfId="679"/>
    <cellStyle name="Normal 6 10" xfId="680"/>
    <cellStyle name="Normal 6 11" xfId="681"/>
    <cellStyle name="Normal 6 12" xfId="682"/>
    <cellStyle name="Normal 6 13" xfId="683"/>
    <cellStyle name="Normal 6 2" xfId="684"/>
    <cellStyle name="Normal 6 2 2" xfId="685"/>
    <cellStyle name="Normal 6 2 2 2" xfId="686"/>
    <cellStyle name="Normal 6 2 3" xfId="687"/>
    <cellStyle name="Normal 6 2 3 2" xfId="688"/>
    <cellStyle name="Normal 6 2 3 3" xfId="689"/>
    <cellStyle name="Normal 6 2 3 4" xfId="690"/>
    <cellStyle name="Normal 6 2 3 5" xfId="691"/>
    <cellStyle name="Normal 6 2 3 6" xfId="692"/>
    <cellStyle name="Normal 6 2 3 7" xfId="693"/>
    <cellStyle name="Normal 6 2 4" xfId="694"/>
    <cellStyle name="Normal 6 2 5" xfId="695"/>
    <cellStyle name="Normal 6 2 6" xfId="696"/>
    <cellStyle name="Normal 6 2 7" xfId="697"/>
    <cellStyle name="Normal 6 2 8" xfId="698"/>
    <cellStyle name="Normal 6 2 9" xfId="699"/>
    <cellStyle name="Normal 6 2_Mapping prestations sites_AO GrDF gagne" xfId="700"/>
    <cellStyle name="Normal 6 3" xfId="701"/>
    <cellStyle name="Normal 6 3 2" xfId="702"/>
    <cellStyle name="Normal 6 4" xfId="703"/>
    <cellStyle name="Normal 6 4 2" xfId="704"/>
    <cellStyle name="Normal 6 5" xfId="705"/>
    <cellStyle name="Normal 6 5 2" xfId="706"/>
    <cellStyle name="Normal 6 6" xfId="707"/>
    <cellStyle name="Normal 6 6 2" xfId="708"/>
    <cellStyle name="Normal 6 7" xfId="709"/>
    <cellStyle name="Normal 6 7 2" xfId="710"/>
    <cellStyle name="Normal 6 7 3" xfId="711"/>
    <cellStyle name="Normal 6 7 4" xfId="712"/>
    <cellStyle name="Normal 6 7 5" xfId="713"/>
    <cellStyle name="Normal 6 7 6" xfId="714"/>
    <cellStyle name="Normal 6 7 7" xfId="715"/>
    <cellStyle name="Normal 6 8" xfId="716"/>
    <cellStyle name="Normal 6 9" xfId="717"/>
    <cellStyle name="Normal 6_9TM7K00~" xfId="718"/>
    <cellStyle name="Normal 7" xfId="719"/>
    <cellStyle name="Normal 7 2" xfId="720"/>
    <cellStyle name="Normal 7 2 2" xfId="721"/>
    <cellStyle name="Normal 7 2 2 2" xfId="722"/>
    <cellStyle name="Normal 7 2 3" xfId="723"/>
    <cellStyle name="Normal 7 2 4" xfId="724"/>
    <cellStyle name="Normal 7 3" xfId="725"/>
    <cellStyle name="Normal 7 3 2" xfId="726"/>
    <cellStyle name="Normal 7 4" xfId="727"/>
    <cellStyle name="Normal 7 5" xfId="728"/>
    <cellStyle name="Normal 7 6" xfId="729"/>
    <cellStyle name="Normal 8" xfId="730"/>
    <cellStyle name="Normal 8 2" xfId="731"/>
    <cellStyle name="Normal 8 2 2" xfId="732"/>
    <cellStyle name="Normal 8 2 3" xfId="733"/>
    <cellStyle name="Normal 8 3" xfId="734"/>
    <cellStyle name="Normal 8 3 2" xfId="735"/>
    <cellStyle name="Normal 8 4" xfId="736"/>
    <cellStyle name="Normal 8 5" xfId="737"/>
    <cellStyle name="Normal 9" xfId="738"/>
    <cellStyle name="Normal 9 2" xfId="739"/>
    <cellStyle name="Normal 9 2 2" xfId="740"/>
    <cellStyle name="Normal 9 2 3" xfId="741"/>
    <cellStyle name="Normal 9 3" xfId="742"/>
    <cellStyle name="Normal_GEPSA bordereau de prix à la commande 01-12-2008 suite avenant N3- PROPOSITION GEPSA au 8-12-08" xfId="8"/>
    <cellStyle name="Normal_GEPSA bordereau de prix à la commande 01-12-2008 suite avenant N3- PROPOSITION GEPSA au 8-12-08 2" xfId="902"/>
    <cellStyle name="Note" xfId="743"/>
    <cellStyle name="Output" xfId="744"/>
    <cellStyle name="Pourcentage 10" xfId="745"/>
    <cellStyle name="Pourcentage 10 2" xfId="746"/>
    <cellStyle name="Pourcentage 11" xfId="747"/>
    <cellStyle name="Pourcentage 11 2" xfId="748"/>
    <cellStyle name="Pourcentage 2" xfId="7"/>
    <cellStyle name="Pourcentage 2 2" xfId="13"/>
    <cellStyle name="Pourcentage 2 2 2" xfId="749"/>
    <cellStyle name="Pourcentage 2 3" xfId="750"/>
    <cellStyle name="Pourcentage 3" xfId="751"/>
    <cellStyle name="Pourcentage 3 2" xfId="752"/>
    <cellStyle name="Pourcentage 3 2 2" xfId="753"/>
    <cellStyle name="Pourcentage 3 3" xfId="754"/>
    <cellStyle name="Pourcentage 4" xfId="755"/>
    <cellStyle name="Pourcentage 4 2" xfId="756"/>
    <cellStyle name="Pourcentage 4 2 2" xfId="757"/>
    <cellStyle name="Pourcentage 4 2 3" xfId="758"/>
    <cellStyle name="Pourcentage 4 3" xfId="759"/>
    <cellStyle name="Pourcentage 4 3 2" xfId="760"/>
    <cellStyle name="Pourcentage 4 4" xfId="761"/>
    <cellStyle name="Pourcentage 4 4 2" xfId="762"/>
    <cellStyle name="Pourcentage 4 5" xfId="763"/>
    <cellStyle name="Pourcentage 5" xfId="764"/>
    <cellStyle name="Pourcentage 5 2" xfId="765"/>
    <cellStyle name="Pourcentage 5 3" xfId="766"/>
    <cellStyle name="Pourcentage 5 4" xfId="767"/>
    <cellStyle name="Pourcentage 6" xfId="768"/>
    <cellStyle name="Pourcentage 6 2" xfId="769"/>
    <cellStyle name="Pourcentage 7" xfId="770"/>
    <cellStyle name="Pourcentage 7 2" xfId="771"/>
    <cellStyle name="Pourcentage 8" xfId="772"/>
    <cellStyle name="Pourcentage 8 2" xfId="773"/>
    <cellStyle name="Pourcentage 9" xfId="774"/>
    <cellStyle name="Pourcentage 9 2" xfId="775"/>
    <cellStyle name="Result" xfId="776"/>
    <cellStyle name="Result 2" xfId="777"/>
    <cellStyle name="Result2" xfId="778"/>
    <cellStyle name="Result2 2" xfId="779"/>
    <cellStyle name="Satisfaisant 2" xfId="780"/>
    <cellStyle name="Satisfaisant 2 2" xfId="781"/>
    <cellStyle name="Satisfaisant 3" xfId="782"/>
    <cellStyle name="Satisfaisant 3 2" xfId="783"/>
    <cellStyle name="Satisfaisant 4" xfId="784"/>
    <cellStyle name="Satisfaisant 4 2" xfId="785"/>
    <cellStyle name="Satisfaisant 5" xfId="786"/>
    <cellStyle name="Satisfaisant 5 2" xfId="787"/>
    <cellStyle name="Satisfaisant 6" xfId="788"/>
    <cellStyle name="Satisfaisant 6 2" xfId="789"/>
    <cellStyle name="Satisfaisant 7" xfId="790"/>
    <cellStyle name="Satisfaisant 7 2" xfId="791"/>
    <cellStyle name="Sortie 2" xfId="792"/>
    <cellStyle name="Sortie 2 2" xfId="793"/>
    <cellStyle name="Sortie 3" xfId="794"/>
    <cellStyle name="Sortie 3 2" xfId="795"/>
    <cellStyle name="Sortie 4" xfId="796"/>
    <cellStyle name="Sortie 4 2" xfId="797"/>
    <cellStyle name="Sortie 5" xfId="798"/>
    <cellStyle name="Sortie 5 2" xfId="799"/>
    <cellStyle name="Sortie 6" xfId="800"/>
    <cellStyle name="Sortie 6 2" xfId="801"/>
    <cellStyle name="Sortie 7" xfId="802"/>
    <cellStyle name="Sortie 7 2" xfId="803"/>
    <cellStyle name="T1" xfId="804"/>
    <cellStyle name="T1 2" xfId="805"/>
    <cellStyle name="Texte explicatif 2" xfId="806"/>
    <cellStyle name="Texte explicatif 2 2" xfId="807"/>
    <cellStyle name="Texte explicatif 3" xfId="808"/>
    <cellStyle name="Texte explicatif 3 2" xfId="809"/>
    <cellStyle name="Texte explicatif 4" xfId="810"/>
    <cellStyle name="Texte explicatif 4 2" xfId="811"/>
    <cellStyle name="Texte explicatif 5" xfId="812"/>
    <cellStyle name="Texte explicatif 5 2" xfId="813"/>
    <cellStyle name="Texte explicatif 6" xfId="814"/>
    <cellStyle name="Texte explicatif 6 2" xfId="815"/>
    <cellStyle name="Texte explicatif 7" xfId="816"/>
    <cellStyle name="Title" xfId="817"/>
    <cellStyle name="Titre 2" xfId="818"/>
    <cellStyle name="Titre 2 2" xfId="819"/>
    <cellStyle name="Titre 3" xfId="820"/>
    <cellStyle name="Titre 3 2" xfId="821"/>
    <cellStyle name="Titre 4" xfId="822"/>
    <cellStyle name="Titre 4 2" xfId="823"/>
    <cellStyle name="Titre 5" xfId="824"/>
    <cellStyle name="Titre 5 2" xfId="825"/>
    <cellStyle name="Titre 6" xfId="826"/>
    <cellStyle name="Titre 6 2" xfId="827"/>
    <cellStyle name="Titre 7" xfId="828"/>
    <cellStyle name="Titre 1 2" xfId="829"/>
    <cellStyle name="Titre 1 2 2" xfId="830"/>
    <cellStyle name="Titre 1 3" xfId="831"/>
    <cellStyle name="Titre 1 3 2" xfId="832"/>
    <cellStyle name="Titre 1 4" xfId="833"/>
    <cellStyle name="Titre 1 4 2" xfId="834"/>
    <cellStyle name="Titre 1 5" xfId="835"/>
    <cellStyle name="Titre 1 5 2" xfId="836"/>
    <cellStyle name="Titre 1 6" xfId="837"/>
    <cellStyle name="Titre 1 6 2" xfId="838"/>
    <cellStyle name="Titre 1 7" xfId="839"/>
    <cellStyle name="Titre 2 2" xfId="840"/>
    <cellStyle name="Titre 2 2 2" xfId="841"/>
    <cellStyle name="Titre 2 3" xfId="842"/>
    <cellStyle name="Titre 2 3 2" xfId="843"/>
    <cellStyle name="Titre 2 4" xfId="844"/>
    <cellStyle name="Titre 2 4 2" xfId="845"/>
    <cellStyle name="Titre 2 5" xfId="846"/>
    <cellStyle name="Titre 2 5 2" xfId="847"/>
    <cellStyle name="Titre 2 6" xfId="848"/>
    <cellStyle name="Titre 2 6 2" xfId="849"/>
    <cellStyle name="Titre 2 7" xfId="850"/>
    <cellStyle name="Titre 3 2" xfId="851"/>
    <cellStyle name="Titre 3 2 2" xfId="852"/>
    <cellStyle name="Titre 3 3" xfId="853"/>
    <cellStyle name="Titre 3 3 2" xfId="854"/>
    <cellStyle name="Titre 3 4" xfId="855"/>
    <cellStyle name="Titre 3 4 2" xfId="856"/>
    <cellStyle name="Titre 3 5" xfId="857"/>
    <cellStyle name="Titre 3 5 2" xfId="858"/>
    <cellStyle name="Titre 3 6" xfId="859"/>
    <cellStyle name="Titre 3 6 2" xfId="860"/>
    <cellStyle name="Titre 3 7" xfId="861"/>
    <cellStyle name="Titre 4 2" xfId="862"/>
    <cellStyle name="Titre 4 2 2" xfId="863"/>
    <cellStyle name="Titre 4 3" xfId="864"/>
    <cellStyle name="Titre 4 3 2" xfId="865"/>
    <cellStyle name="Titre 4 4" xfId="866"/>
    <cellStyle name="Titre 4 4 2" xfId="867"/>
    <cellStyle name="Titre 4 5" xfId="868"/>
    <cellStyle name="Titre 4 5 2" xfId="869"/>
    <cellStyle name="Titre 4 6" xfId="870"/>
    <cellStyle name="Titre 4 6 2" xfId="871"/>
    <cellStyle name="Titre 4 7" xfId="872"/>
    <cellStyle name="Titre3" xfId="873"/>
    <cellStyle name="Titre3 2" xfId="874"/>
    <cellStyle name="titre4" xfId="12"/>
    <cellStyle name="Total 2" xfId="875"/>
    <cellStyle name="Total 2 2" xfId="876"/>
    <cellStyle name="Total 2 3" xfId="877"/>
    <cellStyle name="Total 3" xfId="878"/>
    <cellStyle name="Total 3 2" xfId="879"/>
    <cellStyle name="Total 4" xfId="880"/>
    <cellStyle name="Total 4 2" xfId="881"/>
    <cellStyle name="Total 5" xfId="882"/>
    <cellStyle name="Total 5 2" xfId="883"/>
    <cellStyle name="Total 6" xfId="884"/>
    <cellStyle name="Total 6 2" xfId="885"/>
    <cellStyle name="Total 7" xfId="886"/>
    <cellStyle name="Vérification 2" xfId="887"/>
    <cellStyle name="Vérification 2 2" xfId="888"/>
    <cellStyle name="Vérification 3" xfId="889"/>
    <cellStyle name="Vérification 3 2" xfId="890"/>
    <cellStyle name="Vérification 4" xfId="891"/>
    <cellStyle name="Vérification 4 2" xfId="892"/>
    <cellStyle name="Vérification 5" xfId="893"/>
    <cellStyle name="Vérification 5 2" xfId="894"/>
    <cellStyle name="Vérification 6" xfId="895"/>
    <cellStyle name="Vérification 6 2" xfId="896"/>
    <cellStyle name="Vérification 7" xfId="897"/>
    <cellStyle name="Vérification 7 2" xfId="898"/>
    <cellStyle name="Warning Text" xfId="899"/>
  </cellStyles>
  <dxfs count="0"/>
  <tableStyles count="0" defaultTableStyle="TableStyleMedium2" defaultPivotStyle="PivotStyleMedium9"/>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4"/>
  <sheetViews>
    <sheetView topLeftCell="A67" zoomScaleNormal="100" zoomScalePageLayoutView="25" workbookViewId="0">
      <selection activeCell="G6" sqref="G6"/>
    </sheetView>
  </sheetViews>
  <sheetFormatPr baseColWidth="10" defaultColWidth="9.140625" defaultRowHeight="15"/>
  <cols>
    <col min="1" max="1" width="57.7109375" style="76" customWidth="1"/>
    <col min="2" max="2" width="37.28515625" style="76" customWidth="1"/>
    <col min="3" max="3" width="35.28515625" style="76" customWidth="1"/>
    <col min="4" max="4" width="1.28515625" style="76" customWidth="1"/>
    <col min="5" max="5" width="11.7109375" style="76" customWidth="1"/>
    <col min="6" max="6" width="12.85546875" style="76" bestFit="1" customWidth="1"/>
    <col min="7" max="7" width="21.7109375" style="76" customWidth="1"/>
    <col min="8" max="8" width="11.85546875" style="76" customWidth="1"/>
    <col min="9" max="16384" width="9.140625" style="76"/>
  </cols>
  <sheetData>
    <row r="1" spans="1:10" ht="32.25" customHeight="1">
      <c r="A1" s="166" t="s">
        <v>159</v>
      </c>
      <c r="B1" s="167"/>
      <c r="C1" s="167"/>
    </row>
    <row r="2" spans="1:10" ht="18" customHeight="1">
      <c r="A2" s="168" t="s">
        <v>22</v>
      </c>
      <c r="B2" s="168"/>
      <c r="C2" s="168"/>
      <c r="D2" s="77"/>
      <c r="E2" s="77"/>
      <c r="F2" s="77"/>
      <c r="G2" s="77"/>
      <c r="H2" s="77"/>
      <c r="I2" s="77"/>
      <c r="J2" s="77"/>
    </row>
    <row r="3" spans="1:10" ht="18" customHeight="1" thickBot="1">
      <c r="A3" s="123" t="s">
        <v>414</v>
      </c>
      <c r="B3" s="123"/>
      <c r="C3" s="123"/>
      <c r="D3" s="77"/>
      <c r="E3" s="77"/>
      <c r="F3" s="77"/>
      <c r="G3" s="77"/>
      <c r="H3" s="77"/>
      <c r="I3" s="77"/>
      <c r="J3" s="77"/>
    </row>
    <row r="4" spans="1:10" ht="35.1" customHeight="1">
      <c r="A4" s="78" t="s">
        <v>155</v>
      </c>
      <c r="B4" s="79" t="s">
        <v>24</v>
      </c>
      <c r="C4" s="80" t="s">
        <v>25</v>
      </c>
      <c r="E4" s="80" t="s">
        <v>67</v>
      </c>
    </row>
    <row r="5" spans="1:10" ht="22.35" customHeight="1">
      <c r="A5" s="81" t="s">
        <v>61</v>
      </c>
      <c r="B5" s="86">
        <f>SUM($B$6:$B$12)</f>
        <v>0</v>
      </c>
      <c r="C5" s="86">
        <f>SUM(C6:C12)</f>
        <v>0</v>
      </c>
      <c r="E5" s="82">
        <v>0.2</v>
      </c>
    </row>
    <row r="6" spans="1:10" ht="16.5" customHeight="1">
      <c r="A6" s="83" t="s">
        <v>20</v>
      </c>
      <c r="B6" s="132"/>
      <c r="C6" s="115">
        <f t="shared" ref="C6:C12" si="0">B6*1.2</f>
        <v>0</v>
      </c>
      <c r="E6" s="84">
        <v>0.2</v>
      </c>
    </row>
    <row r="7" spans="1:10" ht="14.25" customHeight="1">
      <c r="A7" s="83" t="s">
        <v>85</v>
      </c>
      <c r="B7" s="132"/>
      <c r="C7" s="115">
        <f t="shared" si="0"/>
        <v>0</v>
      </c>
      <c r="E7" s="84">
        <v>0.2</v>
      </c>
    </row>
    <row r="8" spans="1:10" ht="15" customHeight="1">
      <c r="A8" s="83" t="s">
        <v>26</v>
      </c>
      <c r="B8" s="132"/>
      <c r="C8" s="115">
        <f t="shared" si="0"/>
        <v>0</v>
      </c>
      <c r="E8" s="84">
        <v>0.2</v>
      </c>
    </row>
    <row r="9" spans="1:10" ht="13.35" customHeight="1">
      <c r="A9" s="83" t="s">
        <v>38</v>
      </c>
      <c r="B9" s="132"/>
      <c r="C9" s="115">
        <f t="shared" si="0"/>
        <v>0</v>
      </c>
      <c r="E9" s="84">
        <v>0.2</v>
      </c>
    </row>
    <row r="10" spans="1:10" ht="13.35" customHeight="1">
      <c r="A10" s="83" t="s">
        <v>39</v>
      </c>
      <c r="B10" s="132"/>
      <c r="C10" s="115">
        <f t="shared" si="0"/>
        <v>0</v>
      </c>
      <c r="E10" s="84">
        <v>0.2</v>
      </c>
    </row>
    <row r="11" spans="1:10" ht="12.75" customHeight="1">
      <c r="A11" s="83" t="s">
        <v>0</v>
      </c>
      <c r="B11" s="132"/>
      <c r="C11" s="115">
        <f t="shared" si="0"/>
        <v>0</v>
      </c>
      <c r="E11" s="84">
        <v>0.2</v>
      </c>
    </row>
    <row r="12" spans="1:10" ht="13.35" customHeight="1">
      <c r="A12" s="83" t="s">
        <v>86</v>
      </c>
      <c r="B12" s="132"/>
      <c r="C12" s="115">
        <f t="shared" si="0"/>
        <v>0</v>
      </c>
      <c r="E12" s="84">
        <v>0.2</v>
      </c>
    </row>
    <row r="13" spans="1:10">
      <c r="A13" s="81" t="s">
        <v>27</v>
      </c>
      <c r="B13" s="86">
        <f>SUM($B$14:$B$18)</f>
        <v>0</v>
      </c>
      <c r="C13" s="86">
        <f>SUM(C14:C18)</f>
        <v>0</v>
      </c>
      <c r="E13" s="82">
        <v>0.2</v>
      </c>
    </row>
    <row r="14" spans="1:10">
      <c r="A14" s="83" t="s">
        <v>28</v>
      </c>
      <c r="B14" s="114">
        <f>SUM('DPGF - Entretien'!I5:$I$13)</f>
        <v>0</v>
      </c>
      <c r="C14" s="117">
        <f>B14*1.2</f>
        <v>0</v>
      </c>
      <c r="E14" s="84">
        <v>0.2</v>
      </c>
    </row>
    <row r="15" spans="1:10">
      <c r="A15" s="83" t="s">
        <v>32</v>
      </c>
      <c r="B15" s="124"/>
      <c r="C15" s="117">
        <f>B15*1.2</f>
        <v>0</v>
      </c>
      <c r="E15" s="84">
        <v>0.2</v>
      </c>
    </row>
    <row r="16" spans="1:10">
      <c r="A16" s="83" t="s">
        <v>160</v>
      </c>
      <c r="B16" s="152"/>
      <c r="C16" s="117">
        <f>B16*1.2</f>
        <v>0</v>
      </c>
      <c r="E16" s="84">
        <v>0.2</v>
      </c>
    </row>
    <row r="17" spans="1:5">
      <c r="A17" s="83" t="s">
        <v>29</v>
      </c>
      <c r="B17" s="114">
        <f>SUM('DPGF - Entretien'!$H$18:$H$22)</f>
        <v>0</v>
      </c>
      <c r="C17" s="117">
        <f>B17*1.2</f>
        <v>0</v>
      </c>
      <c r="E17" s="84">
        <v>0.2</v>
      </c>
    </row>
    <row r="18" spans="1:5">
      <c r="A18" s="83" t="s">
        <v>30</v>
      </c>
      <c r="B18" s="124"/>
      <c r="C18" s="117">
        <f>B18*1.2</f>
        <v>0</v>
      </c>
      <c r="E18" s="84">
        <v>0.2</v>
      </c>
    </row>
    <row r="19" spans="1:5">
      <c r="A19" s="81" t="s">
        <v>31</v>
      </c>
      <c r="B19" s="86">
        <f>SUM($B$20:$B$27)</f>
        <v>0</v>
      </c>
      <c r="C19" s="86">
        <f>SUM(C20:C27)</f>
        <v>0</v>
      </c>
      <c r="E19" s="82">
        <v>0.2</v>
      </c>
    </row>
    <row r="20" spans="1:5">
      <c r="A20" s="83" t="s">
        <v>65</v>
      </c>
      <c r="B20" s="114">
        <f>SUM('DPGF-MAINTENANCE'!$C$5)</f>
        <v>0</v>
      </c>
      <c r="C20" s="117">
        <f>B20*1.2</f>
        <v>0</v>
      </c>
      <c r="E20" s="84">
        <v>0.2</v>
      </c>
    </row>
    <row r="21" spans="1:5">
      <c r="A21" s="83" t="s">
        <v>33</v>
      </c>
      <c r="B21" s="114">
        <f>SUM('DPGF-MAINTENANCE'!$C$11)</f>
        <v>0</v>
      </c>
      <c r="C21" s="117">
        <f>B21*1.2</f>
        <v>0</v>
      </c>
      <c r="E21" s="84">
        <v>0.2</v>
      </c>
    </row>
    <row r="22" spans="1:5">
      <c r="A22" s="83" t="s">
        <v>34</v>
      </c>
      <c r="B22" s="114">
        <f>SUM('DPGF-MAINTENANCE'!$C$15)</f>
        <v>0</v>
      </c>
      <c r="C22" s="117">
        <f t="shared" ref="C22:C25" si="1">B22*1.2</f>
        <v>0</v>
      </c>
      <c r="E22" s="84">
        <v>0.2</v>
      </c>
    </row>
    <row r="23" spans="1:5">
      <c r="A23" s="83" t="s">
        <v>35</v>
      </c>
      <c r="B23" s="114">
        <f>SUM('DPGF-MAINTENANCE'!$C$23)</f>
        <v>0</v>
      </c>
      <c r="C23" s="117">
        <f t="shared" si="1"/>
        <v>0</v>
      </c>
      <c r="E23" s="84">
        <v>0.2</v>
      </c>
    </row>
    <row r="24" spans="1:5">
      <c r="A24" s="83" t="s">
        <v>36</v>
      </c>
      <c r="B24" s="114">
        <f>SUM('DPGF-MAINTENANCE'!$C$29)</f>
        <v>0</v>
      </c>
      <c r="C24" s="117">
        <f t="shared" si="1"/>
        <v>0</v>
      </c>
      <c r="E24" s="84">
        <v>0.2</v>
      </c>
    </row>
    <row r="25" spans="1:5">
      <c r="A25" s="83" t="s">
        <v>37</v>
      </c>
      <c r="B25" s="114">
        <f>SUM('DPGF-MAINTENANCE'!$C$38)</f>
        <v>0</v>
      </c>
      <c r="C25" s="117">
        <f t="shared" si="1"/>
        <v>0</v>
      </c>
      <c r="E25" s="84">
        <v>0.2</v>
      </c>
    </row>
    <row r="26" spans="1:5">
      <c r="A26" s="83" t="s">
        <v>41</v>
      </c>
      <c r="B26" s="114">
        <f>SUM('DPGF-MAINTENANCE'!$C$43)</f>
        <v>0</v>
      </c>
      <c r="C26" s="117">
        <f>B26*1.2</f>
        <v>0</v>
      </c>
      <c r="E26" s="84">
        <v>0.2</v>
      </c>
    </row>
    <row r="27" spans="1:5" ht="25.5" customHeight="1">
      <c r="A27" s="83" t="s">
        <v>407</v>
      </c>
      <c r="B27" s="132"/>
      <c r="C27" s="117">
        <f>B27*1.2</f>
        <v>0</v>
      </c>
      <c r="E27" s="84">
        <v>0.2</v>
      </c>
    </row>
    <row r="28" spans="1:5" ht="37.35" customHeight="1">
      <c r="A28" s="85" t="s">
        <v>40</v>
      </c>
      <c r="B28" s="86">
        <f>B5+B13+B19</f>
        <v>0</v>
      </c>
      <c r="C28" s="86">
        <f>C5+C13+C19</f>
        <v>0</v>
      </c>
      <c r="E28" s="82">
        <v>0.2</v>
      </c>
    </row>
    <row r="31" spans="1:5" ht="18.75" thickBot="1">
      <c r="A31" s="123" t="s">
        <v>415</v>
      </c>
      <c r="B31" s="123"/>
      <c r="C31" s="123"/>
      <c r="D31" s="77"/>
      <c r="E31" s="77"/>
    </row>
    <row r="32" spans="1:5" ht="30">
      <c r="A32" s="78" t="s">
        <v>155</v>
      </c>
      <c r="B32" s="79" t="s">
        <v>24</v>
      </c>
      <c r="C32" s="80" t="s">
        <v>25</v>
      </c>
      <c r="E32" s="80" t="s">
        <v>67</v>
      </c>
    </row>
    <row r="33" spans="1:5">
      <c r="A33" s="81" t="s">
        <v>61</v>
      </c>
      <c r="B33" s="86">
        <f>SUM(B34:B40)</f>
        <v>0</v>
      </c>
      <c r="C33" s="86">
        <f>B33*1.2</f>
        <v>0</v>
      </c>
      <c r="E33" s="82">
        <v>0.2</v>
      </c>
    </row>
    <row r="34" spans="1:5">
      <c r="A34" s="83" t="s">
        <v>20</v>
      </c>
      <c r="B34" s="114">
        <f>$B$6</f>
        <v>0</v>
      </c>
      <c r="C34" s="115">
        <f t="shared" ref="C34:C40" si="2">B34*1.2</f>
        <v>0</v>
      </c>
      <c r="E34" s="84">
        <v>0.2</v>
      </c>
    </row>
    <row r="35" spans="1:5">
      <c r="A35" s="83" t="s">
        <v>85</v>
      </c>
      <c r="B35" s="114">
        <f>$B$7</f>
        <v>0</v>
      </c>
      <c r="C35" s="115">
        <f t="shared" si="2"/>
        <v>0</v>
      </c>
      <c r="E35" s="84">
        <v>0.2</v>
      </c>
    </row>
    <row r="36" spans="1:5">
      <c r="A36" s="83" t="s">
        <v>26</v>
      </c>
      <c r="B36" s="114">
        <f>$B$8</f>
        <v>0</v>
      </c>
      <c r="C36" s="115">
        <f t="shared" si="2"/>
        <v>0</v>
      </c>
      <c r="E36" s="84">
        <v>0.2</v>
      </c>
    </row>
    <row r="37" spans="1:5" ht="30" customHeight="1">
      <c r="A37" s="83" t="s">
        <v>38</v>
      </c>
      <c r="B37" s="114">
        <f>$B$9</f>
        <v>0</v>
      </c>
      <c r="C37" s="115">
        <f t="shared" si="2"/>
        <v>0</v>
      </c>
      <c r="E37" s="84">
        <v>0.2</v>
      </c>
    </row>
    <row r="38" spans="1:5">
      <c r="A38" s="83" t="s">
        <v>39</v>
      </c>
      <c r="B38" s="114">
        <f>$B$10</f>
        <v>0</v>
      </c>
      <c r="C38" s="115">
        <f t="shared" si="2"/>
        <v>0</v>
      </c>
      <c r="E38" s="84">
        <v>0.2</v>
      </c>
    </row>
    <row r="39" spans="1:5">
      <c r="A39" s="83" t="s">
        <v>0</v>
      </c>
      <c r="B39" s="114">
        <f>$B$11</f>
        <v>0</v>
      </c>
      <c r="C39" s="115">
        <f t="shared" si="2"/>
        <v>0</v>
      </c>
      <c r="E39" s="84">
        <v>0.2</v>
      </c>
    </row>
    <row r="40" spans="1:5">
      <c r="A40" s="83" t="s">
        <v>86</v>
      </c>
      <c r="B40" s="114">
        <f>$B$12</f>
        <v>0</v>
      </c>
      <c r="C40" s="115">
        <f t="shared" si="2"/>
        <v>0</v>
      </c>
      <c r="E40" s="84">
        <v>0.2</v>
      </c>
    </row>
    <row r="41" spans="1:5">
      <c r="A41" s="81" t="s">
        <v>27</v>
      </c>
      <c r="B41" s="86">
        <f>SUM(B42:B46)</f>
        <v>0</v>
      </c>
      <c r="C41" s="86">
        <f>B41*1.2</f>
        <v>0</v>
      </c>
      <c r="E41" s="82">
        <v>0.2</v>
      </c>
    </row>
    <row r="42" spans="1:5">
      <c r="A42" s="83" t="s">
        <v>28</v>
      </c>
      <c r="B42" s="114">
        <f>SUM('DPGF - Entretien'!$I$5:$I$13)</f>
        <v>0</v>
      </c>
      <c r="C42" s="115">
        <f t="shared" ref="C42:C46" si="3">B42*1.2</f>
        <v>0</v>
      </c>
      <c r="E42" s="84">
        <v>0.2</v>
      </c>
    </row>
    <row r="43" spans="1:5">
      <c r="A43" s="83" t="s">
        <v>32</v>
      </c>
      <c r="B43" s="114">
        <f>B15</f>
        <v>0</v>
      </c>
      <c r="C43" s="115">
        <f t="shared" si="3"/>
        <v>0</v>
      </c>
      <c r="E43" s="84">
        <v>0.2</v>
      </c>
    </row>
    <row r="44" spans="1:5">
      <c r="A44" s="83" t="s">
        <v>160</v>
      </c>
      <c r="B44" s="114">
        <f>B16</f>
        <v>0</v>
      </c>
      <c r="C44" s="115">
        <f t="shared" si="3"/>
        <v>0</v>
      </c>
      <c r="E44" s="84">
        <v>0.2</v>
      </c>
    </row>
    <row r="45" spans="1:5">
      <c r="A45" s="83" t="s">
        <v>29</v>
      </c>
      <c r="B45" s="114">
        <f>SUM('DPGF - Entretien'!$H$18:$H$22)</f>
        <v>0</v>
      </c>
      <c r="C45" s="115">
        <f t="shared" si="3"/>
        <v>0</v>
      </c>
      <c r="E45" s="84">
        <v>0.2</v>
      </c>
    </row>
    <row r="46" spans="1:5">
      <c r="A46" s="83" t="s">
        <v>30</v>
      </c>
      <c r="B46" s="114">
        <f>B18</f>
        <v>0</v>
      </c>
      <c r="C46" s="115">
        <f t="shared" si="3"/>
        <v>0</v>
      </c>
      <c r="E46" s="84">
        <v>0.2</v>
      </c>
    </row>
    <row r="47" spans="1:5">
      <c r="A47" s="81" t="s">
        <v>31</v>
      </c>
      <c r="B47" s="86">
        <f>SUM(B48:B55)</f>
        <v>0</v>
      </c>
      <c r="C47" s="86">
        <f>B47*1.2</f>
        <v>0</v>
      </c>
      <c r="E47" s="82">
        <v>0.2</v>
      </c>
    </row>
    <row r="48" spans="1:5">
      <c r="A48" s="83" t="s">
        <v>65</v>
      </c>
      <c r="B48" s="114">
        <f>SUM('DPGF-MAINTENANCE'!$E$5)</f>
        <v>0</v>
      </c>
      <c r="C48" s="115">
        <f t="shared" ref="C48:C55" si="4">B48*1.2</f>
        <v>0</v>
      </c>
      <c r="E48" s="84">
        <v>0.2</v>
      </c>
    </row>
    <row r="49" spans="1:7">
      <c r="A49" s="83" t="s">
        <v>33</v>
      </c>
      <c r="B49" s="114">
        <f>SUM('DPGF-MAINTENANCE'!$E$11)</f>
        <v>0</v>
      </c>
      <c r="C49" s="115">
        <f t="shared" si="4"/>
        <v>0</v>
      </c>
      <c r="E49" s="84">
        <v>0.2</v>
      </c>
    </row>
    <row r="50" spans="1:7">
      <c r="A50" s="83" t="s">
        <v>34</v>
      </c>
      <c r="B50" s="114">
        <f>SUM('DPGF-MAINTENANCE'!$E$15)</f>
        <v>0</v>
      </c>
      <c r="C50" s="115">
        <f t="shared" si="4"/>
        <v>0</v>
      </c>
      <c r="E50" s="84">
        <v>0.2</v>
      </c>
    </row>
    <row r="51" spans="1:7">
      <c r="A51" s="83" t="s">
        <v>35</v>
      </c>
      <c r="B51" s="114">
        <f>SUM('DPGF-MAINTENANCE'!$E$23)</f>
        <v>0</v>
      </c>
      <c r="C51" s="115">
        <f t="shared" si="4"/>
        <v>0</v>
      </c>
      <c r="E51" s="84">
        <v>0.2</v>
      </c>
    </row>
    <row r="52" spans="1:7">
      <c r="A52" s="83" t="s">
        <v>36</v>
      </c>
      <c r="B52" s="114">
        <f>SUM('DPGF-MAINTENANCE'!$E$29)</f>
        <v>0</v>
      </c>
      <c r="C52" s="115">
        <f t="shared" si="4"/>
        <v>0</v>
      </c>
      <c r="E52" s="84">
        <v>0.2</v>
      </c>
    </row>
    <row r="53" spans="1:7">
      <c r="A53" s="83" t="s">
        <v>37</v>
      </c>
      <c r="B53" s="114">
        <f>SUM('DPGF-MAINTENANCE'!$E$38)</f>
        <v>0</v>
      </c>
      <c r="C53" s="115">
        <f t="shared" si="4"/>
        <v>0</v>
      </c>
      <c r="E53" s="84">
        <v>0.2</v>
      </c>
    </row>
    <row r="54" spans="1:7">
      <c r="A54" s="83" t="s">
        <v>41</v>
      </c>
      <c r="B54" s="114">
        <f>SUM('DPGF-MAINTENANCE'!$E$43)</f>
        <v>0</v>
      </c>
      <c r="C54" s="115">
        <f t="shared" si="4"/>
        <v>0</v>
      </c>
      <c r="E54" s="84">
        <v>0.2</v>
      </c>
    </row>
    <row r="55" spans="1:7" ht="28.5">
      <c r="A55" s="83" t="s">
        <v>407</v>
      </c>
      <c r="B55" s="114">
        <f>B27</f>
        <v>0</v>
      </c>
      <c r="C55" s="115">
        <f t="shared" si="4"/>
        <v>0</v>
      </c>
      <c r="E55" s="84">
        <v>0.2</v>
      </c>
    </row>
    <row r="56" spans="1:7">
      <c r="A56" s="85" t="s">
        <v>40</v>
      </c>
      <c r="B56" s="86">
        <f>SUM(B47+B41+B33)</f>
        <v>0</v>
      </c>
      <c r="C56" s="86">
        <f>SUM(C33+C41+C47)</f>
        <v>0</v>
      </c>
      <c r="E56" s="82">
        <v>0.2</v>
      </c>
    </row>
    <row r="57" spans="1:7">
      <c r="A57" s="123" t="s">
        <v>416</v>
      </c>
    </row>
    <row r="58" spans="1:7">
      <c r="A58" s="81" t="s">
        <v>61</v>
      </c>
      <c r="B58" s="86">
        <f>SUM(B59:B65)</f>
        <v>0</v>
      </c>
      <c r="C58" s="86">
        <f>B58*1.2</f>
        <v>0</v>
      </c>
      <c r="E58" s="82">
        <v>0.2</v>
      </c>
    </row>
    <row r="59" spans="1:7">
      <c r="A59" s="83" t="s">
        <v>20</v>
      </c>
      <c r="B59" s="114">
        <f>$B$6</f>
        <v>0</v>
      </c>
      <c r="C59" s="115">
        <f t="shared" ref="C59:C65" si="5">B59*1.2</f>
        <v>0</v>
      </c>
      <c r="E59" s="84">
        <v>0.2</v>
      </c>
    </row>
    <row r="60" spans="1:7">
      <c r="A60" s="83" t="s">
        <v>85</v>
      </c>
      <c r="B60" s="114">
        <f>$B$7</f>
        <v>0</v>
      </c>
      <c r="C60" s="115">
        <f t="shared" si="5"/>
        <v>0</v>
      </c>
      <c r="E60" s="84">
        <v>0.2</v>
      </c>
    </row>
    <row r="61" spans="1:7">
      <c r="A61" s="83" t="s">
        <v>26</v>
      </c>
      <c r="B61" s="114">
        <f>$B$8</f>
        <v>0</v>
      </c>
      <c r="C61" s="115">
        <f t="shared" si="5"/>
        <v>0</v>
      </c>
      <c r="E61" s="84">
        <v>0.2</v>
      </c>
    </row>
    <row r="62" spans="1:7">
      <c r="A62" s="83" t="s">
        <v>38</v>
      </c>
      <c r="B62" s="114">
        <f>$B$9</f>
        <v>0</v>
      </c>
      <c r="C62" s="115">
        <f t="shared" si="5"/>
        <v>0</v>
      </c>
      <c r="E62" s="84">
        <v>0.2</v>
      </c>
    </row>
    <row r="63" spans="1:7">
      <c r="A63" s="83" t="s">
        <v>39</v>
      </c>
      <c r="B63" s="114">
        <f>$B$10</f>
        <v>0</v>
      </c>
      <c r="C63" s="115">
        <f t="shared" si="5"/>
        <v>0</v>
      </c>
      <c r="E63" s="84">
        <v>0.2</v>
      </c>
    </row>
    <row r="64" spans="1:7">
      <c r="A64" s="83" t="s">
        <v>0</v>
      </c>
      <c r="B64" s="114">
        <f>$B$11</f>
        <v>0</v>
      </c>
      <c r="C64" s="115">
        <f t="shared" si="5"/>
        <v>0</v>
      </c>
      <c r="E64" s="84">
        <v>0.2</v>
      </c>
      <c r="G64" s="116"/>
    </row>
    <row r="65" spans="1:5">
      <c r="A65" s="83" t="s">
        <v>86</v>
      </c>
      <c r="B65" s="114">
        <f>$B$12</f>
        <v>0</v>
      </c>
      <c r="C65" s="115">
        <f t="shared" si="5"/>
        <v>0</v>
      </c>
      <c r="E65" s="84">
        <v>0.2</v>
      </c>
    </row>
    <row r="66" spans="1:5">
      <c r="A66" s="81" t="s">
        <v>27</v>
      </c>
      <c r="B66" s="86">
        <f>SUM(B67:B71)</f>
        <v>0</v>
      </c>
      <c r="C66" s="86">
        <f>B66*1.2</f>
        <v>0</v>
      </c>
      <c r="E66" s="82">
        <v>0.2</v>
      </c>
    </row>
    <row r="67" spans="1:5">
      <c r="A67" s="83" t="s">
        <v>28</v>
      </c>
      <c r="B67" s="114">
        <f>SUM('DPGF - Entretien'!$I$5:$I$13)</f>
        <v>0</v>
      </c>
      <c r="C67" s="115">
        <f t="shared" ref="C67:C71" si="6">B67*1.2</f>
        <v>0</v>
      </c>
      <c r="E67" s="84">
        <v>0.2</v>
      </c>
    </row>
    <row r="68" spans="1:5">
      <c r="A68" s="83" t="s">
        <v>32</v>
      </c>
      <c r="B68" s="114">
        <f>B43</f>
        <v>0</v>
      </c>
      <c r="C68" s="115">
        <f t="shared" si="6"/>
        <v>0</v>
      </c>
      <c r="E68" s="84">
        <v>0.2</v>
      </c>
    </row>
    <row r="69" spans="1:5">
      <c r="A69" s="83" t="s">
        <v>160</v>
      </c>
      <c r="B69" s="114">
        <f>B16</f>
        <v>0</v>
      </c>
      <c r="C69" s="115">
        <f t="shared" si="6"/>
        <v>0</v>
      </c>
      <c r="E69" s="84">
        <v>0.2</v>
      </c>
    </row>
    <row r="70" spans="1:5">
      <c r="A70" s="83" t="s">
        <v>29</v>
      </c>
      <c r="B70" s="114">
        <f>SUM('DPGF - Entretien'!$H$18:$H$22)</f>
        <v>0</v>
      </c>
      <c r="C70" s="115">
        <f t="shared" si="6"/>
        <v>0</v>
      </c>
      <c r="E70" s="84">
        <v>0.2</v>
      </c>
    </row>
    <row r="71" spans="1:5">
      <c r="A71" s="83" t="s">
        <v>30</v>
      </c>
      <c r="B71" s="114">
        <f>B46</f>
        <v>0</v>
      </c>
      <c r="C71" s="115">
        <f t="shared" si="6"/>
        <v>0</v>
      </c>
      <c r="E71" s="84">
        <v>0.2</v>
      </c>
    </row>
    <row r="72" spans="1:5">
      <c r="A72" s="81" t="s">
        <v>31</v>
      </c>
      <c r="B72" s="86">
        <f>SUM(B73:B80)</f>
        <v>0</v>
      </c>
      <c r="C72" s="86">
        <f>B72*1.2</f>
        <v>0</v>
      </c>
      <c r="E72" s="82">
        <v>0.2</v>
      </c>
    </row>
    <row r="73" spans="1:5">
      <c r="A73" s="83" t="s">
        <v>65</v>
      </c>
      <c r="B73" s="114">
        <f>SUM('DPGF-MAINTENANCE'!$G$5)</f>
        <v>0</v>
      </c>
      <c r="C73" s="115">
        <f t="shared" ref="C73:C80" si="7">B73*1.2</f>
        <v>0</v>
      </c>
      <c r="E73" s="84">
        <v>0.2</v>
      </c>
    </row>
    <row r="74" spans="1:5">
      <c r="A74" s="83" t="s">
        <v>33</v>
      </c>
      <c r="B74" s="114">
        <f>SUM('DPGF-MAINTENANCE'!$G$11)</f>
        <v>0</v>
      </c>
      <c r="C74" s="115">
        <f t="shared" si="7"/>
        <v>0</v>
      </c>
      <c r="E74" s="84">
        <v>0.2</v>
      </c>
    </row>
    <row r="75" spans="1:5">
      <c r="A75" s="83" t="s">
        <v>34</v>
      </c>
      <c r="B75" s="114">
        <f>SUM('DPGF-MAINTENANCE'!$G$15)</f>
        <v>0</v>
      </c>
      <c r="C75" s="115">
        <f t="shared" si="7"/>
        <v>0</v>
      </c>
      <c r="E75" s="84">
        <v>0.2</v>
      </c>
    </row>
    <row r="76" spans="1:5">
      <c r="A76" s="83" t="s">
        <v>35</v>
      </c>
      <c r="B76" s="114">
        <f>SUM('DPGF-MAINTENANCE'!$G$23)</f>
        <v>0</v>
      </c>
      <c r="C76" s="115">
        <f t="shared" si="7"/>
        <v>0</v>
      </c>
      <c r="E76" s="84">
        <v>0.2</v>
      </c>
    </row>
    <row r="77" spans="1:5">
      <c r="A77" s="83" t="s">
        <v>36</v>
      </c>
      <c r="B77" s="114">
        <f>SUM('DPGF-MAINTENANCE'!$G$29)</f>
        <v>0</v>
      </c>
      <c r="C77" s="115">
        <f t="shared" si="7"/>
        <v>0</v>
      </c>
      <c r="E77" s="84">
        <v>0.2</v>
      </c>
    </row>
    <row r="78" spans="1:5">
      <c r="A78" s="83" t="s">
        <v>37</v>
      </c>
      <c r="B78" s="114">
        <f>SUM('DPGF-MAINTENANCE'!$G$38)</f>
        <v>0</v>
      </c>
      <c r="C78" s="115">
        <f t="shared" si="7"/>
        <v>0</v>
      </c>
      <c r="E78" s="84">
        <v>0.2</v>
      </c>
    </row>
    <row r="79" spans="1:5">
      <c r="A79" s="83" t="s">
        <v>41</v>
      </c>
      <c r="B79" s="114">
        <f>SUM('DPGF-MAINTENANCE'!$G$43)</f>
        <v>0</v>
      </c>
      <c r="C79" s="115">
        <f t="shared" si="7"/>
        <v>0</v>
      </c>
      <c r="E79" s="84">
        <v>0.2</v>
      </c>
    </row>
    <row r="80" spans="1:5" ht="28.5">
      <c r="A80" s="83" t="s">
        <v>407</v>
      </c>
      <c r="B80" s="114">
        <f>B55</f>
        <v>0</v>
      </c>
      <c r="C80" s="115">
        <f t="shared" si="7"/>
        <v>0</v>
      </c>
      <c r="E80" s="82">
        <v>0.2</v>
      </c>
    </row>
    <row r="81" spans="1:5">
      <c r="A81" s="85" t="s">
        <v>40</v>
      </c>
      <c r="B81" s="86">
        <f>SUM(B72+B66+B58)</f>
        <v>0</v>
      </c>
      <c r="C81" s="86">
        <f>SUM(C58+C66+C72)</f>
        <v>0</v>
      </c>
    </row>
    <row r="83" spans="1:5">
      <c r="A83" s="123" t="s">
        <v>417</v>
      </c>
    </row>
    <row r="84" spans="1:5">
      <c r="A84" s="81" t="s">
        <v>61</v>
      </c>
      <c r="B84" s="86">
        <f>SUM(B85:B91)</f>
        <v>0</v>
      </c>
      <c r="C84" s="86">
        <f>B84*1.2</f>
        <v>0</v>
      </c>
      <c r="E84" s="82">
        <v>0.2</v>
      </c>
    </row>
    <row r="85" spans="1:5">
      <c r="A85" s="83" t="s">
        <v>20</v>
      </c>
      <c r="B85" s="114">
        <f>$B$6</f>
        <v>0</v>
      </c>
      <c r="C85" s="115">
        <f t="shared" ref="C85:C91" si="8">B85*1.2</f>
        <v>0</v>
      </c>
      <c r="E85" s="84">
        <v>0.2</v>
      </c>
    </row>
    <row r="86" spans="1:5">
      <c r="A86" s="83" t="s">
        <v>85</v>
      </c>
      <c r="B86" s="114">
        <f>$B$7</f>
        <v>0</v>
      </c>
      <c r="C86" s="115">
        <f t="shared" si="8"/>
        <v>0</v>
      </c>
      <c r="E86" s="84">
        <v>0.2</v>
      </c>
    </row>
    <row r="87" spans="1:5">
      <c r="A87" s="83" t="s">
        <v>26</v>
      </c>
      <c r="B87" s="114">
        <f>$B$8</f>
        <v>0</v>
      </c>
      <c r="C87" s="115">
        <f t="shared" si="8"/>
        <v>0</v>
      </c>
      <c r="E87" s="84">
        <v>0.2</v>
      </c>
    </row>
    <row r="88" spans="1:5">
      <c r="A88" s="83" t="s">
        <v>38</v>
      </c>
      <c r="B88" s="114">
        <f>$B$9</f>
        <v>0</v>
      </c>
      <c r="C88" s="115">
        <f t="shared" si="8"/>
        <v>0</v>
      </c>
      <c r="E88" s="84">
        <v>0.2</v>
      </c>
    </row>
    <row r="89" spans="1:5">
      <c r="A89" s="83" t="s">
        <v>39</v>
      </c>
      <c r="B89" s="114">
        <f>$B$10</f>
        <v>0</v>
      </c>
      <c r="C89" s="115">
        <f t="shared" si="8"/>
        <v>0</v>
      </c>
      <c r="E89" s="84">
        <v>0.2</v>
      </c>
    </row>
    <row r="90" spans="1:5">
      <c r="A90" s="83" t="s">
        <v>0</v>
      </c>
      <c r="B90" s="114">
        <f>$B$11</f>
        <v>0</v>
      </c>
      <c r="C90" s="115">
        <f t="shared" si="8"/>
        <v>0</v>
      </c>
      <c r="E90" s="84">
        <v>0.2</v>
      </c>
    </row>
    <row r="91" spans="1:5">
      <c r="A91" s="83" t="s">
        <v>86</v>
      </c>
      <c r="B91" s="114">
        <f>$B$12</f>
        <v>0</v>
      </c>
      <c r="C91" s="115">
        <f t="shared" si="8"/>
        <v>0</v>
      </c>
      <c r="E91" s="84">
        <v>0.2</v>
      </c>
    </row>
    <row r="92" spans="1:5">
      <c r="A92" s="81" t="s">
        <v>27</v>
      </c>
      <c r="B92" s="86">
        <f>SUM(B93:B97)</f>
        <v>0</v>
      </c>
      <c r="C92" s="86">
        <f>B92*1.2</f>
        <v>0</v>
      </c>
      <c r="E92" s="82">
        <v>0.2</v>
      </c>
    </row>
    <row r="93" spans="1:5">
      <c r="A93" s="83" t="s">
        <v>28</v>
      </c>
      <c r="B93" s="114">
        <f>SUM('DPGF - Entretien'!$I$5:$I$13)</f>
        <v>0</v>
      </c>
      <c r="C93" s="115">
        <f t="shared" ref="C93:C97" si="9">B93*1.2</f>
        <v>0</v>
      </c>
      <c r="E93" s="84">
        <v>0.2</v>
      </c>
    </row>
    <row r="94" spans="1:5">
      <c r="A94" s="83" t="s">
        <v>32</v>
      </c>
      <c r="B94" s="114">
        <f>B15</f>
        <v>0</v>
      </c>
      <c r="C94" s="115">
        <f t="shared" si="9"/>
        <v>0</v>
      </c>
      <c r="E94" s="84">
        <v>0.2</v>
      </c>
    </row>
    <row r="95" spans="1:5">
      <c r="A95" s="83" t="s">
        <v>160</v>
      </c>
      <c r="B95" s="114">
        <f>B16</f>
        <v>0</v>
      </c>
      <c r="C95" s="115">
        <f t="shared" si="9"/>
        <v>0</v>
      </c>
      <c r="E95" s="84">
        <v>0.2</v>
      </c>
    </row>
    <row r="96" spans="1:5">
      <c r="A96" s="83" t="s">
        <v>29</v>
      </c>
      <c r="B96" s="114">
        <f>SUM('DPGF - Entretien'!$H$18:$H$22)</f>
        <v>0</v>
      </c>
      <c r="C96" s="115">
        <f t="shared" si="9"/>
        <v>0</v>
      </c>
      <c r="E96" s="84">
        <v>0.2</v>
      </c>
    </row>
    <row r="97" spans="1:5">
      <c r="A97" s="83" t="s">
        <v>30</v>
      </c>
      <c r="B97" s="114">
        <f>B71</f>
        <v>0</v>
      </c>
      <c r="C97" s="115">
        <f t="shared" si="9"/>
        <v>0</v>
      </c>
      <c r="E97" s="84">
        <v>0.2</v>
      </c>
    </row>
    <row r="98" spans="1:5">
      <c r="A98" s="81" t="s">
        <v>31</v>
      </c>
      <c r="B98" s="86">
        <f>SUM(B99:B106)</f>
        <v>0</v>
      </c>
      <c r="C98" s="86">
        <f>B98*1.2</f>
        <v>0</v>
      </c>
      <c r="E98" s="82">
        <v>0.2</v>
      </c>
    </row>
    <row r="99" spans="1:5">
      <c r="A99" s="83" t="s">
        <v>65</v>
      </c>
      <c r="B99" s="114">
        <f>SUM('DPGF-MAINTENANCE'!$I$5)</f>
        <v>0</v>
      </c>
      <c r="C99" s="115">
        <f t="shared" ref="C99:C106" si="10">B99*1.2</f>
        <v>0</v>
      </c>
      <c r="E99" s="84">
        <v>0.2</v>
      </c>
    </row>
    <row r="100" spans="1:5">
      <c r="A100" s="83" t="s">
        <v>33</v>
      </c>
      <c r="B100" s="114">
        <f>SUM('DPGF-MAINTENANCE'!$I$11)</f>
        <v>0</v>
      </c>
      <c r="C100" s="115">
        <f t="shared" si="10"/>
        <v>0</v>
      </c>
      <c r="E100" s="84">
        <v>0.2</v>
      </c>
    </row>
    <row r="101" spans="1:5">
      <c r="A101" s="83" t="s">
        <v>34</v>
      </c>
      <c r="B101" s="114">
        <f>SUM('DPGF-MAINTENANCE'!$I$15)</f>
        <v>0</v>
      </c>
      <c r="C101" s="115">
        <f t="shared" si="10"/>
        <v>0</v>
      </c>
      <c r="E101" s="84">
        <v>0.2</v>
      </c>
    </row>
    <row r="102" spans="1:5">
      <c r="A102" s="83" t="s">
        <v>35</v>
      </c>
      <c r="B102" s="114">
        <f>SUM('DPGF-MAINTENANCE'!$I$23)</f>
        <v>0</v>
      </c>
      <c r="C102" s="115">
        <f t="shared" si="10"/>
        <v>0</v>
      </c>
      <c r="E102" s="84">
        <v>0.2</v>
      </c>
    </row>
    <row r="103" spans="1:5">
      <c r="A103" s="83" t="s">
        <v>36</v>
      </c>
      <c r="B103" s="114">
        <f>SUM('DPGF-MAINTENANCE'!$I$29)</f>
        <v>0</v>
      </c>
      <c r="C103" s="115">
        <f t="shared" si="10"/>
        <v>0</v>
      </c>
      <c r="E103" s="84">
        <v>0.2</v>
      </c>
    </row>
    <row r="104" spans="1:5">
      <c r="A104" s="83" t="s">
        <v>37</v>
      </c>
      <c r="B104" s="114">
        <f>SUM('DPGF-MAINTENANCE'!$I$38)</f>
        <v>0</v>
      </c>
      <c r="C104" s="115">
        <f t="shared" si="10"/>
        <v>0</v>
      </c>
      <c r="E104" s="84">
        <v>0.2</v>
      </c>
    </row>
    <row r="105" spans="1:5">
      <c r="A105" s="83" t="s">
        <v>41</v>
      </c>
      <c r="B105" s="114">
        <f>SUM('DPGF-MAINTENANCE'!$I$43)</f>
        <v>0</v>
      </c>
      <c r="C105" s="115">
        <f t="shared" si="10"/>
        <v>0</v>
      </c>
      <c r="E105" s="84">
        <v>0.2</v>
      </c>
    </row>
    <row r="106" spans="1:5" ht="28.5">
      <c r="A106" s="83" t="s">
        <v>407</v>
      </c>
      <c r="B106" s="114">
        <f>B80</f>
        <v>0</v>
      </c>
      <c r="C106" s="115">
        <f t="shared" si="10"/>
        <v>0</v>
      </c>
      <c r="D106" s="121"/>
      <c r="E106" s="82">
        <v>0.2</v>
      </c>
    </row>
    <row r="107" spans="1:5">
      <c r="A107" s="85" t="s">
        <v>40</v>
      </c>
      <c r="B107" s="86">
        <f>SUM(B98+B92+B84)</f>
        <v>0</v>
      </c>
      <c r="C107" s="86">
        <f>SUM(C84+C92+C98)</f>
        <v>0</v>
      </c>
      <c r="D107" s="121"/>
      <c r="E107" s="122"/>
    </row>
    <row r="108" spans="1:5" ht="15.75" thickBot="1">
      <c r="A108" s="118"/>
      <c r="B108" s="119"/>
      <c r="C108" s="120"/>
    </row>
    <row r="109" spans="1:5">
      <c r="A109" s="78" t="s">
        <v>413</v>
      </c>
      <c r="B109" s="79" t="s">
        <v>24</v>
      </c>
      <c r="C109" s="80" t="s">
        <v>25</v>
      </c>
    </row>
    <row r="110" spans="1:5">
      <c r="A110" s="83" t="s">
        <v>408</v>
      </c>
      <c r="B110" s="114">
        <f>B28</f>
        <v>0</v>
      </c>
      <c r="C110" s="115">
        <f>B110*1.2</f>
        <v>0</v>
      </c>
    </row>
    <row r="111" spans="1:5">
      <c r="A111" s="83" t="s">
        <v>409</v>
      </c>
      <c r="B111" s="114">
        <f>B56</f>
        <v>0</v>
      </c>
      <c r="C111" s="115">
        <f t="shared" ref="C111:C113" si="11">B111*1.2</f>
        <v>0</v>
      </c>
    </row>
    <row r="112" spans="1:5">
      <c r="A112" s="83" t="s">
        <v>410</v>
      </c>
      <c r="B112" s="114">
        <f>B81</f>
        <v>0</v>
      </c>
      <c r="C112" s="115">
        <f t="shared" si="11"/>
        <v>0</v>
      </c>
    </row>
    <row r="113" spans="1:3">
      <c r="A113" s="83" t="s">
        <v>411</v>
      </c>
      <c r="B113" s="114">
        <f>B107</f>
        <v>0</v>
      </c>
      <c r="C113" s="115">
        <f t="shared" si="11"/>
        <v>0</v>
      </c>
    </row>
    <row r="114" spans="1:3">
      <c r="A114" s="85" t="s">
        <v>412</v>
      </c>
      <c r="B114" s="86">
        <f>SUM(B110:B113)</f>
        <v>0</v>
      </c>
      <c r="C114" s="86">
        <f>SUM(C110:C113)</f>
        <v>0</v>
      </c>
    </row>
  </sheetData>
  <mergeCells count="2">
    <mergeCell ref="A1:C1"/>
    <mergeCell ref="A2:C2"/>
  </mergeCells>
  <pageMargins left="0.7" right="0.7" top="0.75" bottom="0.75" header="0.3" footer="0.3"/>
  <pageSetup paperSize="9" scale="61" orientation="portrait" r:id="rId1"/>
  <headerFooter>
    <oddHeader>&amp;C&amp;F</oddHeader>
    <oddFooter>&amp;R&amp;P/&amp;N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view="pageLayout" topLeftCell="A4" zoomScaleNormal="100" workbookViewId="0">
      <selection activeCell="G18" sqref="G18:G22"/>
    </sheetView>
  </sheetViews>
  <sheetFormatPr baseColWidth="10" defaultRowHeight="15"/>
  <cols>
    <col min="1" max="1" width="38.28515625" customWidth="1"/>
    <col min="2" max="2" width="18.5703125" customWidth="1"/>
    <col min="3" max="3" width="19.42578125" customWidth="1"/>
    <col min="4" max="4" width="18.7109375" customWidth="1"/>
    <col min="5" max="5" width="18.85546875" customWidth="1"/>
    <col min="6" max="6" width="37.85546875" customWidth="1"/>
    <col min="7" max="7" width="37.28515625" customWidth="1"/>
    <col min="8" max="8" width="15.28515625" customWidth="1"/>
    <col min="9" max="9" width="17.42578125" customWidth="1"/>
  </cols>
  <sheetData>
    <row r="1" spans="1:9" ht="69.599999999999994" customHeight="1">
      <c r="A1" s="169" t="s">
        <v>158</v>
      </c>
      <c r="B1" s="169"/>
      <c r="C1" s="169"/>
      <c r="D1" s="169"/>
      <c r="E1" s="169"/>
      <c r="F1" s="169"/>
      <c r="G1" s="169"/>
      <c r="H1" s="169"/>
      <c r="I1" s="169"/>
    </row>
    <row r="2" spans="1:9" ht="27" customHeight="1" thickBot="1">
      <c r="A2" s="186" t="s">
        <v>49</v>
      </c>
      <c r="B2" s="186"/>
      <c r="C2" s="186"/>
      <c r="D2" s="186"/>
      <c r="E2" s="186"/>
      <c r="F2" s="186"/>
      <c r="G2" s="186"/>
      <c r="H2" s="186"/>
      <c r="I2" s="186"/>
    </row>
    <row r="3" spans="1:9" ht="51.6" customHeight="1" thickBot="1">
      <c r="A3" s="170" t="s">
        <v>71</v>
      </c>
      <c r="B3" s="183" t="s">
        <v>42</v>
      </c>
      <c r="C3" s="184"/>
      <c r="D3" s="184" t="s">
        <v>43</v>
      </c>
      <c r="E3" s="185"/>
      <c r="F3" s="1" t="s">
        <v>44</v>
      </c>
      <c r="G3" s="1" t="s">
        <v>45</v>
      </c>
      <c r="H3" s="183" t="s">
        <v>46</v>
      </c>
      <c r="I3" s="184"/>
    </row>
    <row r="4" spans="1:9" ht="20.100000000000001" customHeight="1" thickBot="1">
      <c r="A4" s="171"/>
      <c r="B4" s="19" t="s">
        <v>47</v>
      </c>
      <c r="C4" s="1" t="s">
        <v>48</v>
      </c>
      <c r="D4" s="20" t="s">
        <v>47</v>
      </c>
      <c r="E4" s="20" t="s">
        <v>48</v>
      </c>
      <c r="F4" s="20" t="s">
        <v>48</v>
      </c>
      <c r="G4" s="20" t="s">
        <v>48</v>
      </c>
      <c r="H4" s="20" t="s">
        <v>47</v>
      </c>
      <c r="I4" s="20" t="s">
        <v>48</v>
      </c>
    </row>
    <row r="5" spans="1:9" ht="39" customHeight="1" thickBot="1">
      <c r="A5" s="23" t="s">
        <v>418</v>
      </c>
      <c r="B5" s="74"/>
      <c r="C5" s="152"/>
      <c r="D5" s="178">
        <f>C5*25</f>
        <v>0</v>
      </c>
      <c r="E5" s="178">
        <f>D5*25</f>
        <v>0</v>
      </c>
      <c r="F5" s="178"/>
      <c r="G5" s="178"/>
      <c r="H5" s="179">
        <f>B5:B13+D5</f>
        <v>0</v>
      </c>
      <c r="I5" s="180">
        <f>SUM(C5:C13)+E5+F5+G5</f>
        <v>0</v>
      </c>
    </row>
    <row r="6" spans="1:9" ht="27" customHeight="1" thickBot="1">
      <c r="A6" s="24" t="s">
        <v>72</v>
      </c>
      <c r="B6" s="74"/>
      <c r="C6" s="152"/>
      <c r="D6" s="178"/>
      <c r="E6" s="178"/>
      <c r="F6" s="178"/>
      <c r="G6" s="178"/>
      <c r="H6" s="179"/>
      <c r="I6" s="181"/>
    </row>
    <row r="7" spans="1:9" ht="27" customHeight="1" thickBot="1">
      <c r="A7" s="25" t="s">
        <v>73</v>
      </c>
      <c r="B7" s="74"/>
      <c r="C7" s="152"/>
      <c r="D7" s="178"/>
      <c r="E7" s="178"/>
      <c r="F7" s="178"/>
      <c r="G7" s="178"/>
      <c r="H7" s="179"/>
      <c r="I7" s="181"/>
    </row>
    <row r="8" spans="1:9" ht="27" customHeight="1" thickBot="1">
      <c r="A8" s="25" t="s">
        <v>74</v>
      </c>
      <c r="B8" s="74"/>
      <c r="C8" s="152"/>
      <c r="D8" s="178"/>
      <c r="E8" s="178"/>
      <c r="F8" s="178"/>
      <c r="G8" s="178"/>
      <c r="H8" s="179"/>
      <c r="I8" s="181"/>
    </row>
    <row r="9" spans="1:9" ht="27" customHeight="1" thickBot="1">
      <c r="A9" s="25" t="s">
        <v>75</v>
      </c>
      <c r="B9" s="74"/>
      <c r="C9" s="152"/>
      <c r="D9" s="178"/>
      <c r="E9" s="178"/>
      <c r="F9" s="178"/>
      <c r="G9" s="178"/>
      <c r="H9" s="179"/>
      <c r="I9" s="181"/>
    </row>
    <row r="10" spans="1:9" ht="27" customHeight="1" thickBot="1">
      <c r="A10" s="25" t="s">
        <v>76</v>
      </c>
      <c r="B10" s="74"/>
      <c r="C10" s="152"/>
      <c r="D10" s="178"/>
      <c r="E10" s="178"/>
      <c r="F10" s="178"/>
      <c r="G10" s="178"/>
      <c r="H10" s="179"/>
      <c r="I10" s="181"/>
    </row>
    <row r="11" spans="1:9" ht="27" customHeight="1" thickBot="1">
      <c r="A11" s="25" t="s">
        <v>77</v>
      </c>
      <c r="B11" s="74"/>
      <c r="C11" s="152"/>
      <c r="D11" s="178"/>
      <c r="E11" s="178"/>
      <c r="F11" s="178"/>
      <c r="G11" s="178"/>
      <c r="H11" s="179"/>
      <c r="I11" s="181"/>
    </row>
    <row r="12" spans="1:9" ht="27" customHeight="1" thickBot="1">
      <c r="A12" s="25" t="s">
        <v>78</v>
      </c>
      <c r="B12" s="74"/>
      <c r="C12" s="152"/>
      <c r="D12" s="178"/>
      <c r="E12" s="178"/>
      <c r="F12" s="178"/>
      <c r="G12" s="178"/>
      <c r="H12" s="179"/>
      <c r="I12" s="181"/>
    </row>
    <row r="13" spans="1:9" ht="27" customHeight="1" thickBot="1">
      <c r="A13" s="25" t="s">
        <v>79</v>
      </c>
      <c r="B13" s="74"/>
      <c r="C13" s="152"/>
      <c r="D13" s="178"/>
      <c r="E13" s="178"/>
      <c r="F13" s="178"/>
      <c r="G13" s="178"/>
      <c r="H13" s="179"/>
      <c r="I13" s="182"/>
    </row>
    <row r="14" spans="1:9" ht="9" customHeight="1" thickBot="1">
      <c r="A14" s="12"/>
      <c r="B14" s="13"/>
      <c r="C14" s="13"/>
      <c r="D14" s="21"/>
      <c r="E14" s="21"/>
      <c r="F14" s="21"/>
      <c r="G14" s="21"/>
      <c r="H14" s="22"/>
      <c r="I14" s="21"/>
    </row>
    <row r="15" spans="1:9" ht="23.25" customHeight="1" thickBot="1">
      <c r="A15" s="172" t="s">
        <v>50</v>
      </c>
      <c r="B15" s="173"/>
      <c r="C15" s="173"/>
      <c r="D15" s="173"/>
      <c r="E15" s="173"/>
      <c r="F15" s="173"/>
      <c r="G15" s="173"/>
      <c r="H15" s="174"/>
    </row>
    <row r="16" spans="1:9" ht="36.75" customHeight="1" thickBot="1">
      <c r="A16" s="9"/>
      <c r="B16" s="175" t="s">
        <v>51</v>
      </c>
      <c r="C16" s="176"/>
      <c r="D16" s="177"/>
      <c r="E16" s="175" t="s">
        <v>419</v>
      </c>
      <c r="F16" s="177"/>
      <c r="G16" s="14" t="s">
        <v>52</v>
      </c>
      <c r="H16" s="2" t="s">
        <v>40</v>
      </c>
    </row>
    <row r="17" spans="1:9" ht="31.35" customHeight="1" thickBot="1">
      <c r="A17" s="10"/>
      <c r="B17" s="2" t="s">
        <v>80</v>
      </c>
      <c r="C17" s="2" t="s">
        <v>58</v>
      </c>
      <c r="D17" s="2" t="s">
        <v>68</v>
      </c>
      <c r="E17" s="2" t="s">
        <v>81</v>
      </c>
      <c r="F17" s="2" t="s">
        <v>68</v>
      </c>
      <c r="G17" s="14" t="s">
        <v>68</v>
      </c>
      <c r="H17" s="131" t="s">
        <v>68</v>
      </c>
    </row>
    <row r="18" spans="1:9" ht="15.75" thickBot="1">
      <c r="A18" s="26" t="s">
        <v>53</v>
      </c>
      <c r="B18" s="3">
        <v>10</v>
      </c>
      <c r="C18" s="4">
        <v>600</v>
      </c>
      <c r="D18" s="73"/>
      <c r="E18" s="3" t="s">
        <v>60</v>
      </c>
      <c r="F18" s="73"/>
      <c r="G18" s="73"/>
      <c r="H18" s="187">
        <f>SUM(D18:D22)+((F18:F22)+F19+F20+F21+F22)+((G18:G22+G19+G20+G21+G22))</f>
        <v>0</v>
      </c>
    </row>
    <row r="19" spans="1:9" ht="15.75" thickBot="1">
      <c r="A19" s="26" t="s">
        <v>54</v>
      </c>
      <c r="B19" s="5">
        <v>5</v>
      </c>
      <c r="C19" s="6">
        <v>600</v>
      </c>
      <c r="D19" s="73"/>
      <c r="E19" s="5" t="s">
        <v>59</v>
      </c>
      <c r="F19" s="73"/>
      <c r="G19" s="73"/>
      <c r="H19" s="188"/>
    </row>
    <row r="20" spans="1:9" ht="15.75" thickBot="1">
      <c r="A20" s="26" t="s">
        <v>55</v>
      </c>
      <c r="B20" s="5">
        <v>3</v>
      </c>
      <c r="C20" s="6">
        <v>300</v>
      </c>
      <c r="D20" s="73"/>
      <c r="E20" s="5" t="s">
        <v>59</v>
      </c>
      <c r="F20" s="73"/>
      <c r="G20" s="73"/>
      <c r="H20" s="188"/>
    </row>
    <row r="21" spans="1:9" ht="15.75" thickBot="1">
      <c r="A21" s="26" t="s">
        <v>56</v>
      </c>
      <c r="B21" s="7" t="s">
        <v>57</v>
      </c>
      <c r="C21" s="8"/>
      <c r="D21" s="73"/>
      <c r="E21" s="11" t="s">
        <v>59</v>
      </c>
      <c r="F21" s="73"/>
      <c r="G21" s="73"/>
      <c r="H21" s="188"/>
    </row>
    <row r="22" spans="1:9" ht="15.75" thickBot="1">
      <c r="A22" s="26" t="s">
        <v>161</v>
      </c>
      <c r="B22" s="7">
        <v>1</v>
      </c>
      <c r="C22" s="6">
        <v>100</v>
      </c>
      <c r="D22" s="87"/>
      <c r="E22" s="11" t="s">
        <v>479</v>
      </c>
      <c r="F22" s="87"/>
      <c r="G22" s="113"/>
      <c r="H22" s="188"/>
    </row>
    <row r="23" spans="1:9" ht="9" customHeight="1" thickBot="1">
      <c r="A23" s="12"/>
      <c r="B23" s="13"/>
      <c r="C23" s="13"/>
      <c r="D23" s="21"/>
      <c r="E23" s="21"/>
      <c r="F23" s="21"/>
      <c r="G23" s="21"/>
      <c r="H23" s="22"/>
      <c r="I23" s="21"/>
    </row>
  </sheetData>
  <mergeCells count="16">
    <mergeCell ref="H18:H22"/>
    <mergeCell ref="A1:I1"/>
    <mergeCell ref="A3:A4"/>
    <mergeCell ref="A15:H15"/>
    <mergeCell ref="B16:D16"/>
    <mergeCell ref="E16:F16"/>
    <mergeCell ref="D5:D13"/>
    <mergeCell ref="E5:E13"/>
    <mergeCell ref="F5:F13"/>
    <mergeCell ref="G5:G13"/>
    <mergeCell ref="H5:H13"/>
    <mergeCell ref="I5:I13"/>
    <mergeCell ref="B3:C3"/>
    <mergeCell ref="D3:E3"/>
    <mergeCell ref="H3:I3"/>
    <mergeCell ref="A2:I2"/>
  </mergeCells>
  <pageMargins left="0.7" right="0.7" top="0.75" bottom="0.75" header="0.3" footer="0.3"/>
  <pageSetup paperSize="9" scale="59" orientation="landscape" r:id="rId1"/>
  <headerFooter>
    <oddHeader>&amp;C&amp;F</oddHeader>
    <oddFooter>&amp;R&amp;P/&amp;N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topLeftCell="A31" workbookViewId="0">
      <selection activeCell="C44" sqref="C44"/>
    </sheetView>
  </sheetViews>
  <sheetFormatPr baseColWidth="10" defaultRowHeight="15"/>
  <cols>
    <col min="1" max="1" width="28.140625" style="104" customWidth="1"/>
    <col min="2" max="2" width="55.85546875" style="41" customWidth="1"/>
    <col min="3" max="10" width="19.7109375" customWidth="1"/>
  </cols>
  <sheetData>
    <row r="1" spans="1:10">
      <c r="B1" s="189" t="s">
        <v>420</v>
      </c>
      <c r="C1" s="169"/>
      <c r="D1" s="169"/>
    </row>
    <row r="2" spans="1:10">
      <c r="A2" s="190" t="s">
        <v>434</v>
      </c>
      <c r="B2" s="191"/>
      <c r="C2" s="191"/>
      <c r="D2" s="191"/>
      <c r="E2" s="191"/>
      <c r="F2" s="191"/>
      <c r="G2" s="191"/>
      <c r="H2" s="191"/>
      <c r="I2" s="191"/>
      <c r="J2" s="191"/>
    </row>
    <row r="3" spans="1:10">
      <c r="B3" s="15"/>
      <c r="C3" s="189" t="s">
        <v>423</v>
      </c>
      <c r="D3" s="169"/>
      <c r="E3" s="189" t="s">
        <v>424</v>
      </c>
      <c r="F3" s="169"/>
      <c r="G3" s="189" t="s">
        <v>425</v>
      </c>
      <c r="H3" s="169"/>
      <c r="I3" s="189" t="s">
        <v>426</v>
      </c>
      <c r="J3" s="169"/>
    </row>
    <row r="4" spans="1:10" ht="30">
      <c r="A4" s="16" t="s">
        <v>427</v>
      </c>
      <c r="B4" s="16" t="s">
        <v>66</v>
      </c>
      <c r="C4" s="16" t="s">
        <v>24</v>
      </c>
      <c r="D4" s="16" t="s">
        <v>25</v>
      </c>
      <c r="E4" s="16" t="s">
        <v>24</v>
      </c>
      <c r="F4" s="16" t="s">
        <v>25</v>
      </c>
      <c r="G4" s="16" t="s">
        <v>24</v>
      </c>
      <c r="H4" s="16" t="s">
        <v>25</v>
      </c>
      <c r="I4" s="16" t="s">
        <v>24</v>
      </c>
      <c r="J4" s="16" t="s">
        <v>25</v>
      </c>
    </row>
    <row r="5" spans="1:10">
      <c r="A5" s="125"/>
      <c r="B5" s="125" t="s">
        <v>1</v>
      </c>
      <c r="C5" s="17">
        <f>C6+C10+C7+C8+C9</f>
        <v>0</v>
      </c>
      <c r="D5" s="17">
        <f>C5*1.2</f>
        <v>0</v>
      </c>
      <c r="E5" s="17">
        <f>E6+E10+E7+E8+E9</f>
        <v>0</v>
      </c>
      <c r="F5" s="17">
        <f>E5*1.2</f>
        <v>0</v>
      </c>
      <c r="G5" s="17">
        <f>G6+G10+G7+G8+G9</f>
        <v>0</v>
      </c>
      <c r="H5" s="17">
        <f>G5*1.2</f>
        <v>0</v>
      </c>
      <c r="I5" s="17">
        <f>I6+I10+I7+I8+I9</f>
        <v>0</v>
      </c>
      <c r="J5" s="17">
        <f>I5*1.2</f>
        <v>0</v>
      </c>
    </row>
    <row r="6" spans="1:10" ht="28.5">
      <c r="A6" s="104" t="s">
        <v>433</v>
      </c>
      <c r="B6" s="126" t="s">
        <v>2</v>
      </c>
      <c r="C6" s="113"/>
      <c r="D6" s="18">
        <f t="shared" ref="D6:J44" si="0">C6*1.2</f>
        <v>0</v>
      </c>
      <c r="E6" s="128">
        <f>C6</f>
        <v>0</v>
      </c>
      <c r="F6" s="18">
        <f t="shared" ref="F6" si="1">E6*1.2</f>
        <v>0</v>
      </c>
      <c r="G6" s="128">
        <f>E6</f>
        <v>0</v>
      </c>
      <c r="H6" s="18">
        <f t="shared" ref="H6" si="2">G6*1.2</f>
        <v>0</v>
      </c>
      <c r="I6" s="128">
        <f>G6</f>
        <v>0</v>
      </c>
      <c r="J6" s="18">
        <f t="shared" ref="J6" si="3">I6*1.2</f>
        <v>0</v>
      </c>
    </row>
    <row r="7" spans="1:10">
      <c r="A7" s="104" t="s">
        <v>433</v>
      </c>
      <c r="B7" s="127" t="s">
        <v>428</v>
      </c>
      <c r="C7" s="113"/>
      <c r="D7" s="18">
        <v>0</v>
      </c>
      <c r="E7" s="128">
        <f t="shared" ref="E7:I10" si="4">C7</f>
        <v>0</v>
      </c>
      <c r="F7" s="18">
        <v>0</v>
      </c>
      <c r="G7" s="128">
        <f t="shared" si="4"/>
        <v>0</v>
      </c>
      <c r="H7" s="18">
        <v>0</v>
      </c>
      <c r="I7" s="128">
        <f t="shared" si="4"/>
        <v>0</v>
      </c>
      <c r="J7" s="18">
        <v>0</v>
      </c>
    </row>
    <row r="8" spans="1:10">
      <c r="A8" s="104" t="s">
        <v>433</v>
      </c>
      <c r="B8" s="127" t="s">
        <v>167</v>
      </c>
      <c r="C8" s="113"/>
      <c r="D8" s="18">
        <v>0</v>
      </c>
      <c r="E8" s="128">
        <f t="shared" si="4"/>
        <v>0</v>
      </c>
      <c r="F8" s="18">
        <v>0</v>
      </c>
      <c r="G8" s="128">
        <f t="shared" si="4"/>
        <v>0</v>
      </c>
      <c r="H8" s="18">
        <v>0</v>
      </c>
      <c r="I8" s="128">
        <f t="shared" si="4"/>
        <v>0</v>
      </c>
      <c r="J8" s="18">
        <v>0</v>
      </c>
    </row>
    <row r="9" spans="1:10">
      <c r="A9" s="104" t="s">
        <v>433</v>
      </c>
      <c r="B9" s="127" t="s">
        <v>168</v>
      </c>
      <c r="C9" s="113"/>
      <c r="D9" s="18">
        <v>0</v>
      </c>
      <c r="E9" s="128">
        <f t="shared" si="4"/>
        <v>0</v>
      </c>
      <c r="F9" s="18">
        <v>0</v>
      </c>
      <c r="G9" s="128">
        <f t="shared" si="4"/>
        <v>0</v>
      </c>
      <c r="H9" s="18">
        <v>0</v>
      </c>
      <c r="I9" s="128">
        <f t="shared" si="4"/>
        <v>0</v>
      </c>
      <c r="J9" s="18">
        <v>0</v>
      </c>
    </row>
    <row r="10" spans="1:10">
      <c r="B10" s="126" t="s">
        <v>82</v>
      </c>
      <c r="C10" s="152"/>
      <c r="D10" s="18">
        <f t="shared" si="0"/>
        <v>0</v>
      </c>
      <c r="E10" s="128">
        <f t="shared" si="4"/>
        <v>0</v>
      </c>
      <c r="F10" s="18">
        <f t="shared" ref="F10:F37" si="5">E10*1.2</f>
        <v>0</v>
      </c>
      <c r="G10" s="128">
        <f t="shared" si="4"/>
        <v>0</v>
      </c>
      <c r="H10" s="18">
        <f t="shared" ref="H10:J37" si="6">G10*1.2</f>
        <v>0</v>
      </c>
      <c r="I10" s="128">
        <f t="shared" si="4"/>
        <v>0</v>
      </c>
      <c r="J10" s="18">
        <f t="shared" ref="J10:J35" si="7">I10*1.2</f>
        <v>0</v>
      </c>
    </row>
    <row r="11" spans="1:10">
      <c r="A11" s="125"/>
      <c r="B11" s="125" t="s">
        <v>3</v>
      </c>
      <c r="C11" s="17">
        <f>SUM(C12:C14)</f>
        <v>0</v>
      </c>
      <c r="D11" s="17">
        <f t="shared" si="0"/>
        <v>0</v>
      </c>
      <c r="E11" s="17">
        <f>E12+E13+E14</f>
        <v>0</v>
      </c>
      <c r="F11" s="17">
        <f t="shared" si="5"/>
        <v>0</v>
      </c>
      <c r="G11" s="17">
        <f>G12+G13+G14</f>
        <v>0</v>
      </c>
      <c r="H11" s="17">
        <f t="shared" si="6"/>
        <v>0</v>
      </c>
      <c r="I11" s="17">
        <f>I12+I13+I14</f>
        <v>0</v>
      </c>
      <c r="J11" s="17">
        <f t="shared" si="7"/>
        <v>0</v>
      </c>
    </row>
    <row r="12" spans="1:10">
      <c r="A12" s="104" t="s">
        <v>433</v>
      </c>
      <c r="B12" s="126" t="s">
        <v>8</v>
      </c>
      <c r="C12" s="113"/>
      <c r="D12" s="18">
        <f t="shared" si="0"/>
        <v>0</v>
      </c>
      <c r="E12" s="128">
        <f t="shared" ref="E12:I14" si="8">C12</f>
        <v>0</v>
      </c>
      <c r="F12" s="18">
        <f t="shared" si="5"/>
        <v>0</v>
      </c>
      <c r="G12" s="128">
        <f t="shared" si="8"/>
        <v>0</v>
      </c>
      <c r="H12" s="18">
        <f t="shared" si="6"/>
        <v>0</v>
      </c>
      <c r="I12" s="128">
        <f t="shared" si="8"/>
        <v>0</v>
      </c>
      <c r="J12" s="18">
        <f t="shared" si="7"/>
        <v>0</v>
      </c>
    </row>
    <row r="13" spans="1:10" ht="28.5">
      <c r="A13" s="104" t="s">
        <v>433</v>
      </c>
      <c r="B13" s="127" t="s">
        <v>429</v>
      </c>
      <c r="C13" s="113"/>
      <c r="D13" s="18">
        <f t="shared" si="0"/>
        <v>0</v>
      </c>
      <c r="E13" s="128">
        <f t="shared" si="8"/>
        <v>0</v>
      </c>
      <c r="F13" s="18">
        <f t="shared" si="5"/>
        <v>0</v>
      </c>
      <c r="G13" s="128">
        <f t="shared" si="8"/>
        <v>0</v>
      </c>
      <c r="H13" s="18">
        <f t="shared" si="6"/>
        <v>0</v>
      </c>
      <c r="I13" s="128">
        <f t="shared" si="8"/>
        <v>0</v>
      </c>
      <c r="J13" s="18">
        <f t="shared" si="7"/>
        <v>0</v>
      </c>
    </row>
    <row r="14" spans="1:10">
      <c r="A14" s="104" t="s">
        <v>422</v>
      </c>
      <c r="B14" s="126" t="s">
        <v>87</v>
      </c>
      <c r="C14" s="113"/>
      <c r="D14" s="18">
        <f t="shared" si="0"/>
        <v>0</v>
      </c>
      <c r="E14" s="128">
        <f t="shared" si="8"/>
        <v>0</v>
      </c>
      <c r="F14" s="18">
        <f t="shared" si="5"/>
        <v>0</v>
      </c>
      <c r="G14" s="128">
        <f t="shared" si="8"/>
        <v>0</v>
      </c>
      <c r="H14" s="18">
        <f t="shared" si="6"/>
        <v>0</v>
      </c>
      <c r="I14" s="128">
        <f t="shared" si="8"/>
        <v>0</v>
      </c>
      <c r="J14" s="18">
        <f t="shared" si="7"/>
        <v>0</v>
      </c>
    </row>
    <row r="15" spans="1:10">
      <c r="A15" s="125"/>
      <c r="B15" s="125" t="s">
        <v>69</v>
      </c>
      <c r="C15" s="17">
        <f>C16+C17+C18+C19+C21+C22</f>
        <v>0</v>
      </c>
      <c r="D15" s="17">
        <f t="shared" si="0"/>
        <v>0</v>
      </c>
      <c r="E15" s="17">
        <f>E16+E17+E18+E19+E21+E22</f>
        <v>0</v>
      </c>
      <c r="F15" s="17">
        <f t="shared" si="5"/>
        <v>0</v>
      </c>
      <c r="G15" s="17">
        <f>G16+G17+G18+G19+G21+G22</f>
        <v>0</v>
      </c>
      <c r="H15" s="17">
        <f t="shared" si="6"/>
        <v>0</v>
      </c>
      <c r="I15" s="17">
        <f>I16+I17+I18+I19+I21+I22</f>
        <v>0</v>
      </c>
      <c r="J15" s="17">
        <f t="shared" si="7"/>
        <v>0</v>
      </c>
    </row>
    <row r="16" spans="1:10" ht="28.5">
      <c r="A16" s="104" t="s">
        <v>433</v>
      </c>
      <c r="B16" s="126" t="s">
        <v>4</v>
      </c>
      <c r="C16" s="113"/>
      <c r="D16" s="18">
        <f t="shared" si="0"/>
        <v>0</v>
      </c>
      <c r="E16" s="128">
        <f t="shared" ref="E16:I21" si="9">C16</f>
        <v>0</v>
      </c>
      <c r="F16" s="18">
        <f t="shared" si="5"/>
        <v>0</v>
      </c>
      <c r="G16" s="128">
        <f t="shared" si="9"/>
        <v>0</v>
      </c>
      <c r="H16" s="18">
        <f t="shared" si="6"/>
        <v>0</v>
      </c>
      <c r="I16" s="128">
        <f t="shared" si="9"/>
        <v>0</v>
      </c>
      <c r="J16" s="18">
        <f t="shared" si="7"/>
        <v>0</v>
      </c>
    </row>
    <row r="17" spans="1:10">
      <c r="A17" s="104" t="s">
        <v>433</v>
      </c>
      <c r="B17" s="126" t="s">
        <v>5</v>
      </c>
      <c r="C17" s="113"/>
      <c r="D17" s="18">
        <f t="shared" si="0"/>
        <v>0</v>
      </c>
      <c r="E17" s="128">
        <f t="shared" si="9"/>
        <v>0</v>
      </c>
      <c r="F17" s="18">
        <f t="shared" si="5"/>
        <v>0</v>
      </c>
      <c r="G17" s="128">
        <f t="shared" si="9"/>
        <v>0</v>
      </c>
      <c r="H17" s="18">
        <f t="shared" si="6"/>
        <v>0</v>
      </c>
      <c r="I17" s="128">
        <f t="shared" si="9"/>
        <v>0</v>
      </c>
      <c r="J17" s="18">
        <f t="shared" si="7"/>
        <v>0</v>
      </c>
    </row>
    <row r="18" spans="1:10" ht="28.5">
      <c r="A18" s="104" t="s">
        <v>433</v>
      </c>
      <c r="B18" s="126" t="s">
        <v>6</v>
      </c>
      <c r="C18" s="113"/>
      <c r="D18" s="18">
        <f t="shared" si="0"/>
        <v>0</v>
      </c>
      <c r="E18" s="128">
        <f t="shared" si="9"/>
        <v>0</v>
      </c>
      <c r="F18" s="18">
        <f t="shared" si="5"/>
        <v>0</v>
      </c>
      <c r="G18" s="128">
        <f t="shared" si="9"/>
        <v>0</v>
      </c>
      <c r="H18" s="18">
        <f t="shared" si="6"/>
        <v>0</v>
      </c>
      <c r="I18" s="128">
        <f t="shared" si="9"/>
        <v>0</v>
      </c>
      <c r="J18" s="18">
        <f t="shared" si="7"/>
        <v>0</v>
      </c>
    </row>
    <row r="19" spans="1:10">
      <c r="A19" s="104" t="s">
        <v>433</v>
      </c>
      <c r="B19" s="126" t="s">
        <v>7</v>
      </c>
      <c r="C19" s="113"/>
      <c r="D19" s="18">
        <f t="shared" si="0"/>
        <v>0</v>
      </c>
      <c r="E19" s="128">
        <f t="shared" si="9"/>
        <v>0</v>
      </c>
      <c r="F19" s="18">
        <f t="shared" si="5"/>
        <v>0</v>
      </c>
      <c r="G19" s="128">
        <f t="shared" si="9"/>
        <v>0</v>
      </c>
      <c r="H19" s="18">
        <f t="shared" si="6"/>
        <v>0</v>
      </c>
      <c r="I19" s="128">
        <f t="shared" si="9"/>
        <v>0</v>
      </c>
      <c r="J19" s="18">
        <f t="shared" si="7"/>
        <v>0</v>
      </c>
    </row>
    <row r="20" spans="1:10">
      <c r="A20" s="104" t="s">
        <v>433</v>
      </c>
      <c r="B20" s="126" t="s">
        <v>83</v>
      </c>
      <c r="C20" s="113"/>
      <c r="D20" s="18">
        <f t="shared" si="0"/>
        <v>0</v>
      </c>
      <c r="E20" s="128">
        <f t="shared" si="9"/>
        <v>0</v>
      </c>
      <c r="F20" s="18">
        <f t="shared" si="5"/>
        <v>0</v>
      </c>
      <c r="G20" s="128">
        <f t="shared" si="9"/>
        <v>0</v>
      </c>
      <c r="H20" s="18">
        <f t="shared" si="6"/>
        <v>0</v>
      </c>
      <c r="I20" s="128">
        <f t="shared" si="9"/>
        <v>0</v>
      </c>
      <c r="J20" s="18">
        <f t="shared" si="7"/>
        <v>0</v>
      </c>
    </row>
    <row r="21" spans="1:10">
      <c r="A21" s="104" t="s">
        <v>433</v>
      </c>
      <c r="B21" s="126" t="s">
        <v>430</v>
      </c>
      <c r="C21" s="113"/>
      <c r="D21" s="18">
        <f t="shared" si="0"/>
        <v>0</v>
      </c>
      <c r="E21" s="128">
        <f t="shared" si="9"/>
        <v>0</v>
      </c>
      <c r="F21" s="18">
        <f t="shared" si="5"/>
        <v>0</v>
      </c>
      <c r="G21" s="128">
        <f t="shared" si="9"/>
        <v>0</v>
      </c>
      <c r="H21" s="18">
        <f t="shared" si="6"/>
        <v>0</v>
      </c>
      <c r="I21" s="128">
        <f t="shared" si="9"/>
        <v>0</v>
      </c>
      <c r="J21" s="18">
        <f t="shared" si="7"/>
        <v>0</v>
      </c>
    </row>
    <row r="22" spans="1:10" ht="28.5">
      <c r="A22" s="104" t="s">
        <v>433</v>
      </c>
      <c r="B22" s="127" t="s">
        <v>431</v>
      </c>
      <c r="C22" s="113"/>
      <c r="D22" s="18">
        <f>C22*1.2</f>
        <v>0</v>
      </c>
      <c r="E22" s="129">
        <f>C22</f>
        <v>0</v>
      </c>
      <c r="F22" s="18">
        <f>E22*1.2</f>
        <v>0</v>
      </c>
      <c r="G22" s="129">
        <f>E22</f>
        <v>0</v>
      </c>
      <c r="H22" s="18">
        <f>G22*1.2</f>
        <v>0</v>
      </c>
      <c r="I22" s="129">
        <f>G22</f>
        <v>0</v>
      </c>
      <c r="J22" s="18">
        <f>I22*1.2</f>
        <v>0</v>
      </c>
    </row>
    <row r="23" spans="1:10">
      <c r="A23" s="125"/>
      <c r="B23" s="125" t="s">
        <v>70</v>
      </c>
      <c r="C23" s="17">
        <f>C24+C25+C26+C27+C28</f>
        <v>0</v>
      </c>
      <c r="D23" s="17">
        <f t="shared" si="0"/>
        <v>0</v>
      </c>
      <c r="E23" s="17">
        <f>E24+E25+E26+E27+E28</f>
        <v>0</v>
      </c>
      <c r="F23" s="17">
        <f t="shared" si="5"/>
        <v>0</v>
      </c>
      <c r="G23" s="17">
        <f>G24+G25+G26+G27+G28</f>
        <v>0</v>
      </c>
      <c r="H23" s="17">
        <f t="shared" si="6"/>
        <v>0</v>
      </c>
      <c r="I23" s="17">
        <f>I24+I25+I26+I27+I28</f>
        <v>0</v>
      </c>
      <c r="J23" s="17">
        <f t="shared" si="7"/>
        <v>0</v>
      </c>
    </row>
    <row r="24" spans="1:10">
      <c r="A24" s="104" t="s">
        <v>433</v>
      </c>
      <c r="B24" s="127" t="s">
        <v>21</v>
      </c>
      <c r="C24" s="113"/>
      <c r="D24" s="18">
        <f t="shared" si="0"/>
        <v>0</v>
      </c>
      <c r="E24" s="128">
        <f t="shared" ref="E24:I27" si="10">C24</f>
        <v>0</v>
      </c>
      <c r="F24" s="18">
        <f t="shared" si="5"/>
        <v>0</v>
      </c>
      <c r="G24" s="128">
        <f t="shared" si="10"/>
        <v>0</v>
      </c>
      <c r="H24" s="18">
        <f t="shared" si="6"/>
        <v>0</v>
      </c>
      <c r="I24" s="128">
        <f t="shared" si="10"/>
        <v>0</v>
      </c>
      <c r="J24" s="18">
        <f t="shared" si="7"/>
        <v>0</v>
      </c>
    </row>
    <row r="25" spans="1:10" ht="28.5">
      <c r="A25" s="104" t="s">
        <v>433</v>
      </c>
      <c r="B25" s="127" t="s">
        <v>62</v>
      </c>
      <c r="C25" s="113"/>
      <c r="D25" s="18">
        <f t="shared" si="0"/>
        <v>0</v>
      </c>
      <c r="E25" s="128">
        <f t="shared" si="10"/>
        <v>0</v>
      </c>
      <c r="F25" s="18">
        <f t="shared" si="5"/>
        <v>0</v>
      </c>
      <c r="G25" s="128">
        <f t="shared" si="10"/>
        <v>0</v>
      </c>
      <c r="H25" s="18">
        <f t="shared" si="6"/>
        <v>0</v>
      </c>
      <c r="I25" s="128">
        <f t="shared" si="10"/>
        <v>0</v>
      </c>
      <c r="J25" s="18">
        <f t="shared" si="7"/>
        <v>0</v>
      </c>
    </row>
    <row r="26" spans="1:10">
      <c r="A26" s="104" t="s">
        <v>433</v>
      </c>
      <c r="B26" s="127" t="s">
        <v>63</v>
      </c>
      <c r="C26" s="113"/>
      <c r="D26" s="18">
        <f t="shared" si="0"/>
        <v>0</v>
      </c>
      <c r="E26" s="128">
        <f t="shared" si="10"/>
        <v>0</v>
      </c>
      <c r="F26" s="18">
        <f t="shared" si="5"/>
        <v>0</v>
      </c>
      <c r="G26" s="128">
        <f t="shared" si="10"/>
        <v>0</v>
      </c>
      <c r="H26" s="18">
        <f t="shared" si="6"/>
        <v>0</v>
      </c>
      <c r="I26" s="128">
        <f t="shared" si="10"/>
        <v>0</v>
      </c>
      <c r="J26" s="18">
        <f t="shared" si="7"/>
        <v>0</v>
      </c>
    </row>
    <row r="27" spans="1:10">
      <c r="A27" s="104" t="s">
        <v>433</v>
      </c>
      <c r="B27" s="126" t="s">
        <v>64</v>
      </c>
      <c r="C27" s="113"/>
      <c r="D27" s="18">
        <f t="shared" si="0"/>
        <v>0</v>
      </c>
      <c r="E27" s="128">
        <f t="shared" si="10"/>
        <v>0</v>
      </c>
      <c r="F27" s="18">
        <f t="shared" si="5"/>
        <v>0</v>
      </c>
      <c r="G27" s="128">
        <f t="shared" si="10"/>
        <v>0</v>
      </c>
      <c r="H27" s="18">
        <f t="shared" si="6"/>
        <v>0</v>
      </c>
      <c r="I27" s="128">
        <f t="shared" si="10"/>
        <v>0</v>
      </c>
      <c r="J27" s="18">
        <f t="shared" si="7"/>
        <v>0</v>
      </c>
    </row>
    <row r="28" spans="1:10" ht="28.5">
      <c r="A28" s="104" t="s">
        <v>433</v>
      </c>
      <c r="B28" s="127" t="s">
        <v>421</v>
      </c>
      <c r="C28" s="113"/>
      <c r="D28" s="18">
        <f t="shared" ref="D28" si="11">C28*1.2</f>
        <v>0</v>
      </c>
      <c r="E28" s="129">
        <f>C28</f>
        <v>0</v>
      </c>
      <c r="F28" s="18">
        <f t="shared" si="0"/>
        <v>0</v>
      </c>
      <c r="G28" s="129">
        <f>C28</f>
        <v>0</v>
      </c>
      <c r="H28" s="18">
        <f t="shared" si="0"/>
        <v>0</v>
      </c>
      <c r="I28" s="129">
        <f>C28</f>
        <v>0</v>
      </c>
      <c r="J28" s="18">
        <f t="shared" si="0"/>
        <v>0</v>
      </c>
    </row>
    <row r="29" spans="1:10">
      <c r="A29" s="125"/>
      <c r="B29" s="125" t="s">
        <v>9</v>
      </c>
      <c r="C29" s="17">
        <f>C30+C31+C32+C33+C34+C35++C36+C37</f>
        <v>0</v>
      </c>
      <c r="D29" s="17">
        <f t="shared" si="0"/>
        <v>0</v>
      </c>
      <c r="E29" s="17">
        <f>E30+E31+E32+E33+E34+E35++E36+E37</f>
        <v>0</v>
      </c>
      <c r="F29" s="17">
        <f t="shared" si="5"/>
        <v>0</v>
      </c>
      <c r="G29" s="17">
        <f>G30+G31+G32+G33+G34+G35++G36+G37</f>
        <v>0</v>
      </c>
      <c r="H29" s="17">
        <f t="shared" si="6"/>
        <v>0</v>
      </c>
      <c r="I29" s="17">
        <f>I30+I31+I32+I33+I34+I35++I36</f>
        <v>0</v>
      </c>
      <c r="J29" s="17">
        <f t="shared" si="7"/>
        <v>0</v>
      </c>
    </row>
    <row r="30" spans="1:10">
      <c r="A30" s="104" t="s">
        <v>433</v>
      </c>
      <c r="B30" s="126" t="s">
        <v>10</v>
      </c>
      <c r="C30" s="113"/>
      <c r="D30" s="18">
        <f t="shared" si="0"/>
        <v>0</v>
      </c>
      <c r="E30" s="128">
        <f t="shared" ref="E30:I37" si="12">C30</f>
        <v>0</v>
      </c>
      <c r="F30" s="18">
        <f t="shared" si="5"/>
        <v>0</v>
      </c>
      <c r="G30" s="128">
        <f t="shared" si="12"/>
        <v>0</v>
      </c>
      <c r="H30" s="18">
        <f t="shared" si="6"/>
        <v>0</v>
      </c>
      <c r="I30" s="128">
        <f t="shared" si="12"/>
        <v>0</v>
      </c>
      <c r="J30" s="18">
        <f t="shared" si="7"/>
        <v>0</v>
      </c>
    </row>
    <row r="31" spans="1:10">
      <c r="A31" s="104" t="s">
        <v>433</v>
      </c>
      <c r="B31" s="126" t="s">
        <v>11</v>
      </c>
      <c r="C31" s="113"/>
      <c r="D31" s="18">
        <f t="shared" si="0"/>
        <v>0</v>
      </c>
      <c r="E31" s="128">
        <f t="shared" si="12"/>
        <v>0</v>
      </c>
      <c r="F31" s="18">
        <f t="shared" si="5"/>
        <v>0</v>
      </c>
      <c r="G31" s="128">
        <f t="shared" si="12"/>
        <v>0</v>
      </c>
      <c r="H31" s="18">
        <f t="shared" si="6"/>
        <v>0</v>
      </c>
      <c r="I31" s="128">
        <f t="shared" si="12"/>
        <v>0</v>
      </c>
      <c r="J31" s="18">
        <f t="shared" si="7"/>
        <v>0</v>
      </c>
    </row>
    <row r="32" spans="1:10" ht="28.5">
      <c r="A32" s="104" t="s">
        <v>433</v>
      </c>
      <c r="B32" s="126" t="s">
        <v>12</v>
      </c>
      <c r="C32" s="113"/>
      <c r="D32" s="18">
        <f t="shared" si="0"/>
        <v>0</v>
      </c>
      <c r="E32" s="128">
        <f t="shared" si="12"/>
        <v>0</v>
      </c>
      <c r="F32" s="18">
        <f t="shared" si="5"/>
        <v>0</v>
      </c>
      <c r="G32" s="128">
        <f t="shared" si="12"/>
        <v>0</v>
      </c>
      <c r="H32" s="18">
        <f t="shared" si="6"/>
        <v>0</v>
      </c>
      <c r="I32" s="128">
        <f t="shared" si="12"/>
        <v>0</v>
      </c>
      <c r="J32" s="18">
        <f t="shared" si="7"/>
        <v>0</v>
      </c>
    </row>
    <row r="33" spans="1:10">
      <c r="A33" s="104" t="s">
        <v>433</v>
      </c>
      <c r="B33" s="126" t="s">
        <v>13</v>
      </c>
      <c r="C33" s="113"/>
      <c r="D33" s="18">
        <f t="shared" si="0"/>
        <v>0</v>
      </c>
      <c r="E33" s="128">
        <f t="shared" si="12"/>
        <v>0</v>
      </c>
      <c r="F33" s="18">
        <f t="shared" si="5"/>
        <v>0</v>
      </c>
      <c r="G33" s="128">
        <f t="shared" si="12"/>
        <v>0</v>
      </c>
      <c r="H33" s="18">
        <f t="shared" si="6"/>
        <v>0</v>
      </c>
      <c r="I33" s="128">
        <f t="shared" si="12"/>
        <v>0</v>
      </c>
      <c r="J33" s="18">
        <f t="shared" si="7"/>
        <v>0</v>
      </c>
    </row>
    <row r="34" spans="1:10">
      <c r="A34" s="104" t="s">
        <v>433</v>
      </c>
      <c r="B34" s="126" t="s">
        <v>14</v>
      </c>
      <c r="C34" s="113"/>
      <c r="D34" s="18">
        <f t="shared" si="0"/>
        <v>0</v>
      </c>
      <c r="E34" s="128">
        <f t="shared" si="12"/>
        <v>0</v>
      </c>
      <c r="F34" s="18">
        <f t="shared" si="5"/>
        <v>0</v>
      </c>
      <c r="G34" s="128">
        <f t="shared" si="12"/>
        <v>0</v>
      </c>
      <c r="H34" s="18">
        <f t="shared" si="6"/>
        <v>0</v>
      </c>
      <c r="I34" s="128">
        <f t="shared" si="12"/>
        <v>0</v>
      </c>
      <c r="J34" s="18">
        <f t="shared" si="7"/>
        <v>0</v>
      </c>
    </row>
    <row r="35" spans="1:10">
      <c r="A35" s="104" t="s">
        <v>433</v>
      </c>
      <c r="B35" s="126" t="s">
        <v>84</v>
      </c>
      <c r="C35" s="113"/>
      <c r="D35" s="18">
        <f t="shared" si="0"/>
        <v>0</v>
      </c>
      <c r="E35" s="128">
        <f t="shared" si="12"/>
        <v>0</v>
      </c>
      <c r="F35" s="18">
        <f t="shared" si="5"/>
        <v>0</v>
      </c>
      <c r="G35" s="128">
        <f t="shared" si="12"/>
        <v>0</v>
      </c>
      <c r="H35" s="18">
        <f t="shared" si="6"/>
        <v>0</v>
      </c>
      <c r="I35" s="128">
        <f t="shared" si="12"/>
        <v>0</v>
      </c>
      <c r="J35" s="18">
        <f t="shared" si="7"/>
        <v>0</v>
      </c>
    </row>
    <row r="36" spans="1:10" ht="30">
      <c r="A36" s="130" t="s">
        <v>435</v>
      </c>
      <c r="B36" s="127" t="s">
        <v>432</v>
      </c>
      <c r="C36" s="113"/>
      <c r="D36" s="18">
        <f t="shared" si="0"/>
        <v>0</v>
      </c>
      <c r="E36" s="128">
        <f t="shared" si="12"/>
        <v>0</v>
      </c>
      <c r="F36" s="18">
        <f t="shared" si="5"/>
        <v>0</v>
      </c>
      <c r="G36" s="128">
        <v>0</v>
      </c>
      <c r="H36" s="18">
        <f t="shared" si="6"/>
        <v>0</v>
      </c>
      <c r="I36" s="128">
        <f t="shared" si="12"/>
        <v>0</v>
      </c>
      <c r="J36" s="18">
        <f t="shared" si="6"/>
        <v>0</v>
      </c>
    </row>
    <row r="37" spans="1:10" ht="57">
      <c r="A37" s="104" t="s">
        <v>436</v>
      </c>
      <c r="B37" s="127" t="s">
        <v>437</v>
      </c>
      <c r="C37" s="124"/>
      <c r="D37" s="18">
        <f t="shared" si="0"/>
        <v>0</v>
      </c>
      <c r="E37" s="128">
        <f t="shared" si="12"/>
        <v>0</v>
      </c>
      <c r="F37" s="18">
        <f t="shared" si="5"/>
        <v>0</v>
      </c>
      <c r="G37" s="128">
        <v>0</v>
      </c>
      <c r="H37" s="18">
        <f t="shared" si="6"/>
        <v>0</v>
      </c>
      <c r="I37" s="128">
        <f t="shared" si="12"/>
        <v>0</v>
      </c>
      <c r="J37" s="18">
        <f t="shared" si="6"/>
        <v>0</v>
      </c>
    </row>
    <row r="38" spans="1:10">
      <c r="A38" s="125"/>
      <c r="B38" s="125" t="s">
        <v>15</v>
      </c>
      <c r="C38" s="17">
        <f>C39+C40+C41+C42</f>
        <v>0</v>
      </c>
      <c r="D38" s="17">
        <f t="shared" si="0"/>
        <v>0</v>
      </c>
      <c r="E38" s="17">
        <f>E39+E40+E41+E42</f>
        <v>0</v>
      </c>
      <c r="F38" s="17">
        <f t="shared" ref="F38:F44" si="13">E38*1.2</f>
        <v>0</v>
      </c>
      <c r="G38" s="17">
        <f>G39+G40+G41+G42</f>
        <v>0</v>
      </c>
      <c r="H38" s="17">
        <f t="shared" ref="H38:H44" si="14">G38*1.2</f>
        <v>0</v>
      </c>
      <c r="I38" s="17">
        <f>I39+I40+I41+I42</f>
        <v>0</v>
      </c>
      <c r="J38" s="17">
        <f t="shared" ref="J38:J44" si="15">I38*1.2</f>
        <v>0</v>
      </c>
    </row>
    <row r="39" spans="1:10" ht="28.5">
      <c r="A39" s="104" t="s">
        <v>433</v>
      </c>
      <c r="B39" s="126" t="s">
        <v>16</v>
      </c>
      <c r="C39" s="113"/>
      <c r="D39" s="18">
        <f t="shared" si="0"/>
        <v>0</v>
      </c>
      <c r="E39" s="128">
        <f t="shared" ref="E39:I42" si="16">C39</f>
        <v>0</v>
      </c>
      <c r="F39" s="18">
        <f t="shared" si="13"/>
        <v>0</v>
      </c>
      <c r="G39" s="128">
        <f t="shared" si="16"/>
        <v>0</v>
      </c>
      <c r="H39" s="18">
        <f t="shared" si="14"/>
        <v>0</v>
      </c>
      <c r="I39" s="128">
        <f t="shared" si="16"/>
        <v>0</v>
      </c>
      <c r="J39" s="18">
        <f t="shared" si="15"/>
        <v>0</v>
      </c>
    </row>
    <row r="40" spans="1:10" ht="28.5">
      <c r="A40" s="104" t="s">
        <v>433</v>
      </c>
      <c r="B40" s="126" t="s">
        <v>17</v>
      </c>
      <c r="C40" s="113"/>
      <c r="D40" s="18">
        <f t="shared" si="0"/>
        <v>0</v>
      </c>
      <c r="E40" s="128">
        <f t="shared" si="16"/>
        <v>0</v>
      </c>
      <c r="F40" s="18">
        <f t="shared" si="13"/>
        <v>0</v>
      </c>
      <c r="G40" s="128">
        <f t="shared" si="16"/>
        <v>0</v>
      </c>
      <c r="H40" s="18">
        <f t="shared" si="14"/>
        <v>0</v>
      </c>
      <c r="I40" s="128">
        <f t="shared" si="16"/>
        <v>0</v>
      </c>
      <c r="J40" s="18">
        <f t="shared" si="15"/>
        <v>0</v>
      </c>
    </row>
    <row r="41" spans="1:10">
      <c r="A41" s="104" t="s">
        <v>433</v>
      </c>
      <c r="B41" s="126" t="s">
        <v>18</v>
      </c>
      <c r="C41" s="113"/>
      <c r="D41" s="18">
        <f t="shared" si="0"/>
        <v>0</v>
      </c>
      <c r="E41" s="128">
        <f t="shared" si="16"/>
        <v>0</v>
      </c>
      <c r="F41" s="18">
        <f t="shared" si="13"/>
        <v>0</v>
      </c>
      <c r="G41" s="128">
        <f t="shared" si="16"/>
        <v>0</v>
      </c>
      <c r="H41" s="18">
        <f t="shared" si="14"/>
        <v>0</v>
      </c>
      <c r="I41" s="128">
        <f t="shared" si="16"/>
        <v>0</v>
      </c>
      <c r="J41" s="18">
        <f t="shared" si="15"/>
        <v>0</v>
      </c>
    </row>
    <row r="42" spans="1:10">
      <c r="A42" s="104" t="s">
        <v>433</v>
      </c>
      <c r="B42" s="126" t="s">
        <v>478</v>
      </c>
      <c r="C42" s="113"/>
      <c r="D42" s="18">
        <f t="shared" si="0"/>
        <v>0</v>
      </c>
      <c r="E42" s="128">
        <f t="shared" si="16"/>
        <v>0</v>
      </c>
      <c r="F42" s="18">
        <f t="shared" si="13"/>
        <v>0</v>
      </c>
      <c r="G42" s="128">
        <f t="shared" si="16"/>
        <v>0</v>
      </c>
      <c r="H42" s="18">
        <f t="shared" si="14"/>
        <v>0</v>
      </c>
      <c r="I42" s="128">
        <f t="shared" si="16"/>
        <v>0</v>
      </c>
      <c r="J42" s="18">
        <f t="shared" si="15"/>
        <v>0</v>
      </c>
    </row>
    <row r="43" spans="1:10">
      <c r="A43" s="125"/>
      <c r="B43" s="125" t="s">
        <v>19</v>
      </c>
      <c r="C43" s="17">
        <f>+C44</f>
        <v>0</v>
      </c>
      <c r="D43" s="17">
        <f t="shared" si="0"/>
        <v>0</v>
      </c>
      <c r="E43" s="17">
        <f>+E44</f>
        <v>0</v>
      </c>
      <c r="F43" s="17">
        <f t="shared" si="13"/>
        <v>0</v>
      </c>
      <c r="G43" s="17">
        <f>+G44</f>
        <v>0</v>
      </c>
      <c r="H43" s="17">
        <f t="shared" si="14"/>
        <v>0</v>
      </c>
      <c r="I43" s="17">
        <f>+I44</f>
        <v>0</v>
      </c>
      <c r="J43" s="17">
        <f t="shared" si="15"/>
        <v>0</v>
      </c>
    </row>
    <row r="44" spans="1:10">
      <c r="A44" s="104" t="s">
        <v>433</v>
      </c>
      <c r="B44" s="126" t="s">
        <v>84</v>
      </c>
      <c r="C44" s="113"/>
      <c r="D44" s="18">
        <f t="shared" si="0"/>
        <v>0</v>
      </c>
      <c r="E44" s="128">
        <f>C44</f>
        <v>0</v>
      </c>
      <c r="F44" s="18">
        <f t="shared" si="13"/>
        <v>0</v>
      </c>
      <c r="G44" s="128">
        <f>E44</f>
        <v>0</v>
      </c>
      <c r="H44" s="18">
        <f t="shared" si="14"/>
        <v>0</v>
      </c>
      <c r="I44" s="128">
        <f>G44</f>
        <v>0</v>
      </c>
      <c r="J44" s="18">
        <f t="shared" si="15"/>
        <v>0</v>
      </c>
    </row>
  </sheetData>
  <mergeCells count="6">
    <mergeCell ref="B1:D1"/>
    <mergeCell ref="C3:D3"/>
    <mergeCell ref="E3:F3"/>
    <mergeCell ref="G3:H3"/>
    <mergeCell ref="I3:J3"/>
    <mergeCell ref="A2:J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80" zoomScaleNormal="80" zoomScalePageLayoutView="70" workbookViewId="0">
      <selection activeCell="C7" sqref="C7:I7"/>
    </sheetView>
  </sheetViews>
  <sheetFormatPr baseColWidth="10" defaultColWidth="9.140625" defaultRowHeight="15"/>
  <cols>
    <col min="1" max="2" width="9.140625" style="164"/>
    <col min="3" max="3" width="66.140625" style="41" customWidth="1"/>
    <col min="4" max="4" width="2.7109375" customWidth="1"/>
    <col min="5" max="5" width="39.85546875" customWidth="1"/>
    <col min="6" max="6" width="21.7109375" customWidth="1"/>
    <col min="7" max="7" width="2.5703125" customWidth="1"/>
    <col min="8" max="8" width="22.5703125" customWidth="1"/>
    <col min="9" max="9" width="12" customWidth="1"/>
    <col min="11" max="11" width="59" customWidth="1"/>
  </cols>
  <sheetData>
    <row r="1" spans="1:9" ht="22.5">
      <c r="C1" s="201" t="s">
        <v>156</v>
      </c>
      <c r="D1" s="202"/>
      <c r="E1" s="202"/>
      <c r="F1" s="202"/>
      <c r="G1" s="202"/>
      <c r="H1" s="202"/>
      <c r="I1" s="202"/>
    </row>
    <row r="2" spans="1:9" ht="22.5">
      <c r="C2" s="201" t="s">
        <v>154</v>
      </c>
      <c r="D2" s="202"/>
      <c r="E2" s="202"/>
      <c r="F2" s="202"/>
      <c r="G2" s="202"/>
      <c r="H2" s="202"/>
      <c r="I2" s="202"/>
    </row>
    <row r="3" spans="1:9" ht="15.75">
      <c r="C3" s="27"/>
      <c r="D3" s="28"/>
      <c r="E3" s="29"/>
      <c r="F3" s="29"/>
      <c r="G3" s="28"/>
      <c r="H3" s="29"/>
      <c r="I3" s="29"/>
    </row>
    <row r="4" spans="1:9" ht="54" customHeight="1">
      <c r="C4" s="30" t="s">
        <v>23</v>
      </c>
      <c r="D4" s="31"/>
      <c r="E4" s="30" t="s">
        <v>89</v>
      </c>
      <c r="F4" s="30" t="s">
        <v>90</v>
      </c>
      <c r="G4" s="31"/>
      <c r="H4" s="30" t="s">
        <v>91</v>
      </c>
      <c r="I4" s="30" t="s">
        <v>92</v>
      </c>
    </row>
    <row r="6" spans="1:9" ht="33.75" customHeight="1">
      <c r="C6" s="194" t="s">
        <v>153</v>
      </c>
      <c r="D6" s="195"/>
      <c r="E6" s="195"/>
      <c r="F6" s="195"/>
      <c r="G6" s="195"/>
      <c r="H6" s="195"/>
      <c r="I6" s="195"/>
    </row>
    <row r="7" spans="1:9">
      <c r="C7" s="192" t="s">
        <v>152</v>
      </c>
      <c r="D7" s="193"/>
      <c r="E7" s="193"/>
      <c r="F7" s="193"/>
      <c r="G7" s="193"/>
      <c r="H7" s="193"/>
      <c r="I7" s="193"/>
    </row>
    <row r="8" spans="1:9">
      <c r="A8" s="164" t="s">
        <v>472</v>
      </c>
      <c r="B8" s="164">
        <v>1</v>
      </c>
      <c r="C8" s="35" t="s">
        <v>151</v>
      </c>
      <c r="D8" s="72"/>
      <c r="E8" s="40" t="s">
        <v>118</v>
      </c>
      <c r="F8" s="75"/>
      <c r="G8" s="46"/>
      <c r="H8" s="33"/>
      <c r="I8" s="34">
        <v>0.2</v>
      </c>
    </row>
    <row r="9" spans="1:9">
      <c r="A9" s="164" t="s">
        <v>472</v>
      </c>
      <c r="B9" s="164">
        <v>2</v>
      </c>
      <c r="C9" s="35" t="s">
        <v>150</v>
      </c>
      <c r="D9" s="71"/>
      <c r="E9" s="40" t="s">
        <v>118</v>
      </c>
      <c r="F9" s="75"/>
      <c r="G9" s="37"/>
      <c r="H9" s="33"/>
      <c r="I9" s="34">
        <v>0.2</v>
      </c>
    </row>
    <row r="10" spans="1:9">
      <c r="A10" s="164" t="s">
        <v>472</v>
      </c>
      <c r="B10" s="164">
        <v>3</v>
      </c>
      <c r="C10" s="35" t="s">
        <v>149</v>
      </c>
      <c r="D10" s="71"/>
      <c r="E10" s="40" t="s">
        <v>118</v>
      </c>
      <c r="F10" s="75"/>
      <c r="G10" s="37"/>
      <c r="H10" s="33"/>
      <c r="I10" s="34">
        <v>0.2</v>
      </c>
    </row>
    <row r="11" spans="1:9">
      <c r="A11" s="164" t="s">
        <v>472</v>
      </c>
      <c r="B11" s="164">
        <v>4</v>
      </c>
      <c r="C11" s="35" t="s">
        <v>148</v>
      </c>
      <c r="D11" s="71"/>
      <c r="E11" s="40" t="s">
        <v>118</v>
      </c>
      <c r="F11" s="75"/>
      <c r="G11" s="37"/>
      <c r="H11" s="33"/>
      <c r="I11" s="34">
        <v>0.2</v>
      </c>
    </row>
    <row r="12" spans="1:9" ht="29.25" customHeight="1">
      <c r="A12" s="164" t="s">
        <v>472</v>
      </c>
      <c r="B12" s="164">
        <v>5</v>
      </c>
      <c r="C12" s="70" t="s">
        <v>147</v>
      </c>
      <c r="D12" s="60"/>
      <c r="E12" s="32" t="s">
        <v>118</v>
      </c>
      <c r="F12" s="75"/>
      <c r="G12" s="46"/>
      <c r="H12" s="33"/>
      <c r="I12" s="34">
        <v>0.2</v>
      </c>
    </row>
    <row r="13" spans="1:9">
      <c r="C13" s="69"/>
      <c r="D13" s="68"/>
      <c r="E13" s="63"/>
      <c r="F13" s="50"/>
      <c r="G13" s="48"/>
      <c r="H13" s="50"/>
      <c r="I13" s="50"/>
    </row>
    <row r="14" spans="1:9">
      <c r="C14" s="192" t="s">
        <v>146</v>
      </c>
      <c r="D14" s="193"/>
      <c r="E14" s="193"/>
      <c r="F14" s="193"/>
      <c r="G14" s="193"/>
      <c r="H14" s="193"/>
      <c r="I14" s="193"/>
    </row>
    <row r="15" spans="1:9">
      <c r="A15" s="164" t="s">
        <v>473</v>
      </c>
      <c r="B15" s="164">
        <v>1</v>
      </c>
      <c r="C15" s="67" t="s">
        <v>145</v>
      </c>
      <c r="D15" s="36"/>
      <c r="E15" s="32" t="s">
        <v>118</v>
      </c>
      <c r="F15" s="75"/>
      <c r="G15" s="37"/>
      <c r="H15" s="33"/>
      <c r="I15" s="34">
        <v>0.2</v>
      </c>
    </row>
    <row r="16" spans="1:9">
      <c r="A16" s="164" t="s">
        <v>473</v>
      </c>
      <c r="B16" s="164">
        <v>2</v>
      </c>
      <c r="C16" s="67" t="s">
        <v>144</v>
      </c>
      <c r="D16" s="36"/>
      <c r="E16" s="32" t="s">
        <v>118</v>
      </c>
      <c r="F16" s="75"/>
      <c r="G16" s="37"/>
      <c r="H16" s="33"/>
      <c r="I16" s="34">
        <v>0.2</v>
      </c>
    </row>
    <row r="17" spans="1:9">
      <c r="A17" s="164" t="s">
        <v>473</v>
      </c>
      <c r="B17" s="164">
        <v>3</v>
      </c>
      <c r="C17" s="35" t="s">
        <v>143</v>
      </c>
      <c r="D17" s="36"/>
      <c r="E17" s="32" t="s">
        <v>118</v>
      </c>
      <c r="F17" s="75"/>
      <c r="G17" s="37"/>
      <c r="H17" s="33"/>
      <c r="I17" s="34">
        <v>0.2</v>
      </c>
    </row>
    <row r="18" spans="1:9">
      <c r="A18" s="164" t="s">
        <v>473</v>
      </c>
      <c r="B18" s="164">
        <v>4</v>
      </c>
      <c r="C18" s="35" t="s">
        <v>142</v>
      </c>
      <c r="D18" s="36"/>
      <c r="E18" s="32" t="s">
        <v>118</v>
      </c>
      <c r="F18" s="75"/>
      <c r="G18" s="37"/>
      <c r="H18" s="33"/>
      <c r="I18" s="34">
        <v>0.2</v>
      </c>
    </row>
    <row r="19" spans="1:9">
      <c r="A19" s="164" t="s">
        <v>473</v>
      </c>
      <c r="B19" s="164">
        <v>5</v>
      </c>
      <c r="C19" s="35" t="s">
        <v>141</v>
      </c>
      <c r="D19" s="36"/>
      <c r="E19" s="32" t="s">
        <v>118</v>
      </c>
      <c r="F19" s="75"/>
      <c r="G19" s="37"/>
      <c r="H19" s="33"/>
      <c r="I19" s="34">
        <v>0.2</v>
      </c>
    </row>
    <row r="20" spans="1:9">
      <c r="C20" s="51"/>
      <c r="D20" s="64"/>
      <c r="E20" s="63"/>
      <c r="F20" s="50"/>
      <c r="G20" s="48"/>
      <c r="H20" s="50"/>
      <c r="I20" s="50"/>
    </row>
    <row r="21" spans="1:9">
      <c r="C21" s="192" t="s">
        <v>140</v>
      </c>
      <c r="D21" s="193"/>
      <c r="E21" s="193"/>
      <c r="F21" s="193"/>
      <c r="G21" s="193"/>
      <c r="H21" s="193"/>
      <c r="I21" s="193"/>
    </row>
    <row r="22" spans="1:9">
      <c r="A22" s="164" t="s">
        <v>473</v>
      </c>
      <c r="B22" s="164">
        <v>1</v>
      </c>
      <c r="C22" s="66" t="s">
        <v>139</v>
      </c>
      <c r="D22" s="36"/>
      <c r="E22" s="32" t="s">
        <v>118</v>
      </c>
      <c r="F22" s="75"/>
      <c r="G22" s="37"/>
      <c r="H22" s="33"/>
      <c r="I22" s="34">
        <v>0.2</v>
      </c>
    </row>
    <row r="23" spans="1:9">
      <c r="A23" s="164" t="s">
        <v>473</v>
      </c>
      <c r="B23" s="164">
        <v>2</v>
      </c>
      <c r="C23" s="66" t="s">
        <v>138</v>
      </c>
      <c r="D23" s="36"/>
      <c r="E23" s="32" t="s">
        <v>118</v>
      </c>
      <c r="F23" s="75"/>
      <c r="G23" s="37"/>
      <c r="H23" s="33"/>
      <c r="I23" s="34">
        <v>0.2</v>
      </c>
    </row>
    <row r="24" spans="1:9">
      <c r="C24" s="51"/>
      <c r="D24" s="64"/>
      <c r="E24" s="63"/>
      <c r="F24" s="50"/>
      <c r="G24" s="48"/>
      <c r="H24" s="50"/>
      <c r="I24" s="50"/>
    </row>
    <row r="25" spans="1:9">
      <c r="C25" s="192" t="s">
        <v>137</v>
      </c>
      <c r="D25" s="193"/>
      <c r="E25" s="193"/>
      <c r="F25" s="193"/>
      <c r="G25" s="193"/>
      <c r="H25" s="193"/>
      <c r="I25" s="193"/>
    </row>
    <row r="26" spans="1:9">
      <c r="A26" s="164" t="s">
        <v>474</v>
      </c>
      <c r="B26" s="164">
        <v>1</v>
      </c>
      <c r="C26" s="35" t="s">
        <v>136</v>
      </c>
      <c r="D26" s="36"/>
      <c r="E26" s="32">
        <v>1</v>
      </c>
      <c r="F26" s="75"/>
      <c r="G26" s="37"/>
      <c r="H26" s="33"/>
      <c r="I26" s="34">
        <v>0.2</v>
      </c>
    </row>
    <row r="27" spans="1:9">
      <c r="A27" s="164" t="s">
        <v>474</v>
      </c>
      <c r="B27" s="164">
        <v>2</v>
      </c>
      <c r="C27" s="65" t="s">
        <v>135</v>
      </c>
      <c r="D27" s="36"/>
      <c r="E27" s="32">
        <v>1</v>
      </c>
      <c r="F27" s="75"/>
      <c r="G27" s="37"/>
      <c r="H27" s="33"/>
      <c r="I27" s="34">
        <v>0.2</v>
      </c>
    </row>
    <row r="28" spans="1:9">
      <c r="A28" s="164" t="s">
        <v>474</v>
      </c>
      <c r="B28" s="164">
        <v>3</v>
      </c>
      <c r="C28" s="88" t="s">
        <v>166</v>
      </c>
      <c r="D28" s="38"/>
      <c r="E28" s="63">
        <v>1</v>
      </c>
      <c r="F28" s="75"/>
      <c r="G28" s="37"/>
      <c r="H28" s="33"/>
      <c r="I28" s="34">
        <v>0.2</v>
      </c>
    </row>
    <row r="29" spans="1:9">
      <c r="C29" s="51"/>
      <c r="D29" s="64"/>
      <c r="E29" s="63"/>
      <c r="F29" s="50"/>
      <c r="G29" s="48"/>
      <c r="H29" s="50"/>
      <c r="I29" s="50"/>
    </row>
    <row r="30" spans="1:9">
      <c r="C30" s="192" t="s">
        <v>134</v>
      </c>
      <c r="D30" s="193"/>
      <c r="E30" s="193"/>
      <c r="F30" s="193"/>
      <c r="G30" s="193"/>
      <c r="H30" s="193"/>
      <c r="I30" s="193"/>
    </row>
    <row r="31" spans="1:9">
      <c r="A31" s="164" t="s">
        <v>475</v>
      </c>
      <c r="B31" s="164">
        <v>1</v>
      </c>
      <c r="C31" s="35" t="s">
        <v>133</v>
      </c>
      <c r="D31" s="36"/>
      <c r="E31" s="32" t="s">
        <v>118</v>
      </c>
      <c r="F31" s="75"/>
      <c r="G31" s="37"/>
      <c r="H31" s="33"/>
      <c r="I31" s="34">
        <v>0.2</v>
      </c>
    </row>
    <row r="32" spans="1:9">
      <c r="A32" s="164" t="s">
        <v>475</v>
      </c>
      <c r="B32" s="164">
        <v>2</v>
      </c>
      <c r="C32" s="35" t="s">
        <v>132</v>
      </c>
      <c r="D32" s="36"/>
      <c r="E32" s="32" t="s">
        <v>118</v>
      </c>
      <c r="F32" s="75"/>
      <c r="G32" s="37"/>
      <c r="H32" s="33"/>
      <c r="I32" s="34">
        <v>0.2</v>
      </c>
    </row>
    <row r="33" spans="1:11">
      <c r="A33" s="164" t="s">
        <v>475</v>
      </c>
      <c r="B33" s="164">
        <v>3</v>
      </c>
      <c r="C33" s="35" t="s">
        <v>131</v>
      </c>
      <c r="D33" s="36"/>
      <c r="E33" s="32" t="s">
        <v>118</v>
      </c>
      <c r="F33" s="75"/>
      <c r="G33" s="37"/>
      <c r="H33" s="33"/>
      <c r="I33" s="34">
        <v>0.2</v>
      </c>
    </row>
    <row r="34" spans="1:11">
      <c r="A34" s="164" t="s">
        <v>475</v>
      </c>
      <c r="B34" s="164">
        <v>4</v>
      </c>
      <c r="C34" s="35" t="s">
        <v>130</v>
      </c>
      <c r="D34" s="36"/>
      <c r="E34" s="32" t="s">
        <v>118</v>
      </c>
      <c r="F34" s="75"/>
      <c r="G34" s="37"/>
      <c r="H34" s="33"/>
      <c r="I34" s="34">
        <v>0.2</v>
      </c>
    </row>
    <row r="35" spans="1:11">
      <c r="C35" s="51"/>
      <c r="D35" s="64"/>
      <c r="E35" s="63"/>
      <c r="F35" s="50"/>
      <c r="G35" s="48"/>
      <c r="H35" s="50"/>
      <c r="I35" s="50"/>
    </row>
    <row r="36" spans="1:11">
      <c r="C36" s="192" t="s">
        <v>129</v>
      </c>
      <c r="D36" s="193"/>
      <c r="E36" s="193"/>
      <c r="F36" s="193"/>
      <c r="G36" s="193"/>
      <c r="H36" s="193"/>
      <c r="I36" s="193"/>
    </row>
    <row r="37" spans="1:11">
      <c r="A37" s="164" t="s">
        <v>476</v>
      </c>
      <c r="B37" s="164">
        <v>1</v>
      </c>
      <c r="C37" s="61" t="s">
        <v>128</v>
      </c>
      <c r="D37" s="60"/>
      <c r="E37" s="32" t="s">
        <v>118</v>
      </c>
      <c r="F37" s="75"/>
      <c r="G37" s="46"/>
      <c r="H37" s="33"/>
      <c r="I37" s="34">
        <v>0.2</v>
      </c>
    </row>
    <row r="38" spans="1:11">
      <c r="A38" s="164" t="s">
        <v>476</v>
      </c>
      <c r="B38" s="164">
        <v>2</v>
      </c>
      <c r="C38" s="58" t="s">
        <v>127</v>
      </c>
      <c r="D38" s="36"/>
      <c r="E38" s="32" t="s">
        <v>118</v>
      </c>
      <c r="F38" s="75"/>
      <c r="G38" s="37"/>
      <c r="H38" s="33"/>
      <c r="I38" s="34">
        <v>0.2</v>
      </c>
    </row>
    <row r="39" spans="1:11">
      <c r="A39" s="164" t="s">
        <v>476</v>
      </c>
      <c r="B39" s="164">
        <v>3</v>
      </c>
      <c r="C39" s="58" t="s">
        <v>126</v>
      </c>
      <c r="D39" s="36"/>
      <c r="E39" s="32" t="s">
        <v>118</v>
      </c>
      <c r="F39" s="75"/>
      <c r="G39" s="37"/>
      <c r="H39" s="33"/>
      <c r="I39" s="34">
        <v>0.2</v>
      </c>
    </row>
    <row r="40" spans="1:11">
      <c r="C40" s="62"/>
      <c r="D40" s="48"/>
      <c r="E40" s="50"/>
      <c r="F40" s="50"/>
      <c r="G40" s="48"/>
      <c r="H40" s="50"/>
      <c r="I40" s="50"/>
    </row>
    <row r="41" spans="1:11" ht="24.75" customHeight="1">
      <c r="C41" s="194" t="s">
        <v>125</v>
      </c>
      <c r="D41" s="195"/>
      <c r="E41" s="195"/>
      <c r="F41" s="195"/>
      <c r="G41" s="195"/>
      <c r="H41" s="195"/>
      <c r="I41" s="195"/>
    </row>
    <row r="42" spans="1:11" ht="17.25" customHeight="1">
      <c r="C42" s="192" t="s">
        <v>124</v>
      </c>
      <c r="D42" s="193"/>
      <c r="E42" s="193"/>
      <c r="F42" s="193"/>
      <c r="G42" s="193"/>
      <c r="H42" s="193"/>
      <c r="I42" s="193"/>
    </row>
    <row r="43" spans="1:11" ht="35.25" customHeight="1">
      <c r="A43" s="164" t="s">
        <v>477</v>
      </c>
      <c r="B43" s="164">
        <v>1</v>
      </c>
      <c r="C43" s="61" t="s">
        <v>123</v>
      </c>
      <c r="D43" s="60"/>
      <c r="E43" s="32" t="s">
        <v>118</v>
      </c>
      <c r="F43" s="75"/>
      <c r="G43" s="59"/>
      <c r="H43" s="33"/>
      <c r="I43" s="34">
        <v>0.2</v>
      </c>
    </row>
    <row r="44" spans="1:11" ht="46.5" customHeight="1">
      <c r="A44" s="164" t="s">
        <v>477</v>
      </c>
      <c r="B44" s="164">
        <v>2</v>
      </c>
      <c r="C44" s="58" t="s">
        <v>122</v>
      </c>
      <c r="D44" s="57"/>
      <c r="E44" s="32" t="s">
        <v>118</v>
      </c>
      <c r="F44" s="75"/>
      <c r="G44" s="56"/>
      <c r="H44" s="33"/>
      <c r="I44" s="34">
        <v>0.2</v>
      </c>
    </row>
    <row r="45" spans="1:11" ht="17.25" customHeight="1">
      <c r="C45" s="55" t="s">
        <v>121</v>
      </c>
      <c r="D45" s="54"/>
      <c r="E45" s="54"/>
      <c r="F45" s="54"/>
      <c r="G45" s="196"/>
      <c r="H45" s="197"/>
      <c r="I45" s="197"/>
    </row>
    <row r="46" spans="1:11" ht="16.5" customHeight="1">
      <c r="C46" s="53"/>
      <c r="D46" s="52"/>
      <c r="E46" s="52"/>
      <c r="F46" s="52"/>
      <c r="G46" s="52"/>
      <c r="H46" s="52"/>
      <c r="I46" s="52"/>
    </row>
    <row r="47" spans="1:11">
      <c r="C47" s="192" t="s">
        <v>120</v>
      </c>
      <c r="D47" s="193"/>
      <c r="E47" s="193"/>
      <c r="F47" s="193"/>
      <c r="G47" s="193"/>
      <c r="H47" s="193"/>
      <c r="I47" s="193"/>
      <c r="K47" s="39"/>
    </row>
    <row r="48" spans="1:11" ht="30">
      <c r="A48" s="164" t="s">
        <v>477</v>
      </c>
      <c r="B48" s="164">
        <v>3</v>
      </c>
      <c r="C48" s="35" t="s">
        <v>119</v>
      </c>
      <c r="D48" s="46"/>
      <c r="E48" s="32" t="s">
        <v>118</v>
      </c>
      <c r="F48" s="75"/>
      <c r="G48" s="46"/>
      <c r="H48" s="33"/>
      <c r="I48" s="34">
        <v>0.2</v>
      </c>
    </row>
    <row r="49" spans="1:10">
      <c r="C49" s="51"/>
      <c r="D49" s="48"/>
      <c r="E49" s="50"/>
      <c r="F49" s="50"/>
      <c r="G49" s="48"/>
      <c r="H49" s="50"/>
      <c r="I49" s="50"/>
    </row>
    <row r="50" spans="1:10">
      <c r="C50" s="192" t="s">
        <v>117</v>
      </c>
      <c r="D50" s="193"/>
      <c r="E50" s="193"/>
      <c r="F50" s="193"/>
      <c r="G50" s="193"/>
      <c r="H50" s="193"/>
      <c r="I50" s="193"/>
    </row>
    <row r="51" spans="1:10">
      <c r="A51" s="164" t="s">
        <v>477</v>
      </c>
      <c r="B51" s="164">
        <v>4</v>
      </c>
      <c r="C51" s="35" t="s">
        <v>116</v>
      </c>
      <c r="D51" s="47"/>
      <c r="E51" s="43" t="s">
        <v>103</v>
      </c>
      <c r="F51" s="75"/>
      <c r="G51" s="46"/>
      <c r="H51" s="33"/>
      <c r="I51" s="34">
        <v>0.2</v>
      </c>
    </row>
    <row r="52" spans="1:10" ht="30">
      <c r="A52" s="164" t="s">
        <v>477</v>
      </c>
      <c r="B52" s="164">
        <v>5</v>
      </c>
      <c r="C52" s="35" t="s">
        <v>115</v>
      </c>
      <c r="D52" s="45"/>
      <c r="E52" s="43" t="s">
        <v>103</v>
      </c>
      <c r="F52" s="75"/>
      <c r="G52" s="37"/>
      <c r="H52" s="33"/>
      <c r="I52" s="34">
        <v>0.2</v>
      </c>
    </row>
    <row r="53" spans="1:10">
      <c r="A53" s="164" t="s">
        <v>477</v>
      </c>
      <c r="B53" s="164">
        <v>6</v>
      </c>
      <c r="C53" s="35" t="s">
        <v>163</v>
      </c>
      <c r="D53" s="45"/>
      <c r="E53" s="43" t="s">
        <v>103</v>
      </c>
      <c r="F53" s="75"/>
      <c r="G53" s="37"/>
      <c r="H53" s="33"/>
      <c r="I53" s="34">
        <v>0.2</v>
      </c>
    </row>
    <row r="54" spans="1:10" ht="45">
      <c r="A54" s="164" t="s">
        <v>477</v>
      </c>
      <c r="B54" s="164">
        <v>7</v>
      </c>
      <c r="C54" s="35" t="s">
        <v>164</v>
      </c>
      <c r="D54" s="45"/>
      <c r="E54" s="43" t="s">
        <v>165</v>
      </c>
      <c r="F54" s="75"/>
      <c r="G54" s="37"/>
      <c r="H54" s="33"/>
      <c r="I54" s="34"/>
    </row>
    <row r="55" spans="1:10" ht="30">
      <c r="A55" s="164" t="s">
        <v>477</v>
      </c>
      <c r="B55" s="164">
        <v>8</v>
      </c>
      <c r="C55" s="35" t="s">
        <v>114</v>
      </c>
      <c r="D55" s="45"/>
      <c r="E55" s="43" t="s">
        <v>103</v>
      </c>
      <c r="F55" s="75"/>
      <c r="G55" s="37"/>
      <c r="H55" s="33"/>
      <c r="I55" s="34">
        <v>0.2</v>
      </c>
    </row>
    <row r="56" spans="1:10" ht="30">
      <c r="A56" s="164" t="s">
        <v>477</v>
      </c>
      <c r="B56" s="164">
        <v>9</v>
      </c>
      <c r="C56" s="35" t="s">
        <v>113</v>
      </c>
      <c r="D56" s="44"/>
      <c r="E56" s="43" t="s">
        <v>112</v>
      </c>
      <c r="F56" s="75"/>
      <c r="G56" s="42"/>
      <c r="H56" s="33"/>
      <c r="I56" s="34">
        <v>0.2</v>
      </c>
    </row>
    <row r="57" spans="1:10">
      <c r="C57" s="199" t="s">
        <v>111</v>
      </c>
      <c r="D57" s="200"/>
      <c r="E57" s="200"/>
      <c r="F57" s="200"/>
    </row>
    <row r="58" spans="1:10">
      <c r="C58" s="198" t="s">
        <v>110</v>
      </c>
      <c r="D58" s="198"/>
      <c r="E58" s="198"/>
      <c r="F58" s="198"/>
      <c r="G58" s="39"/>
      <c r="H58" s="39"/>
      <c r="I58" s="39"/>
    </row>
    <row r="59" spans="1:10">
      <c r="C59" s="49"/>
      <c r="D59" s="48"/>
      <c r="E59" s="48"/>
      <c r="F59" s="48"/>
      <c r="G59" s="48"/>
      <c r="H59" s="48"/>
      <c r="I59" s="48"/>
      <c r="J59" s="39"/>
    </row>
    <row r="60" spans="1:10">
      <c r="C60" s="192" t="s">
        <v>109</v>
      </c>
      <c r="D60" s="193"/>
      <c r="E60" s="193"/>
      <c r="F60" s="193"/>
      <c r="G60" s="193"/>
      <c r="H60" s="193"/>
      <c r="I60" s="193"/>
    </row>
    <row r="61" spans="1:10">
      <c r="A61" s="164" t="s">
        <v>477</v>
      </c>
      <c r="B61" s="164">
        <v>11</v>
      </c>
      <c r="C61" s="35" t="s">
        <v>108</v>
      </c>
      <c r="D61" s="47"/>
      <c r="E61" s="43" t="s">
        <v>103</v>
      </c>
      <c r="F61" s="75"/>
      <c r="G61" s="46"/>
      <c r="H61" s="33"/>
      <c r="I61" s="34">
        <v>0.2</v>
      </c>
    </row>
    <row r="62" spans="1:10">
      <c r="A62" s="164" t="s">
        <v>477</v>
      </c>
      <c r="B62" s="164">
        <v>12</v>
      </c>
      <c r="C62" s="35" t="s">
        <v>107</v>
      </c>
      <c r="D62" s="45"/>
      <c r="E62" s="43" t="s">
        <v>103</v>
      </c>
      <c r="F62" s="75"/>
      <c r="G62" s="37"/>
      <c r="H62" s="33"/>
      <c r="I62" s="34">
        <v>0.2</v>
      </c>
    </row>
    <row r="63" spans="1:10">
      <c r="A63" s="164" t="s">
        <v>477</v>
      </c>
      <c r="B63" s="164">
        <v>13</v>
      </c>
      <c r="C63" s="35" t="s">
        <v>106</v>
      </c>
      <c r="D63" s="45"/>
      <c r="E63" s="43" t="s">
        <v>103</v>
      </c>
      <c r="F63" s="75"/>
      <c r="G63" s="37"/>
      <c r="H63" s="33"/>
      <c r="I63" s="34">
        <v>0.2</v>
      </c>
    </row>
    <row r="64" spans="1:10" ht="30">
      <c r="A64" s="164" t="s">
        <v>477</v>
      </c>
      <c r="B64" s="164">
        <v>14</v>
      </c>
      <c r="C64" s="35" t="s">
        <v>105</v>
      </c>
      <c r="D64" s="45"/>
      <c r="E64" s="43" t="s">
        <v>103</v>
      </c>
      <c r="F64" s="75"/>
      <c r="G64" s="37"/>
      <c r="H64" s="33"/>
      <c r="I64" s="34">
        <v>0.2</v>
      </c>
    </row>
    <row r="65" spans="1:10" ht="30">
      <c r="A65" s="164" t="s">
        <v>477</v>
      </c>
      <c r="B65" s="164">
        <v>15</v>
      </c>
      <c r="C65" s="35" t="s">
        <v>104</v>
      </c>
      <c r="D65" s="45"/>
      <c r="E65" s="43" t="s">
        <v>103</v>
      </c>
      <c r="F65" s="75"/>
      <c r="G65" s="37"/>
      <c r="H65" s="33"/>
      <c r="I65" s="34">
        <v>0.2</v>
      </c>
    </row>
    <row r="66" spans="1:10">
      <c r="A66" s="164" t="s">
        <v>477</v>
      </c>
      <c r="B66" s="164">
        <v>16</v>
      </c>
      <c r="C66" s="35" t="s">
        <v>102</v>
      </c>
      <c r="D66" s="45"/>
      <c r="E66" s="43" t="s">
        <v>96</v>
      </c>
      <c r="F66" s="75"/>
      <c r="G66" s="37"/>
      <c r="H66" s="33"/>
      <c r="I66" s="34">
        <v>0.2</v>
      </c>
    </row>
    <row r="67" spans="1:10" ht="30">
      <c r="A67" s="164" t="s">
        <v>477</v>
      </c>
      <c r="B67" s="164">
        <v>17</v>
      </c>
      <c r="C67" s="35" t="s">
        <v>101</v>
      </c>
      <c r="D67" s="45"/>
      <c r="E67" s="43" t="s">
        <v>96</v>
      </c>
      <c r="F67" s="75"/>
      <c r="G67" s="37"/>
      <c r="H67" s="33"/>
      <c r="I67" s="34">
        <v>0.2</v>
      </c>
    </row>
    <row r="68" spans="1:10">
      <c r="A68" s="164" t="s">
        <v>477</v>
      </c>
      <c r="B68" s="164">
        <v>18</v>
      </c>
      <c r="C68" s="35" t="s">
        <v>100</v>
      </c>
      <c r="D68" s="45"/>
      <c r="E68" s="43" t="s">
        <v>99</v>
      </c>
      <c r="F68" s="75"/>
      <c r="G68" s="37"/>
      <c r="H68" s="33"/>
      <c r="I68" s="34">
        <v>0.2</v>
      </c>
    </row>
    <row r="69" spans="1:10" ht="30">
      <c r="A69" s="164" t="s">
        <v>477</v>
      </c>
      <c r="B69" s="164">
        <v>19</v>
      </c>
      <c r="C69" s="35" t="s">
        <v>98</v>
      </c>
      <c r="D69" s="45"/>
      <c r="E69" s="43" t="s">
        <v>96</v>
      </c>
      <c r="F69" s="75"/>
      <c r="G69" s="37"/>
      <c r="H69" s="33"/>
      <c r="I69" s="34">
        <v>0.2</v>
      </c>
    </row>
    <row r="70" spans="1:10">
      <c r="A70" s="164" t="s">
        <v>477</v>
      </c>
      <c r="B70" s="164">
        <v>20</v>
      </c>
      <c r="C70" s="35" t="s">
        <v>97</v>
      </c>
      <c r="D70" s="45"/>
      <c r="E70" s="43" t="s">
        <v>96</v>
      </c>
      <c r="F70" s="75"/>
      <c r="G70" s="37"/>
      <c r="H70" s="33"/>
      <c r="I70" s="34">
        <v>0.2</v>
      </c>
    </row>
    <row r="71" spans="1:10">
      <c r="A71" s="164" t="s">
        <v>477</v>
      </c>
      <c r="B71" s="164">
        <v>21</v>
      </c>
      <c r="C71" s="35" t="s">
        <v>95</v>
      </c>
      <c r="D71" s="44"/>
      <c r="E71" s="43" t="s">
        <v>94</v>
      </c>
      <c r="F71" s="75"/>
      <c r="G71" s="42"/>
      <c r="H71" s="33"/>
      <c r="I71" s="34">
        <v>0.2</v>
      </c>
    </row>
    <row r="75" spans="1:10" s="90" customFormat="1" ht="24" customHeight="1">
      <c r="A75" s="105"/>
      <c r="B75" s="105"/>
      <c r="C75" s="106" t="s">
        <v>438</v>
      </c>
      <c r="D75" s="135" t="e">
        <f>#REF!+1</f>
        <v>#REF!</v>
      </c>
      <c r="E75" s="137" t="s">
        <v>455</v>
      </c>
      <c r="F75" s="101">
        <v>0</v>
      </c>
      <c r="G75" s="101">
        <v>0</v>
      </c>
      <c r="H75" s="101">
        <v>0</v>
      </c>
      <c r="I75" s="101">
        <v>0</v>
      </c>
      <c r="J75" s="101">
        <v>0</v>
      </c>
    </row>
  </sheetData>
  <protectedRanges>
    <protectedRange sqref="F75:J75" name="Cellules jaunes_2"/>
  </protectedRanges>
  <mergeCells count="17">
    <mergeCell ref="C25:I25"/>
    <mergeCell ref="C30:I30"/>
    <mergeCell ref="C36:I36"/>
    <mergeCell ref="C1:I1"/>
    <mergeCell ref="C2:I2"/>
    <mergeCell ref="C6:I6"/>
    <mergeCell ref="C7:I7"/>
    <mergeCell ref="C14:I14"/>
    <mergeCell ref="C21:I21"/>
    <mergeCell ref="C47:I47"/>
    <mergeCell ref="C50:I50"/>
    <mergeCell ref="C60:I60"/>
    <mergeCell ref="C41:I41"/>
    <mergeCell ref="C42:I42"/>
    <mergeCell ref="G45:I45"/>
    <mergeCell ref="C58:F58"/>
    <mergeCell ref="C57:F57"/>
  </mergeCells>
  <pageMargins left="0.7" right="0.7" top="0.75" bottom="0.75" header="0.3" footer="0.3"/>
  <pageSetup paperSize="9" scale="49" orientation="portrait" r:id="rId1"/>
  <headerFooter>
    <oddHeader>&amp;C&amp;F</oddHeader>
    <oddFooter>&amp;R&amp;P/&amp;N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78"/>
  <sheetViews>
    <sheetView tabSelected="1" topLeftCell="A22" workbookViewId="0">
      <selection activeCell="C31" sqref="C31:C33"/>
    </sheetView>
  </sheetViews>
  <sheetFormatPr baseColWidth="10" defaultColWidth="9.140625" defaultRowHeight="15"/>
  <cols>
    <col min="1" max="1" width="9.140625" style="148"/>
    <col min="2" max="2" width="8" style="104" customWidth="1"/>
    <col min="3" max="3" width="55.42578125" style="130" customWidth="1"/>
    <col min="4" max="8" width="12.7109375" style="104" customWidth="1"/>
    <col min="9" max="11" width="12.7109375" customWidth="1"/>
  </cols>
  <sheetData>
    <row r="1" spans="1:21" ht="22.5">
      <c r="B1" s="201" t="s">
        <v>157</v>
      </c>
      <c r="C1" s="202"/>
      <c r="D1" s="202"/>
      <c r="E1" s="202"/>
      <c r="F1" s="202"/>
      <c r="G1" s="202"/>
      <c r="H1" s="202"/>
      <c r="I1" s="202"/>
      <c r="J1" s="202"/>
    </row>
    <row r="2" spans="1:21" ht="22.5">
      <c r="B2" s="201" t="s">
        <v>88</v>
      </c>
      <c r="C2" s="202"/>
      <c r="D2" s="202"/>
      <c r="E2" s="202"/>
      <c r="F2" s="202"/>
      <c r="G2" s="202"/>
      <c r="H2" s="202"/>
      <c r="I2" s="202"/>
      <c r="J2" s="202"/>
    </row>
    <row r="3" spans="1:21" ht="22.5">
      <c r="B3" s="89"/>
      <c r="C3" s="160"/>
      <c r="D3" s="89"/>
      <c r="E3" s="89"/>
      <c r="F3" s="89"/>
      <c r="G3" s="89"/>
      <c r="H3" s="89"/>
      <c r="I3" s="89"/>
      <c r="J3" s="89"/>
    </row>
    <row r="4" spans="1:21" ht="15.75">
      <c r="B4" s="97"/>
      <c r="C4" s="161"/>
      <c r="D4" s="98"/>
      <c r="E4" s="99"/>
      <c r="F4" s="99"/>
      <c r="G4" s="98"/>
      <c r="H4" s="99"/>
      <c r="I4" s="29"/>
      <c r="J4" s="29"/>
    </row>
    <row r="5" spans="1:21" s="90" customFormat="1" ht="24.75" customHeight="1">
      <c r="A5" s="143"/>
      <c r="B5" s="233" t="s">
        <v>355</v>
      </c>
      <c r="C5" s="233"/>
      <c r="D5" s="233"/>
      <c r="E5" s="233"/>
      <c r="F5" s="233"/>
      <c r="G5" s="233"/>
      <c r="H5" s="233"/>
    </row>
    <row r="6" spans="1:21" s="90" customFormat="1" ht="26.25" customHeight="1">
      <c r="A6" s="143"/>
      <c r="B6" s="234" t="s">
        <v>169</v>
      </c>
      <c r="C6" s="234"/>
      <c r="D6" s="234"/>
      <c r="E6" s="234"/>
      <c r="F6" s="234"/>
      <c r="G6" s="234"/>
      <c r="H6" s="235"/>
    </row>
    <row r="7" spans="1:21" s="90" customFormat="1" ht="12.95" customHeight="1">
      <c r="A7" s="143"/>
      <c r="B7" s="100"/>
      <c r="C7" s="162"/>
      <c r="D7" s="100"/>
      <c r="E7" s="100"/>
      <c r="F7" s="100"/>
      <c r="G7" s="100"/>
      <c r="H7" s="100"/>
    </row>
    <row r="8" spans="1:21" s="90" customFormat="1" ht="38.25">
      <c r="A8" s="143"/>
      <c r="B8" s="260" t="s">
        <v>170</v>
      </c>
      <c r="C8" s="260" t="s">
        <v>23</v>
      </c>
      <c r="D8" s="260"/>
      <c r="E8" s="260" t="s">
        <v>171</v>
      </c>
      <c r="F8" s="260" t="s">
        <v>172</v>
      </c>
      <c r="G8" s="260" t="s">
        <v>173</v>
      </c>
      <c r="H8" s="260" t="s">
        <v>174</v>
      </c>
    </row>
    <row r="9" spans="1:21" s="90" customFormat="1" ht="24.95" customHeight="1">
      <c r="A9" s="143"/>
      <c r="B9" s="261" t="s">
        <v>175</v>
      </c>
      <c r="C9" s="261"/>
      <c r="D9" s="261"/>
      <c r="E9" s="261"/>
      <c r="F9" s="261"/>
      <c r="G9" s="261"/>
      <c r="H9" s="261"/>
    </row>
    <row r="10" spans="1:21" s="90" customFormat="1" ht="20.100000000000001" customHeight="1">
      <c r="A10" s="143"/>
      <c r="B10" s="262" t="s">
        <v>176</v>
      </c>
      <c r="C10" s="262"/>
      <c r="D10" s="262"/>
      <c r="E10" s="262"/>
      <c r="F10" s="262"/>
      <c r="G10" s="262"/>
      <c r="H10" s="262"/>
    </row>
    <row r="11" spans="1:21" s="90" customFormat="1" ht="20.100000000000001" customHeight="1">
      <c r="A11" s="143"/>
      <c r="B11" s="263"/>
      <c r="C11" s="263" t="s">
        <v>368</v>
      </c>
      <c r="D11" s="263"/>
      <c r="E11" s="263"/>
      <c r="F11" s="263"/>
      <c r="G11" s="263"/>
      <c r="H11" s="263"/>
    </row>
    <row r="12" spans="1:21" s="90" customFormat="1" ht="13.5" customHeight="1" thickBot="1">
      <c r="A12" s="143"/>
      <c r="B12" s="144"/>
      <c r="C12" s="144"/>
      <c r="D12" s="144"/>
      <c r="E12" s="144"/>
      <c r="F12" s="144"/>
      <c r="G12" s="144"/>
      <c r="H12" s="144"/>
    </row>
    <row r="13" spans="1:21" s="90" customFormat="1" ht="13.5" customHeight="1" thickBot="1">
      <c r="A13" s="149"/>
      <c r="B13" s="244" t="s">
        <v>456</v>
      </c>
      <c r="C13" s="245"/>
      <c r="D13" s="245"/>
      <c r="E13" s="245"/>
      <c r="F13" s="245"/>
      <c r="G13" s="246"/>
      <c r="H13" s="138"/>
      <c r="I13" s="138"/>
      <c r="J13" s="138"/>
    </row>
    <row r="14" spans="1:21" s="90" customFormat="1" ht="63" customHeight="1">
      <c r="A14" s="249" t="s">
        <v>445</v>
      </c>
      <c r="B14" s="242"/>
      <c r="C14" s="242"/>
      <c r="D14" s="242" t="s">
        <v>448</v>
      </c>
      <c r="E14" s="242"/>
      <c r="F14" s="242"/>
      <c r="G14" s="242"/>
      <c r="H14" s="243"/>
      <c r="I14" s="138"/>
      <c r="J14" s="138"/>
    </row>
    <row r="15" spans="1:21" s="90" customFormat="1" ht="63" customHeight="1" thickBot="1">
      <c r="A15" s="250" t="s">
        <v>446</v>
      </c>
      <c r="B15" s="211"/>
      <c r="C15" s="211"/>
      <c r="D15" s="211" t="s">
        <v>447</v>
      </c>
      <c r="E15" s="211"/>
      <c r="F15" s="211"/>
      <c r="G15" s="211"/>
      <c r="H15" s="212"/>
      <c r="I15" s="138"/>
      <c r="J15" s="138"/>
    </row>
    <row r="16" spans="1:21" s="90" customFormat="1" ht="53.25" customHeight="1">
      <c r="A16" s="247" t="s">
        <v>440</v>
      </c>
      <c r="B16" s="248"/>
      <c r="C16" s="248"/>
      <c r="D16" s="139" t="s">
        <v>441</v>
      </c>
      <c r="E16" s="139" t="s">
        <v>442</v>
      </c>
      <c r="F16" s="139" t="s">
        <v>443</v>
      </c>
      <c r="G16" s="139" t="s">
        <v>444</v>
      </c>
      <c r="H16" s="103"/>
      <c r="L16" s="236"/>
      <c r="M16" s="236"/>
      <c r="N16" s="236"/>
      <c r="O16" s="236"/>
      <c r="P16" s="236"/>
      <c r="Q16" s="236"/>
      <c r="R16" s="236"/>
      <c r="S16" s="236"/>
      <c r="T16" s="236"/>
      <c r="U16" s="236"/>
    </row>
    <row r="17" spans="1:21" s="90" customFormat="1" ht="24" customHeight="1">
      <c r="A17" s="150" t="s">
        <v>438</v>
      </c>
      <c r="B17" s="153">
        <v>1</v>
      </c>
      <c r="C17" s="154" t="s">
        <v>439</v>
      </c>
      <c r="D17" s="101">
        <v>0</v>
      </c>
      <c r="E17" s="101">
        <v>0</v>
      </c>
      <c r="F17" s="101">
        <v>0</v>
      </c>
      <c r="G17" s="101">
        <v>0</v>
      </c>
      <c r="H17" s="103"/>
      <c r="L17" s="236"/>
      <c r="M17" s="236"/>
      <c r="N17" s="236"/>
      <c r="O17" s="236"/>
      <c r="P17" s="236"/>
      <c r="Q17" s="236"/>
      <c r="R17" s="236"/>
      <c r="S17" s="236"/>
      <c r="T17" s="236"/>
      <c r="U17" s="236"/>
    </row>
    <row r="18" spans="1:21" s="90" customFormat="1" ht="24" customHeight="1">
      <c r="A18" s="150" t="s">
        <v>438</v>
      </c>
      <c r="B18" s="153">
        <v>2</v>
      </c>
      <c r="C18" s="154" t="s">
        <v>449</v>
      </c>
      <c r="D18" s="101">
        <v>0</v>
      </c>
      <c r="E18" s="101">
        <v>0</v>
      </c>
      <c r="F18" s="101">
        <v>0</v>
      </c>
      <c r="G18" s="101">
        <v>0</v>
      </c>
      <c r="H18" s="103"/>
      <c r="L18" s="138"/>
      <c r="M18" s="138"/>
      <c r="N18" s="138"/>
      <c r="O18" s="138"/>
      <c r="P18" s="138"/>
      <c r="Q18" s="138"/>
      <c r="R18" s="138"/>
      <c r="S18" s="138"/>
      <c r="T18" s="138"/>
      <c r="U18" s="138"/>
    </row>
    <row r="19" spans="1:21" s="90" customFormat="1" ht="24" customHeight="1">
      <c r="A19" s="150" t="s">
        <v>438</v>
      </c>
      <c r="B19" s="153">
        <v>3</v>
      </c>
      <c r="C19" s="154" t="s">
        <v>450</v>
      </c>
      <c r="D19" s="101">
        <v>0</v>
      </c>
      <c r="E19" s="101">
        <v>0</v>
      </c>
      <c r="F19" s="101">
        <v>0</v>
      </c>
      <c r="G19" s="101">
        <v>0</v>
      </c>
      <c r="H19" s="103"/>
      <c r="L19" s="138"/>
      <c r="M19" s="138"/>
      <c r="N19" s="138"/>
      <c r="O19" s="138"/>
      <c r="P19" s="138"/>
      <c r="Q19" s="138"/>
      <c r="R19" s="138"/>
      <c r="S19" s="138"/>
      <c r="T19" s="138"/>
      <c r="U19" s="138"/>
    </row>
    <row r="20" spans="1:21" s="90" customFormat="1" ht="24" customHeight="1">
      <c r="A20" s="150" t="s">
        <v>438</v>
      </c>
      <c r="B20" s="153">
        <v>4</v>
      </c>
      <c r="C20" s="154" t="s">
        <v>451</v>
      </c>
      <c r="D20" s="101">
        <v>0</v>
      </c>
      <c r="E20" s="101">
        <v>0</v>
      </c>
      <c r="F20" s="101">
        <v>0</v>
      </c>
      <c r="G20" s="101">
        <v>0</v>
      </c>
      <c r="H20" s="103"/>
      <c r="L20" s="138"/>
      <c r="M20" s="138"/>
      <c r="N20" s="138"/>
      <c r="O20" s="138"/>
      <c r="P20" s="138"/>
      <c r="Q20" s="138"/>
      <c r="R20" s="138"/>
      <c r="S20" s="138"/>
      <c r="T20" s="138"/>
      <c r="U20" s="138"/>
    </row>
    <row r="21" spans="1:21" s="90" customFormat="1" ht="24" customHeight="1">
      <c r="A21" s="150" t="s">
        <v>438</v>
      </c>
      <c r="B21" s="153">
        <v>5</v>
      </c>
      <c r="C21" s="154" t="s">
        <v>459</v>
      </c>
      <c r="D21" s="101">
        <v>0</v>
      </c>
      <c r="E21" s="101">
        <v>0</v>
      </c>
      <c r="F21" s="101">
        <v>0</v>
      </c>
      <c r="G21" s="101">
        <v>0</v>
      </c>
      <c r="H21" s="103"/>
    </row>
    <row r="22" spans="1:21" s="90" customFormat="1" ht="24" customHeight="1">
      <c r="A22" s="150" t="s">
        <v>438</v>
      </c>
      <c r="B22" s="153">
        <v>6</v>
      </c>
      <c r="C22" s="154" t="s">
        <v>452</v>
      </c>
      <c r="D22" s="101">
        <v>0</v>
      </c>
      <c r="E22" s="101">
        <v>0</v>
      </c>
      <c r="F22" s="101">
        <v>0</v>
      </c>
      <c r="G22" s="101">
        <v>0</v>
      </c>
      <c r="H22" s="103"/>
    </row>
    <row r="23" spans="1:21" s="90" customFormat="1" ht="24" customHeight="1">
      <c r="A23" s="150" t="s">
        <v>438</v>
      </c>
      <c r="B23" s="153">
        <v>7</v>
      </c>
      <c r="C23" s="154" t="s">
        <v>453</v>
      </c>
      <c r="D23" s="101">
        <v>0</v>
      </c>
      <c r="E23" s="101">
        <v>0</v>
      </c>
      <c r="F23" s="101">
        <v>0</v>
      </c>
      <c r="G23" s="101">
        <v>0</v>
      </c>
      <c r="H23" s="103"/>
    </row>
    <row r="24" spans="1:21" s="90" customFormat="1" ht="24" customHeight="1">
      <c r="A24" s="150" t="s">
        <v>438</v>
      </c>
      <c r="B24" s="153">
        <v>8</v>
      </c>
      <c r="C24" s="154" t="s">
        <v>454</v>
      </c>
      <c r="D24" s="101">
        <v>0</v>
      </c>
      <c r="E24" s="101">
        <v>0</v>
      </c>
      <c r="F24" s="101">
        <v>0</v>
      </c>
      <c r="G24" s="101">
        <v>0</v>
      </c>
      <c r="H24" s="103"/>
    </row>
    <row r="25" spans="1:21">
      <c r="H25"/>
    </row>
    <row r="26" spans="1:21" s="90" customFormat="1" ht="24" customHeight="1">
      <c r="A26" s="150" t="s">
        <v>438</v>
      </c>
      <c r="B26" s="153">
        <v>9</v>
      </c>
      <c r="C26" s="154" t="s">
        <v>457</v>
      </c>
      <c r="D26" s="101">
        <v>0</v>
      </c>
      <c r="E26" s="101">
        <v>0</v>
      </c>
      <c r="F26" s="101">
        <v>0</v>
      </c>
      <c r="G26" s="101">
        <v>0</v>
      </c>
      <c r="H26" s="103"/>
    </row>
    <row r="27" spans="1:21" s="90" customFormat="1" ht="24" customHeight="1">
      <c r="A27" s="150" t="s">
        <v>438</v>
      </c>
      <c r="B27" s="153">
        <v>10</v>
      </c>
      <c r="C27" s="154" t="s">
        <v>458</v>
      </c>
      <c r="D27" s="101">
        <v>0</v>
      </c>
      <c r="E27" s="101">
        <v>0</v>
      </c>
      <c r="F27" s="101">
        <v>0</v>
      </c>
      <c r="G27" s="101">
        <v>0</v>
      </c>
      <c r="H27" s="103"/>
    </row>
    <row r="28" spans="1:21" s="90" customFormat="1" ht="24" customHeight="1">
      <c r="A28" s="150" t="s">
        <v>438</v>
      </c>
      <c r="B28" s="153">
        <v>11</v>
      </c>
      <c r="C28" s="154" t="s">
        <v>460</v>
      </c>
      <c r="D28" s="101">
        <v>0</v>
      </c>
      <c r="E28" s="101">
        <v>0</v>
      </c>
      <c r="F28" s="101">
        <v>0</v>
      </c>
      <c r="G28" s="101">
        <v>0</v>
      </c>
      <c r="H28" s="103"/>
    </row>
    <row r="29" spans="1:21" s="90" customFormat="1" ht="24" customHeight="1">
      <c r="A29" s="150" t="s">
        <v>438</v>
      </c>
      <c r="B29" s="153">
        <v>12</v>
      </c>
      <c r="C29" s="154" t="s">
        <v>468</v>
      </c>
      <c r="D29" s="101">
        <v>0</v>
      </c>
      <c r="E29" s="101">
        <v>0</v>
      </c>
      <c r="F29" s="101">
        <v>0</v>
      </c>
      <c r="G29" s="101">
        <v>0</v>
      </c>
      <c r="H29" s="103"/>
    </row>
    <row r="30" spans="1:21" s="90" customFormat="1" ht="12.75">
      <c r="A30" s="237"/>
      <c r="B30" s="238"/>
      <c r="C30" s="238"/>
      <c r="D30" s="238"/>
      <c r="E30" s="238"/>
      <c r="F30" s="238"/>
      <c r="G30" s="238"/>
      <c r="H30" s="238"/>
      <c r="I30" s="238"/>
      <c r="J30" s="238"/>
      <c r="K30" s="238"/>
    </row>
    <row r="31" spans="1:21" s="90" customFormat="1" ht="12.75">
      <c r="A31" s="150" t="s">
        <v>357</v>
      </c>
      <c r="B31" s="153">
        <v>1</v>
      </c>
      <c r="C31" s="205" t="s">
        <v>480</v>
      </c>
      <c r="D31" s="92" t="s">
        <v>365</v>
      </c>
      <c r="E31" s="101">
        <v>0</v>
      </c>
      <c r="F31" s="103"/>
      <c r="G31" s="103"/>
      <c r="H31" s="103"/>
    </row>
    <row r="32" spans="1:21" s="90" customFormat="1" ht="25.5">
      <c r="A32" s="150" t="s">
        <v>357</v>
      </c>
      <c r="B32" s="153">
        <v>2</v>
      </c>
      <c r="C32" s="205"/>
      <c r="D32" s="92" t="s">
        <v>366</v>
      </c>
      <c r="E32" s="101">
        <v>0</v>
      </c>
      <c r="F32" s="103"/>
      <c r="G32" s="103"/>
      <c r="H32" s="103"/>
    </row>
    <row r="33" spans="1:8" s="90" customFormat="1" ht="12.75">
      <c r="A33" s="150" t="s">
        <v>357</v>
      </c>
      <c r="B33" s="153">
        <v>3</v>
      </c>
      <c r="C33" s="205"/>
      <c r="D33" s="92" t="s">
        <v>367</v>
      </c>
      <c r="E33" s="101">
        <v>0</v>
      </c>
      <c r="F33" s="103"/>
      <c r="G33" s="103"/>
      <c r="H33" s="103"/>
    </row>
    <row r="34" spans="1:8" s="90" customFormat="1" ht="12.75" customHeight="1">
      <c r="A34" s="150" t="s">
        <v>357</v>
      </c>
      <c r="B34" s="153">
        <v>4</v>
      </c>
      <c r="C34" s="239" t="s">
        <v>369</v>
      </c>
      <c r="D34" s="92" t="s">
        <v>361</v>
      </c>
      <c r="E34" s="101">
        <v>0</v>
      </c>
      <c r="F34" s="103"/>
      <c r="G34" s="103"/>
      <c r="H34" s="103"/>
    </row>
    <row r="35" spans="1:8" s="90" customFormat="1" ht="12.75" customHeight="1">
      <c r="A35" s="150" t="s">
        <v>357</v>
      </c>
      <c r="B35" s="153">
        <v>5</v>
      </c>
      <c r="C35" s="239"/>
      <c r="D35" s="92" t="s">
        <v>362</v>
      </c>
      <c r="E35" s="101">
        <v>0</v>
      </c>
      <c r="F35" s="103"/>
      <c r="G35" s="103"/>
      <c r="H35" s="103"/>
    </row>
    <row r="36" spans="1:8" s="90" customFormat="1" ht="12.75">
      <c r="A36" s="150" t="s">
        <v>357</v>
      </c>
      <c r="B36" s="153">
        <v>6</v>
      </c>
      <c r="C36" s="239"/>
      <c r="D36" s="92" t="s">
        <v>363</v>
      </c>
      <c r="E36" s="101">
        <v>0</v>
      </c>
      <c r="F36" s="103"/>
      <c r="G36" s="103"/>
      <c r="H36" s="103"/>
    </row>
    <row r="37" spans="1:8" s="90" customFormat="1" ht="13.5" customHeight="1">
      <c r="A37" s="149"/>
      <c r="B37" s="144"/>
      <c r="C37" s="144"/>
      <c r="D37" s="144"/>
      <c r="E37" s="144"/>
      <c r="F37" s="144"/>
      <c r="G37" s="144"/>
      <c r="H37" s="144"/>
    </row>
    <row r="38" spans="1:8" s="90" customFormat="1" ht="26.25" customHeight="1">
      <c r="A38" s="149"/>
      <c r="B38" s="240" t="s">
        <v>177</v>
      </c>
      <c r="C38" s="241"/>
      <c r="D38" s="241"/>
      <c r="E38" s="241"/>
      <c r="F38" s="241"/>
      <c r="G38" s="241"/>
      <c r="H38" s="215"/>
    </row>
    <row r="39" spans="1:8" s="90" customFormat="1" ht="12.75">
      <c r="A39" s="150" t="s">
        <v>357</v>
      </c>
      <c r="B39" s="153">
        <v>7</v>
      </c>
      <c r="C39" s="203" t="s">
        <v>178</v>
      </c>
      <c r="D39" s="204"/>
      <c r="E39" s="134" t="s">
        <v>179</v>
      </c>
      <c r="F39" s="101"/>
      <c r="G39" s="102">
        <f t="shared" ref="G39:G54" si="0">F39+F39*H39</f>
        <v>0</v>
      </c>
      <c r="H39" s="111">
        <v>0.2</v>
      </c>
    </row>
    <row r="40" spans="1:8" s="90" customFormat="1" ht="12.75">
      <c r="A40" s="150" t="s">
        <v>357</v>
      </c>
      <c r="B40" s="153">
        <v>8</v>
      </c>
      <c r="C40" s="223"/>
      <c r="D40" s="224"/>
      <c r="E40" s="134" t="s">
        <v>180</v>
      </c>
      <c r="F40" s="101"/>
      <c r="G40" s="102">
        <f t="shared" si="0"/>
        <v>0</v>
      </c>
      <c r="H40" s="111">
        <v>0.2</v>
      </c>
    </row>
    <row r="41" spans="1:8" s="90" customFormat="1" ht="12.75" customHeight="1">
      <c r="A41" s="150" t="s">
        <v>357</v>
      </c>
      <c r="B41" s="153">
        <v>8</v>
      </c>
      <c r="C41" s="203" t="s">
        <v>364</v>
      </c>
      <c r="D41" s="204"/>
      <c r="E41" s="134" t="s">
        <v>179</v>
      </c>
      <c r="F41" s="101"/>
      <c r="G41" s="102">
        <f t="shared" si="0"/>
        <v>0</v>
      </c>
      <c r="H41" s="111">
        <v>0.2</v>
      </c>
    </row>
    <row r="42" spans="1:8" s="90" customFormat="1" ht="12.75" customHeight="1">
      <c r="A42" s="150" t="s">
        <v>357</v>
      </c>
      <c r="B42" s="153">
        <v>9</v>
      </c>
      <c r="C42" s="223"/>
      <c r="D42" s="224"/>
      <c r="E42" s="134" t="s">
        <v>180</v>
      </c>
      <c r="F42" s="101"/>
      <c r="G42" s="102">
        <f t="shared" si="0"/>
        <v>0</v>
      </c>
      <c r="H42" s="111">
        <v>0.2</v>
      </c>
    </row>
    <row r="43" spans="1:8" s="90" customFormat="1" ht="12.75" customHeight="1">
      <c r="A43" s="150" t="s">
        <v>357</v>
      </c>
      <c r="B43" s="153">
        <v>9</v>
      </c>
      <c r="C43" s="203" t="s">
        <v>181</v>
      </c>
      <c r="D43" s="204"/>
      <c r="E43" s="134" t="s">
        <v>179</v>
      </c>
      <c r="F43" s="101"/>
      <c r="G43" s="102">
        <f t="shared" si="0"/>
        <v>0</v>
      </c>
      <c r="H43" s="111">
        <v>0.2</v>
      </c>
    </row>
    <row r="44" spans="1:8" s="90" customFormat="1" ht="12.75" customHeight="1">
      <c r="A44" s="150" t="s">
        <v>357</v>
      </c>
      <c r="B44" s="153">
        <v>10</v>
      </c>
      <c r="C44" s="223"/>
      <c r="D44" s="224"/>
      <c r="E44" s="134" t="s">
        <v>180</v>
      </c>
      <c r="F44" s="101"/>
      <c r="G44" s="102">
        <f t="shared" si="0"/>
        <v>0</v>
      </c>
      <c r="H44" s="111">
        <v>0.2</v>
      </c>
    </row>
    <row r="45" spans="1:8" s="90" customFormat="1" ht="12.75" customHeight="1">
      <c r="A45" s="150" t="s">
        <v>357</v>
      </c>
      <c r="B45" s="153">
        <v>11</v>
      </c>
      <c r="C45" s="203" t="s">
        <v>371</v>
      </c>
      <c r="D45" s="204"/>
      <c r="E45" s="134" t="s">
        <v>179</v>
      </c>
      <c r="F45" s="101"/>
      <c r="G45" s="102">
        <f t="shared" si="0"/>
        <v>0</v>
      </c>
      <c r="H45" s="111">
        <v>0.2</v>
      </c>
    </row>
    <row r="46" spans="1:8" s="90" customFormat="1" ht="12.75" customHeight="1">
      <c r="A46" s="150" t="s">
        <v>357</v>
      </c>
      <c r="B46" s="153">
        <v>12</v>
      </c>
      <c r="C46" s="223"/>
      <c r="D46" s="224"/>
      <c r="E46" s="134" t="s">
        <v>180</v>
      </c>
      <c r="F46" s="101"/>
      <c r="G46" s="102">
        <f t="shared" si="0"/>
        <v>0</v>
      </c>
      <c r="H46" s="111">
        <v>0.2</v>
      </c>
    </row>
    <row r="47" spans="1:8" s="90" customFormat="1" ht="12.75" customHeight="1">
      <c r="A47" s="150" t="s">
        <v>357</v>
      </c>
      <c r="B47" s="153">
        <v>13</v>
      </c>
      <c r="C47" s="203" t="s">
        <v>370</v>
      </c>
      <c r="D47" s="204"/>
      <c r="E47" s="134" t="s">
        <v>179</v>
      </c>
      <c r="F47" s="101"/>
      <c r="G47" s="102">
        <f t="shared" si="0"/>
        <v>0</v>
      </c>
      <c r="H47" s="111">
        <v>0.2</v>
      </c>
    </row>
    <row r="48" spans="1:8" s="90" customFormat="1" ht="12.75" customHeight="1">
      <c r="A48" s="150" t="s">
        <v>357</v>
      </c>
      <c r="B48" s="153">
        <v>14</v>
      </c>
      <c r="C48" s="223"/>
      <c r="D48" s="224"/>
      <c r="E48" s="134" t="s">
        <v>180</v>
      </c>
      <c r="F48" s="101"/>
      <c r="G48" s="102">
        <f t="shared" si="0"/>
        <v>0</v>
      </c>
      <c r="H48" s="111">
        <v>0.2</v>
      </c>
    </row>
    <row r="49" spans="1:15" s="90" customFormat="1" ht="20.100000000000001" customHeight="1">
      <c r="A49" s="150" t="s">
        <v>357</v>
      </c>
      <c r="B49" s="153">
        <v>13</v>
      </c>
      <c r="C49" s="203" t="s">
        <v>373</v>
      </c>
      <c r="D49" s="204"/>
      <c r="E49" s="134" t="s">
        <v>372</v>
      </c>
      <c r="F49" s="101"/>
      <c r="G49" s="102">
        <f t="shared" si="0"/>
        <v>0</v>
      </c>
      <c r="H49" s="111">
        <v>0.2</v>
      </c>
    </row>
    <row r="50" spans="1:15" s="90" customFormat="1" ht="20.100000000000001" customHeight="1">
      <c r="A50" s="150" t="s">
        <v>357</v>
      </c>
      <c r="B50" s="153">
        <v>14</v>
      </c>
      <c r="C50" s="223"/>
      <c r="D50" s="224"/>
      <c r="E50" s="134" t="s">
        <v>180</v>
      </c>
      <c r="F50" s="101"/>
      <c r="G50" s="102">
        <f t="shared" si="0"/>
        <v>0</v>
      </c>
      <c r="H50" s="111">
        <v>0.2</v>
      </c>
    </row>
    <row r="51" spans="1:15" s="107" customFormat="1" ht="20.100000000000001" customHeight="1">
      <c r="A51" s="150" t="s">
        <v>357</v>
      </c>
      <c r="B51" s="153">
        <v>15</v>
      </c>
      <c r="C51" s="203" t="s">
        <v>374</v>
      </c>
      <c r="D51" s="204"/>
      <c r="E51" s="134" t="s">
        <v>179</v>
      </c>
      <c r="F51" s="101"/>
      <c r="G51" s="102">
        <f t="shared" si="0"/>
        <v>0</v>
      </c>
      <c r="H51" s="111">
        <v>0.2</v>
      </c>
    </row>
    <row r="52" spans="1:15" s="107" customFormat="1" ht="20.100000000000001" customHeight="1">
      <c r="A52" s="150" t="s">
        <v>357</v>
      </c>
      <c r="B52" s="153">
        <v>16</v>
      </c>
      <c r="C52" s="223"/>
      <c r="D52" s="224"/>
      <c r="E52" s="134" t="s">
        <v>180</v>
      </c>
      <c r="F52" s="101"/>
      <c r="G52" s="102">
        <f t="shared" si="0"/>
        <v>0</v>
      </c>
      <c r="H52" s="111">
        <v>0.2</v>
      </c>
    </row>
    <row r="53" spans="1:15" s="90" customFormat="1" ht="12.75" customHeight="1">
      <c r="A53" s="150" t="s">
        <v>357</v>
      </c>
      <c r="B53" s="153">
        <v>15</v>
      </c>
      <c r="C53" s="203" t="s">
        <v>182</v>
      </c>
      <c r="D53" s="204"/>
      <c r="E53" s="140" t="s">
        <v>461</v>
      </c>
      <c r="F53" s="101"/>
      <c r="G53" s="102">
        <f t="shared" si="0"/>
        <v>0</v>
      </c>
      <c r="H53" s="111">
        <v>0.2</v>
      </c>
    </row>
    <row r="54" spans="1:15" s="90" customFormat="1" ht="12.75" customHeight="1">
      <c r="A54" s="150" t="s">
        <v>357</v>
      </c>
      <c r="B54" s="153">
        <v>16</v>
      </c>
      <c r="C54" s="223" t="s">
        <v>183</v>
      </c>
      <c r="D54" s="224"/>
      <c r="E54" s="140" t="s">
        <v>461</v>
      </c>
      <c r="F54" s="101"/>
      <c r="G54" s="102">
        <f t="shared" si="0"/>
        <v>0</v>
      </c>
      <c r="H54" s="111">
        <v>0.2</v>
      </c>
    </row>
    <row r="55" spans="1:15" s="90" customFormat="1" ht="13.5" customHeight="1">
      <c r="A55" s="149"/>
      <c r="B55" s="144"/>
      <c r="C55" s="144"/>
      <c r="D55" s="144"/>
      <c r="E55" s="144"/>
      <c r="F55" s="144"/>
      <c r="G55" s="144"/>
      <c r="H55" s="144"/>
    </row>
    <row r="56" spans="1:15" s="90" customFormat="1" ht="13.5" customHeight="1" thickBot="1">
      <c r="A56" s="149"/>
      <c r="B56" s="218" t="s">
        <v>184</v>
      </c>
      <c r="C56" s="219"/>
      <c r="D56" s="219"/>
      <c r="E56" s="219"/>
      <c r="F56" s="219"/>
      <c r="G56" s="219"/>
      <c r="H56" s="251"/>
    </row>
    <row r="57" spans="1:15" s="90" customFormat="1" ht="12.75" customHeight="1">
      <c r="A57" s="149"/>
      <c r="B57" s="213" t="s">
        <v>185</v>
      </c>
      <c r="C57" s="214"/>
      <c r="D57" s="214"/>
      <c r="E57" s="214"/>
      <c r="F57" s="214"/>
      <c r="G57" s="214"/>
      <c r="H57" s="216"/>
    </row>
    <row r="58" spans="1:15" s="90" customFormat="1" ht="12.75">
      <c r="A58" s="149"/>
      <c r="B58" s="103"/>
      <c r="C58" s="217" t="s">
        <v>186</v>
      </c>
      <c r="D58" s="217"/>
      <c r="E58" s="217"/>
      <c r="F58" s="103"/>
      <c r="G58" s="103"/>
      <c r="H58" s="103"/>
    </row>
    <row r="59" spans="1:15" s="90" customFormat="1">
      <c r="A59" s="150" t="s">
        <v>466</v>
      </c>
      <c r="B59" s="153">
        <v>1</v>
      </c>
      <c r="C59" s="203" t="s">
        <v>187</v>
      </c>
      <c r="D59" s="204"/>
      <c r="E59" s="134" t="s">
        <v>162</v>
      </c>
      <c r="F59" s="101"/>
      <c r="G59" s="102">
        <f>F59+F59*H59</f>
        <v>0</v>
      </c>
      <c r="H59" s="111">
        <v>0.2</v>
      </c>
      <c r="O59"/>
    </row>
    <row r="60" spans="1:15" s="90" customFormat="1">
      <c r="A60" s="150" t="s">
        <v>466</v>
      </c>
      <c r="B60" s="153">
        <v>2</v>
      </c>
      <c r="C60" s="223" t="s">
        <v>188</v>
      </c>
      <c r="D60" s="224"/>
      <c r="E60" s="134" t="s">
        <v>162</v>
      </c>
      <c r="F60" s="101"/>
      <c r="G60" s="102">
        <f>F60+F60*H60</f>
        <v>0</v>
      </c>
      <c r="H60" s="111">
        <v>0.2</v>
      </c>
      <c r="O60"/>
    </row>
    <row r="61" spans="1:15" s="90" customFormat="1">
      <c r="A61" s="150" t="s">
        <v>466</v>
      </c>
      <c r="B61" s="153">
        <v>3</v>
      </c>
      <c r="C61" s="203" t="s">
        <v>189</v>
      </c>
      <c r="D61" s="204"/>
      <c r="E61" s="134" t="s">
        <v>162</v>
      </c>
      <c r="F61" s="101"/>
      <c r="G61" s="102">
        <f>F61+F61*H61</f>
        <v>0</v>
      </c>
      <c r="H61" s="111">
        <v>0.2</v>
      </c>
      <c r="O61"/>
    </row>
    <row r="62" spans="1:15" s="90" customFormat="1">
      <c r="A62" s="150" t="s">
        <v>466</v>
      </c>
      <c r="B62" s="153">
        <v>4</v>
      </c>
      <c r="C62" s="223" t="s">
        <v>190</v>
      </c>
      <c r="D62" s="224"/>
      <c r="E62" s="134" t="s">
        <v>162</v>
      </c>
      <c r="F62" s="101"/>
      <c r="G62" s="102">
        <f>F62+F62*H62</f>
        <v>0</v>
      </c>
      <c r="H62" s="111">
        <v>0.2</v>
      </c>
      <c r="O62"/>
    </row>
    <row r="63" spans="1:15" s="90" customFormat="1" ht="13.5" customHeight="1" thickBot="1">
      <c r="A63" s="149"/>
      <c r="B63" s="144"/>
      <c r="C63" s="144"/>
      <c r="D63" s="144"/>
      <c r="E63" s="144"/>
      <c r="F63" s="144"/>
      <c r="G63" s="144"/>
      <c r="H63" s="144"/>
    </row>
    <row r="64" spans="1:15" s="90" customFormat="1" ht="12.75" customHeight="1">
      <c r="A64" s="149"/>
      <c r="B64" s="213" t="s">
        <v>191</v>
      </c>
      <c r="C64" s="214"/>
      <c r="D64" s="214"/>
      <c r="E64" s="214"/>
      <c r="F64" s="214"/>
      <c r="G64" s="214"/>
      <c r="H64" s="216"/>
    </row>
    <row r="65" spans="1:9" s="90" customFormat="1" ht="12.75">
      <c r="A65" s="149"/>
      <c r="B65" s="103"/>
      <c r="C65" s="217" t="s">
        <v>356</v>
      </c>
      <c r="D65" s="217"/>
      <c r="E65" s="217"/>
      <c r="F65" s="103"/>
      <c r="G65" s="103"/>
      <c r="H65" s="103"/>
    </row>
    <row r="66" spans="1:9" s="90" customFormat="1">
      <c r="A66" s="150" t="s">
        <v>465</v>
      </c>
      <c r="B66" s="153">
        <v>5</v>
      </c>
      <c r="C66" s="203" t="s">
        <v>192</v>
      </c>
      <c r="D66" s="204"/>
      <c r="E66" s="91" t="s">
        <v>162</v>
      </c>
      <c r="F66" s="101"/>
      <c r="G66" s="102">
        <f t="shared" ref="G66:G77" si="1">F66+F66*H66</f>
        <v>0</v>
      </c>
      <c r="H66" s="111">
        <v>0.2</v>
      </c>
      <c r="I66" s="94"/>
    </row>
    <row r="67" spans="1:9" s="90" customFormat="1">
      <c r="A67" s="150" t="s">
        <v>465</v>
      </c>
      <c r="B67" s="153">
        <v>6</v>
      </c>
      <c r="C67" s="223" t="s">
        <v>193</v>
      </c>
      <c r="D67" s="224"/>
      <c r="E67" s="91" t="s">
        <v>162</v>
      </c>
      <c r="F67" s="101"/>
      <c r="G67" s="102">
        <f t="shared" si="1"/>
        <v>0</v>
      </c>
      <c r="H67" s="111">
        <v>0.2</v>
      </c>
    </row>
    <row r="68" spans="1:9" s="90" customFormat="1">
      <c r="A68" s="150" t="s">
        <v>465</v>
      </c>
      <c r="B68" s="153">
        <v>7</v>
      </c>
      <c r="C68" s="203" t="s">
        <v>194</v>
      </c>
      <c r="D68" s="204"/>
      <c r="E68" s="91" t="s">
        <v>162</v>
      </c>
      <c r="F68" s="101"/>
      <c r="G68" s="102">
        <f t="shared" si="1"/>
        <v>0</v>
      </c>
      <c r="H68" s="111">
        <v>0.2</v>
      </c>
    </row>
    <row r="69" spans="1:9" s="90" customFormat="1">
      <c r="A69" s="150" t="s">
        <v>465</v>
      </c>
      <c r="B69" s="153">
        <v>8</v>
      </c>
      <c r="C69" s="223" t="s">
        <v>195</v>
      </c>
      <c r="D69" s="224"/>
      <c r="E69" s="91" t="s">
        <v>162</v>
      </c>
      <c r="F69" s="101"/>
      <c r="G69" s="102">
        <f t="shared" si="1"/>
        <v>0</v>
      </c>
      <c r="H69" s="111">
        <v>0.2</v>
      </c>
    </row>
    <row r="70" spans="1:9" s="90" customFormat="1">
      <c r="A70" s="150" t="s">
        <v>465</v>
      </c>
      <c r="B70" s="153">
        <v>9</v>
      </c>
      <c r="C70" s="203" t="s">
        <v>196</v>
      </c>
      <c r="D70" s="204"/>
      <c r="E70" s="91" t="s">
        <v>162</v>
      </c>
      <c r="F70" s="101"/>
      <c r="G70" s="102">
        <f t="shared" si="1"/>
        <v>0</v>
      </c>
      <c r="H70" s="111">
        <v>0.2</v>
      </c>
    </row>
    <row r="71" spans="1:9" s="90" customFormat="1">
      <c r="A71" s="150" t="s">
        <v>465</v>
      </c>
      <c r="B71" s="153">
        <v>10</v>
      </c>
      <c r="C71" s="223" t="s">
        <v>197</v>
      </c>
      <c r="D71" s="224"/>
      <c r="E71" s="91" t="s">
        <v>162</v>
      </c>
      <c r="F71" s="101"/>
      <c r="G71" s="102">
        <f t="shared" si="1"/>
        <v>0</v>
      </c>
      <c r="H71" s="111">
        <v>0.2</v>
      </c>
    </row>
    <row r="72" spans="1:9" s="90" customFormat="1">
      <c r="A72" s="150" t="s">
        <v>465</v>
      </c>
      <c r="B72" s="153">
        <v>11</v>
      </c>
      <c r="C72" s="203" t="s">
        <v>198</v>
      </c>
      <c r="D72" s="204"/>
      <c r="E72" s="91" t="s">
        <v>162</v>
      </c>
      <c r="F72" s="101"/>
      <c r="G72" s="102">
        <f t="shared" si="1"/>
        <v>0</v>
      </c>
      <c r="H72" s="111">
        <v>0.2</v>
      </c>
    </row>
    <row r="73" spans="1:9" s="90" customFormat="1">
      <c r="A73" s="150" t="s">
        <v>465</v>
      </c>
      <c r="B73" s="153">
        <v>12</v>
      </c>
      <c r="C73" s="223" t="s">
        <v>199</v>
      </c>
      <c r="D73" s="224"/>
      <c r="E73" s="91" t="s">
        <v>162</v>
      </c>
      <c r="F73" s="101"/>
      <c r="G73" s="102">
        <f t="shared" si="1"/>
        <v>0</v>
      </c>
      <c r="H73" s="111">
        <v>0.2</v>
      </c>
    </row>
    <row r="74" spans="1:9" s="90" customFormat="1">
      <c r="A74" s="150" t="s">
        <v>465</v>
      </c>
      <c r="B74" s="153">
        <v>13</v>
      </c>
      <c r="C74" s="203" t="s">
        <v>200</v>
      </c>
      <c r="D74" s="204"/>
      <c r="E74" s="91" t="s">
        <v>162</v>
      </c>
      <c r="F74" s="101"/>
      <c r="G74" s="102">
        <f t="shared" si="1"/>
        <v>0</v>
      </c>
      <c r="H74" s="111">
        <v>0.2</v>
      </c>
    </row>
    <row r="75" spans="1:9" s="90" customFormat="1">
      <c r="A75" s="150" t="s">
        <v>465</v>
      </c>
      <c r="B75" s="153">
        <v>14</v>
      </c>
      <c r="C75" s="223" t="s">
        <v>201</v>
      </c>
      <c r="D75" s="224"/>
      <c r="E75" s="91" t="s">
        <v>162</v>
      </c>
      <c r="F75" s="101"/>
      <c r="G75" s="102">
        <f t="shared" si="1"/>
        <v>0</v>
      </c>
      <c r="H75" s="111">
        <v>0.2</v>
      </c>
    </row>
    <row r="76" spans="1:9" s="90" customFormat="1">
      <c r="A76" s="150" t="s">
        <v>465</v>
      </c>
      <c r="B76" s="153">
        <v>15</v>
      </c>
      <c r="C76" s="203" t="s">
        <v>202</v>
      </c>
      <c r="D76" s="204"/>
      <c r="E76" s="91" t="s">
        <v>162</v>
      </c>
      <c r="F76" s="101"/>
      <c r="G76" s="102">
        <f t="shared" si="1"/>
        <v>0</v>
      </c>
      <c r="H76" s="111">
        <v>0.2</v>
      </c>
    </row>
    <row r="77" spans="1:9" s="90" customFormat="1">
      <c r="A77" s="150" t="s">
        <v>465</v>
      </c>
      <c r="B77" s="153">
        <v>16</v>
      </c>
      <c r="C77" s="223" t="s">
        <v>203</v>
      </c>
      <c r="D77" s="224"/>
      <c r="E77" s="91" t="s">
        <v>162</v>
      </c>
      <c r="F77" s="101"/>
      <c r="G77" s="102">
        <f t="shared" si="1"/>
        <v>0</v>
      </c>
      <c r="H77" s="111">
        <v>0.2</v>
      </c>
    </row>
    <row r="78" spans="1:9" s="90" customFormat="1" ht="13.5" customHeight="1">
      <c r="A78" s="149"/>
      <c r="B78" s="144"/>
      <c r="C78" s="144"/>
      <c r="D78" s="144"/>
      <c r="E78" s="144"/>
      <c r="F78" s="144"/>
      <c r="G78" s="144"/>
      <c r="H78" s="144"/>
    </row>
    <row r="79" spans="1:9" s="90" customFormat="1" ht="13.5" customHeight="1" thickBot="1">
      <c r="A79" s="149"/>
      <c r="B79" s="218" t="s">
        <v>462</v>
      </c>
      <c r="C79" s="219"/>
      <c r="D79" s="219"/>
      <c r="E79" s="219"/>
      <c r="F79" s="219"/>
      <c r="G79" s="219"/>
      <c r="H79" s="220"/>
    </row>
    <row r="80" spans="1:9" s="90" customFormat="1" ht="15" customHeight="1">
      <c r="A80" s="150" t="s">
        <v>464</v>
      </c>
      <c r="B80" s="112">
        <v>17</v>
      </c>
      <c r="C80" s="271" t="s">
        <v>204</v>
      </c>
      <c r="D80" s="272"/>
      <c r="E80" s="134" t="s">
        <v>162</v>
      </c>
      <c r="F80" s="101"/>
      <c r="G80" s="102">
        <f>F80+F80*H80</f>
        <v>0</v>
      </c>
      <c r="H80" s="111">
        <v>0.2</v>
      </c>
    </row>
    <row r="81" spans="1:8" s="90" customFormat="1" ht="15" customHeight="1">
      <c r="A81" s="150" t="s">
        <v>464</v>
      </c>
      <c r="B81" s="112">
        <v>18</v>
      </c>
      <c r="C81" s="254" t="s">
        <v>406</v>
      </c>
      <c r="D81" s="267"/>
      <c r="E81" s="134" t="s">
        <v>162</v>
      </c>
      <c r="F81" s="101"/>
      <c r="G81" s="102">
        <f>F81+F81*H81</f>
        <v>0</v>
      </c>
      <c r="H81" s="111">
        <v>0.2</v>
      </c>
    </row>
    <row r="82" spans="1:8" s="90" customFormat="1" ht="12.75" customHeight="1">
      <c r="A82" s="150" t="s">
        <v>464</v>
      </c>
      <c r="B82" s="112">
        <v>19</v>
      </c>
      <c r="C82" s="254" t="s">
        <v>205</v>
      </c>
      <c r="D82" s="267"/>
      <c r="E82" s="134" t="s">
        <v>162</v>
      </c>
      <c r="F82" s="101"/>
      <c r="G82" s="102">
        <f>F82+F82*H82</f>
        <v>0</v>
      </c>
      <c r="H82" s="111">
        <v>0.2</v>
      </c>
    </row>
    <row r="83" spans="1:8" s="90" customFormat="1" ht="12.75" customHeight="1">
      <c r="A83" s="150" t="s">
        <v>464</v>
      </c>
      <c r="B83" s="112">
        <v>20</v>
      </c>
      <c r="C83" s="203" t="s">
        <v>405</v>
      </c>
      <c r="D83" s="268"/>
      <c r="E83" s="110" t="s">
        <v>162</v>
      </c>
      <c r="F83" s="108"/>
      <c r="G83" s="109">
        <f>F83+F83*H83</f>
        <v>0</v>
      </c>
      <c r="H83" s="111">
        <v>0.2</v>
      </c>
    </row>
    <row r="84" spans="1:8" s="90" customFormat="1" ht="13.5" customHeight="1">
      <c r="A84" s="149"/>
      <c r="B84" s="144"/>
      <c r="C84" s="144"/>
      <c r="D84" s="144"/>
      <c r="E84" s="144"/>
      <c r="F84" s="144"/>
      <c r="G84" s="144"/>
      <c r="H84" s="144"/>
    </row>
    <row r="85" spans="1:8" s="90" customFormat="1" ht="13.5" customHeight="1">
      <c r="A85" s="149"/>
      <c r="B85" s="221" t="s">
        <v>463</v>
      </c>
      <c r="C85" s="222"/>
      <c r="D85" s="222"/>
      <c r="E85" s="222"/>
      <c r="F85" s="222"/>
      <c r="G85" s="222"/>
      <c r="H85" s="220"/>
    </row>
    <row r="86" spans="1:8" s="90" customFormat="1" ht="12.75" customHeight="1">
      <c r="A86" s="150" t="s">
        <v>467</v>
      </c>
      <c r="B86" s="112">
        <v>21</v>
      </c>
      <c r="C86" s="269" t="s">
        <v>469</v>
      </c>
      <c r="D86" s="270"/>
      <c r="E86" s="136" t="s">
        <v>206</v>
      </c>
      <c r="F86" s="101"/>
      <c r="G86" s="102">
        <f t="shared" ref="G86:G88" si="2">F86+F86*H86</f>
        <v>0</v>
      </c>
      <c r="H86" s="111">
        <v>0.2</v>
      </c>
    </row>
    <row r="87" spans="1:8" s="90" customFormat="1" ht="12.75" customHeight="1">
      <c r="A87" s="150" t="s">
        <v>467</v>
      </c>
      <c r="B87" s="112">
        <v>23</v>
      </c>
      <c r="C87" s="269" t="s">
        <v>470</v>
      </c>
      <c r="D87" s="270"/>
      <c r="E87" s="136" t="s">
        <v>206</v>
      </c>
      <c r="F87" s="101"/>
      <c r="G87" s="102">
        <f t="shared" si="2"/>
        <v>0</v>
      </c>
      <c r="H87" s="111">
        <v>0.2</v>
      </c>
    </row>
    <row r="88" spans="1:8" s="90" customFormat="1" ht="12.75" customHeight="1">
      <c r="A88" s="150" t="s">
        <v>467</v>
      </c>
      <c r="B88" s="112">
        <v>24</v>
      </c>
      <c r="C88" s="269" t="s">
        <v>471</v>
      </c>
      <c r="D88" s="270"/>
      <c r="E88" s="136" t="s">
        <v>206</v>
      </c>
      <c r="F88" s="101"/>
      <c r="G88" s="102">
        <f t="shared" si="2"/>
        <v>0</v>
      </c>
      <c r="H88" s="111">
        <v>0.2</v>
      </c>
    </row>
    <row r="89" spans="1:8" ht="15.75" thickBot="1">
      <c r="A89" s="149"/>
    </row>
    <row r="90" spans="1:8" s="90" customFormat="1" ht="12.75" customHeight="1">
      <c r="A90" s="149"/>
      <c r="B90" s="213" t="s">
        <v>207</v>
      </c>
      <c r="C90" s="214"/>
      <c r="D90" s="214"/>
      <c r="E90" s="214"/>
      <c r="F90" s="214"/>
      <c r="G90" s="214"/>
      <c r="H90" s="216"/>
    </row>
    <row r="91" spans="1:8" s="90" customFormat="1">
      <c r="A91" s="150" t="s">
        <v>358</v>
      </c>
      <c r="B91" s="112">
        <v>1</v>
      </c>
      <c r="C91" s="254" t="s">
        <v>208</v>
      </c>
      <c r="D91" s="267"/>
      <c r="E91" s="95" t="s">
        <v>162</v>
      </c>
      <c r="F91" s="101"/>
      <c r="G91" s="102">
        <f t="shared" ref="G91:G102" si="3">F91+F91*H91</f>
        <v>0</v>
      </c>
      <c r="H91" s="111">
        <v>0.2</v>
      </c>
    </row>
    <row r="92" spans="1:8" s="90" customFormat="1" ht="12.75" customHeight="1">
      <c r="A92" s="150" t="s">
        <v>358</v>
      </c>
      <c r="B92" s="112">
        <v>2</v>
      </c>
      <c r="C92" s="254" t="s">
        <v>209</v>
      </c>
      <c r="D92" s="267"/>
      <c r="E92" s="95" t="s">
        <v>162</v>
      </c>
      <c r="F92" s="101"/>
      <c r="G92" s="102">
        <f t="shared" si="3"/>
        <v>0</v>
      </c>
      <c r="H92" s="111">
        <v>0.2</v>
      </c>
    </row>
    <row r="93" spans="1:8" s="90" customFormat="1">
      <c r="A93" s="150" t="s">
        <v>358</v>
      </c>
      <c r="B93" s="112">
        <v>3</v>
      </c>
      <c r="C93" s="254" t="s">
        <v>210</v>
      </c>
      <c r="D93" s="267"/>
      <c r="E93" s="95" t="s">
        <v>162</v>
      </c>
      <c r="F93" s="101"/>
      <c r="G93" s="102">
        <f t="shared" si="3"/>
        <v>0</v>
      </c>
      <c r="H93" s="111">
        <v>0.2</v>
      </c>
    </row>
    <row r="94" spans="1:8" s="90" customFormat="1">
      <c r="A94" s="150" t="s">
        <v>358</v>
      </c>
      <c r="B94" s="112">
        <v>4</v>
      </c>
      <c r="C94" s="254" t="s">
        <v>211</v>
      </c>
      <c r="D94" s="267"/>
      <c r="E94" s="95" t="s">
        <v>162</v>
      </c>
      <c r="F94" s="101"/>
      <c r="G94" s="102">
        <f t="shared" si="3"/>
        <v>0</v>
      </c>
      <c r="H94" s="111">
        <v>0.2</v>
      </c>
    </row>
    <row r="95" spans="1:8" s="90" customFormat="1">
      <c r="A95" s="150" t="s">
        <v>358</v>
      </c>
      <c r="B95" s="112">
        <v>5</v>
      </c>
      <c r="C95" s="254" t="s">
        <v>212</v>
      </c>
      <c r="D95" s="267"/>
      <c r="E95" s="95" t="s">
        <v>162</v>
      </c>
      <c r="F95" s="101"/>
      <c r="G95" s="102">
        <f t="shared" si="3"/>
        <v>0</v>
      </c>
      <c r="H95" s="111">
        <v>0.2</v>
      </c>
    </row>
    <row r="96" spans="1:8" s="90" customFormat="1">
      <c r="A96" s="150" t="s">
        <v>358</v>
      </c>
      <c r="B96" s="112">
        <v>6</v>
      </c>
      <c r="C96" s="254" t="s">
        <v>213</v>
      </c>
      <c r="D96" s="267"/>
      <c r="E96" s="95" t="s">
        <v>162</v>
      </c>
      <c r="F96" s="101"/>
      <c r="G96" s="102">
        <f t="shared" si="3"/>
        <v>0</v>
      </c>
      <c r="H96" s="111">
        <v>0.2</v>
      </c>
    </row>
    <row r="97" spans="1:8" s="90" customFormat="1">
      <c r="A97" s="150" t="s">
        <v>358</v>
      </c>
      <c r="B97" s="112">
        <v>7</v>
      </c>
      <c r="C97" s="254" t="s">
        <v>214</v>
      </c>
      <c r="D97" s="267"/>
      <c r="E97" s="95" t="s">
        <v>162</v>
      </c>
      <c r="F97" s="101"/>
      <c r="G97" s="102">
        <f t="shared" si="3"/>
        <v>0</v>
      </c>
      <c r="H97" s="111">
        <v>0.2</v>
      </c>
    </row>
    <row r="98" spans="1:8" s="90" customFormat="1">
      <c r="A98" s="150" t="s">
        <v>358</v>
      </c>
      <c r="B98" s="112">
        <v>8</v>
      </c>
      <c r="C98" s="254" t="s">
        <v>215</v>
      </c>
      <c r="D98" s="267"/>
      <c r="E98" s="95" t="s">
        <v>162</v>
      </c>
      <c r="F98" s="101"/>
      <c r="G98" s="102">
        <f t="shared" si="3"/>
        <v>0</v>
      </c>
      <c r="H98" s="111">
        <v>0.2</v>
      </c>
    </row>
    <row r="99" spans="1:8" s="90" customFormat="1">
      <c r="A99" s="150" t="s">
        <v>358</v>
      </c>
      <c r="B99" s="112">
        <v>9</v>
      </c>
      <c r="C99" s="254" t="s">
        <v>216</v>
      </c>
      <c r="D99" s="267"/>
      <c r="E99" s="95" t="s">
        <v>162</v>
      </c>
      <c r="F99" s="101"/>
      <c r="G99" s="102">
        <f t="shared" si="3"/>
        <v>0</v>
      </c>
      <c r="H99" s="111">
        <v>0.2</v>
      </c>
    </row>
    <row r="100" spans="1:8" s="90" customFormat="1">
      <c r="A100" s="150" t="s">
        <v>358</v>
      </c>
      <c r="B100" s="112">
        <v>10</v>
      </c>
      <c r="C100" s="254" t="s">
        <v>217</v>
      </c>
      <c r="D100" s="267"/>
      <c r="E100" s="95" t="s">
        <v>162</v>
      </c>
      <c r="F100" s="101"/>
      <c r="G100" s="102">
        <f t="shared" si="3"/>
        <v>0</v>
      </c>
      <c r="H100" s="111">
        <v>0.2</v>
      </c>
    </row>
    <row r="101" spans="1:8" s="90" customFormat="1">
      <c r="A101" s="150" t="s">
        <v>358</v>
      </c>
      <c r="B101" s="112">
        <v>11</v>
      </c>
      <c r="C101" s="254" t="s">
        <v>218</v>
      </c>
      <c r="D101" s="267"/>
      <c r="E101" s="95" t="s">
        <v>162</v>
      </c>
      <c r="F101" s="101"/>
      <c r="G101" s="102">
        <f t="shared" si="3"/>
        <v>0</v>
      </c>
      <c r="H101" s="111">
        <v>0.2</v>
      </c>
    </row>
    <row r="102" spans="1:8" s="90" customFormat="1">
      <c r="A102" s="150" t="s">
        <v>358</v>
      </c>
      <c r="B102" s="112">
        <v>12</v>
      </c>
      <c r="C102" s="254" t="s">
        <v>219</v>
      </c>
      <c r="D102" s="267"/>
      <c r="E102" s="95" t="s">
        <v>162</v>
      </c>
      <c r="F102" s="101"/>
      <c r="G102" s="102">
        <f t="shared" si="3"/>
        <v>0</v>
      </c>
      <c r="H102" s="111">
        <v>0.2</v>
      </c>
    </row>
    <row r="103" spans="1:8" ht="15.75" thickBot="1">
      <c r="A103" s="149"/>
    </row>
    <row r="104" spans="1:8" s="90" customFormat="1" ht="13.5" customHeight="1">
      <c r="A104" s="149"/>
      <c r="B104" s="213" t="s">
        <v>220</v>
      </c>
      <c r="C104" s="214"/>
      <c r="D104" s="214"/>
      <c r="E104" s="214"/>
      <c r="F104" s="214"/>
      <c r="G104" s="214"/>
      <c r="H104" s="216"/>
    </row>
    <row r="105" spans="1:8" s="90" customFormat="1" ht="12.75" customHeight="1">
      <c r="A105" s="150" t="s">
        <v>358</v>
      </c>
      <c r="B105" s="93">
        <v>13</v>
      </c>
      <c r="C105" s="254" t="s">
        <v>221</v>
      </c>
      <c r="D105" s="267"/>
      <c r="E105" s="95" t="s">
        <v>162</v>
      </c>
      <c r="F105" s="101"/>
      <c r="G105" s="102">
        <f t="shared" ref="G105:G112" si="4">F105+F105*H105</f>
        <v>0</v>
      </c>
      <c r="H105" s="111">
        <v>0.2</v>
      </c>
    </row>
    <row r="106" spans="1:8" s="90" customFormat="1" ht="15" customHeight="1">
      <c r="A106" s="150" t="s">
        <v>358</v>
      </c>
      <c r="B106" s="93">
        <v>14</v>
      </c>
      <c r="C106" s="254" t="s">
        <v>222</v>
      </c>
      <c r="D106" s="267"/>
      <c r="E106" s="95" t="s">
        <v>162</v>
      </c>
      <c r="F106" s="101"/>
      <c r="G106" s="102">
        <f t="shared" si="4"/>
        <v>0</v>
      </c>
      <c r="H106" s="111">
        <v>0.2</v>
      </c>
    </row>
    <row r="107" spans="1:8" s="90" customFormat="1" ht="15" customHeight="1">
      <c r="A107" s="150" t="s">
        <v>358</v>
      </c>
      <c r="B107" s="93">
        <v>15</v>
      </c>
      <c r="C107" s="254" t="s">
        <v>223</v>
      </c>
      <c r="D107" s="267"/>
      <c r="E107" s="95" t="s">
        <v>162</v>
      </c>
      <c r="F107" s="101"/>
      <c r="G107" s="102">
        <f t="shared" si="4"/>
        <v>0</v>
      </c>
      <c r="H107" s="111">
        <v>0.2</v>
      </c>
    </row>
    <row r="108" spans="1:8" s="90" customFormat="1" ht="15" customHeight="1">
      <c r="A108" s="150" t="s">
        <v>358</v>
      </c>
      <c r="B108" s="93">
        <v>16</v>
      </c>
      <c r="C108" s="254" t="s">
        <v>224</v>
      </c>
      <c r="D108" s="267"/>
      <c r="E108" s="95" t="s">
        <v>162</v>
      </c>
      <c r="F108" s="101"/>
      <c r="G108" s="102">
        <f t="shared" si="4"/>
        <v>0</v>
      </c>
      <c r="H108" s="111">
        <v>0.2</v>
      </c>
    </row>
    <row r="109" spans="1:8" s="90" customFormat="1" ht="15" customHeight="1">
      <c r="A109" s="150" t="s">
        <v>358</v>
      </c>
      <c r="B109" s="112">
        <v>17</v>
      </c>
      <c r="C109" s="254" t="s">
        <v>225</v>
      </c>
      <c r="D109" s="267"/>
      <c r="E109" s="155" t="s">
        <v>162</v>
      </c>
      <c r="F109" s="101"/>
      <c r="G109" s="156">
        <f t="shared" si="4"/>
        <v>0</v>
      </c>
      <c r="H109" s="165">
        <v>0.2</v>
      </c>
    </row>
    <row r="110" spans="1:8" s="90" customFormat="1" ht="15" customHeight="1">
      <c r="A110" s="150" t="s">
        <v>358</v>
      </c>
      <c r="B110" s="112">
        <v>18</v>
      </c>
      <c r="C110" s="254" t="s">
        <v>226</v>
      </c>
      <c r="D110" s="267"/>
      <c r="E110" s="155" t="s">
        <v>162</v>
      </c>
      <c r="F110" s="101"/>
      <c r="G110" s="156">
        <f t="shared" si="4"/>
        <v>0</v>
      </c>
      <c r="H110" s="165">
        <v>0.2</v>
      </c>
    </row>
    <row r="111" spans="1:8" s="90" customFormat="1" ht="15" customHeight="1">
      <c r="A111" s="150" t="s">
        <v>358</v>
      </c>
      <c r="B111" s="112">
        <v>19</v>
      </c>
      <c r="C111" s="254" t="s">
        <v>227</v>
      </c>
      <c r="D111" s="267"/>
      <c r="E111" s="155" t="s">
        <v>162</v>
      </c>
      <c r="F111" s="101"/>
      <c r="G111" s="156">
        <f t="shared" si="4"/>
        <v>0</v>
      </c>
      <c r="H111" s="165">
        <v>0.2</v>
      </c>
    </row>
    <row r="112" spans="1:8" s="90" customFormat="1">
      <c r="A112" s="150" t="s">
        <v>358</v>
      </c>
      <c r="B112" s="93">
        <v>20</v>
      </c>
      <c r="C112" s="254" t="s">
        <v>375</v>
      </c>
      <c r="D112" s="267"/>
      <c r="E112" s="95" t="s">
        <v>162</v>
      </c>
      <c r="F112" s="101"/>
      <c r="G112" s="102">
        <f t="shared" si="4"/>
        <v>0</v>
      </c>
      <c r="H112" s="111">
        <v>0.2</v>
      </c>
    </row>
    <row r="113" spans="1:8" s="90" customFormat="1" ht="15.75" thickBot="1">
      <c r="A113" s="151"/>
      <c r="B113" s="145"/>
      <c r="C113" s="146"/>
      <c r="D113" s="146"/>
      <c r="E113" s="147"/>
      <c r="F113" s="141"/>
      <c r="G113" s="141"/>
      <c r="H113" s="142"/>
    </row>
    <row r="114" spans="1:8" s="90" customFormat="1" ht="13.5" customHeight="1" thickBot="1">
      <c r="A114" s="149"/>
      <c r="B114" s="225" t="s">
        <v>228</v>
      </c>
      <c r="C114" s="226"/>
      <c r="D114" s="226"/>
      <c r="E114" s="226"/>
      <c r="F114" s="226"/>
      <c r="G114" s="226"/>
      <c r="H114" s="227"/>
    </row>
    <row r="115" spans="1:8" s="90" customFormat="1" ht="12.75" customHeight="1">
      <c r="A115" s="149"/>
      <c r="B115" s="213" t="s">
        <v>229</v>
      </c>
      <c r="C115" s="214"/>
      <c r="D115" s="214"/>
      <c r="E115" s="214"/>
      <c r="F115" s="214"/>
      <c r="G115" s="214"/>
      <c r="H115" s="232"/>
    </row>
    <row r="116" spans="1:8" s="90" customFormat="1" ht="15" customHeight="1">
      <c r="A116" s="150" t="s">
        <v>359</v>
      </c>
      <c r="B116" s="157">
        <v>1</v>
      </c>
      <c r="C116" s="254" t="s">
        <v>230</v>
      </c>
      <c r="D116" s="267"/>
      <c r="E116" s="91" t="s">
        <v>206</v>
      </c>
      <c r="F116" s="101"/>
      <c r="G116" s="102">
        <f>F116+F116*H116</f>
        <v>0</v>
      </c>
      <c r="H116" s="111">
        <v>0.2</v>
      </c>
    </row>
    <row r="117" spans="1:8" s="90" customFormat="1" ht="30" customHeight="1">
      <c r="A117" s="150" t="s">
        <v>359</v>
      </c>
      <c r="B117" s="157">
        <v>2</v>
      </c>
      <c r="C117" s="254" t="s">
        <v>231</v>
      </c>
      <c r="D117" s="267"/>
      <c r="E117" s="134" t="s">
        <v>206</v>
      </c>
      <c r="F117" s="101"/>
      <c r="G117" s="102">
        <f>F117+F117*H117</f>
        <v>0</v>
      </c>
      <c r="H117" s="111">
        <v>0.2</v>
      </c>
    </row>
    <row r="118" spans="1:8" s="90" customFormat="1" ht="15" customHeight="1">
      <c r="A118" s="150" t="s">
        <v>359</v>
      </c>
      <c r="B118" s="157">
        <v>3</v>
      </c>
      <c r="C118" s="254" t="s">
        <v>232</v>
      </c>
      <c r="D118" s="267"/>
      <c r="E118" s="91" t="s">
        <v>162</v>
      </c>
      <c r="F118" s="101"/>
      <c r="G118" s="102">
        <f>F118+F118*H118</f>
        <v>0</v>
      </c>
      <c r="H118" s="111">
        <v>0.2</v>
      </c>
    </row>
    <row r="119" spans="1:8" s="90" customFormat="1" ht="30" customHeight="1">
      <c r="A119" s="150" t="s">
        <v>359</v>
      </c>
      <c r="B119" s="157">
        <v>4</v>
      </c>
      <c r="C119" s="254" t="s">
        <v>233</v>
      </c>
      <c r="D119" s="267"/>
      <c r="E119" s="91" t="s">
        <v>206</v>
      </c>
      <c r="F119" s="101"/>
      <c r="G119" s="102">
        <f>F119+F119*H119</f>
        <v>0</v>
      </c>
      <c r="H119" s="111">
        <v>0.2</v>
      </c>
    </row>
    <row r="120" spans="1:8" s="90" customFormat="1">
      <c r="A120" s="150" t="s">
        <v>359</v>
      </c>
      <c r="B120" s="157">
        <v>5</v>
      </c>
      <c r="C120" s="254" t="s">
        <v>234</v>
      </c>
      <c r="D120" s="267"/>
      <c r="E120" s="91" t="s">
        <v>162</v>
      </c>
      <c r="F120" s="101"/>
      <c r="G120" s="102">
        <f>F120+F120*H120</f>
        <v>0</v>
      </c>
      <c r="H120" s="111">
        <v>0.2</v>
      </c>
    </row>
    <row r="121" spans="1:8" s="90" customFormat="1">
      <c r="A121" s="150"/>
      <c r="B121" s="157">
        <v>6</v>
      </c>
      <c r="C121" s="254" t="s">
        <v>235</v>
      </c>
      <c r="D121" s="267"/>
      <c r="E121" s="91"/>
      <c r="F121" s="101"/>
      <c r="G121" s="102"/>
      <c r="H121" s="111"/>
    </row>
    <row r="122" spans="1:8" s="90" customFormat="1" ht="45" customHeight="1">
      <c r="A122" s="150" t="s">
        <v>359</v>
      </c>
      <c r="B122" s="157">
        <v>7</v>
      </c>
      <c r="C122" s="254" t="s">
        <v>377</v>
      </c>
      <c r="D122" s="267"/>
      <c r="E122" s="91" t="s">
        <v>206</v>
      </c>
      <c r="F122" s="101"/>
      <c r="G122" s="102">
        <f>F122+F122*H122</f>
        <v>0</v>
      </c>
      <c r="H122" s="111">
        <v>0.2</v>
      </c>
    </row>
    <row r="123" spans="1:8" s="90" customFormat="1" ht="45" customHeight="1">
      <c r="A123" s="150" t="s">
        <v>359</v>
      </c>
      <c r="B123" s="157">
        <v>8</v>
      </c>
      <c r="C123" s="254" t="s">
        <v>376</v>
      </c>
      <c r="D123" s="267"/>
      <c r="E123" s="91" t="s">
        <v>206</v>
      </c>
      <c r="F123" s="101"/>
      <c r="G123" s="102">
        <f>F123+F123*H123</f>
        <v>0</v>
      </c>
      <c r="H123" s="111">
        <v>0.2</v>
      </c>
    </row>
    <row r="124" spans="1:8" s="90" customFormat="1">
      <c r="A124" s="151"/>
      <c r="B124" s="145"/>
      <c r="C124" s="146"/>
      <c r="D124" s="146"/>
      <c r="E124" s="147"/>
      <c r="F124" s="141"/>
      <c r="G124" s="141"/>
      <c r="H124" s="142"/>
    </row>
    <row r="125" spans="1:8" s="90" customFormat="1" ht="12.75" customHeight="1">
      <c r="A125" s="150"/>
      <c r="B125" s="228" t="s">
        <v>236</v>
      </c>
      <c r="C125" s="229"/>
      <c r="D125" s="229"/>
      <c r="E125" s="229"/>
      <c r="F125" s="229"/>
      <c r="G125" s="229"/>
      <c r="H125" s="230"/>
    </row>
    <row r="126" spans="1:8" s="90" customFormat="1" ht="45" customHeight="1">
      <c r="A126" s="150" t="s">
        <v>359</v>
      </c>
      <c r="B126" s="112">
        <v>9</v>
      </c>
      <c r="C126" s="254" t="s">
        <v>378</v>
      </c>
      <c r="D126" s="267"/>
      <c r="E126" s="91" t="s">
        <v>162</v>
      </c>
      <c r="F126" s="101"/>
      <c r="G126" s="102">
        <f>F126+F126*H126</f>
        <v>0</v>
      </c>
      <c r="H126" s="111">
        <v>0.2</v>
      </c>
    </row>
    <row r="127" spans="1:8" s="90" customFormat="1" ht="45" customHeight="1">
      <c r="A127" s="150" t="s">
        <v>359</v>
      </c>
      <c r="B127" s="112">
        <v>10</v>
      </c>
      <c r="C127" s="254" t="s">
        <v>237</v>
      </c>
      <c r="D127" s="267"/>
      <c r="E127" s="91" t="s">
        <v>162</v>
      </c>
      <c r="F127" s="101"/>
      <c r="G127" s="102">
        <f>F127+F127*H127</f>
        <v>0</v>
      </c>
      <c r="H127" s="111">
        <v>0.2</v>
      </c>
    </row>
    <row r="128" spans="1:8" s="90" customFormat="1" ht="45" customHeight="1">
      <c r="A128" s="150" t="s">
        <v>359</v>
      </c>
      <c r="B128" s="112">
        <v>11</v>
      </c>
      <c r="C128" s="254" t="s">
        <v>238</v>
      </c>
      <c r="D128" s="267"/>
      <c r="E128" s="91" t="s">
        <v>162</v>
      </c>
      <c r="F128" s="101"/>
      <c r="G128" s="102">
        <f>F128+F128*H128</f>
        <v>0</v>
      </c>
      <c r="H128" s="111">
        <v>0.2</v>
      </c>
    </row>
    <row r="129" spans="1:8" s="90" customFormat="1" ht="45" customHeight="1">
      <c r="A129" s="150" t="s">
        <v>359</v>
      </c>
      <c r="B129" s="112">
        <v>12</v>
      </c>
      <c r="C129" s="254" t="s">
        <v>381</v>
      </c>
      <c r="D129" s="267"/>
      <c r="E129" s="91" t="s">
        <v>379</v>
      </c>
      <c r="F129" s="101"/>
      <c r="G129" s="102">
        <f t="shared" ref="G129:G130" si="5">F129+F129*H129</f>
        <v>0</v>
      </c>
      <c r="H129" s="111">
        <v>0.2</v>
      </c>
    </row>
    <row r="130" spans="1:8" s="90" customFormat="1" ht="63" customHeight="1">
      <c r="A130" s="150" t="s">
        <v>359</v>
      </c>
      <c r="B130" s="112">
        <v>13</v>
      </c>
      <c r="C130" s="254" t="s">
        <v>380</v>
      </c>
      <c r="D130" s="267"/>
      <c r="E130" s="91"/>
      <c r="F130" s="101"/>
      <c r="G130" s="102">
        <f t="shared" si="5"/>
        <v>0</v>
      </c>
      <c r="H130" s="111">
        <v>0.2</v>
      </c>
    </row>
    <row r="131" spans="1:8" s="90" customFormat="1" ht="78" customHeight="1">
      <c r="A131" s="150" t="s">
        <v>359</v>
      </c>
      <c r="B131" s="112">
        <v>14</v>
      </c>
      <c r="C131" s="254" t="s">
        <v>239</v>
      </c>
      <c r="D131" s="267"/>
      <c r="E131" s="91" t="s">
        <v>162</v>
      </c>
      <c r="F131" s="101"/>
      <c r="G131" s="102">
        <f>F131+F131*H131</f>
        <v>0</v>
      </c>
      <c r="H131" s="111">
        <v>0.2</v>
      </c>
    </row>
    <row r="132" spans="1:8" s="90" customFormat="1" ht="59.25" customHeight="1">
      <c r="A132" s="150" t="s">
        <v>359</v>
      </c>
      <c r="B132" s="112">
        <v>15</v>
      </c>
      <c r="C132" s="254" t="s">
        <v>240</v>
      </c>
      <c r="D132" s="267"/>
      <c r="E132" s="91" t="s">
        <v>162</v>
      </c>
      <c r="F132" s="101"/>
      <c r="G132" s="102">
        <f>F132+F132*H132</f>
        <v>0</v>
      </c>
      <c r="H132" s="111">
        <v>0.2</v>
      </c>
    </row>
    <row r="133" spans="1:8" s="90" customFormat="1" ht="45" customHeight="1">
      <c r="A133" s="150" t="s">
        <v>359</v>
      </c>
      <c r="B133" s="112">
        <v>16</v>
      </c>
      <c r="C133" s="203" t="s">
        <v>241</v>
      </c>
      <c r="D133" s="268"/>
      <c r="E133" s="91" t="s">
        <v>162</v>
      </c>
      <c r="F133" s="101"/>
      <c r="G133" s="102">
        <f>F133+F133*H133</f>
        <v>0</v>
      </c>
      <c r="H133" s="111">
        <v>0.2</v>
      </c>
    </row>
    <row r="134" spans="1:8" s="90" customFormat="1">
      <c r="A134" s="151"/>
      <c r="B134" s="145"/>
      <c r="C134" s="146"/>
      <c r="D134" s="146"/>
      <c r="E134" s="147"/>
      <c r="F134" s="141"/>
      <c r="G134" s="141"/>
      <c r="H134" s="142"/>
    </row>
    <row r="135" spans="1:8" s="90" customFormat="1" ht="12.75" customHeight="1">
      <c r="A135" s="150"/>
      <c r="B135" s="228" t="s">
        <v>242</v>
      </c>
      <c r="C135" s="229"/>
      <c r="D135" s="229"/>
      <c r="E135" s="229"/>
      <c r="F135" s="229"/>
      <c r="G135" s="229"/>
      <c r="H135" s="230"/>
    </row>
    <row r="136" spans="1:8" s="90" customFormat="1" ht="75" customHeight="1">
      <c r="A136" s="150" t="s">
        <v>359</v>
      </c>
      <c r="B136" s="112">
        <v>17</v>
      </c>
      <c r="C136" s="254" t="s">
        <v>243</v>
      </c>
      <c r="D136" s="267"/>
      <c r="E136" s="91" t="s">
        <v>162</v>
      </c>
      <c r="F136" s="101"/>
      <c r="G136" s="102">
        <f t="shared" ref="G136:G143" si="6">F136+F136*H136</f>
        <v>0</v>
      </c>
      <c r="H136" s="111">
        <v>0.2</v>
      </c>
    </row>
    <row r="137" spans="1:8" s="90" customFormat="1" ht="60" customHeight="1">
      <c r="A137" s="150" t="s">
        <v>359</v>
      </c>
      <c r="B137" s="112">
        <v>18</v>
      </c>
      <c r="C137" s="254" t="s">
        <v>244</v>
      </c>
      <c r="D137" s="267"/>
      <c r="E137" s="91" t="s">
        <v>162</v>
      </c>
      <c r="F137" s="101"/>
      <c r="G137" s="102">
        <f t="shared" si="6"/>
        <v>0</v>
      </c>
      <c r="H137" s="111">
        <v>0.2</v>
      </c>
    </row>
    <row r="138" spans="1:8" s="90" customFormat="1" ht="60" customHeight="1">
      <c r="A138" s="150" t="s">
        <v>359</v>
      </c>
      <c r="B138" s="112">
        <v>19</v>
      </c>
      <c r="C138" s="254" t="s">
        <v>245</v>
      </c>
      <c r="D138" s="267"/>
      <c r="E138" s="91" t="s">
        <v>162</v>
      </c>
      <c r="F138" s="101"/>
      <c r="G138" s="102">
        <f t="shared" si="6"/>
        <v>0</v>
      </c>
      <c r="H138" s="111">
        <v>0.2</v>
      </c>
    </row>
    <row r="139" spans="1:8" s="90" customFormat="1" ht="60" customHeight="1">
      <c r="A139" s="150" t="s">
        <v>359</v>
      </c>
      <c r="B139" s="112">
        <v>20</v>
      </c>
      <c r="C139" s="254" t="s">
        <v>246</v>
      </c>
      <c r="D139" s="267"/>
      <c r="E139" s="91" t="s">
        <v>162</v>
      </c>
      <c r="F139" s="101"/>
      <c r="G139" s="102">
        <f t="shared" si="6"/>
        <v>0</v>
      </c>
      <c r="H139" s="111">
        <v>0.2</v>
      </c>
    </row>
    <row r="140" spans="1:8" s="90" customFormat="1" ht="60" customHeight="1">
      <c r="A140" s="150" t="s">
        <v>359</v>
      </c>
      <c r="B140" s="112">
        <v>21</v>
      </c>
      <c r="C140" s="254" t="s">
        <v>247</v>
      </c>
      <c r="D140" s="267"/>
      <c r="E140" s="91" t="s">
        <v>162</v>
      </c>
      <c r="F140" s="101"/>
      <c r="G140" s="102">
        <f t="shared" si="6"/>
        <v>0</v>
      </c>
      <c r="H140" s="111">
        <v>0.2</v>
      </c>
    </row>
    <row r="141" spans="1:8" s="90" customFormat="1" ht="60" customHeight="1">
      <c r="A141" s="150" t="s">
        <v>359</v>
      </c>
      <c r="B141" s="112">
        <v>22</v>
      </c>
      <c r="C141" s="254" t="s">
        <v>248</v>
      </c>
      <c r="D141" s="267"/>
      <c r="E141" s="91" t="s">
        <v>162</v>
      </c>
      <c r="F141" s="101"/>
      <c r="G141" s="102">
        <f t="shared" si="6"/>
        <v>0</v>
      </c>
      <c r="H141" s="111">
        <v>0.2</v>
      </c>
    </row>
    <row r="142" spans="1:8" s="90" customFormat="1" ht="60" customHeight="1">
      <c r="A142" s="150" t="s">
        <v>359</v>
      </c>
      <c r="B142" s="112">
        <v>23</v>
      </c>
      <c r="C142" s="254" t="s">
        <v>249</v>
      </c>
      <c r="D142" s="267"/>
      <c r="E142" s="91" t="s">
        <v>162</v>
      </c>
      <c r="F142" s="101"/>
      <c r="G142" s="102">
        <f t="shared" si="6"/>
        <v>0</v>
      </c>
      <c r="H142" s="111">
        <v>0.2</v>
      </c>
    </row>
    <row r="143" spans="1:8" s="90" customFormat="1" ht="60" customHeight="1">
      <c r="A143" s="150" t="s">
        <v>359</v>
      </c>
      <c r="B143" s="112">
        <v>24</v>
      </c>
      <c r="C143" s="203" t="s">
        <v>250</v>
      </c>
      <c r="D143" s="268"/>
      <c r="E143" s="91" t="s">
        <v>162</v>
      </c>
      <c r="F143" s="101"/>
      <c r="G143" s="102">
        <f t="shared" si="6"/>
        <v>0</v>
      </c>
      <c r="H143" s="111">
        <v>0.2</v>
      </c>
    </row>
    <row r="144" spans="1:8" s="90" customFormat="1">
      <c r="A144" s="151"/>
      <c r="B144" s="145"/>
      <c r="C144" s="146"/>
      <c r="D144" s="146"/>
      <c r="E144" s="147"/>
      <c r="F144" s="141"/>
      <c r="G144" s="141"/>
      <c r="H144" s="142"/>
    </row>
    <row r="145" spans="1:8" s="90" customFormat="1" ht="12.75" customHeight="1">
      <c r="A145" s="150" t="s">
        <v>359</v>
      </c>
      <c r="B145" s="228" t="s">
        <v>251</v>
      </c>
      <c r="C145" s="229"/>
      <c r="D145" s="229"/>
      <c r="E145" s="229"/>
      <c r="F145" s="229"/>
      <c r="G145" s="229"/>
      <c r="H145" s="230"/>
    </row>
    <row r="146" spans="1:8" s="90" customFormat="1" ht="60" customHeight="1">
      <c r="A146" s="150" t="s">
        <v>359</v>
      </c>
      <c r="B146" s="112">
        <v>25</v>
      </c>
      <c r="C146" s="254" t="s">
        <v>252</v>
      </c>
      <c r="D146" s="267"/>
      <c r="E146" s="91" t="s">
        <v>206</v>
      </c>
      <c r="F146" s="101"/>
      <c r="G146" s="102">
        <f>F146+F146*H146</f>
        <v>0</v>
      </c>
      <c r="H146" s="111">
        <v>0.2</v>
      </c>
    </row>
    <row r="147" spans="1:8" s="90" customFormat="1" ht="60" customHeight="1">
      <c r="A147" s="150" t="s">
        <v>359</v>
      </c>
      <c r="B147" s="112">
        <v>26</v>
      </c>
      <c r="C147" s="254" t="s">
        <v>253</v>
      </c>
      <c r="D147" s="267"/>
      <c r="E147" s="91" t="s">
        <v>206</v>
      </c>
      <c r="F147" s="101"/>
      <c r="G147" s="102">
        <f>F147+F147*H147</f>
        <v>0</v>
      </c>
      <c r="H147" s="111">
        <v>0.2</v>
      </c>
    </row>
    <row r="148" spans="1:8" s="90" customFormat="1" ht="60" customHeight="1">
      <c r="A148" s="150" t="s">
        <v>359</v>
      </c>
      <c r="B148" s="112">
        <v>27</v>
      </c>
      <c r="C148" s="254" t="s">
        <v>254</v>
      </c>
      <c r="D148" s="267"/>
      <c r="E148" s="91" t="s">
        <v>206</v>
      </c>
      <c r="F148" s="101"/>
      <c r="G148" s="102">
        <f>F148+F148*H148</f>
        <v>0</v>
      </c>
      <c r="H148" s="111">
        <v>0.2</v>
      </c>
    </row>
    <row r="149" spans="1:8" s="90" customFormat="1" ht="60" customHeight="1">
      <c r="A149" s="150" t="s">
        <v>359</v>
      </c>
      <c r="B149" s="112">
        <v>28</v>
      </c>
      <c r="C149" s="254" t="s">
        <v>255</v>
      </c>
      <c r="D149" s="267"/>
      <c r="E149" s="91" t="s">
        <v>206</v>
      </c>
      <c r="F149" s="101"/>
      <c r="G149" s="102">
        <f>F149+F149*H149</f>
        <v>0</v>
      </c>
      <c r="H149" s="111">
        <v>0.2</v>
      </c>
    </row>
    <row r="150" spans="1:8" s="90" customFormat="1" ht="60" customHeight="1">
      <c r="A150" s="150" t="s">
        <v>359</v>
      </c>
      <c r="B150" s="112">
        <v>29</v>
      </c>
      <c r="C150" s="254" t="s">
        <v>382</v>
      </c>
      <c r="D150" s="267"/>
      <c r="E150" s="91" t="s">
        <v>206</v>
      </c>
      <c r="F150" s="101"/>
      <c r="G150" s="102"/>
      <c r="H150" s="111">
        <v>0.2</v>
      </c>
    </row>
    <row r="151" spans="1:8" s="90" customFormat="1" ht="60" customHeight="1">
      <c r="A151" s="150" t="s">
        <v>359</v>
      </c>
      <c r="B151" s="112">
        <v>30</v>
      </c>
      <c r="C151" s="254" t="s">
        <v>383</v>
      </c>
      <c r="D151" s="267"/>
      <c r="E151" s="91" t="s">
        <v>206</v>
      </c>
      <c r="F151" s="101"/>
      <c r="G151" s="102"/>
      <c r="H151" s="111">
        <v>0.2</v>
      </c>
    </row>
    <row r="152" spans="1:8" s="90" customFormat="1" ht="60" customHeight="1">
      <c r="A152" s="150" t="s">
        <v>359</v>
      </c>
      <c r="B152" s="112">
        <v>31</v>
      </c>
      <c r="C152" s="254" t="s">
        <v>384</v>
      </c>
      <c r="D152" s="267"/>
      <c r="E152" s="91" t="s">
        <v>206</v>
      </c>
      <c r="F152" s="101"/>
      <c r="G152" s="102">
        <f t="shared" ref="G152:G157" si="7">F152+F152*H152</f>
        <v>0</v>
      </c>
      <c r="H152" s="111">
        <v>0.2</v>
      </c>
    </row>
    <row r="153" spans="1:8" s="90" customFormat="1" ht="60" customHeight="1">
      <c r="A153" s="150" t="s">
        <v>359</v>
      </c>
      <c r="B153" s="112">
        <v>32</v>
      </c>
      <c r="C153" s="254" t="s">
        <v>385</v>
      </c>
      <c r="D153" s="267"/>
      <c r="E153" s="91" t="s">
        <v>206</v>
      </c>
      <c r="F153" s="101"/>
      <c r="G153" s="102">
        <f t="shared" si="7"/>
        <v>0</v>
      </c>
      <c r="H153" s="111">
        <v>0.2</v>
      </c>
    </row>
    <row r="154" spans="1:8" s="90" customFormat="1" ht="60" customHeight="1">
      <c r="A154" s="150" t="s">
        <v>359</v>
      </c>
      <c r="B154" s="112">
        <v>33</v>
      </c>
      <c r="C154" s="254" t="s">
        <v>386</v>
      </c>
      <c r="D154" s="267"/>
      <c r="E154" s="91" t="s">
        <v>206</v>
      </c>
      <c r="F154" s="101"/>
      <c r="G154" s="102">
        <f t="shared" si="7"/>
        <v>0</v>
      </c>
      <c r="H154" s="111">
        <v>0.2</v>
      </c>
    </row>
    <row r="155" spans="1:8" s="90" customFormat="1" ht="60" customHeight="1">
      <c r="A155" s="150" t="s">
        <v>359</v>
      </c>
      <c r="B155" s="112">
        <v>34</v>
      </c>
      <c r="C155" s="254" t="s">
        <v>387</v>
      </c>
      <c r="D155" s="267"/>
      <c r="E155" s="91" t="s">
        <v>206</v>
      </c>
      <c r="F155" s="101"/>
      <c r="G155" s="102">
        <f t="shared" si="7"/>
        <v>0</v>
      </c>
      <c r="H155" s="111">
        <v>0.2</v>
      </c>
    </row>
    <row r="156" spans="1:8" s="90" customFormat="1" ht="60" customHeight="1">
      <c r="A156" s="150" t="s">
        <v>359</v>
      </c>
      <c r="B156" s="112">
        <v>35</v>
      </c>
      <c r="C156" s="254" t="s">
        <v>388</v>
      </c>
      <c r="D156" s="267"/>
      <c r="E156" s="91" t="s">
        <v>93</v>
      </c>
      <c r="F156" s="101"/>
      <c r="G156" s="102">
        <f t="shared" si="7"/>
        <v>0</v>
      </c>
      <c r="H156" s="111">
        <v>0.2</v>
      </c>
    </row>
    <row r="157" spans="1:8" s="90" customFormat="1" ht="60" customHeight="1">
      <c r="A157" s="150" t="s">
        <v>359</v>
      </c>
      <c r="B157" s="112">
        <v>36</v>
      </c>
      <c r="C157" s="203" t="s">
        <v>389</v>
      </c>
      <c r="D157" s="268"/>
      <c r="E157" s="91" t="s">
        <v>206</v>
      </c>
      <c r="F157" s="101"/>
      <c r="G157" s="102">
        <f t="shared" si="7"/>
        <v>0</v>
      </c>
      <c r="H157" s="111">
        <v>0.2</v>
      </c>
    </row>
    <row r="158" spans="1:8" s="90" customFormat="1" ht="15.75" thickBot="1">
      <c r="A158" s="151"/>
      <c r="B158" s="145"/>
      <c r="C158" s="146"/>
      <c r="D158" s="146"/>
      <c r="E158" s="147"/>
      <c r="F158" s="141"/>
      <c r="G158" s="141"/>
      <c r="H158" s="142"/>
    </row>
    <row r="159" spans="1:8" s="90" customFormat="1" ht="12.75" customHeight="1">
      <c r="A159" s="150"/>
      <c r="B159" s="213" t="s">
        <v>256</v>
      </c>
      <c r="C159" s="214"/>
      <c r="D159" s="214"/>
      <c r="E159" s="214"/>
      <c r="F159" s="214"/>
      <c r="G159" s="214"/>
      <c r="H159" s="216"/>
    </row>
    <row r="160" spans="1:8" s="90" customFormat="1" ht="30" customHeight="1">
      <c r="A160" s="150" t="s">
        <v>359</v>
      </c>
      <c r="B160" s="112">
        <v>37</v>
      </c>
      <c r="C160" s="252" t="s">
        <v>257</v>
      </c>
      <c r="D160" s="204"/>
      <c r="E160" s="134" t="s">
        <v>258</v>
      </c>
      <c r="F160" s="101"/>
      <c r="G160" s="102">
        <f>F160+F160*H160</f>
        <v>0</v>
      </c>
      <c r="H160" s="111">
        <v>0.2</v>
      </c>
    </row>
    <row r="161" spans="1:9" s="90" customFormat="1" ht="30" customHeight="1">
      <c r="A161" s="150" t="s">
        <v>359</v>
      </c>
      <c r="B161" s="112">
        <v>38</v>
      </c>
      <c r="C161" s="253"/>
      <c r="D161" s="224"/>
      <c r="E161" s="134" t="s">
        <v>259</v>
      </c>
      <c r="F161" s="101"/>
      <c r="G161" s="102">
        <f>F161+F161*H161</f>
        <v>0</v>
      </c>
      <c r="H161" s="111">
        <v>0.2</v>
      </c>
    </row>
    <row r="162" spans="1:9" s="90" customFormat="1" ht="30" customHeight="1">
      <c r="A162" s="150" t="s">
        <v>359</v>
      </c>
      <c r="B162" s="112">
        <v>39</v>
      </c>
      <c r="C162" s="252" t="s">
        <v>260</v>
      </c>
      <c r="D162" s="204"/>
      <c r="E162" s="134" t="s">
        <v>258</v>
      </c>
      <c r="F162" s="101"/>
      <c r="G162" s="102">
        <f>F162+F162*H162</f>
        <v>0</v>
      </c>
      <c r="H162" s="111">
        <v>0.2</v>
      </c>
    </row>
    <row r="163" spans="1:9" s="90" customFormat="1" ht="30" customHeight="1" thickBot="1">
      <c r="A163" s="150" t="s">
        <v>359</v>
      </c>
      <c r="B163" s="112">
        <v>40</v>
      </c>
      <c r="C163" s="255"/>
      <c r="D163" s="256"/>
      <c r="E163" s="134" t="s">
        <v>259</v>
      </c>
      <c r="F163" s="101"/>
      <c r="G163" s="102">
        <f>F163+F163*H163</f>
        <v>0</v>
      </c>
      <c r="H163" s="111">
        <v>0.2</v>
      </c>
    </row>
    <row r="164" spans="1:9" s="90" customFormat="1" ht="15.75" thickBot="1">
      <c r="A164" s="151"/>
      <c r="B164" s="145"/>
      <c r="C164" s="146"/>
      <c r="D164" s="146"/>
      <c r="E164" s="147"/>
      <c r="F164" s="141"/>
      <c r="G164" s="141"/>
      <c r="H164" s="142"/>
    </row>
    <row r="165" spans="1:9" s="90" customFormat="1" ht="13.5" customHeight="1" thickBot="1">
      <c r="A165" s="150"/>
      <c r="B165" s="225" t="s">
        <v>261</v>
      </c>
      <c r="C165" s="226"/>
      <c r="D165" s="226"/>
      <c r="E165" s="226"/>
      <c r="F165" s="226"/>
      <c r="G165" s="226"/>
      <c r="H165" s="227"/>
    </row>
    <row r="166" spans="1:9" s="90" customFormat="1" ht="12.75" customHeight="1">
      <c r="A166" s="150"/>
      <c r="B166" s="213" t="s">
        <v>262</v>
      </c>
      <c r="C166" s="214"/>
      <c r="D166" s="214"/>
      <c r="E166" s="214"/>
      <c r="F166" s="214"/>
      <c r="G166" s="214"/>
      <c r="H166" s="216"/>
    </row>
    <row r="167" spans="1:9" s="90" customFormat="1" ht="60" customHeight="1">
      <c r="A167" s="150" t="s">
        <v>360</v>
      </c>
      <c r="B167" s="112">
        <v>1</v>
      </c>
      <c r="C167" s="254" t="s">
        <v>263</v>
      </c>
      <c r="D167" s="267"/>
      <c r="E167" s="91" t="s">
        <v>118</v>
      </c>
      <c r="F167" s="101"/>
      <c r="G167" s="102">
        <f t="shared" ref="G167:G178" si="8">F167+F167*H167</f>
        <v>0</v>
      </c>
      <c r="H167" s="111">
        <v>0.2</v>
      </c>
    </row>
    <row r="168" spans="1:9" s="90" customFormat="1" ht="60" customHeight="1">
      <c r="A168" s="150" t="s">
        <v>360</v>
      </c>
      <c r="B168" s="112">
        <v>2</v>
      </c>
      <c r="C168" s="254" t="s">
        <v>264</v>
      </c>
      <c r="D168" s="267"/>
      <c r="E168" s="91" t="s">
        <v>118</v>
      </c>
      <c r="F168" s="101"/>
      <c r="G168" s="102">
        <f t="shared" si="8"/>
        <v>0</v>
      </c>
      <c r="H168" s="111">
        <v>0.2</v>
      </c>
    </row>
    <row r="169" spans="1:9" s="90" customFormat="1" ht="60" customHeight="1">
      <c r="A169" s="150" t="s">
        <v>360</v>
      </c>
      <c r="B169" s="112">
        <v>3</v>
      </c>
      <c r="C169" s="254" t="s">
        <v>264</v>
      </c>
      <c r="D169" s="267"/>
      <c r="E169" s="91" t="s">
        <v>118</v>
      </c>
      <c r="F169" s="101"/>
      <c r="G169" s="102">
        <f t="shared" si="8"/>
        <v>0</v>
      </c>
      <c r="H169" s="111">
        <v>0.2</v>
      </c>
    </row>
    <row r="170" spans="1:9" s="90" customFormat="1" ht="60" customHeight="1">
      <c r="A170" s="150" t="s">
        <v>360</v>
      </c>
      <c r="B170" s="112">
        <v>4</v>
      </c>
      <c r="C170" s="254" t="s">
        <v>265</v>
      </c>
      <c r="D170" s="267"/>
      <c r="E170" s="91" t="s">
        <v>118</v>
      </c>
      <c r="F170" s="101"/>
      <c r="G170" s="102">
        <f t="shared" si="8"/>
        <v>0</v>
      </c>
      <c r="H170" s="111">
        <v>0.2</v>
      </c>
    </row>
    <row r="171" spans="1:9" s="90" customFormat="1" ht="60" customHeight="1">
      <c r="A171" s="150" t="s">
        <v>360</v>
      </c>
      <c r="B171" s="112">
        <v>5</v>
      </c>
      <c r="C171" s="254" t="s">
        <v>266</v>
      </c>
      <c r="D171" s="267"/>
      <c r="E171" s="91" t="s">
        <v>162</v>
      </c>
      <c r="F171" s="101"/>
      <c r="G171" s="102">
        <f t="shared" si="8"/>
        <v>0</v>
      </c>
      <c r="H171" s="111">
        <v>0.2</v>
      </c>
    </row>
    <row r="172" spans="1:9" s="90" customFormat="1" ht="60" customHeight="1">
      <c r="A172" s="150" t="s">
        <v>360</v>
      </c>
      <c r="B172" s="112">
        <v>6</v>
      </c>
      <c r="C172" s="254" t="s">
        <v>267</v>
      </c>
      <c r="D172" s="267"/>
      <c r="E172" s="91" t="s">
        <v>162</v>
      </c>
      <c r="F172" s="101"/>
      <c r="G172" s="102">
        <f t="shared" si="8"/>
        <v>0</v>
      </c>
      <c r="H172" s="111">
        <v>0.2</v>
      </c>
    </row>
    <row r="173" spans="1:9" s="90" customFormat="1" ht="60" customHeight="1">
      <c r="A173" s="150" t="s">
        <v>360</v>
      </c>
      <c r="B173" s="112">
        <v>7</v>
      </c>
      <c r="C173" s="254" t="s">
        <v>268</v>
      </c>
      <c r="D173" s="267"/>
      <c r="E173" s="91" t="s">
        <v>162</v>
      </c>
      <c r="F173" s="101"/>
      <c r="G173" s="102">
        <f t="shared" si="8"/>
        <v>0</v>
      </c>
      <c r="H173" s="111">
        <v>0.2</v>
      </c>
    </row>
    <row r="174" spans="1:9" s="90" customFormat="1" ht="60" customHeight="1">
      <c r="A174" s="150" t="s">
        <v>360</v>
      </c>
      <c r="B174" s="112">
        <v>8</v>
      </c>
      <c r="C174" s="254" t="s">
        <v>269</v>
      </c>
      <c r="D174" s="267"/>
      <c r="E174" s="91" t="s">
        <v>162</v>
      </c>
      <c r="F174" s="101"/>
      <c r="G174" s="102">
        <f t="shared" si="8"/>
        <v>0</v>
      </c>
      <c r="H174" s="111">
        <v>0.2</v>
      </c>
    </row>
    <row r="175" spans="1:9" s="90" customFormat="1" ht="60" customHeight="1">
      <c r="A175" s="150" t="s">
        <v>360</v>
      </c>
      <c r="B175" s="112">
        <v>9</v>
      </c>
      <c r="C175" s="254" t="s">
        <v>270</v>
      </c>
      <c r="D175" s="267"/>
      <c r="E175" s="96" t="s">
        <v>118</v>
      </c>
      <c r="F175" s="101"/>
      <c r="G175" s="102">
        <f t="shared" si="8"/>
        <v>0</v>
      </c>
      <c r="H175" s="111">
        <v>0.2</v>
      </c>
    </row>
    <row r="176" spans="1:9" s="90" customFormat="1" ht="60" customHeight="1">
      <c r="A176" s="150" t="s">
        <v>360</v>
      </c>
      <c r="B176" s="112">
        <v>10</v>
      </c>
      <c r="C176" s="254" t="s">
        <v>271</v>
      </c>
      <c r="D176" s="267"/>
      <c r="E176" s="91" t="s">
        <v>118</v>
      </c>
      <c r="F176" s="101"/>
      <c r="G176" s="102">
        <f t="shared" si="8"/>
        <v>0</v>
      </c>
      <c r="H176" s="111">
        <v>0.2</v>
      </c>
      <c r="I176" s="105"/>
    </row>
    <row r="177" spans="1:9" s="90" customFormat="1" ht="60" customHeight="1">
      <c r="A177" s="150" t="s">
        <v>360</v>
      </c>
      <c r="B177" s="112">
        <v>11</v>
      </c>
      <c r="C177" s="254" t="s">
        <v>390</v>
      </c>
      <c r="D177" s="267"/>
      <c r="E177" s="91" t="s">
        <v>118</v>
      </c>
      <c r="F177" s="101"/>
      <c r="G177" s="102">
        <f t="shared" si="8"/>
        <v>0</v>
      </c>
      <c r="H177" s="111">
        <v>0.2</v>
      </c>
      <c r="I177" s="105"/>
    </row>
    <row r="178" spans="1:9" s="90" customFormat="1" ht="60" customHeight="1">
      <c r="A178" s="150" t="s">
        <v>360</v>
      </c>
      <c r="B178" s="112">
        <v>12</v>
      </c>
      <c r="C178" s="254" t="s">
        <v>272</v>
      </c>
      <c r="D178" s="267"/>
      <c r="E178" s="91" t="s">
        <v>118</v>
      </c>
      <c r="F178" s="101"/>
      <c r="G178" s="102">
        <f t="shared" si="8"/>
        <v>0</v>
      </c>
      <c r="H178" s="111">
        <v>0.2</v>
      </c>
      <c r="I178" s="105"/>
    </row>
    <row r="179" spans="1:9" s="90" customFormat="1">
      <c r="A179" s="151"/>
      <c r="B179" s="145"/>
      <c r="C179" s="146"/>
      <c r="D179" s="146"/>
      <c r="E179" s="147"/>
      <c r="F179" s="141"/>
      <c r="G179" s="141"/>
      <c r="H179" s="142"/>
    </row>
    <row r="180" spans="1:9" s="90" customFormat="1" ht="12.75" customHeight="1">
      <c r="A180" s="150"/>
      <c r="B180" s="228" t="s">
        <v>273</v>
      </c>
      <c r="C180" s="229"/>
      <c r="D180" s="229"/>
      <c r="E180" s="229"/>
      <c r="F180" s="229"/>
      <c r="G180" s="229"/>
      <c r="H180" s="230"/>
    </row>
    <row r="181" spans="1:9" s="90" customFormat="1" ht="45" customHeight="1">
      <c r="A181" s="150" t="s">
        <v>360</v>
      </c>
      <c r="B181" s="153">
        <v>13</v>
      </c>
      <c r="C181" s="254" t="s">
        <v>274</v>
      </c>
      <c r="D181" s="267"/>
      <c r="E181" s="158" t="s">
        <v>118</v>
      </c>
      <c r="F181" s="101"/>
      <c r="G181" s="102">
        <f t="shared" ref="G181:G191" si="9">F181+F181*H181</f>
        <v>0</v>
      </c>
      <c r="H181" s="111">
        <v>0.2</v>
      </c>
    </row>
    <row r="182" spans="1:9" s="90" customFormat="1" ht="45" customHeight="1">
      <c r="A182" s="150" t="s">
        <v>360</v>
      </c>
      <c r="B182" s="153">
        <v>14</v>
      </c>
      <c r="C182" s="254" t="s">
        <v>275</v>
      </c>
      <c r="D182" s="267"/>
      <c r="E182" s="158" t="s">
        <v>118</v>
      </c>
      <c r="F182" s="101"/>
      <c r="G182" s="102">
        <f t="shared" si="9"/>
        <v>0</v>
      </c>
      <c r="H182" s="111">
        <v>0.2</v>
      </c>
    </row>
    <row r="183" spans="1:9" s="90" customFormat="1" ht="45" customHeight="1">
      <c r="A183" s="150" t="s">
        <v>360</v>
      </c>
      <c r="B183" s="153">
        <v>15</v>
      </c>
      <c r="C183" s="254" t="s">
        <v>276</v>
      </c>
      <c r="D183" s="267"/>
      <c r="E183" s="158" t="s">
        <v>118</v>
      </c>
      <c r="F183" s="101"/>
      <c r="G183" s="102">
        <f t="shared" si="9"/>
        <v>0</v>
      </c>
      <c r="H183" s="111">
        <v>0.2</v>
      </c>
    </row>
    <row r="184" spans="1:9" s="90" customFormat="1" ht="45" customHeight="1">
      <c r="A184" s="150" t="s">
        <v>360</v>
      </c>
      <c r="B184" s="153">
        <v>16</v>
      </c>
      <c r="C184" s="254" t="s">
        <v>277</v>
      </c>
      <c r="D184" s="267"/>
      <c r="E184" s="158" t="s">
        <v>118</v>
      </c>
      <c r="F184" s="101"/>
      <c r="G184" s="102">
        <f t="shared" si="9"/>
        <v>0</v>
      </c>
      <c r="H184" s="111">
        <v>0.2</v>
      </c>
    </row>
    <row r="185" spans="1:9" s="90" customFormat="1" ht="45" customHeight="1">
      <c r="A185" s="150" t="s">
        <v>360</v>
      </c>
      <c r="B185" s="153">
        <v>17</v>
      </c>
      <c r="C185" s="254" t="s">
        <v>278</v>
      </c>
      <c r="D185" s="267"/>
      <c r="E185" s="158" t="s">
        <v>206</v>
      </c>
      <c r="F185" s="101"/>
      <c r="G185" s="102">
        <f t="shared" si="9"/>
        <v>0</v>
      </c>
      <c r="H185" s="111">
        <v>0.2</v>
      </c>
    </row>
    <row r="186" spans="1:9" s="90" customFormat="1" ht="45" customHeight="1">
      <c r="A186" s="150" t="s">
        <v>360</v>
      </c>
      <c r="B186" s="153">
        <v>18</v>
      </c>
      <c r="C186" s="254" t="s">
        <v>279</v>
      </c>
      <c r="D186" s="267"/>
      <c r="E186" s="158" t="s">
        <v>206</v>
      </c>
      <c r="F186" s="101"/>
      <c r="G186" s="102">
        <f t="shared" si="9"/>
        <v>0</v>
      </c>
      <c r="H186" s="111">
        <v>0.2</v>
      </c>
    </row>
    <row r="187" spans="1:9" s="90" customFormat="1" ht="45" customHeight="1">
      <c r="A187" s="150" t="s">
        <v>360</v>
      </c>
      <c r="B187" s="153">
        <v>19</v>
      </c>
      <c r="C187" s="254" t="s">
        <v>280</v>
      </c>
      <c r="D187" s="267"/>
      <c r="E187" s="158" t="s">
        <v>206</v>
      </c>
      <c r="F187" s="101"/>
      <c r="G187" s="102">
        <f t="shared" si="9"/>
        <v>0</v>
      </c>
      <c r="H187" s="111">
        <v>0.2</v>
      </c>
    </row>
    <row r="188" spans="1:9" s="90" customFormat="1" ht="45" customHeight="1">
      <c r="A188" s="150" t="s">
        <v>360</v>
      </c>
      <c r="B188" s="153">
        <v>20</v>
      </c>
      <c r="C188" s="254" t="s">
        <v>281</v>
      </c>
      <c r="D188" s="267"/>
      <c r="E188" s="158" t="s">
        <v>206</v>
      </c>
      <c r="F188" s="101"/>
      <c r="G188" s="102">
        <f t="shared" si="9"/>
        <v>0</v>
      </c>
      <c r="H188" s="111">
        <v>0.2</v>
      </c>
    </row>
    <row r="189" spans="1:9" s="90" customFormat="1" ht="45" customHeight="1">
      <c r="A189" s="150" t="s">
        <v>360</v>
      </c>
      <c r="B189" s="153">
        <v>21</v>
      </c>
      <c r="C189" s="254" t="s">
        <v>282</v>
      </c>
      <c r="D189" s="267"/>
      <c r="E189" s="158" t="s">
        <v>206</v>
      </c>
      <c r="F189" s="101"/>
      <c r="G189" s="102">
        <f t="shared" si="9"/>
        <v>0</v>
      </c>
      <c r="H189" s="111">
        <v>0.2</v>
      </c>
    </row>
    <row r="190" spans="1:9" s="90" customFormat="1" ht="45" customHeight="1">
      <c r="A190" s="150" t="s">
        <v>360</v>
      </c>
      <c r="B190" s="153">
        <v>22</v>
      </c>
      <c r="C190" s="254" t="s">
        <v>283</v>
      </c>
      <c r="D190" s="267"/>
      <c r="E190" s="158" t="s">
        <v>118</v>
      </c>
      <c r="F190" s="101"/>
      <c r="G190" s="102">
        <f t="shared" si="9"/>
        <v>0</v>
      </c>
      <c r="H190" s="111">
        <v>0.2</v>
      </c>
    </row>
    <row r="191" spans="1:9" s="90" customFormat="1" ht="45" customHeight="1">
      <c r="A191" s="150" t="s">
        <v>360</v>
      </c>
      <c r="B191" s="153">
        <v>23</v>
      </c>
      <c r="C191" s="254" t="s">
        <v>284</v>
      </c>
      <c r="D191" s="267"/>
      <c r="E191" s="158" t="s">
        <v>206</v>
      </c>
      <c r="F191" s="101"/>
      <c r="G191" s="102">
        <f t="shared" si="9"/>
        <v>0</v>
      </c>
      <c r="H191" s="111">
        <v>0.2</v>
      </c>
    </row>
    <row r="192" spans="1:9" s="90" customFormat="1" ht="45" customHeight="1">
      <c r="A192" s="150" t="s">
        <v>360</v>
      </c>
      <c r="B192" s="153">
        <v>24</v>
      </c>
      <c r="C192" s="231" t="s">
        <v>285</v>
      </c>
      <c r="D192" s="231"/>
      <c r="E192" s="205"/>
      <c r="F192" s="103"/>
      <c r="G192" s="103"/>
      <c r="H192" s="103"/>
    </row>
    <row r="193" spans="1:8" s="90" customFormat="1" ht="45" customHeight="1">
      <c r="A193" s="150" t="s">
        <v>360</v>
      </c>
      <c r="B193" s="153">
        <v>25</v>
      </c>
      <c r="C193" s="254" t="s">
        <v>286</v>
      </c>
      <c r="D193" s="267"/>
      <c r="E193" s="163" t="s">
        <v>287</v>
      </c>
      <c r="F193" s="101"/>
      <c r="G193" s="102">
        <f>F193+F193*H193</f>
        <v>0</v>
      </c>
      <c r="H193" s="111">
        <v>0.2</v>
      </c>
    </row>
    <row r="194" spans="1:8" s="90" customFormat="1" ht="45" customHeight="1">
      <c r="A194" s="150" t="s">
        <v>360</v>
      </c>
      <c r="B194" s="153">
        <v>26</v>
      </c>
      <c r="C194" s="254" t="s">
        <v>288</v>
      </c>
      <c r="D194" s="267"/>
      <c r="E194" s="163" t="s">
        <v>287</v>
      </c>
      <c r="F194" s="101"/>
      <c r="G194" s="102">
        <f>F194+F194*H194</f>
        <v>0</v>
      </c>
      <c r="H194" s="111">
        <v>0.2</v>
      </c>
    </row>
    <row r="195" spans="1:8" s="90" customFormat="1">
      <c r="A195" s="151"/>
      <c r="B195" s="145"/>
      <c r="C195" s="146"/>
      <c r="D195" s="146"/>
      <c r="E195" s="147"/>
      <c r="F195" s="141"/>
      <c r="G195" s="141"/>
      <c r="H195" s="142"/>
    </row>
    <row r="196" spans="1:8" s="90" customFormat="1" ht="12.75" customHeight="1">
      <c r="A196" s="150"/>
      <c r="B196" s="228" t="s">
        <v>289</v>
      </c>
      <c r="C196" s="229"/>
      <c r="D196" s="229"/>
      <c r="E196" s="229"/>
      <c r="F196" s="229"/>
      <c r="G196" s="229"/>
      <c r="H196" s="230"/>
    </row>
    <row r="197" spans="1:8" s="90" customFormat="1" ht="45" customHeight="1">
      <c r="A197" s="150" t="s">
        <v>360</v>
      </c>
      <c r="B197" s="112">
        <v>27</v>
      </c>
      <c r="C197" s="254" t="s">
        <v>290</v>
      </c>
      <c r="D197" s="267"/>
      <c r="E197" s="91" t="s">
        <v>118</v>
      </c>
      <c r="F197" s="101"/>
      <c r="G197" s="102">
        <f t="shared" ref="G197:G203" si="10">F197+F197*H197</f>
        <v>0</v>
      </c>
      <c r="H197" s="111">
        <v>0.2</v>
      </c>
    </row>
    <row r="198" spans="1:8" s="90" customFormat="1" ht="45" customHeight="1">
      <c r="A198" s="150" t="s">
        <v>360</v>
      </c>
      <c r="B198" s="112">
        <v>28</v>
      </c>
      <c r="C198" s="254" t="s">
        <v>291</v>
      </c>
      <c r="D198" s="267"/>
      <c r="E198" s="91" t="s">
        <v>118</v>
      </c>
      <c r="F198" s="101"/>
      <c r="G198" s="102">
        <f t="shared" si="10"/>
        <v>0</v>
      </c>
      <c r="H198" s="111">
        <v>0.2</v>
      </c>
    </row>
    <row r="199" spans="1:8" s="90" customFormat="1" ht="45" customHeight="1">
      <c r="A199" s="150" t="s">
        <v>360</v>
      </c>
      <c r="B199" s="112">
        <v>29</v>
      </c>
      <c r="C199" s="254" t="s">
        <v>292</v>
      </c>
      <c r="D199" s="267"/>
      <c r="E199" s="91" t="s">
        <v>118</v>
      </c>
      <c r="F199" s="101"/>
      <c r="G199" s="102">
        <f t="shared" si="10"/>
        <v>0</v>
      </c>
      <c r="H199" s="111">
        <v>0.2</v>
      </c>
    </row>
    <row r="200" spans="1:8" s="90" customFormat="1" ht="45" customHeight="1">
      <c r="A200" s="150" t="s">
        <v>360</v>
      </c>
      <c r="B200" s="112">
        <v>30</v>
      </c>
      <c r="C200" s="254" t="s">
        <v>293</v>
      </c>
      <c r="D200" s="267"/>
      <c r="E200" s="91" t="s">
        <v>118</v>
      </c>
      <c r="F200" s="101"/>
      <c r="G200" s="102">
        <f t="shared" si="10"/>
        <v>0</v>
      </c>
      <c r="H200" s="111">
        <v>0.2</v>
      </c>
    </row>
    <row r="201" spans="1:8" s="90" customFormat="1" ht="45" customHeight="1">
      <c r="A201" s="150" t="s">
        <v>360</v>
      </c>
      <c r="B201" s="112">
        <v>31</v>
      </c>
      <c r="C201" s="254" t="s">
        <v>294</v>
      </c>
      <c r="D201" s="267"/>
      <c r="E201" s="91" t="s">
        <v>118</v>
      </c>
      <c r="F201" s="101"/>
      <c r="G201" s="102">
        <f t="shared" si="10"/>
        <v>0</v>
      </c>
      <c r="H201" s="111">
        <v>0.2</v>
      </c>
    </row>
    <row r="202" spans="1:8" s="90" customFormat="1" ht="45" customHeight="1">
      <c r="A202" s="150" t="s">
        <v>360</v>
      </c>
      <c r="B202" s="112">
        <v>32</v>
      </c>
      <c r="C202" s="254" t="s">
        <v>295</v>
      </c>
      <c r="D202" s="267"/>
      <c r="E202" s="91" t="s">
        <v>118</v>
      </c>
      <c r="F202" s="101"/>
      <c r="G202" s="102">
        <f t="shared" si="10"/>
        <v>0</v>
      </c>
      <c r="H202" s="111">
        <v>0.2</v>
      </c>
    </row>
    <row r="203" spans="1:8" s="90" customFormat="1" ht="45" customHeight="1">
      <c r="A203" s="150" t="s">
        <v>360</v>
      </c>
      <c r="B203" s="112">
        <v>33</v>
      </c>
      <c r="C203" s="254" t="s">
        <v>296</v>
      </c>
      <c r="D203" s="267"/>
      <c r="E203" s="91" t="s">
        <v>118</v>
      </c>
      <c r="F203" s="101"/>
      <c r="G203" s="102">
        <f t="shared" si="10"/>
        <v>0</v>
      </c>
      <c r="H203" s="111">
        <v>0.2</v>
      </c>
    </row>
    <row r="204" spans="1:8" s="90" customFormat="1">
      <c r="A204" s="151"/>
      <c r="B204" s="145"/>
      <c r="C204" s="146"/>
      <c r="D204" s="146"/>
      <c r="E204" s="147"/>
      <c r="F204" s="141"/>
      <c r="G204" s="141"/>
      <c r="H204" s="142"/>
    </row>
    <row r="205" spans="1:8" s="90" customFormat="1" ht="12.75" customHeight="1">
      <c r="A205" s="150"/>
      <c r="B205" s="228" t="s">
        <v>297</v>
      </c>
      <c r="C205" s="229"/>
      <c r="D205" s="229"/>
      <c r="E205" s="229"/>
      <c r="F205" s="229"/>
      <c r="G205" s="229"/>
      <c r="H205" s="230"/>
    </row>
    <row r="206" spans="1:8" s="90" customFormat="1" ht="26.25" customHeight="1">
      <c r="A206" s="150"/>
      <c r="B206" s="133"/>
      <c r="C206" s="229" t="s">
        <v>392</v>
      </c>
      <c r="D206" s="229"/>
      <c r="E206" s="229"/>
      <c r="F206" s="229"/>
      <c r="G206" s="229"/>
      <c r="H206" s="229"/>
    </row>
    <row r="207" spans="1:8" s="90" customFormat="1" ht="45" customHeight="1">
      <c r="A207" s="150" t="s">
        <v>360</v>
      </c>
      <c r="B207" s="112">
        <v>34</v>
      </c>
      <c r="C207" s="254" t="s">
        <v>391</v>
      </c>
      <c r="D207" s="267"/>
      <c r="E207" s="91" t="s">
        <v>118</v>
      </c>
      <c r="F207" s="101"/>
      <c r="G207" s="102">
        <f t="shared" ref="G207:G213" si="11">F207+F207*H207</f>
        <v>0</v>
      </c>
      <c r="H207" s="111">
        <v>0.2</v>
      </c>
    </row>
    <row r="208" spans="1:8" s="90" customFormat="1" ht="45" customHeight="1">
      <c r="A208" s="150" t="s">
        <v>360</v>
      </c>
      <c r="B208" s="112">
        <v>35</v>
      </c>
      <c r="C208" s="254" t="s">
        <v>298</v>
      </c>
      <c r="D208" s="267"/>
      <c r="E208" s="91" t="s">
        <v>118</v>
      </c>
      <c r="F208" s="101"/>
      <c r="G208" s="102">
        <f t="shared" si="11"/>
        <v>0</v>
      </c>
      <c r="H208" s="111">
        <v>0.2</v>
      </c>
    </row>
    <row r="209" spans="1:8" s="90" customFormat="1" ht="45" customHeight="1">
      <c r="A209" s="150" t="s">
        <v>360</v>
      </c>
      <c r="B209" s="112">
        <v>36</v>
      </c>
      <c r="C209" s="254" t="s">
        <v>299</v>
      </c>
      <c r="D209" s="267"/>
      <c r="E209" s="91" t="s">
        <v>118</v>
      </c>
      <c r="F209" s="101"/>
      <c r="G209" s="102">
        <f t="shared" si="11"/>
        <v>0</v>
      </c>
      <c r="H209" s="111">
        <v>0.2</v>
      </c>
    </row>
    <row r="210" spans="1:8" s="90" customFormat="1" ht="45" customHeight="1">
      <c r="A210" s="150" t="s">
        <v>360</v>
      </c>
      <c r="B210" s="112">
        <v>37</v>
      </c>
      <c r="C210" s="254" t="s">
        <v>300</v>
      </c>
      <c r="D210" s="267"/>
      <c r="E210" s="91" t="s">
        <v>118</v>
      </c>
      <c r="F210" s="101"/>
      <c r="G210" s="102">
        <f t="shared" si="11"/>
        <v>0</v>
      </c>
      <c r="H210" s="111">
        <v>0.2</v>
      </c>
    </row>
    <row r="211" spans="1:8" s="90" customFormat="1" ht="45" customHeight="1">
      <c r="A211" s="150" t="s">
        <v>360</v>
      </c>
      <c r="B211" s="112">
        <v>38</v>
      </c>
      <c r="C211" s="254" t="s">
        <v>301</v>
      </c>
      <c r="D211" s="267"/>
      <c r="E211" s="91" t="s">
        <v>118</v>
      </c>
      <c r="F211" s="101"/>
      <c r="G211" s="102">
        <f t="shared" si="11"/>
        <v>0</v>
      </c>
      <c r="H211" s="111">
        <v>0.2</v>
      </c>
    </row>
    <row r="212" spans="1:8" s="90" customFormat="1" ht="45" customHeight="1">
      <c r="A212" s="150" t="s">
        <v>360</v>
      </c>
      <c r="B212" s="112">
        <v>39</v>
      </c>
      <c r="C212" s="254" t="s">
        <v>302</v>
      </c>
      <c r="D212" s="267"/>
      <c r="E212" s="91" t="s">
        <v>118</v>
      </c>
      <c r="F212" s="101"/>
      <c r="G212" s="102">
        <f t="shared" si="11"/>
        <v>0</v>
      </c>
      <c r="H212" s="111">
        <v>0.2</v>
      </c>
    </row>
    <row r="213" spans="1:8" s="90" customFormat="1" ht="45" customHeight="1">
      <c r="A213" s="150" t="s">
        <v>360</v>
      </c>
      <c r="B213" s="112">
        <v>40</v>
      </c>
      <c r="C213" s="254" t="s">
        <v>303</v>
      </c>
      <c r="D213" s="267"/>
      <c r="E213" s="91" t="s">
        <v>206</v>
      </c>
      <c r="F213" s="101"/>
      <c r="G213" s="102">
        <f t="shared" si="11"/>
        <v>0</v>
      </c>
      <c r="H213" s="111">
        <v>0.2</v>
      </c>
    </row>
    <row r="214" spans="1:8" s="90" customFormat="1" ht="15.75" thickBot="1">
      <c r="A214" s="151"/>
      <c r="B214" s="145"/>
      <c r="C214" s="146"/>
      <c r="D214" s="146"/>
      <c r="E214" s="147"/>
      <c r="F214" s="141"/>
      <c r="G214" s="141"/>
      <c r="H214" s="142"/>
    </row>
    <row r="215" spans="1:8" s="90" customFormat="1" ht="12.75" customHeight="1">
      <c r="A215" s="150"/>
      <c r="B215" s="213" t="s">
        <v>304</v>
      </c>
      <c r="C215" s="214"/>
      <c r="D215" s="214"/>
      <c r="E215" s="214"/>
      <c r="F215" s="214"/>
      <c r="G215" s="214"/>
      <c r="H215" s="216"/>
    </row>
    <row r="216" spans="1:8" s="90" customFormat="1" ht="63.75" customHeight="1">
      <c r="A216" s="150" t="s">
        <v>360</v>
      </c>
      <c r="B216" s="112">
        <v>41</v>
      </c>
      <c r="C216" s="257" t="s">
        <v>305</v>
      </c>
      <c r="D216" s="264"/>
      <c r="E216" s="91" t="s">
        <v>206</v>
      </c>
      <c r="F216" s="101"/>
      <c r="G216" s="102">
        <f t="shared" ref="G216:G227" si="12">F216+F216*H216</f>
        <v>0</v>
      </c>
      <c r="H216" s="111">
        <v>0.2</v>
      </c>
    </row>
    <row r="217" spans="1:8" s="90" customFormat="1" ht="63.75" customHeight="1">
      <c r="A217" s="150" t="s">
        <v>360</v>
      </c>
      <c r="B217" s="112">
        <v>42</v>
      </c>
      <c r="C217" s="257" t="s">
        <v>306</v>
      </c>
      <c r="D217" s="264"/>
      <c r="E217" s="91" t="s">
        <v>162</v>
      </c>
      <c r="F217" s="101"/>
      <c r="G217" s="102">
        <f t="shared" si="12"/>
        <v>0</v>
      </c>
      <c r="H217" s="111">
        <v>0.2</v>
      </c>
    </row>
    <row r="218" spans="1:8" s="90" customFormat="1" ht="63.75" customHeight="1">
      <c r="A218" s="150" t="s">
        <v>360</v>
      </c>
      <c r="B218" s="112">
        <v>43</v>
      </c>
      <c r="C218" s="257" t="s">
        <v>307</v>
      </c>
      <c r="D218" s="264"/>
      <c r="E218" s="91" t="s">
        <v>162</v>
      </c>
      <c r="F218" s="101"/>
      <c r="G218" s="102">
        <f t="shared" si="12"/>
        <v>0</v>
      </c>
      <c r="H218" s="111">
        <v>0.2</v>
      </c>
    </row>
    <row r="219" spans="1:8" s="90" customFormat="1" ht="63.75" customHeight="1">
      <c r="A219" s="150" t="s">
        <v>360</v>
      </c>
      <c r="B219" s="112">
        <v>44</v>
      </c>
      <c r="C219" s="257" t="s">
        <v>308</v>
      </c>
      <c r="D219" s="264"/>
      <c r="E219" s="91" t="s">
        <v>206</v>
      </c>
      <c r="F219" s="101"/>
      <c r="G219" s="102">
        <f t="shared" si="12"/>
        <v>0</v>
      </c>
      <c r="H219" s="111">
        <v>0.2</v>
      </c>
    </row>
    <row r="220" spans="1:8" s="90" customFormat="1" ht="63.75" customHeight="1">
      <c r="A220" s="150" t="s">
        <v>360</v>
      </c>
      <c r="B220" s="112">
        <v>45</v>
      </c>
      <c r="C220" s="257" t="s">
        <v>309</v>
      </c>
      <c r="D220" s="264"/>
      <c r="E220" s="91" t="s">
        <v>206</v>
      </c>
      <c r="F220" s="101"/>
      <c r="G220" s="102">
        <f t="shared" si="12"/>
        <v>0</v>
      </c>
      <c r="H220" s="111">
        <v>0.2</v>
      </c>
    </row>
    <row r="221" spans="1:8" s="90" customFormat="1" ht="63.75" customHeight="1">
      <c r="A221" s="150" t="s">
        <v>360</v>
      </c>
      <c r="B221" s="112">
        <v>46</v>
      </c>
      <c r="C221" s="257" t="s">
        <v>310</v>
      </c>
      <c r="D221" s="264"/>
      <c r="E221" s="91" t="s">
        <v>118</v>
      </c>
      <c r="F221" s="101"/>
      <c r="G221" s="102">
        <f t="shared" si="12"/>
        <v>0</v>
      </c>
      <c r="H221" s="111">
        <v>0.2</v>
      </c>
    </row>
    <row r="222" spans="1:8" s="90" customFormat="1" ht="63.75" customHeight="1">
      <c r="A222" s="150" t="s">
        <v>360</v>
      </c>
      <c r="B222" s="112">
        <v>47</v>
      </c>
      <c r="C222" s="257" t="s">
        <v>311</v>
      </c>
      <c r="D222" s="264"/>
      <c r="E222" s="91" t="s">
        <v>118</v>
      </c>
      <c r="F222" s="101"/>
      <c r="G222" s="102">
        <f t="shared" si="12"/>
        <v>0</v>
      </c>
      <c r="H222" s="111">
        <v>0.2</v>
      </c>
    </row>
    <row r="223" spans="1:8" s="90" customFormat="1" ht="63.75" customHeight="1">
      <c r="A223" s="150" t="s">
        <v>360</v>
      </c>
      <c r="B223" s="112">
        <v>48</v>
      </c>
      <c r="C223" s="257" t="s">
        <v>312</v>
      </c>
      <c r="D223" s="264"/>
      <c r="E223" s="91" t="s">
        <v>206</v>
      </c>
      <c r="F223" s="101"/>
      <c r="G223" s="102">
        <f t="shared" si="12"/>
        <v>0</v>
      </c>
      <c r="H223" s="111">
        <v>0.2</v>
      </c>
    </row>
    <row r="224" spans="1:8" s="90" customFormat="1" ht="63.75" customHeight="1">
      <c r="A224" s="150" t="s">
        <v>360</v>
      </c>
      <c r="B224" s="112">
        <v>49</v>
      </c>
      <c r="C224" s="257" t="s">
        <v>313</v>
      </c>
      <c r="D224" s="264"/>
      <c r="E224" s="91" t="s">
        <v>118</v>
      </c>
      <c r="F224" s="101"/>
      <c r="G224" s="102">
        <f t="shared" si="12"/>
        <v>0</v>
      </c>
      <c r="H224" s="111">
        <v>0.2</v>
      </c>
    </row>
    <row r="225" spans="1:8" s="90" customFormat="1" ht="63.75" customHeight="1">
      <c r="A225" s="150" t="s">
        <v>360</v>
      </c>
      <c r="B225" s="112">
        <v>50</v>
      </c>
      <c r="C225" s="257" t="s">
        <v>314</v>
      </c>
      <c r="D225" s="264"/>
      <c r="E225" s="91" t="s">
        <v>118</v>
      </c>
      <c r="F225" s="101"/>
      <c r="G225" s="102">
        <f t="shared" si="12"/>
        <v>0</v>
      </c>
      <c r="H225" s="111">
        <v>0.2</v>
      </c>
    </row>
    <row r="226" spans="1:8" s="90" customFormat="1" ht="63.75" customHeight="1">
      <c r="A226" s="150" t="s">
        <v>360</v>
      </c>
      <c r="B226" s="112">
        <v>51</v>
      </c>
      <c r="C226" s="257" t="s">
        <v>315</v>
      </c>
      <c r="D226" s="264"/>
      <c r="E226" s="91" t="s">
        <v>118</v>
      </c>
      <c r="F226" s="101"/>
      <c r="G226" s="102">
        <f t="shared" si="12"/>
        <v>0</v>
      </c>
      <c r="H226" s="111">
        <v>0.2</v>
      </c>
    </row>
    <row r="227" spans="1:8" s="90" customFormat="1" ht="63.75" customHeight="1" thickBot="1">
      <c r="A227" s="150" t="s">
        <v>360</v>
      </c>
      <c r="B227" s="112">
        <v>52</v>
      </c>
      <c r="C227" s="265" t="s">
        <v>316</v>
      </c>
      <c r="D227" s="266"/>
      <c r="E227" s="91" t="s">
        <v>118</v>
      </c>
      <c r="F227" s="101"/>
      <c r="G227" s="102">
        <f t="shared" si="12"/>
        <v>0</v>
      </c>
      <c r="H227" s="111">
        <v>0.2</v>
      </c>
    </row>
    <row r="228" spans="1:8" s="90" customFormat="1" ht="12.75" customHeight="1">
      <c r="A228" s="150"/>
      <c r="B228" s="213" t="s">
        <v>393</v>
      </c>
      <c r="C228" s="214"/>
      <c r="D228" s="214"/>
      <c r="E228" s="214"/>
      <c r="F228" s="214"/>
      <c r="G228" s="214"/>
      <c r="H228" s="215"/>
    </row>
    <row r="229" spans="1:8" s="90" customFormat="1" ht="57" customHeight="1">
      <c r="A229" s="150" t="s">
        <v>360</v>
      </c>
      <c r="B229" s="112">
        <v>1</v>
      </c>
      <c r="C229" s="257" t="s">
        <v>317</v>
      </c>
      <c r="D229" s="264"/>
      <c r="E229" s="91" t="s">
        <v>118</v>
      </c>
      <c r="F229" s="101"/>
      <c r="G229" s="102">
        <f>F229+F229*H229</f>
        <v>0</v>
      </c>
      <c r="H229" s="111">
        <v>0.2</v>
      </c>
    </row>
    <row r="230" spans="1:8" s="90" customFormat="1" ht="58.5" customHeight="1">
      <c r="A230" s="150" t="s">
        <v>360</v>
      </c>
      <c r="B230" s="112">
        <v>2</v>
      </c>
      <c r="C230" s="257" t="s">
        <v>318</v>
      </c>
      <c r="D230" s="264"/>
      <c r="E230" s="91" t="s">
        <v>206</v>
      </c>
      <c r="F230" s="101"/>
      <c r="G230" s="102">
        <f>F230+F230*H230</f>
        <v>0</v>
      </c>
      <c r="H230" s="111">
        <v>0.2</v>
      </c>
    </row>
    <row r="231" spans="1:8" s="90" customFormat="1" ht="15.75" thickBot="1">
      <c r="A231" s="151"/>
      <c r="B231" s="145"/>
      <c r="C231" s="146"/>
      <c r="D231" s="146"/>
      <c r="E231" s="147"/>
      <c r="F231" s="141"/>
      <c r="G231" s="141"/>
      <c r="H231" s="142"/>
    </row>
    <row r="232" spans="1:8" s="90" customFormat="1" ht="12.75" customHeight="1">
      <c r="A232" s="150"/>
      <c r="B232" s="213" t="s">
        <v>319</v>
      </c>
      <c r="C232" s="214"/>
      <c r="D232" s="214"/>
      <c r="E232" s="214"/>
      <c r="F232" s="214"/>
      <c r="G232" s="214"/>
      <c r="H232" s="216"/>
    </row>
    <row r="233" spans="1:8" s="90" customFormat="1" ht="52.5" customHeight="1">
      <c r="A233" s="150"/>
      <c r="B233" s="103"/>
      <c r="C233" s="258" t="s">
        <v>395</v>
      </c>
      <c r="D233" s="258"/>
      <c r="E233" s="259"/>
      <c r="F233" s="103"/>
      <c r="G233" s="103"/>
      <c r="H233" s="103"/>
    </row>
    <row r="234" spans="1:8" s="90" customFormat="1">
      <c r="A234" s="150" t="s">
        <v>360</v>
      </c>
      <c r="B234" s="112">
        <v>3</v>
      </c>
      <c r="C234" s="257" t="s">
        <v>396</v>
      </c>
      <c r="D234" s="264"/>
      <c r="E234" s="158" t="s">
        <v>162</v>
      </c>
      <c r="F234" s="101"/>
      <c r="G234" s="102">
        <f>F234+F234*H234</f>
        <v>0</v>
      </c>
      <c r="H234" s="111">
        <v>0.2</v>
      </c>
    </row>
    <row r="235" spans="1:8" s="90" customFormat="1">
      <c r="A235" s="150" t="s">
        <v>360</v>
      </c>
      <c r="B235" s="112">
        <v>4</v>
      </c>
      <c r="C235" s="257" t="s">
        <v>397</v>
      </c>
      <c r="D235" s="264"/>
      <c r="E235" s="158" t="s">
        <v>162</v>
      </c>
      <c r="F235" s="101"/>
      <c r="G235" s="102">
        <f>F235+F235*H235</f>
        <v>0</v>
      </c>
      <c r="H235" s="111">
        <v>0.2</v>
      </c>
    </row>
    <row r="236" spans="1:8" s="90" customFormat="1" ht="30" customHeight="1">
      <c r="A236" s="150"/>
      <c r="B236" s="112">
        <v>5</v>
      </c>
      <c r="C236" s="257" t="s">
        <v>398</v>
      </c>
      <c r="D236" s="264"/>
      <c r="E236" s="158" t="s">
        <v>394</v>
      </c>
      <c r="F236" s="101"/>
      <c r="G236" s="102"/>
      <c r="H236" s="111"/>
    </row>
    <row r="237" spans="1:8" s="90" customFormat="1" ht="30" customHeight="1">
      <c r="A237" s="150" t="s">
        <v>360</v>
      </c>
      <c r="B237" s="112">
        <v>5</v>
      </c>
      <c r="C237" s="257" t="s">
        <v>399</v>
      </c>
      <c r="D237" s="264"/>
      <c r="E237" s="158" t="s">
        <v>162</v>
      </c>
      <c r="F237" s="101"/>
      <c r="G237" s="102">
        <f>F237+F237*H237</f>
        <v>0</v>
      </c>
      <c r="H237" s="111">
        <v>0.2</v>
      </c>
    </row>
    <row r="238" spans="1:8" s="90" customFormat="1" ht="30" customHeight="1">
      <c r="A238" s="150" t="s">
        <v>360</v>
      </c>
      <c r="B238" s="112">
        <v>6</v>
      </c>
      <c r="C238" s="257" t="s">
        <v>400</v>
      </c>
      <c r="D238" s="264"/>
      <c r="E238" s="158" t="s">
        <v>162</v>
      </c>
      <c r="F238" s="101"/>
      <c r="G238" s="102">
        <f>F238+F238*H238</f>
        <v>0</v>
      </c>
      <c r="H238" s="111">
        <v>0.2</v>
      </c>
    </row>
    <row r="239" spans="1:8" s="90" customFormat="1" ht="30" customHeight="1">
      <c r="A239" s="150" t="s">
        <v>360</v>
      </c>
      <c r="B239" s="112">
        <v>7</v>
      </c>
      <c r="C239" s="257" t="s">
        <v>401</v>
      </c>
      <c r="D239" s="264"/>
      <c r="E239" s="159" t="s">
        <v>162</v>
      </c>
      <c r="F239" s="101"/>
      <c r="G239" s="102">
        <f>F239+F239*H239</f>
        <v>0</v>
      </c>
      <c r="H239" s="111">
        <v>0.2</v>
      </c>
    </row>
    <row r="240" spans="1:8" s="90" customFormat="1" ht="30" customHeight="1">
      <c r="A240" s="150"/>
      <c r="B240" s="112">
        <v>8</v>
      </c>
      <c r="C240" s="206" t="s">
        <v>320</v>
      </c>
      <c r="D240" s="206"/>
      <c r="E240" s="207"/>
      <c r="F240" s="103"/>
      <c r="G240" s="103"/>
      <c r="H240" s="103"/>
    </row>
    <row r="241" spans="1:8" s="90" customFormat="1" ht="30" customHeight="1">
      <c r="A241" s="150" t="s">
        <v>360</v>
      </c>
      <c r="B241" s="112">
        <v>9</v>
      </c>
      <c r="C241" s="257" t="s">
        <v>321</v>
      </c>
      <c r="D241" s="264"/>
      <c r="E241" s="158" t="s">
        <v>162</v>
      </c>
      <c r="F241" s="101"/>
      <c r="G241" s="102">
        <f t="shared" ref="G241:G272" si="13">F241+F241*H241</f>
        <v>0</v>
      </c>
      <c r="H241" s="111">
        <v>0.2</v>
      </c>
    </row>
    <row r="242" spans="1:8" s="90" customFormat="1" ht="30" customHeight="1">
      <c r="A242" s="150" t="s">
        <v>360</v>
      </c>
      <c r="B242" s="112">
        <v>10</v>
      </c>
      <c r="C242" s="257" t="s">
        <v>322</v>
      </c>
      <c r="D242" s="264"/>
      <c r="E242" s="158" t="s">
        <v>162</v>
      </c>
      <c r="F242" s="101"/>
      <c r="G242" s="102">
        <f t="shared" si="13"/>
        <v>0</v>
      </c>
      <c r="H242" s="111">
        <v>0.2</v>
      </c>
    </row>
    <row r="243" spans="1:8" s="90" customFormat="1" ht="30" customHeight="1">
      <c r="A243" s="150" t="s">
        <v>360</v>
      </c>
      <c r="B243" s="112">
        <v>11</v>
      </c>
      <c r="C243" s="257" t="s">
        <v>323</v>
      </c>
      <c r="D243" s="264"/>
      <c r="E243" s="158" t="s">
        <v>162</v>
      </c>
      <c r="F243" s="101"/>
      <c r="G243" s="102">
        <f t="shared" si="13"/>
        <v>0</v>
      </c>
      <c r="H243" s="111">
        <v>0.2</v>
      </c>
    </row>
    <row r="244" spans="1:8" s="90" customFormat="1" ht="30" customHeight="1">
      <c r="A244" s="150" t="s">
        <v>360</v>
      </c>
      <c r="B244" s="112">
        <v>12</v>
      </c>
      <c r="C244" s="257" t="s">
        <v>324</v>
      </c>
      <c r="D244" s="264"/>
      <c r="E244" s="158" t="s">
        <v>162</v>
      </c>
      <c r="F244" s="101"/>
      <c r="G244" s="102">
        <f t="shared" si="13"/>
        <v>0</v>
      </c>
      <c r="H244" s="111">
        <v>0.2</v>
      </c>
    </row>
    <row r="245" spans="1:8" s="90" customFormat="1" ht="30" customHeight="1">
      <c r="A245" s="150" t="s">
        <v>360</v>
      </c>
      <c r="B245" s="112">
        <v>13</v>
      </c>
      <c r="C245" s="257" t="s">
        <v>325</v>
      </c>
      <c r="D245" s="264"/>
      <c r="E245" s="158" t="s">
        <v>162</v>
      </c>
      <c r="F245" s="101"/>
      <c r="G245" s="102">
        <f t="shared" si="13"/>
        <v>0</v>
      </c>
      <c r="H245" s="111">
        <v>0.2</v>
      </c>
    </row>
    <row r="246" spans="1:8" s="90" customFormat="1" ht="30" customHeight="1">
      <c r="A246" s="150" t="s">
        <v>360</v>
      </c>
      <c r="B246" s="112">
        <v>14</v>
      </c>
      <c r="C246" s="257" t="s">
        <v>326</v>
      </c>
      <c r="D246" s="264"/>
      <c r="E246" s="158" t="s">
        <v>162</v>
      </c>
      <c r="F246" s="101"/>
      <c r="G246" s="102">
        <f t="shared" si="13"/>
        <v>0</v>
      </c>
      <c r="H246" s="111">
        <v>0.2</v>
      </c>
    </row>
    <row r="247" spans="1:8" s="90" customFormat="1" ht="30" customHeight="1">
      <c r="A247" s="150" t="s">
        <v>360</v>
      </c>
      <c r="B247" s="112">
        <v>15</v>
      </c>
      <c r="C247" s="257" t="s">
        <v>327</v>
      </c>
      <c r="D247" s="264"/>
      <c r="E247" s="158" t="s">
        <v>162</v>
      </c>
      <c r="F247" s="101"/>
      <c r="G247" s="102">
        <f t="shared" si="13"/>
        <v>0</v>
      </c>
      <c r="H247" s="111">
        <v>0.2</v>
      </c>
    </row>
    <row r="248" spans="1:8" s="90" customFormat="1" ht="30" customHeight="1">
      <c r="A248" s="150" t="s">
        <v>360</v>
      </c>
      <c r="B248" s="112">
        <v>16</v>
      </c>
      <c r="C248" s="257" t="s">
        <v>328</v>
      </c>
      <c r="D248" s="264"/>
      <c r="E248" s="158" t="s">
        <v>206</v>
      </c>
      <c r="F248" s="101"/>
      <c r="G248" s="102">
        <f t="shared" si="13"/>
        <v>0</v>
      </c>
      <c r="H248" s="111">
        <v>0.2</v>
      </c>
    </row>
    <row r="249" spans="1:8" s="90" customFormat="1" ht="30" customHeight="1">
      <c r="A249" s="150" t="s">
        <v>360</v>
      </c>
      <c r="B249" s="112">
        <v>17</v>
      </c>
      <c r="C249" s="257" t="s">
        <v>329</v>
      </c>
      <c r="D249" s="264"/>
      <c r="E249" s="158" t="s">
        <v>206</v>
      </c>
      <c r="F249" s="101"/>
      <c r="G249" s="102">
        <f t="shared" si="13"/>
        <v>0</v>
      </c>
      <c r="H249" s="111">
        <v>0.2</v>
      </c>
    </row>
    <row r="250" spans="1:8" s="90" customFormat="1" ht="30" customHeight="1">
      <c r="A250" s="150" t="s">
        <v>360</v>
      </c>
      <c r="B250" s="112">
        <v>18</v>
      </c>
      <c r="C250" s="257" t="s">
        <v>402</v>
      </c>
      <c r="D250" s="264"/>
      <c r="E250" s="158" t="s">
        <v>206</v>
      </c>
      <c r="F250" s="101"/>
      <c r="G250" s="102">
        <f t="shared" si="13"/>
        <v>0</v>
      </c>
      <c r="H250" s="111">
        <v>0.2</v>
      </c>
    </row>
    <row r="251" spans="1:8" s="90" customFormat="1" ht="30" customHeight="1">
      <c r="A251" s="150" t="s">
        <v>360</v>
      </c>
      <c r="B251" s="112">
        <v>19</v>
      </c>
      <c r="C251" s="257" t="s">
        <v>403</v>
      </c>
      <c r="D251" s="264"/>
      <c r="E251" s="158" t="s">
        <v>206</v>
      </c>
      <c r="F251" s="101"/>
      <c r="G251" s="102">
        <f t="shared" si="13"/>
        <v>0</v>
      </c>
      <c r="H251" s="111">
        <v>0.2</v>
      </c>
    </row>
    <row r="252" spans="1:8" s="90" customFormat="1" ht="30" customHeight="1">
      <c r="A252" s="150" t="s">
        <v>360</v>
      </c>
      <c r="B252" s="112">
        <v>19</v>
      </c>
      <c r="C252" s="257" t="s">
        <v>330</v>
      </c>
      <c r="D252" s="264"/>
      <c r="E252" s="158" t="s">
        <v>162</v>
      </c>
      <c r="F252" s="101"/>
      <c r="G252" s="102">
        <f t="shared" si="13"/>
        <v>0</v>
      </c>
      <c r="H252" s="111">
        <v>0.2</v>
      </c>
    </row>
    <row r="253" spans="1:8" s="90" customFormat="1" ht="30" customHeight="1">
      <c r="A253" s="150" t="s">
        <v>360</v>
      </c>
      <c r="B253" s="112">
        <v>20</v>
      </c>
      <c r="C253" s="257" t="s">
        <v>331</v>
      </c>
      <c r="D253" s="264"/>
      <c r="E253" s="158" t="s">
        <v>162</v>
      </c>
      <c r="F253" s="101"/>
      <c r="G253" s="102">
        <f t="shared" si="13"/>
        <v>0</v>
      </c>
      <c r="H253" s="111">
        <v>0.2</v>
      </c>
    </row>
    <row r="254" spans="1:8" s="90" customFormat="1" ht="30" customHeight="1">
      <c r="A254" s="150" t="s">
        <v>360</v>
      </c>
      <c r="B254" s="112">
        <v>21</v>
      </c>
      <c r="C254" s="257" t="s">
        <v>332</v>
      </c>
      <c r="D254" s="264"/>
      <c r="E254" s="158" t="s">
        <v>162</v>
      </c>
      <c r="F254" s="101"/>
      <c r="G254" s="102">
        <f t="shared" si="13"/>
        <v>0</v>
      </c>
      <c r="H254" s="111">
        <v>0.2</v>
      </c>
    </row>
    <row r="255" spans="1:8" s="90" customFormat="1" ht="30" customHeight="1">
      <c r="A255" s="150" t="s">
        <v>360</v>
      </c>
      <c r="B255" s="112">
        <v>22</v>
      </c>
      <c r="C255" s="257" t="s">
        <v>333</v>
      </c>
      <c r="D255" s="264"/>
      <c r="E255" s="158" t="s">
        <v>162</v>
      </c>
      <c r="F255" s="101"/>
      <c r="G255" s="102">
        <f t="shared" si="13"/>
        <v>0</v>
      </c>
      <c r="H255" s="111">
        <v>0.2</v>
      </c>
    </row>
    <row r="256" spans="1:8" s="90" customFormat="1" ht="30" customHeight="1">
      <c r="A256" s="150" t="s">
        <v>360</v>
      </c>
      <c r="B256" s="112">
        <v>23</v>
      </c>
      <c r="C256" s="257" t="s">
        <v>334</v>
      </c>
      <c r="D256" s="264"/>
      <c r="E256" s="158" t="s">
        <v>162</v>
      </c>
      <c r="F256" s="101"/>
      <c r="G256" s="102">
        <f t="shared" si="13"/>
        <v>0</v>
      </c>
      <c r="H256" s="111">
        <v>0.2</v>
      </c>
    </row>
    <row r="257" spans="1:13" s="90" customFormat="1" ht="30" customHeight="1">
      <c r="A257" s="150" t="s">
        <v>360</v>
      </c>
      <c r="B257" s="112">
        <v>24</v>
      </c>
      <c r="C257" s="257" t="s">
        <v>335</v>
      </c>
      <c r="D257" s="264"/>
      <c r="E257" s="158" t="s">
        <v>162</v>
      </c>
      <c r="F257" s="101"/>
      <c r="G257" s="102">
        <f t="shared" si="13"/>
        <v>0</v>
      </c>
      <c r="H257" s="111">
        <v>0.2</v>
      </c>
    </row>
    <row r="258" spans="1:13" s="90" customFormat="1" ht="30" customHeight="1">
      <c r="A258" s="150" t="s">
        <v>360</v>
      </c>
      <c r="B258" s="112">
        <v>25</v>
      </c>
      <c r="C258" s="257" t="s">
        <v>336</v>
      </c>
      <c r="D258" s="264"/>
      <c r="E258" s="158" t="s">
        <v>162</v>
      </c>
      <c r="F258" s="101"/>
      <c r="G258" s="102">
        <f t="shared" si="13"/>
        <v>0</v>
      </c>
      <c r="H258" s="111">
        <v>0.2</v>
      </c>
    </row>
    <row r="259" spans="1:13" s="90" customFormat="1" ht="30" customHeight="1">
      <c r="A259" s="150" t="s">
        <v>360</v>
      </c>
      <c r="B259" s="112">
        <v>26</v>
      </c>
      <c r="C259" s="257" t="s">
        <v>337</v>
      </c>
      <c r="D259" s="264"/>
      <c r="E259" s="158" t="s">
        <v>162</v>
      </c>
      <c r="F259" s="101"/>
      <c r="G259" s="102">
        <f t="shared" si="13"/>
        <v>0</v>
      </c>
      <c r="H259" s="111">
        <v>0.2</v>
      </c>
    </row>
    <row r="260" spans="1:13" s="90" customFormat="1" ht="30" customHeight="1">
      <c r="A260" s="150" t="s">
        <v>360</v>
      </c>
      <c r="B260" s="112">
        <v>27</v>
      </c>
      <c r="C260" s="257" t="s">
        <v>338</v>
      </c>
      <c r="D260" s="264"/>
      <c r="E260" s="158" t="s">
        <v>162</v>
      </c>
      <c r="F260" s="101"/>
      <c r="G260" s="102">
        <f t="shared" si="13"/>
        <v>0</v>
      </c>
      <c r="H260" s="111">
        <v>0.2</v>
      </c>
    </row>
    <row r="261" spans="1:13" s="90" customFormat="1" ht="30" customHeight="1">
      <c r="A261" s="150" t="s">
        <v>360</v>
      </c>
      <c r="B261" s="112">
        <v>28</v>
      </c>
      <c r="C261" s="257" t="s">
        <v>339</v>
      </c>
      <c r="D261" s="264"/>
      <c r="E261" s="158" t="s">
        <v>162</v>
      </c>
      <c r="F261" s="101"/>
      <c r="G261" s="102">
        <f t="shared" si="13"/>
        <v>0</v>
      </c>
      <c r="H261" s="111">
        <v>0.2</v>
      </c>
    </row>
    <row r="262" spans="1:13" s="90" customFormat="1" ht="30" customHeight="1">
      <c r="A262" s="150" t="s">
        <v>360</v>
      </c>
      <c r="B262" s="112">
        <v>29</v>
      </c>
      <c r="C262" s="257" t="s">
        <v>340</v>
      </c>
      <c r="D262" s="264"/>
      <c r="E262" s="158" t="s">
        <v>162</v>
      </c>
      <c r="F262" s="101"/>
      <c r="G262" s="102">
        <f t="shared" si="13"/>
        <v>0</v>
      </c>
      <c r="H262" s="111">
        <v>0.2</v>
      </c>
      <c r="M262"/>
    </row>
    <row r="263" spans="1:13" s="90" customFormat="1" ht="30" customHeight="1">
      <c r="A263" s="150" t="s">
        <v>360</v>
      </c>
      <c r="B263" s="112">
        <v>30</v>
      </c>
      <c r="C263" s="257" t="s">
        <v>341</v>
      </c>
      <c r="D263" s="264"/>
      <c r="E263" s="158" t="s">
        <v>162</v>
      </c>
      <c r="F263" s="101"/>
      <c r="G263" s="102">
        <f t="shared" si="13"/>
        <v>0</v>
      </c>
      <c r="H263" s="111">
        <v>0.2</v>
      </c>
      <c r="M263"/>
    </row>
    <row r="264" spans="1:13" s="90" customFormat="1" ht="30" customHeight="1">
      <c r="A264" s="150" t="s">
        <v>360</v>
      </c>
      <c r="B264" s="112">
        <v>31</v>
      </c>
      <c r="C264" s="257" t="s">
        <v>342</v>
      </c>
      <c r="D264" s="264"/>
      <c r="E264" s="158" t="s">
        <v>162</v>
      </c>
      <c r="F264" s="101"/>
      <c r="G264" s="102">
        <f t="shared" si="13"/>
        <v>0</v>
      </c>
      <c r="H264" s="111">
        <v>0.2</v>
      </c>
      <c r="M264"/>
    </row>
    <row r="265" spans="1:13" s="90" customFormat="1" ht="30" customHeight="1">
      <c r="A265" s="150" t="s">
        <v>360</v>
      </c>
      <c r="B265" s="112">
        <v>32</v>
      </c>
      <c r="C265" s="257" t="s">
        <v>343</v>
      </c>
      <c r="D265" s="264"/>
      <c r="E265" s="158" t="s">
        <v>162</v>
      </c>
      <c r="F265" s="101"/>
      <c r="G265" s="102">
        <f t="shared" si="13"/>
        <v>0</v>
      </c>
      <c r="H265" s="111">
        <v>0.2</v>
      </c>
      <c r="M265"/>
    </row>
    <row r="266" spans="1:13" s="90" customFormat="1" ht="30" customHeight="1">
      <c r="A266" s="150" t="s">
        <v>360</v>
      </c>
      <c r="B266" s="112">
        <v>33</v>
      </c>
      <c r="C266" s="257" t="s">
        <v>344</v>
      </c>
      <c r="D266" s="264"/>
      <c r="E266" s="158" t="s">
        <v>162</v>
      </c>
      <c r="F266" s="101"/>
      <c r="G266" s="102">
        <f t="shared" si="13"/>
        <v>0</v>
      </c>
      <c r="H266" s="111">
        <v>0.2</v>
      </c>
    </row>
    <row r="267" spans="1:13" s="90" customFormat="1" ht="30" customHeight="1">
      <c r="A267" s="150" t="s">
        <v>360</v>
      </c>
      <c r="B267" s="112">
        <v>34</v>
      </c>
      <c r="C267" s="257" t="s">
        <v>345</v>
      </c>
      <c r="D267" s="264"/>
      <c r="E267" s="158" t="s">
        <v>162</v>
      </c>
      <c r="F267" s="101"/>
      <c r="G267" s="102">
        <f t="shared" si="13"/>
        <v>0</v>
      </c>
      <c r="H267" s="111">
        <v>0.2</v>
      </c>
    </row>
    <row r="268" spans="1:13" s="90" customFormat="1" ht="30" customHeight="1">
      <c r="A268" s="150" t="s">
        <v>360</v>
      </c>
      <c r="B268" s="112">
        <v>35</v>
      </c>
      <c r="C268" s="257" t="s">
        <v>346</v>
      </c>
      <c r="D268" s="264"/>
      <c r="E268" s="158" t="s">
        <v>162</v>
      </c>
      <c r="F268" s="101"/>
      <c r="G268" s="102">
        <f t="shared" si="13"/>
        <v>0</v>
      </c>
      <c r="H268" s="111">
        <v>0.2</v>
      </c>
    </row>
    <row r="269" spans="1:13" s="90" customFormat="1" ht="30" customHeight="1">
      <c r="A269" s="150" t="s">
        <v>360</v>
      </c>
      <c r="B269" s="112">
        <v>36</v>
      </c>
      <c r="C269" s="257" t="s">
        <v>347</v>
      </c>
      <c r="D269" s="264"/>
      <c r="E269" s="158" t="s">
        <v>162</v>
      </c>
      <c r="F269" s="101"/>
      <c r="G269" s="102">
        <f t="shared" si="13"/>
        <v>0</v>
      </c>
      <c r="H269" s="111">
        <v>0.2</v>
      </c>
    </row>
    <row r="270" spans="1:13" s="90" customFormat="1" ht="30" customHeight="1">
      <c r="A270" s="150" t="s">
        <v>360</v>
      </c>
      <c r="B270" s="112">
        <v>37</v>
      </c>
      <c r="C270" s="257" t="s">
        <v>348</v>
      </c>
      <c r="D270" s="264"/>
      <c r="E270" s="158" t="s">
        <v>162</v>
      </c>
      <c r="F270" s="101"/>
      <c r="G270" s="102">
        <f t="shared" si="13"/>
        <v>0</v>
      </c>
      <c r="H270" s="111">
        <v>0.2</v>
      </c>
    </row>
    <row r="271" spans="1:13" s="90" customFormat="1" ht="30" customHeight="1">
      <c r="A271" s="150" t="s">
        <v>360</v>
      </c>
      <c r="B271" s="112">
        <v>38</v>
      </c>
      <c r="C271" s="257" t="s">
        <v>349</v>
      </c>
      <c r="D271" s="264"/>
      <c r="E271" s="158" t="s">
        <v>162</v>
      </c>
      <c r="F271" s="101"/>
      <c r="G271" s="102">
        <f t="shared" si="13"/>
        <v>0</v>
      </c>
      <c r="H271" s="111">
        <v>0.2</v>
      </c>
    </row>
    <row r="272" spans="1:13" s="90" customFormat="1" ht="37.5" customHeight="1">
      <c r="A272" s="150" t="s">
        <v>360</v>
      </c>
      <c r="B272" s="112">
        <v>39</v>
      </c>
      <c r="C272" s="257" t="s">
        <v>350</v>
      </c>
      <c r="D272" s="264"/>
      <c r="E272" s="158" t="s">
        <v>162</v>
      </c>
      <c r="F272" s="101"/>
      <c r="G272" s="102">
        <f t="shared" si="13"/>
        <v>0</v>
      </c>
      <c r="H272" s="111">
        <v>0.2</v>
      </c>
    </row>
    <row r="273" spans="1:8" s="90" customFormat="1" ht="15.75" thickBot="1">
      <c r="A273" s="151"/>
      <c r="B273" s="145"/>
      <c r="C273" s="146"/>
      <c r="D273" s="146"/>
      <c r="E273" s="147"/>
      <c r="F273" s="141"/>
      <c r="G273" s="141"/>
      <c r="H273" s="142"/>
    </row>
    <row r="274" spans="1:8" s="90" customFormat="1" ht="12.75" customHeight="1">
      <c r="A274" s="150"/>
      <c r="B274" s="208" t="s">
        <v>351</v>
      </c>
      <c r="C274" s="209"/>
      <c r="D274" s="209"/>
      <c r="E274" s="209"/>
      <c r="F274" s="209"/>
      <c r="G274" s="209"/>
      <c r="H274" s="210"/>
    </row>
    <row r="275" spans="1:8" s="107" customFormat="1" ht="30" customHeight="1">
      <c r="A275" s="150" t="s">
        <v>360</v>
      </c>
      <c r="B275" s="112">
        <v>40</v>
      </c>
      <c r="C275" s="257" t="s">
        <v>404</v>
      </c>
      <c r="D275" s="264"/>
      <c r="E275" s="91" t="s">
        <v>162</v>
      </c>
      <c r="F275" s="101"/>
      <c r="G275" s="102">
        <f>F275+F275*H275</f>
        <v>0</v>
      </c>
      <c r="H275" s="111">
        <v>0.2</v>
      </c>
    </row>
    <row r="276" spans="1:8" s="107" customFormat="1">
      <c r="A276" s="150" t="s">
        <v>360</v>
      </c>
      <c r="B276" s="112">
        <v>41</v>
      </c>
      <c r="C276" s="257" t="s">
        <v>352</v>
      </c>
      <c r="D276" s="264"/>
      <c r="E276" s="91" t="s">
        <v>162</v>
      </c>
      <c r="F276" s="101"/>
      <c r="G276" s="102">
        <f>F276+F276*H276</f>
        <v>0</v>
      </c>
      <c r="H276" s="111">
        <v>0.2</v>
      </c>
    </row>
    <row r="277" spans="1:8" s="107" customFormat="1">
      <c r="A277" s="150" t="s">
        <v>360</v>
      </c>
      <c r="B277" s="112">
        <v>42</v>
      </c>
      <c r="C277" s="257" t="s">
        <v>353</v>
      </c>
      <c r="D277" s="264"/>
      <c r="E277" s="91" t="s">
        <v>162</v>
      </c>
      <c r="F277" s="101"/>
      <c r="G277" s="102">
        <f>F277+F277*H277</f>
        <v>0</v>
      </c>
      <c r="H277" s="111">
        <v>0.2</v>
      </c>
    </row>
    <row r="278" spans="1:8" s="107" customFormat="1">
      <c r="A278" s="150" t="s">
        <v>360</v>
      </c>
      <c r="B278" s="112">
        <v>43</v>
      </c>
      <c r="C278" s="257" t="s">
        <v>354</v>
      </c>
      <c r="D278" s="264"/>
      <c r="E278" s="91" t="s">
        <v>162</v>
      </c>
      <c r="F278" s="101"/>
      <c r="G278" s="102">
        <f>F278+F278*H278</f>
        <v>0</v>
      </c>
      <c r="H278" s="111">
        <v>0.2</v>
      </c>
    </row>
  </sheetData>
  <protectedRanges>
    <protectedRange sqref="E16 D26:G29 E30:E36 D17:G24" name="Cellules jaunes_2_3"/>
    <protectedRange sqref="F234:F239 F207:F213 F275:F278 F241:F272 F181:F191 F216:F227 F229:F230 F39:F54 F66:F77 F80:F83 F59:F62 F116:F123 F126:F133 F136:F143 F146:F157 F160:F163 F167:F178 F193:F194 F105:F112 F91:F102 F86:F88 F197:F203" name="Cellules jaunes_2_1_1"/>
  </protectedRanges>
  <mergeCells count="222">
    <mergeCell ref="C239:D239"/>
    <mergeCell ref="C229:D229"/>
    <mergeCell ref="C230:D230"/>
    <mergeCell ref="C216:D216"/>
    <mergeCell ref="C217:D217"/>
    <mergeCell ref="C218:D218"/>
    <mergeCell ref="C219:D219"/>
    <mergeCell ref="C220:D220"/>
    <mergeCell ref="C221:D221"/>
    <mergeCell ref="C222:D222"/>
    <mergeCell ref="C223:D223"/>
    <mergeCell ref="C224:D224"/>
    <mergeCell ref="C225:D225"/>
    <mergeCell ref="C226:D226"/>
    <mergeCell ref="C227:D227"/>
    <mergeCell ref="C234:D234"/>
    <mergeCell ref="C235:D235"/>
    <mergeCell ref="C236:D236"/>
    <mergeCell ref="C237:D237"/>
    <mergeCell ref="C238:D238"/>
    <mergeCell ref="C233:E233"/>
    <mergeCell ref="C256:D256"/>
    <mergeCell ref="C257:D257"/>
    <mergeCell ref="C268:D268"/>
    <mergeCell ref="C269:D269"/>
    <mergeCell ref="C270:D270"/>
    <mergeCell ref="C271:D271"/>
    <mergeCell ref="C272:D272"/>
    <mergeCell ref="C263:D263"/>
    <mergeCell ref="C264:D264"/>
    <mergeCell ref="C265:D265"/>
    <mergeCell ref="C266:D266"/>
    <mergeCell ref="C267:D267"/>
    <mergeCell ref="C275:D275"/>
    <mergeCell ref="C276:D276"/>
    <mergeCell ref="C277:D277"/>
    <mergeCell ref="C278:D278"/>
    <mergeCell ref="C241:D241"/>
    <mergeCell ref="C242:D242"/>
    <mergeCell ref="C243:D243"/>
    <mergeCell ref="C244:D244"/>
    <mergeCell ref="C245:D245"/>
    <mergeCell ref="C246:D246"/>
    <mergeCell ref="C247:D247"/>
    <mergeCell ref="C248:D248"/>
    <mergeCell ref="C249:D249"/>
    <mergeCell ref="C250:D250"/>
    <mergeCell ref="C251:D251"/>
    <mergeCell ref="C252:D252"/>
    <mergeCell ref="C258:D258"/>
    <mergeCell ref="C259:D259"/>
    <mergeCell ref="C260:D260"/>
    <mergeCell ref="C261:D261"/>
    <mergeCell ref="C262:D262"/>
    <mergeCell ref="C253:D253"/>
    <mergeCell ref="C254:D254"/>
    <mergeCell ref="C255:D255"/>
    <mergeCell ref="C209:D209"/>
    <mergeCell ref="C210:D210"/>
    <mergeCell ref="C211:D211"/>
    <mergeCell ref="C212:D212"/>
    <mergeCell ref="C213:D213"/>
    <mergeCell ref="C201:D201"/>
    <mergeCell ref="C202:D202"/>
    <mergeCell ref="C203:D203"/>
    <mergeCell ref="C207:D207"/>
    <mergeCell ref="C208:D208"/>
    <mergeCell ref="B205:H205"/>
    <mergeCell ref="C206:H206"/>
    <mergeCell ref="C194:D194"/>
    <mergeCell ref="C197:D197"/>
    <mergeCell ref="C198:D198"/>
    <mergeCell ref="C199:D199"/>
    <mergeCell ref="C200:D200"/>
    <mergeCell ref="C188:D188"/>
    <mergeCell ref="C189:D189"/>
    <mergeCell ref="C190:D190"/>
    <mergeCell ref="C191:D191"/>
    <mergeCell ref="C193:D193"/>
    <mergeCell ref="B196:H196"/>
    <mergeCell ref="C183:D183"/>
    <mergeCell ref="C184:D184"/>
    <mergeCell ref="C185:D185"/>
    <mergeCell ref="C186:D186"/>
    <mergeCell ref="C187:D187"/>
    <mergeCell ref="C176:D176"/>
    <mergeCell ref="C177:D177"/>
    <mergeCell ref="C178:D178"/>
    <mergeCell ref="C181:D181"/>
    <mergeCell ref="C182:D182"/>
    <mergeCell ref="C171:D171"/>
    <mergeCell ref="C172:D172"/>
    <mergeCell ref="C173:D173"/>
    <mergeCell ref="C174:D174"/>
    <mergeCell ref="C175:D175"/>
    <mergeCell ref="C162:D163"/>
    <mergeCell ref="C167:D167"/>
    <mergeCell ref="C168:D168"/>
    <mergeCell ref="C169:D169"/>
    <mergeCell ref="C170:D170"/>
    <mergeCell ref="C140:D140"/>
    <mergeCell ref="C141:D141"/>
    <mergeCell ref="C154:D154"/>
    <mergeCell ref="C155:D155"/>
    <mergeCell ref="C156:D156"/>
    <mergeCell ref="C157:D157"/>
    <mergeCell ref="C160:D161"/>
    <mergeCell ref="C149:D149"/>
    <mergeCell ref="C150:D150"/>
    <mergeCell ref="C151:D151"/>
    <mergeCell ref="C152:D152"/>
    <mergeCell ref="C153:D153"/>
    <mergeCell ref="C110:D110"/>
    <mergeCell ref="C111:D111"/>
    <mergeCell ref="C112:D112"/>
    <mergeCell ref="C116:D116"/>
    <mergeCell ref="C117:D117"/>
    <mergeCell ref="C130:D130"/>
    <mergeCell ref="C131:D131"/>
    <mergeCell ref="C132:D132"/>
    <mergeCell ref="C133:D133"/>
    <mergeCell ref="C123:D123"/>
    <mergeCell ref="C126:D126"/>
    <mergeCell ref="C127:D127"/>
    <mergeCell ref="C128:D128"/>
    <mergeCell ref="C129:D129"/>
    <mergeCell ref="C105:D105"/>
    <mergeCell ref="C106:D106"/>
    <mergeCell ref="C107:D107"/>
    <mergeCell ref="C108:D108"/>
    <mergeCell ref="C109:D109"/>
    <mergeCell ref="B10:H10"/>
    <mergeCell ref="C39:D40"/>
    <mergeCell ref="A16:C16"/>
    <mergeCell ref="A14:C14"/>
    <mergeCell ref="A15:C15"/>
    <mergeCell ref="C76:D77"/>
    <mergeCell ref="C91:D91"/>
    <mergeCell ref="B56:H56"/>
    <mergeCell ref="B57:H57"/>
    <mergeCell ref="C58:E58"/>
    <mergeCell ref="C81:D81"/>
    <mergeCell ref="C82:D82"/>
    <mergeCell ref="C83:D83"/>
    <mergeCell ref="C59:D60"/>
    <mergeCell ref="C61:D62"/>
    <mergeCell ref="C66:D67"/>
    <mergeCell ref="C68:D69"/>
    <mergeCell ref="C70:D71"/>
    <mergeCell ref="C92:D92"/>
    <mergeCell ref="B1:J1"/>
    <mergeCell ref="B2:J2"/>
    <mergeCell ref="B5:H5"/>
    <mergeCell ref="B6:H6"/>
    <mergeCell ref="B9:H9"/>
    <mergeCell ref="C53:D54"/>
    <mergeCell ref="L16:U16"/>
    <mergeCell ref="L17:U17"/>
    <mergeCell ref="A30:K30"/>
    <mergeCell ref="C31:C33"/>
    <mergeCell ref="C34:C36"/>
    <mergeCell ref="B38:H38"/>
    <mergeCell ref="D14:H14"/>
    <mergeCell ref="C51:D52"/>
    <mergeCell ref="B13:G13"/>
    <mergeCell ref="B215:H215"/>
    <mergeCell ref="B165:H165"/>
    <mergeCell ref="B166:H166"/>
    <mergeCell ref="B180:H180"/>
    <mergeCell ref="C192:E192"/>
    <mergeCell ref="B114:H114"/>
    <mergeCell ref="B115:H115"/>
    <mergeCell ref="B125:H125"/>
    <mergeCell ref="B135:H135"/>
    <mergeCell ref="B145:H145"/>
    <mergeCell ref="C118:D118"/>
    <mergeCell ref="C119:D119"/>
    <mergeCell ref="C120:D120"/>
    <mergeCell ref="C121:D121"/>
    <mergeCell ref="C122:D122"/>
    <mergeCell ref="C136:D136"/>
    <mergeCell ref="C142:D142"/>
    <mergeCell ref="C143:D143"/>
    <mergeCell ref="C146:D146"/>
    <mergeCell ref="C147:D147"/>
    <mergeCell ref="C148:D148"/>
    <mergeCell ref="C137:D137"/>
    <mergeCell ref="C138:D138"/>
    <mergeCell ref="C139:D139"/>
    <mergeCell ref="C240:E240"/>
    <mergeCell ref="B274:H274"/>
    <mergeCell ref="D15:H15"/>
    <mergeCell ref="B228:H228"/>
    <mergeCell ref="B232:H232"/>
    <mergeCell ref="B159:H159"/>
    <mergeCell ref="B64:H64"/>
    <mergeCell ref="C65:E65"/>
    <mergeCell ref="B79:H79"/>
    <mergeCell ref="B85:H85"/>
    <mergeCell ref="B90:H90"/>
    <mergeCell ref="B104:H104"/>
    <mergeCell ref="C72:D73"/>
    <mergeCell ref="C74:D75"/>
    <mergeCell ref="C41:D42"/>
    <mergeCell ref="C43:D44"/>
    <mergeCell ref="C45:D46"/>
    <mergeCell ref="C47:D48"/>
    <mergeCell ref="C49:D50"/>
    <mergeCell ref="C97:D97"/>
    <mergeCell ref="C86:D86"/>
    <mergeCell ref="C87:D87"/>
    <mergeCell ref="C88:D88"/>
    <mergeCell ref="C80:D80"/>
    <mergeCell ref="C93:D93"/>
    <mergeCell ref="C94:D94"/>
    <mergeCell ref="C95:D95"/>
    <mergeCell ref="C96:D96"/>
    <mergeCell ref="C98:D98"/>
    <mergeCell ref="C99:D99"/>
    <mergeCell ref="C100:D100"/>
    <mergeCell ref="C101:D101"/>
    <mergeCell ref="C102:D10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DPGF </vt:lpstr>
      <vt:lpstr>DPGF - Entretien</vt:lpstr>
      <vt:lpstr>DPGF-MAINTENANCE</vt:lpstr>
      <vt:lpstr>BPU - Multi-services</vt:lpstr>
      <vt:lpstr>BPU-MULTI-TECHNIQUES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2024-12-03T13:35:27Z</dcterms:modified>
</cp:coreProperties>
</file>