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07"/>
  <workbookPr codeName="ThisWorkbook" autoCompressPictures="0"/>
  <mc:AlternateContent xmlns:mc="http://schemas.openxmlformats.org/markup-compatibility/2006">
    <mc:Choice Requires="x15">
      <x15ac:absPath xmlns:x15ac="http://schemas.microsoft.com/office/spreadsheetml/2010/11/ac" url="/Users/jean-remilavirotte/AME Dropbox/03 Affaires/04 JRL/24ETA03 SGAMI Chambery Rehab RdC/11 DCE/DPGF - ESTIM/Ind C/"/>
    </mc:Choice>
  </mc:AlternateContent>
  <xr:revisionPtr revIDLastSave="0" documentId="13_ncr:1_{D4B506A4-55B3-6545-9EC5-5736C700EDDA}" xr6:coauthVersionLast="47" xr6:coauthVersionMax="47" xr10:uidLastSave="{00000000-0000-0000-0000-000000000000}"/>
  <bookViews>
    <workbookView xWindow="0" yWindow="500" windowWidth="28800" windowHeight="16300" activeTab="1" xr2:uid="{1C143FC1-C849-4989-BD8D-E369A8B87C27}"/>
  </bookViews>
  <sheets>
    <sheet name="Lot 1" sheetId="34" r:id="rId1"/>
    <sheet name="Lot 2" sheetId="37" r:id="rId2"/>
    <sheet name="Lot 3" sheetId="38" r:id="rId3"/>
    <sheet name="Lot 4" sheetId="39" r:id="rId4"/>
    <sheet name="Lot 5" sheetId="40" r:id="rId5"/>
    <sheet name="Lot 6" sheetId="41" r:id="rId6"/>
  </sheets>
  <definedNames>
    <definedName name="_Toc92729292" localSheetId="0">'Lot 1'!#REF!</definedName>
    <definedName name="_Toc92729292" localSheetId="1">'Lot 2'!#REF!</definedName>
    <definedName name="_Toc92729292" localSheetId="2">'Lot 3'!#REF!</definedName>
    <definedName name="_Toc92729292" localSheetId="3">'Lot 4'!#REF!</definedName>
    <definedName name="_Toc92729292" localSheetId="4">'Lot 5'!#REF!</definedName>
    <definedName name="_Toc92729292" localSheetId="5">'Lot 6'!#REF!</definedName>
    <definedName name="ATitre" localSheetId="0">'Lot 1'!#REF!</definedName>
    <definedName name="ATitre" localSheetId="1">'Lot 2'!#REF!</definedName>
    <definedName name="ATitre" localSheetId="2">'Lot 3'!#REF!</definedName>
    <definedName name="ATitre" localSheetId="3">'Lot 4'!#REF!</definedName>
    <definedName name="ATitre" localSheetId="4">'Lot 5'!#REF!</definedName>
    <definedName name="ATitre" localSheetId="5">'Lot 6'!#REF!</definedName>
    <definedName name="ATitre">#REF!</definedName>
    <definedName name="ATitre1" localSheetId="0">'Lot 1'!#REF!</definedName>
    <definedName name="ATitre1" localSheetId="1">'Lot 2'!#REF!</definedName>
    <definedName name="ATitre1" localSheetId="2">'Lot 3'!#REF!</definedName>
    <definedName name="ATitre1" localSheetId="3">'Lot 4'!#REF!</definedName>
    <definedName name="ATitre1" localSheetId="4">'Lot 5'!#REF!</definedName>
    <definedName name="ATitre1" localSheetId="5">'Lot 6'!#REF!</definedName>
    <definedName name="ATitre1">#REF!</definedName>
    <definedName name="ATitre10" localSheetId="0">'Lot 1'!#REF!</definedName>
    <definedName name="ATitre10" localSheetId="1">'Lot 2'!#REF!</definedName>
    <definedName name="ATitre10" localSheetId="2">'Lot 3'!#REF!</definedName>
    <definedName name="ATitre10" localSheetId="3">'Lot 4'!#REF!</definedName>
    <definedName name="ATitre10" localSheetId="4">'Lot 5'!#REF!</definedName>
    <definedName name="ATitre10" localSheetId="5">'Lot 6'!#REF!</definedName>
    <definedName name="ATitre10">#REF!</definedName>
    <definedName name="ATitre11" localSheetId="0">'Lot 1'!#REF!</definedName>
    <definedName name="ATitre11" localSheetId="1">'Lot 2'!#REF!</definedName>
    <definedName name="ATitre11" localSheetId="2">'Lot 3'!#REF!</definedName>
    <definedName name="ATitre11" localSheetId="3">'Lot 4'!#REF!</definedName>
    <definedName name="ATitre11" localSheetId="4">'Lot 5'!#REF!</definedName>
    <definedName name="ATitre11" localSheetId="5">'Lot 6'!#REF!</definedName>
    <definedName name="ATitre11">#REF!</definedName>
    <definedName name="ATitre12" localSheetId="0">'Lot 1'!#REF!</definedName>
    <definedName name="ATitre12" localSheetId="1">'Lot 2'!#REF!</definedName>
    <definedName name="ATitre12" localSheetId="2">'Lot 3'!#REF!</definedName>
    <definedName name="ATitre12" localSheetId="3">'Lot 4'!#REF!</definedName>
    <definedName name="ATitre12" localSheetId="4">'Lot 5'!#REF!</definedName>
    <definedName name="ATitre12" localSheetId="5">'Lot 6'!#REF!</definedName>
    <definedName name="ATitre12">#REF!</definedName>
    <definedName name="ATitre13" localSheetId="0">'Lot 1'!#REF!</definedName>
    <definedName name="ATitre13" localSheetId="1">'Lot 2'!#REF!</definedName>
    <definedName name="ATitre13" localSheetId="2">'Lot 3'!#REF!</definedName>
    <definedName name="ATitre13" localSheetId="3">'Lot 4'!#REF!</definedName>
    <definedName name="ATitre13" localSheetId="4">'Lot 5'!#REF!</definedName>
    <definedName name="ATitre13" localSheetId="5">'Lot 6'!#REF!</definedName>
    <definedName name="ATitre13">#REF!</definedName>
    <definedName name="ATitre14" localSheetId="0">'Lot 1'!#REF!</definedName>
    <definedName name="ATitre14" localSheetId="1">'Lot 2'!#REF!</definedName>
    <definedName name="ATitre14" localSheetId="2">'Lot 3'!#REF!</definedName>
    <definedName name="ATitre14" localSheetId="3">'Lot 4'!#REF!</definedName>
    <definedName name="ATitre14" localSheetId="4">'Lot 5'!#REF!</definedName>
    <definedName name="ATitre14" localSheetId="5">'Lot 6'!#REF!</definedName>
    <definedName name="ATitre14">#REF!</definedName>
    <definedName name="ATitre15" localSheetId="0">'Lot 1'!#REF!</definedName>
    <definedName name="ATitre15" localSheetId="1">'Lot 2'!#REF!</definedName>
    <definedName name="ATitre15" localSheetId="2">'Lot 3'!#REF!</definedName>
    <definedName name="ATitre15" localSheetId="3">'Lot 4'!#REF!</definedName>
    <definedName name="ATitre15" localSheetId="4">'Lot 5'!#REF!</definedName>
    <definedName name="ATitre15" localSheetId="5">'Lot 6'!#REF!</definedName>
    <definedName name="ATitre15">#REF!</definedName>
    <definedName name="ATitre16" localSheetId="0">'Lot 1'!#REF!</definedName>
    <definedName name="ATitre16" localSheetId="1">'Lot 2'!#REF!</definedName>
    <definedName name="ATitre16" localSheetId="2">'Lot 3'!#REF!</definedName>
    <definedName name="ATitre16" localSheetId="3">'Lot 4'!#REF!</definedName>
    <definedName name="ATitre16" localSheetId="4">'Lot 5'!#REF!</definedName>
    <definedName name="ATitre16" localSheetId="5">'Lot 6'!#REF!</definedName>
    <definedName name="ATitre16">#REF!</definedName>
    <definedName name="ATitre17" localSheetId="0">'Lot 1'!#REF!</definedName>
    <definedName name="ATitre17" localSheetId="1">'Lot 2'!#REF!</definedName>
    <definedName name="ATitre17" localSheetId="2">'Lot 3'!#REF!</definedName>
    <definedName name="ATitre17" localSheetId="3">'Lot 4'!#REF!</definedName>
    <definedName name="ATitre17" localSheetId="4">'Lot 5'!#REF!</definedName>
    <definedName name="ATitre17" localSheetId="5">'Lot 6'!#REF!</definedName>
    <definedName name="ATitre17">#REF!</definedName>
    <definedName name="ATitre18" localSheetId="0">'Lot 1'!#REF!</definedName>
    <definedName name="ATitre18" localSheetId="1">'Lot 2'!#REF!</definedName>
    <definedName name="ATitre18" localSheetId="2">'Lot 3'!#REF!</definedName>
    <definedName name="ATitre18" localSheetId="3">'Lot 4'!#REF!</definedName>
    <definedName name="ATitre18" localSheetId="4">'Lot 5'!#REF!</definedName>
    <definedName name="ATitre18" localSheetId="5">'Lot 6'!#REF!</definedName>
    <definedName name="ATitre18">#REF!</definedName>
    <definedName name="ATitre19" localSheetId="0">'Lot 1'!#REF!</definedName>
    <definedName name="ATitre19" localSheetId="1">'Lot 2'!#REF!</definedName>
    <definedName name="ATitre19" localSheetId="2">'Lot 3'!#REF!</definedName>
    <definedName name="ATitre19" localSheetId="3">'Lot 4'!#REF!</definedName>
    <definedName name="ATitre19" localSheetId="4">'Lot 5'!#REF!</definedName>
    <definedName name="ATitre19" localSheetId="5">'Lot 6'!#REF!</definedName>
    <definedName name="ATitre19">#REF!</definedName>
    <definedName name="ATitre2" localSheetId="0">'Lot 1'!#REF!</definedName>
    <definedName name="ATitre2" localSheetId="1">'Lot 2'!#REF!</definedName>
    <definedName name="ATitre2" localSheetId="2">'Lot 3'!#REF!</definedName>
    <definedName name="ATitre2" localSheetId="3">'Lot 4'!#REF!</definedName>
    <definedName name="ATitre2" localSheetId="4">'Lot 5'!#REF!</definedName>
    <definedName name="ATitre2" localSheetId="5">'Lot 6'!#REF!</definedName>
    <definedName name="ATitre2">#REF!</definedName>
    <definedName name="ATitre20" localSheetId="0">'Lot 1'!#REF!</definedName>
    <definedName name="ATitre20" localSheetId="1">'Lot 2'!#REF!</definedName>
    <definedName name="ATitre20" localSheetId="2">'Lot 3'!#REF!</definedName>
    <definedName name="ATitre20" localSheetId="3">'Lot 4'!#REF!</definedName>
    <definedName name="ATitre20" localSheetId="4">'Lot 5'!#REF!</definedName>
    <definedName name="ATitre20" localSheetId="5">'Lot 6'!#REF!</definedName>
    <definedName name="ATitre20">#REF!</definedName>
    <definedName name="ATitre21" localSheetId="0">'Lot 1'!#REF!</definedName>
    <definedName name="ATitre21" localSheetId="1">'Lot 2'!#REF!</definedName>
    <definedName name="ATitre21" localSheetId="2">'Lot 3'!#REF!</definedName>
    <definedName name="ATitre21" localSheetId="3">'Lot 4'!#REF!</definedName>
    <definedName name="ATitre21" localSheetId="4">'Lot 5'!#REF!</definedName>
    <definedName name="ATitre21" localSheetId="5">'Lot 6'!#REF!</definedName>
    <definedName name="ATitre21">#REF!</definedName>
    <definedName name="ATitre22" localSheetId="0">'Lot 1'!#REF!</definedName>
    <definedName name="ATitre22" localSheetId="1">'Lot 2'!#REF!</definedName>
    <definedName name="ATitre22" localSheetId="2">'Lot 3'!#REF!</definedName>
    <definedName name="ATitre22" localSheetId="3">'Lot 4'!#REF!</definedName>
    <definedName name="ATitre22" localSheetId="4">'Lot 5'!#REF!</definedName>
    <definedName name="ATitre22" localSheetId="5">'Lot 6'!#REF!</definedName>
    <definedName name="ATitre22">#REF!</definedName>
    <definedName name="ATitre23" localSheetId="0">'Lot 1'!#REF!</definedName>
    <definedName name="ATitre23" localSheetId="1">'Lot 2'!#REF!</definedName>
    <definedName name="ATitre23" localSheetId="2">'Lot 3'!#REF!</definedName>
    <definedName name="ATitre23" localSheetId="3">'Lot 4'!#REF!</definedName>
    <definedName name="ATitre23" localSheetId="4">'Lot 5'!#REF!</definedName>
    <definedName name="ATitre23" localSheetId="5">'Lot 6'!#REF!</definedName>
    <definedName name="ATitre23">#REF!</definedName>
    <definedName name="ATitre24" localSheetId="0">'Lot 1'!#REF!</definedName>
    <definedName name="ATitre24" localSheetId="1">'Lot 2'!#REF!</definedName>
    <definedName name="ATitre24" localSheetId="2">'Lot 3'!#REF!</definedName>
    <definedName name="ATitre24" localSheetId="3">'Lot 4'!#REF!</definedName>
    <definedName name="ATitre24" localSheetId="4">'Lot 5'!#REF!</definedName>
    <definedName name="ATitre24" localSheetId="5">'Lot 6'!#REF!</definedName>
    <definedName name="ATitre24">#REF!</definedName>
    <definedName name="ATitre25" localSheetId="0">'Lot 1'!#REF!</definedName>
    <definedName name="ATitre25" localSheetId="1">'Lot 2'!#REF!</definedName>
    <definedName name="ATitre25" localSheetId="2">'Lot 3'!#REF!</definedName>
    <definedName name="ATitre25" localSheetId="3">'Lot 4'!#REF!</definedName>
    <definedName name="ATitre25" localSheetId="4">'Lot 5'!#REF!</definedName>
    <definedName name="ATitre25" localSheetId="5">'Lot 6'!#REF!</definedName>
    <definedName name="ATitre25">#REF!</definedName>
    <definedName name="ATitre26" localSheetId="0">'Lot 1'!#REF!</definedName>
    <definedName name="ATitre26" localSheetId="1">'Lot 2'!#REF!</definedName>
    <definedName name="ATitre26" localSheetId="2">'Lot 3'!#REF!</definedName>
    <definedName name="ATitre26" localSheetId="3">'Lot 4'!#REF!</definedName>
    <definedName name="ATitre26" localSheetId="4">'Lot 5'!#REF!</definedName>
    <definedName name="ATitre26" localSheetId="5">'Lot 6'!#REF!</definedName>
    <definedName name="ATitre26">#REF!</definedName>
    <definedName name="ATitre27" localSheetId="0">'Lot 1'!#REF!</definedName>
    <definedName name="ATitre27" localSheetId="1">'Lot 2'!#REF!</definedName>
    <definedName name="ATitre27" localSheetId="2">'Lot 3'!#REF!</definedName>
    <definedName name="ATitre27" localSheetId="3">'Lot 4'!#REF!</definedName>
    <definedName name="ATitre27" localSheetId="4">'Lot 5'!#REF!</definedName>
    <definedName name="ATitre27" localSheetId="5">'Lot 6'!#REF!</definedName>
    <definedName name="ATitre27">#REF!</definedName>
    <definedName name="ATitre28" localSheetId="0">'Lot 1'!#REF!</definedName>
    <definedName name="ATitre28" localSheetId="1">'Lot 2'!#REF!</definedName>
    <definedName name="ATitre28" localSheetId="2">'Lot 3'!#REF!</definedName>
    <definedName name="ATitre28" localSheetId="3">'Lot 4'!#REF!</definedName>
    <definedName name="ATitre28" localSheetId="4">'Lot 5'!#REF!</definedName>
    <definedName name="ATitre28" localSheetId="5">'Lot 6'!#REF!</definedName>
    <definedName name="ATitre28">#REF!</definedName>
    <definedName name="ATitre29" localSheetId="0">'Lot 1'!#REF!</definedName>
    <definedName name="ATitre29" localSheetId="1">'Lot 2'!#REF!</definedName>
    <definedName name="ATitre29" localSheetId="2">'Lot 3'!#REF!</definedName>
    <definedName name="ATitre29" localSheetId="3">'Lot 4'!#REF!</definedName>
    <definedName name="ATitre29" localSheetId="4">'Lot 5'!#REF!</definedName>
    <definedName name="ATitre29" localSheetId="5">'Lot 6'!#REF!</definedName>
    <definedName name="ATitre29">#REF!</definedName>
    <definedName name="ATitre3" localSheetId="0">'Lot 1'!#REF!</definedName>
    <definedName name="ATitre3" localSheetId="1">'Lot 2'!#REF!</definedName>
    <definedName name="ATitre3" localSheetId="2">'Lot 3'!#REF!</definedName>
    <definedName name="ATitre3" localSheetId="3">'Lot 4'!#REF!</definedName>
    <definedName name="ATitre3" localSheetId="4">'Lot 5'!#REF!</definedName>
    <definedName name="ATitre3" localSheetId="5">'Lot 6'!#REF!</definedName>
    <definedName name="ATitre3">#REF!</definedName>
    <definedName name="ATitre30" localSheetId="0">'Lot 1'!#REF!</definedName>
    <definedName name="ATitre30" localSheetId="1">'Lot 2'!#REF!</definedName>
    <definedName name="ATitre30" localSheetId="2">'Lot 3'!#REF!</definedName>
    <definedName name="ATitre30" localSheetId="3">'Lot 4'!#REF!</definedName>
    <definedName name="ATitre30" localSheetId="4">'Lot 5'!#REF!</definedName>
    <definedName name="ATitre30" localSheetId="5">'Lot 6'!#REF!</definedName>
    <definedName name="ATitre30">#REF!</definedName>
    <definedName name="ATitre31" localSheetId="0">'Lot 1'!#REF!</definedName>
    <definedName name="ATitre31" localSheetId="1">'Lot 2'!#REF!</definedName>
    <definedName name="ATitre31" localSheetId="2">'Lot 3'!#REF!</definedName>
    <definedName name="ATitre31" localSheetId="3">'Lot 4'!#REF!</definedName>
    <definedName name="ATitre31" localSheetId="4">'Lot 5'!#REF!</definedName>
    <definedName name="ATitre31" localSheetId="5">'Lot 6'!#REF!</definedName>
    <definedName name="ATitre31">#REF!</definedName>
    <definedName name="ATitre32" localSheetId="0">'Lot 1'!#REF!</definedName>
    <definedName name="ATitre32" localSheetId="1">'Lot 2'!#REF!</definedName>
    <definedName name="ATitre32" localSheetId="2">'Lot 3'!#REF!</definedName>
    <definedName name="ATitre32" localSheetId="3">'Lot 4'!#REF!</definedName>
    <definedName name="ATitre32" localSheetId="4">'Lot 5'!#REF!</definedName>
    <definedName name="ATitre32" localSheetId="5">'Lot 6'!#REF!</definedName>
    <definedName name="ATitre32">#REF!</definedName>
    <definedName name="ATitre33" localSheetId="0">'Lot 1'!#REF!</definedName>
    <definedName name="ATitre33" localSheetId="1">'Lot 2'!#REF!</definedName>
    <definedName name="ATitre33" localSheetId="2">'Lot 3'!#REF!</definedName>
    <definedName name="ATitre33" localSheetId="3">'Lot 4'!#REF!</definedName>
    <definedName name="ATitre33" localSheetId="4">'Lot 5'!#REF!</definedName>
    <definedName name="ATitre33" localSheetId="5">'Lot 6'!#REF!</definedName>
    <definedName name="ATitre33">#REF!</definedName>
    <definedName name="ATitre34" localSheetId="0">'Lot 1'!#REF!</definedName>
    <definedName name="ATitre34" localSheetId="1">'Lot 2'!#REF!</definedName>
    <definedName name="ATitre34" localSheetId="2">'Lot 3'!#REF!</definedName>
    <definedName name="ATitre34" localSheetId="3">'Lot 4'!#REF!</definedName>
    <definedName name="ATitre34" localSheetId="4">'Lot 5'!#REF!</definedName>
    <definedName name="ATitre34" localSheetId="5">'Lot 6'!#REF!</definedName>
    <definedName name="ATitre34">#REF!</definedName>
    <definedName name="ATitre35" localSheetId="0">'Lot 1'!#REF!</definedName>
    <definedName name="ATitre35" localSheetId="1">'Lot 2'!#REF!</definedName>
    <definedName name="ATitre35" localSheetId="2">'Lot 3'!#REF!</definedName>
    <definedName name="ATitre35" localSheetId="3">'Lot 4'!#REF!</definedName>
    <definedName name="ATitre35" localSheetId="4">'Lot 5'!#REF!</definedName>
    <definedName name="ATitre35" localSheetId="5">'Lot 6'!#REF!</definedName>
    <definedName name="ATitre35">#REF!</definedName>
    <definedName name="ATitre4" localSheetId="0">'Lot 1'!#REF!</definedName>
    <definedName name="ATitre4" localSheetId="1">'Lot 2'!#REF!</definedName>
    <definedName name="ATitre4" localSheetId="2">'Lot 3'!#REF!</definedName>
    <definedName name="ATitre4" localSheetId="3">'Lot 4'!#REF!</definedName>
    <definedName name="ATitre4" localSheetId="4">'Lot 5'!#REF!</definedName>
    <definedName name="ATitre4" localSheetId="5">'Lot 6'!#REF!</definedName>
    <definedName name="ATitre4">#REF!</definedName>
    <definedName name="ATitre5" localSheetId="0">'Lot 1'!#REF!</definedName>
    <definedName name="ATitre5" localSheetId="1">'Lot 2'!#REF!</definedName>
    <definedName name="ATitre5" localSheetId="2">'Lot 3'!#REF!</definedName>
    <definedName name="ATitre5" localSheetId="3">'Lot 4'!#REF!</definedName>
    <definedName name="ATitre5" localSheetId="4">'Lot 5'!#REF!</definedName>
    <definedName name="ATitre5" localSheetId="5">'Lot 6'!#REF!</definedName>
    <definedName name="ATitre5">#REF!</definedName>
    <definedName name="ATitre6" localSheetId="0">'Lot 1'!#REF!</definedName>
    <definedName name="ATitre6" localSheetId="1">'Lot 2'!#REF!</definedName>
    <definedName name="ATitre6" localSheetId="2">'Lot 3'!#REF!</definedName>
    <definedName name="ATitre6" localSheetId="3">'Lot 4'!#REF!</definedName>
    <definedName name="ATitre6" localSheetId="4">'Lot 5'!#REF!</definedName>
    <definedName name="ATitre6" localSheetId="5">'Lot 6'!#REF!</definedName>
    <definedName name="ATitre6">#REF!</definedName>
    <definedName name="ATitre7" localSheetId="0">'Lot 1'!#REF!</definedName>
    <definedName name="ATitre7" localSheetId="1">'Lot 2'!#REF!</definedName>
    <definedName name="ATitre7" localSheetId="2">'Lot 3'!#REF!</definedName>
    <definedName name="ATitre7" localSheetId="3">'Lot 4'!#REF!</definedName>
    <definedName name="ATitre7" localSheetId="4">'Lot 5'!#REF!</definedName>
    <definedName name="ATitre7" localSheetId="5">'Lot 6'!#REF!</definedName>
    <definedName name="ATitre7">#REF!</definedName>
    <definedName name="ATitre8" localSheetId="0">'Lot 1'!#REF!</definedName>
    <definedName name="ATitre8" localSheetId="1">'Lot 2'!#REF!</definedName>
    <definedName name="ATitre8" localSheetId="2">'Lot 3'!#REF!</definedName>
    <definedName name="ATitre8" localSheetId="3">'Lot 4'!#REF!</definedName>
    <definedName name="ATitre8" localSheetId="4">'Lot 5'!#REF!</definedName>
    <definedName name="ATitre8" localSheetId="5">'Lot 6'!#REF!</definedName>
    <definedName name="ATitre8">#REF!</definedName>
    <definedName name="ATitre9" localSheetId="0">'Lot 1'!#REF!</definedName>
    <definedName name="ATitre9" localSheetId="1">'Lot 2'!#REF!</definedName>
    <definedName name="ATitre9" localSheetId="2">'Lot 3'!#REF!</definedName>
    <definedName name="ATitre9" localSheetId="3">'Lot 4'!#REF!</definedName>
    <definedName name="ATitre9" localSheetId="4">'Lot 5'!#REF!</definedName>
    <definedName name="ATitre9" localSheetId="5">'Lot 6'!#REF!</definedName>
    <definedName name="ATitre9">#REF!</definedName>
    <definedName name="ATotal" localSheetId="0">'Lot 1'!$G$44:$K$44</definedName>
    <definedName name="ATotal" localSheetId="1">'Lot 2'!$G$17:$K$17</definedName>
    <definedName name="ATotal" localSheetId="2">'Lot 3'!$G$82:$K$82</definedName>
    <definedName name="ATotal" localSheetId="3">'Lot 4'!$G$88:$K$88</definedName>
    <definedName name="ATotal" localSheetId="4">'Lot 5'!$G$129:$K$129</definedName>
    <definedName name="ATotal" localSheetId="5">'Lot 6'!$G$91:$K$91</definedName>
    <definedName name="ATotal">#REF!</definedName>
    <definedName name="ATotal1" localSheetId="0">'Lot 1'!#REF!</definedName>
    <definedName name="ATotal1" localSheetId="1">'Lot 2'!#REF!</definedName>
    <definedName name="ATotal1" localSheetId="2">'Lot 3'!#REF!</definedName>
    <definedName name="ATotal1" localSheetId="3">'Lot 4'!#REF!</definedName>
    <definedName name="ATotal1" localSheetId="4">'Lot 5'!#REF!</definedName>
    <definedName name="ATotal1" localSheetId="5">'Lot 6'!#REF!</definedName>
    <definedName name="ATotal1">#REF!</definedName>
    <definedName name="ATotal10" localSheetId="0">'Lot 1'!#REF!</definedName>
    <definedName name="ATotal10" localSheetId="1">'Lot 2'!#REF!</definedName>
    <definedName name="ATotal10" localSheetId="2">'Lot 3'!#REF!</definedName>
    <definedName name="ATotal10" localSheetId="3">'Lot 4'!#REF!</definedName>
    <definedName name="ATotal10" localSheetId="4">'Lot 5'!#REF!</definedName>
    <definedName name="ATotal10" localSheetId="5">'Lot 6'!#REF!</definedName>
    <definedName name="ATotal10">#REF!</definedName>
    <definedName name="ATotal11" localSheetId="0">'Lot 1'!#REF!</definedName>
    <definedName name="ATotal11" localSheetId="1">'Lot 2'!#REF!</definedName>
    <definedName name="ATotal11" localSheetId="2">'Lot 3'!#REF!</definedName>
    <definedName name="ATotal11" localSheetId="3">'Lot 4'!#REF!</definedName>
    <definedName name="ATotal11" localSheetId="4">'Lot 5'!#REF!</definedName>
    <definedName name="ATotal11" localSheetId="5">'Lot 6'!#REF!</definedName>
    <definedName name="ATotal11">#REF!</definedName>
    <definedName name="ATotal12" localSheetId="0">'Lot 1'!#REF!</definedName>
    <definedName name="ATotal12" localSheetId="1">'Lot 2'!#REF!</definedName>
    <definedName name="ATotal12" localSheetId="2">'Lot 3'!#REF!</definedName>
    <definedName name="ATotal12" localSheetId="3">'Lot 4'!#REF!</definedName>
    <definedName name="ATotal12" localSheetId="4">'Lot 5'!#REF!</definedName>
    <definedName name="ATotal12" localSheetId="5">'Lot 6'!#REF!</definedName>
    <definedName name="ATotal12">#REF!</definedName>
    <definedName name="ATotal13" localSheetId="0">'Lot 1'!#REF!</definedName>
    <definedName name="ATotal13" localSheetId="1">'Lot 2'!#REF!</definedName>
    <definedName name="ATotal13" localSheetId="2">'Lot 3'!#REF!</definedName>
    <definedName name="ATotal13" localSheetId="3">'Lot 4'!#REF!</definedName>
    <definedName name="ATotal13" localSheetId="4">'Lot 5'!#REF!</definedName>
    <definedName name="ATotal13" localSheetId="5">'Lot 6'!#REF!</definedName>
    <definedName name="ATotal13">#REF!</definedName>
    <definedName name="ATotal14" localSheetId="0">'Lot 1'!#REF!</definedName>
    <definedName name="ATotal14" localSheetId="1">'Lot 2'!#REF!</definedName>
    <definedName name="ATotal14" localSheetId="2">'Lot 3'!#REF!</definedName>
    <definedName name="ATotal14" localSheetId="3">'Lot 4'!#REF!</definedName>
    <definedName name="ATotal14" localSheetId="4">'Lot 5'!#REF!</definedName>
    <definedName name="ATotal14" localSheetId="5">'Lot 6'!#REF!</definedName>
    <definedName name="ATotal14">#REF!</definedName>
    <definedName name="ATotal15" localSheetId="0">'Lot 1'!#REF!</definedName>
    <definedName name="ATotal15" localSheetId="1">'Lot 2'!#REF!</definedName>
    <definedName name="ATotal15" localSheetId="2">'Lot 3'!#REF!</definedName>
    <definedName name="ATotal15" localSheetId="3">'Lot 4'!#REF!</definedName>
    <definedName name="ATotal15" localSheetId="4">'Lot 5'!#REF!</definedName>
    <definedName name="ATotal15" localSheetId="5">'Lot 6'!#REF!</definedName>
    <definedName name="ATotal15">#REF!</definedName>
    <definedName name="ATotal16" localSheetId="0">'Lot 1'!#REF!</definedName>
    <definedName name="ATotal16" localSheetId="1">'Lot 2'!#REF!</definedName>
    <definedName name="ATotal16" localSheetId="2">'Lot 3'!#REF!</definedName>
    <definedName name="ATotal16" localSheetId="3">'Lot 4'!#REF!</definedName>
    <definedName name="ATotal16" localSheetId="4">'Lot 5'!#REF!</definedName>
    <definedName name="ATotal16" localSheetId="5">'Lot 6'!#REF!</definedName>
    <definedName name="ATotal16">#REF!</definedName>
    <definedName name="ATotal17" localSheetId="0">'Lot 1'!#REF!</definedName>
    <definedName name="ATotal17" localSheetId="1">'Lot 2'!#REF!</definedName>
    <definedName name="ATotal17" localSheetId="2">'Lot 3'!#REF!</definedName>
    <definedName name="ATotal17" localSheetId="3">'Lot 4'!#REF!</definedName>
    <definedName name="ATotal17" localSheetId="4">'Lot 5'!#REF!</definedName>
    <definedName name="ATotal17" localSheetId="5">'Lot 6'!#REF!</definedName>
    <definedName name="ATotal17">#REF!</definedName>
    <definedName name="ATotal18" localSheetId="0">'Lot 1'!#REF!</definedName>
    <definedName name="ATotal18" localSheetId="1">'Lot 2'!#REF!</definedName>
    <definedName name="ATotal18" localSheetId="2">'Lot 3'!#REF!</definedName>
    <definedName name="ATotal18" localSheetId="3">'Lot 4'!#REF!</definedName>
    <definedName name="ATotal18" localSheetId="4">'Lot 5'!#REF!</definedName>
    <definedName name="ATotal18" localSheetId="5">'Lot 6'!#REF!</definedName>
    <definedName name="ATotal18">#REF!</definedName>
    <definedName name="ATotal19" localSheetId="0">'Lot 1'!#REF!</definedName>
    <definedName name="ATotal19" localSheetId="1">'Lot 2'!#REF!</definedName>
    <definedName name="ATotal19" localSheetId="2">'Lot 3'!#REF!</definedName>
    <definedName name="ATotal19" localSheetId="3">'Lot 4'!#REF!</definedName>
    <definedName name="ATotal19" localSheetId="4">'Lot 5'!#REF!</definedName>
    <definedName name="ATotal19" localSheetId="5">'Lot 6'!#REF!</definedName>
    <definedName name="ATotal19">#REF!</definedName>
    <definedName name="ATotal2" localSheetId="0">'Lot 1'!#REF!</definedName>
    <definedName name="ATotal2" localSheetId="1">'Lot 2'!#REF!</definedName>
    <definedName name="ATotal2" localSheetId="2">'Lot 3'!#REF!</definedName>
    <definedName name="ATotal2" localSheetId="3">'Lot 4'!#REF!</definedName>
    <definedName name="ATotal2" localSheetId="4">'Lot 5'!#REF!</definedName>
    <definedName name="ATotal2" localSheetId="5">'Lot 6'!#REF!</definedName>
    <definedName name="ATotal2">#REF!</definedName>
    <definedName name="ATotal20" localSheetId="0">'Lot 1'!#REF!</definedName>
    <definedName name="ATotal20" localSheetId="1">'Lot 2'!#REF!</definedName>
    <definedName name="ATotal20" localSheetId="2">'Lot 3'!#REF!</definedName>
    <definedName name="ATotal20" localSheetId="3">'Lot 4'!#REF!</definedName>
    <definedName name="ATotal20" localSheetId="4">'Lot 5'!#REF!</definedName>
    <definedName name="ATotal20" localSheetId="5">'Lot 6'!#REF!</definedName>
    <definedName name="ATotal20">#REF!</definedName>
    <definedName name="ATotal21" localSheetId="0">'Lot 1'!#REF!</definedName>
    <definedName name="ATotal21" localSheetId="1">'Lot 2'!#REF!</definedName>
    <definedName name="ATotal21" localSheetId="2">'Lot 3'!#REF!</definedName>
    <definedName name="ATotal21" localSheetId="3">'Lot 4'!#REF!</definedName>
    <definedName name="ATotal21" localSheetId="4">'Lot 5'!#REF!</definedName>
    <definedName name="ATotal21" localSheetId="5">'Lot 6'!#REF!</definedName>
    <definedName name="ATotal21">#REF!</definedName>
    <definedName name="ATotal22" localSheetId="0">'Lot 1'!#REF!</definedName>
    <definedName name="ATotal22" localSheetId="1">'Lot 2'!#REF!</definedName>
    <definedName name="ATotal22" localSheetId="2">'Lot 3'!#REF!</definedName>
    <definedName name="ATotal22" localSheetId="3">'Lot 4'!#REF!</definedName>
    <definedName name="ATotal22" localSheetId="4">'Lot 5'!#REF!</definedName>
    <definedName name="ATotal22" localSheetId="5">'Lot 6'!#REF!</definedName>
    <definedName name="ATotal22">#REF!</definedName>
    <definedName name="ATotal23" localSheetId="0">'Lot 1'!#REF!</definedName>
    <definedName name="ATotal23" localSheetId="1">'Lot 2'!#REF!</definedName>
    <definedName name="ATotal23" localSheetId="2">'Lot 3'!#REF!</definedName>
    <definedName name="ATotal23" localSheetId="3">'Lot 4'!#REF!</definedName>
    <definedName name="ATotal23" localSheetId="4">'Lot 5'!#REF!</definedName>
    <definedName name="ATotal23" localSheetId="5">'Lot 6'!#REF!</definedName>
    <definedName name="ATotal23">#REF!</definedName>
    <definedName name="ATotal24" localSheetId="0">'Lot 1'!#REF!</definedName>
    <definedName name="ATotal24" localSheetId="1">'Lot 2'!#REF!</definedName>
    <definedName name="ATotal24" localSheetId="2">'Lot 3'!#REF!</definedName>
    <definedName name="ATotal24" localSheetId="3">'Lot 4'!#REF!</definedName>
    <definedName name="ATotal24" localSheetId="4">'Lot 5'!#REF!</definedName>
    <definedName name="ATotal24" localSheetId="5">'Lot 6'!#REF!</definedName>
    <definedName name="ATotal24">#REF!</definedName>
    <definedName name="ATotal25" localSheetId="0">'Lot 1'!#REF!</definedName>
    <definedName name="ATotal25" localSheetId="1">'Lot 2'!#REF!</definedName>
    <definedName name="ATotal25" localSheetId="2">'Lot 3'!#REF!</definedName>
    <definedName name="ATotal25" localSheetId="3">'Lot 4'!#REF!</definedName>
    <definedName name="ATotal25" localSheetId="4">'Lot 5'!#REF!</definedName>
    <definedName name="ATotal25" localSheetId="5">'Lot 6'!#REF!</definedName>
    <definedName name="ATotal25">#REF!</definedName>
    <definedName name="ATotal26" localSheetId="0">'Lot 1'!#REF!</definedName>
    <definedName name="ATotal26" localSheetId="1">'Lot 2'!#REF!</definedName>
    <definedName name="ATotal26" localSheetId="2">'Lot 3'!#REF!</definedName>
    <definedName name="ATotal26" localSheetId="3">'Lot 4'!#REF!</definedName>
    <definedName name="ATotal26" localSheetId="4">'Lot 5'!#REF!</definedName>
    <definedName name="ATotal26" localSheetId="5">'Lot 6'!#REF!</definedName>
    <definedName name="ATotal26">#REF!</definedName>
    <definedName name="ATotal27" localSheetId="0">'Lot 1'!#REF!</definedName>
    <definedName name="ATotal27" localSheetId="1">'Lot 2'!#REF!</definedName>
    <definedName name="ATotal27" localSheetId="2">'Lot 3'!#REF!</definedName>
    <definedName name="ATotal27" localSheetId="3">'Lot 4'!#REF!</definedName>
    <definedName name="ATotal27" localSheetId="4">'Lot 5'!#REF!</definedName>
    <definedName name="ATotal27" localSheetId="5">'Lot 6'!#REF!</definedName>
    <definedName name="ATotal27">#REF!</definedName>
    <definedName name="ATotal28" localSheetId="0">'Lot 1'!#REF!</definedName>
    <definedName name="ATotal28" localSheetId="1">'Lot 2'!#REF!</definedName>
    <definedName name="ATotal28" localSheetId="2">'Lot 3'!#REF!</definedName>
    <definedName name="ATotal28" localSheetId="3">'Lot 4'!#REF!</definedName>
    <definedName name="ATotal28" localSheetId="4">'Lot 5'!#REF!</definedName>
    <definedName name="ATotal28" localSheetId="5">'Lot 6'!#REF!</definedName>
    <definedName name="ATotal28">#REF!</definedName>
    <definedName name="ATotal29" localSheetId="0">'Lot 1'!#REF!</definedName>
    <definedName name="ATotal29" localSheetId="1">'Lot 2'!#REF!</definedName>
    <definedName name="ATotal29" localSheetId="2">'Lot 3'!#REF!</definedName>
    <definedName name="ATotal29" localSheetId="3">'Lot 4'!#REF!</definedName>
    <definedName name="ATotal29" localSheetId="4">'Lot 5'!#REF!</definedName>
    <definedName name="ATotal29" localSheetId="5">'Lot 6'!#REF!</definedName>
    <definedName name="ATotal29">#REF!</definedName>
    <definedName name="ATotal3" localSheetId="0">'Lot 1'!#REF!</definedName>
    <definedName name="ATotal3" localSheetId="1">'Lot 2'!#REF!</definedName>
    <definedName name="ATotal3" localSheetId="2">'Lot 3'!#REF!</definedName>
    <definedName name="ATotal3" localSheetId="3">'Lot 4'!#REF!</definedName>
    <definedName name="ATotal3" localSheetId="4">'Lot 5'!#REF!</definedName>
    <definedName name="ATotal3" localSheetId="5">'Lot 6'!#REF!</definedName>
    <definedName name="ATotal3">#REF!</definedName>
    <definedName name="ATotal30" localSheetId="0">'Lot 1'!#REF!</definedName>
    <definedName name="ATotal30" localSheetId="1">'Lot 2'!#REF!</definedName>
    <definedName name="ATotal30" localSheetId="2">'Lot 3'!#REF!</definedName>
    <definedName name="ATotal30" localSheetId="3">'Lot 4'!#REF!</definedName>
    <definedName name="ATotal30" localSheetId="4">'Lot 5'!#REF!</definedName>
    <definedName name="ATotal30" localSheetId="5">'Lot 6'!#REF!</definedName>
    <definedName name="ATotal30">#REF!</definedName>
    <definedName name="ATotal31" localSheetId="0">'Lot 1'!#REF!</definedName>
    <definedName name="ATotal31" localSheetId="1">'Lot 2'!#REF!</definedName>
    <definedName name="ATotal31" localSheetId="2">'Lot 3'!#REF!</definedName>
    <definedName name="ATotal31" localSheetId="3">'Lot 4'!#REF!</definedName>
    <definedName name="ATotal31" localSheetId="4">'Lot 5'!#REF!</definedName>
    <definedName name="ATotal31" localSheetId="5">'Lot 6'!#REF!</definedName>
    <definedName name="ATotal31">#REF!</definedName>
    <definedName name="ATotal32" localSheetId="0">'Lot 1'!#REF!</definedName>
    <definedName name="ATotal32" localSheetId="1">'Lot 2'!#REF!</definedName>
    <definedName name="ATotal32" localSheetId="2">'Lot 3'!#REF!</definedName>
    <definedName name="ATotal32" localSheetId="3">'Lot 4'!#REF!</definedName>
    <definedName name="ATotal32" localSheetId="4">'Lot 5'!#REF!</definedName>
    <definedName name="ATotal32" localSheetId="5">'Lot 6'!#REF!</definedName>
    <definedName name="ATotal32">#REF!</definedName>
    <definedName name="ATotal33" localSheetId="0">'Lot 1'!#REF!</definedName>
    <definedName name="ATotal33" localSheetId="1">'Lot 2'!#REF!</definedName>
    <definedName name="ATotal33" localSheetId="2">'Lot 3'!#REF!</definedName>
    <definedName name="ATotal33" localSheetId="3">'Lot 4'!#REF!</definedName>
    <definedName name="ATotal33" localSheetId="4">'Lot 5'!#REF!</definedName>
    <definedName name="ATotal33" localSheetId="5">'Lot 6'!#REF!</definedName>
    <definedName name="ATotal33">#REF!</definedName>
    <definedName name="ATotal34" localSheetId="0">'Lot 1'!#REF!</definedName>
    <definedName name="ATotal34" localSheetId="1">'Lot 2'!#REF!</definedName>
    <definedName name="ATotal34" localSheetId="2">'Lot 3'!#REF!</definedName>
    <definedName name="ATotal34" localSheetId="3">'Lot 4'!#REF!</definedName>
    <definedName name="ATotal34" localSheetId="4">'Lot 5'!#REF!</definedName>
    <definedName name="ATotal34" localSheetId="5">'Lot 6'!#REF!</definedName>
    <definedName name="ATotal34">#REF!</definedName>
    <definedName name="ATotal35" localSheetId="0">'Lot 1'!#REF!</definedName>
    <definedName name="ATotal35" localSheetId="1">'Lot 2'!#REF!</definedName>
    <definedName name="ATotal35" localSheetId="2">'Lot 3'!#REF!</definedName>
    <definedName name="ATotal35" localSheetId="3">'Lot 4'!#REF!</definedName>
    <definedName name="ATotal35" localSheetId="4">'Lot 5'!#REF!</definedName>
    <definedName name="ATotal35" localSheetId="5">'Lot 6'!#REF!</definedName>
    <definedName name="ATotal35">#REF!</definedName>
    <definedName name="ATotal4" localSheetId="0">'Lot 1'!#REF!</definedName>
    <definedName name="ATotal4" localSheetId="1">'Lot 2'!#REF!</definedName>
    <definedName name="ATotal4" localSheetId="2">'Lot 3'!#REF!</definedName>
    <definedName name="ATotal4" localSheetId="3">'Lot 4'!#REF!</definedName>
    <definedName name="ATotal4" localSheetId="4">'Lot 5'!#REF!</definedName>
    <definedName name="ATotal4" localSheetId="5">'Lot 6'!#REF!</definedName>
    <definedName name="ATotal4">#REF!</definedName>
    <definedName name="ATotal5" localSheetId="0">'Lot 1'!#REF!</definedName>
    <definedName name="ATotal5" localSheetId="1">'Lot 2'!#REF!</definedName>
    <definedName name="ATotal5" localSheetId="2">'Lot 3'!#REF!</definedName>
    <definedName name="ATotal5" localSheetId="3">'Lot 4'!#REF!</definedName>
    <definedName name="ATotal5" localSheetId="4">'Lot 5'!#REF!</definedName>
    <definedName name="ATotal5" localSheetId="5">'Lot 6'!#REF!</definedName>
    <definedName name="ATotal5">#REF!</definedName>
    <definedName name="ATotal6" localSheetId="0">'Lot 1'!#REF!</definedName>
    <definedName name="ATotal6" localSheetId="1">'Lot 2'!#REF!</definedName>
    <definedName name="ATotal6" localSheetId="2">'Lot 3'!#REF!</definedName>
    <definedName name="ATotal6" localSheetId="3">'Lot 4'!#REF!</definedName>
    <definedName name="ATotal6" localSheetId="4">'Lot 5'!#REF!</definedName>
    <definedName name="ATotal6" localSheetId="5">'Lot 6'!#REF!</definedName>
    <definedName name="ATotal6">#REF!</definedName>
    <definedName name="ATotal7" localSheetId="0">'Lot 1'!#REF!</definedName>
    <definedName name="ATotal7" localSheetId="1">'Lot 2'!#REF!</definedName>
    <definedName name="ATotal7" localSheetId="2">'Lot 3'!#REF!</definedName>
    <definedName name="ATotal7" localSheetId="3">'Lot 4'!#REF!</definedName>
    <definedName name="ATotal7" localSheetId="4">'Lot 5'!#REF!</definedName>
    <definedName name="ATotal7" localSheetId="5">'Lot 6'!#REF!</definedName>
    <definedName name="ATotal7">#REF!</definedName>
    <definedName name="ATotal8" localSheetId="0">'Lot 1'!#REF!</definedName>
    <definedName name="ATotal8" localSheetId="1">'Lot 2'!#REF!</definedName>
    <definedName name="ATotal8" localSheetId="2">'Lot 3'!#REF!</definedName>
    <definedName name="ATotal8" localSheetId="3">'Lot 4'!#REF!</definedName>
    <definedName name="ATotal8" localSheetId="4">'Lot 5'!#REF!</definedName>
    <definedName name="ATotal8" localSheetId="5">'Lot 6'!#REF!</definedName>
    <definedName name="ATotal8">#REF!</definedName>
    <definedName name="ATotal9" localSheetId="0">'Lot 1'!#REF!</definedName>
    <definedName name="ATotal9" localSheetId="1">'Lot 2'!#REF!</definedName>
    <definedName name="ATotal9" localSheetId="2">'Lot 3'!#REF!</definedName>
    <definedName name="ATotal9" localSheetId="3">'Lot 4'!#REF!</definedName>
    <definedName name="ATotal9" localSheetId="4">'Lot 5'!#REF!</definedName>
    <definedName name="ATotal9" localSheetId="5">'Lot 6'!#REF!</definedName>
    <definedName name="ATotal9">#REF!</definedName>
    <definedName name="_xlnm.Print_Titles" localSheetId="0">'Lot 1'!$1:$7</definedName>
    <definedName name="_xlnm.Print_Titles" localSheetId="1">'Lot 2'!$1:$7</definedName>
    <definedName name="_xlnm.Print_Titles" localSheetId="2">'Lot 3'!$1:$7</definedName>
    <definedName name="_xlnm.Print_Titles" localSheetId="3">'Lot 4'!$1:$7</definedName>
    <definedName name="_xlnm.Print_Titles" localSheetId="4">'Lot 5'!$1:$7</definedName>
    <definedName name="_xlnm.Print_Titles" localSheetId="5">'Lot 6'!$1:$7</definedName>
    <definedName name="ligne_bas_de_page" localSheetId="0">'Lot 1'!#REF!</definedName>
    <definedName name="ligne_bas_de_page" localSheetId="1">'Lot 2'!#REF!</definedName>
    <definedName name="ligne_bas_de_page" localSheetId="2">'Lot 3'!#REF!</definedName>
    <definedName name="ligne_bas_de_page" localSheetId="3">'Lot 4'!#REF!</definedName>
    <definedName name="ligne_bas_de_page" localSheetId="4">'Lot 5'!#REF!</definedName>
    <definedName name="ligne_bas_de_page" localSheetId="5">'Lot 6'!#REF!</definedName>
    <definedName name="ligne_bas_de_page">#REF!</definedName>
    <definedName name="ligne_complémentaire" localSheetId="0">'Lot 1'!#REF!</definedName>
    <definedName name="ligne_complémentaire" localSheetId="1">'Lot 2'!#REF!</definedName>
    <definedName name="ligne_complémentaire" localSheetId="2">'Lot 3'!#REF!</definedName>
    <definedName name="ligne_complémentaire" localSheetId="3">'Lot 4'!#REF!</definedName>
    <definedName name="ligne_complémentaire" localSheetId="4">'Lot 5'!#REF!</definedName>
    <definedName name="ligne_complémentaire" localSheetId="5">'Lot 6'!#REF!</definedName>
    <definedName name="ligne_complémentaire">#REF!</definedName>
    <definedName name="ligne_normale" localSheetId="0">'Lot 1'!#REF!</definedName>
    <definedName name="ligne_normale" localSheetId="1">'Lot 2'!#REF!</definedName>
    <definedName name="ligne_normale" localSheetId="2">'Lot 3'!#REF!</definedName>
    <definedName name="ligne_normale" localSheetId="3">'Lot 4'!#REF!</definedName>
    <definedName name="ligne_normale" localSheetId="4">'Lot 5'!#REF!</definedName>
    <definedName name="ligne_normale" localSheetId="5">'Lot 6'!#REF!</definedName>
    <definedName name="ligne_normale">#REF!</definedName>
    <definedName name="ligne_titre" localSheetId="0">'Lot 1'!#REF!</definedName>
    <definedName name="ligne_titre" localSheetId="1">'Lot 2'!#REF!</definedName>
    <definedName name="ligne_titre" localSheetId="2">'Lot 3'!#REF!</definedName>
    <definedName name="ligne_titre" localSheetId="3">'Lot 4'!#REF!</definedName>
    <definedName name="ligne_titre" localSheetId="4">'Lot 5'!#REF!</definedName>
    <definedName name="ligne_titre" localSheetId="5">'Lot 6'!#REF!</definedName>
    <definedName name="ligne_titre">#REF!</definedName>
    <definedName name="paragraphe" localSheetId="0">'Lot 1'!#REF!</definedName>
    <definedName name="paragraphe" localSheetId="1">'Lot 2'!#REF!</definedName>
    <definedName name="paragraphe" localSheetId="2">'Lot 3'!#REF!</definedName>
    <definedName name="paragraphe" localSheetId="3">'Lot 4'!#REF!</definedName>
    <definedName name="paragraphe" localSheetId="4">'Lot 5'!#REF!</definedName>
    <definedName name="paragraphe" localSheetId="5">'Lot 6'!#REF!</definedName>
    <definedName name="paragraphe">#REF!</definedName>
    <definedName name="paragraphe_recap" localSheetId="0">'Lot 1'!#REF!</definedName>
    <definedName name="paragraphe_recap" localSheetId="1">'Lot 2'!#REF!</definedName>
    <definedName name="paragraphe_recap" localSheetId="2">'Lot 3'!#REF!</definedName>
    <definedName name="paragraphe_recap" localSheetId="3">'Lot 4'!#REF!</definedName>
    <definedName name="paragraphe_recap" localSheetId="4">'Lot 5'!#REF!</definedName>
    <definedName name="paragraphe_recap" localSheetId="5">'Lot 6'!#REF!</definedName>
    <definedName name="paragraphe_recap">#REF!</definedName>
    <definedName name="Titre_paragraphe_1" localSheetId="0">'Lot 1'!#REF!</definedName>
    <definedName name="Titre_paragraphe_1" localSheetId="1">'Lot 2'!#REF!</definedName>
    <definedName name="Titre_paragraphe_1" localSheetId="2">'Lot 3'!#REF!</definedName>
    <definedName name="Titre_paragraphe_1" localSheetId="3">'Lot 4'!#REF!</definedName>
    <definedName name="Titre_paragraphe_1" localSheetId="4">'Lot 5'!#REF!</definedName>
    <definedName name="Titre_paragraphe_1" localSheetId="5">'Lot 6'!#REF!</definedName>
    <definedName name="Titre_paragraphe_1">#REF!</definedName>
    <definedName name="_xlnm.Print_Area" localSheetId="0">'Lot 1'!$B$1:$K$64</definedName>
    <definedName name="_xlnm.Print_Area" localSheetId="1">'Lot 2'!$B$1:$K$32</definedName>
    <definedName name="_xlnm.Print_Area" localSheetId="2">'Lot 3'!$B$1:$K$85</definedName>
    <definedName name="_xlnm.Print_Area" localSheetId="3">'Lot 4'!$B$1:$K$91</definedName>
    <definedName name="_xlnm.Print_Area" localSheetId="4">'Lot 5'!$B$1:$K$132</definedName>
    <definedName name="_xlnm.Print_Area" localSheetId="5">'Lot 6'!$B$1:$K$94</definedName>
  </definedNames>
  <calcPr calcId="191029"/>
  <extLst>
    <ext xmlns:x14="http://schemas.microsoft.com/office/spreadsheetml/2009/9/main" uri="{79F54976-1DA5-4618-B147-4CDE4B953A38}">
      <x14:workbookPr defaultImageDpi="330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6" i="37" l="1"/>
  <c r="K2" i="41"/>
  <c r="K2" i="40"/>
  <c r="K2" i="39"/>
  <c r="K2" i="38"/>
  <c r="K2" i="37"/>
  <c r="K2" i="34"/>
  <c r="K9" i="38"/>
  <c r="K11" i="38" s="1"/>
  <c r="F11" i="38"/>
  <c r="K58" i="38"/>
  <c r="K59" i="38"/>
  <c r="K74" i="40"/>
  <c r="K72" i="40"/>
  <c r="K52" i="40"/>
  <c r="K57" i="38"/>
  <c r="F110" i="40"/>
  <c r="K108" i="40"/>
  <c r="K110" i="40" s="1"/>
  <c r="K100" i="40"/>
  <c r="K102" i="40" s="1"/>
  <c r="K79" i="40"/>
  <c r="K48" i="40"/>
  <c r="K56" i="34"/>
  <c r="F106" i="40"/>
  <c r="K104" i="40"/>
  <c r="K106" i="40" s="1"/>
  <c r="K47" i="38"/>
  <c r="K84" i="41"/>
  <c r="K54" i="41"/>
  <c r="K53" i="41"/>
  <c r="K52" i="41"/>
  <c r="K57" i="41"/>
  <c r="K56" i="41"/>
  <c r="K55" i="41"/>
  <c r="K114" i="40"/>
  <c r="K82" i="40"/>
  <c r="K84" i="40"/>
  <c r="K83" i="40"/>
  <c r="K81" i="40"/>
  <c r="K67" i="40"/>
  <c r="K68" i="40"/>
  <c r="K69" i="40"/>
  <c r="K70" i="40"/>
  <c r="K71" i="40"/>
  <c r="K66" i="40"/>
  <c r="K53" i="40"/>
  <c r="K51" i="40"/>
  <c r="F31" i="40"/>
  <c r="F22" i="40"/>
  <c r="K76" i="39"/>
  <c r="K75" i="39"/>
  <c r="F58" i="39"/>
  <c r="F54" i="39"/>
  <c r="K56" i="39"/>
  <c r="K58" i="39" s="1"/>
  <c r="K52" i="39"/>
  <c r="K54" i="39" s="1"/>
  <c r="K47" i="39"/>
  <c r="K48" i="39"/>
  <c r="K46" i="39"/>
  <c r="F50" i="39"/>
  <c r="F35" i="39"/>
  <c r="K56" i="38"/>
  <c r="K61" i="38" s="1"/>
  <c r="K55" i="38"/>
  <c r="K54" i="38"/>
  <c r="K11" i="37"/>
  <c r="F41" i="34"/>
  <c r="K40" i="34"/>
  <c r="K41" i="34" s="1"/>
  <c r="F38" i="34"/>
  <c r="K37" i="34"/>
  <c r="F35" i="34"/>
  <c r="K34" i="34"/>
  <c r="K35" i="34" s="1"/>
  <c r="F32" i="34"/>
  <c r="K31" i="34"/>
  <c r="K32" i="34" s="1"/>
  <c r="F29" i="34"/>
  <c r="K28" i="34"/>
  <c r="K29" i="34" s="1"/>
  <c r="F26" i="34"/>
  <c r="K24" i="34"/>
  <c r="K23" i="34"/>
  <c r="K22" i="34"/>
  <c r="K21" i="34"/>
  <c r="K20" i="34"/>
  <c r="K19" i="34"/>
  <c r="K18" i="34"/>
  <c r="K17" i="34"/>
  <c r="K15" i="34"/>
  <c r="K14" i="34"/>
  <c r="K13" i="34"/>
  <c r="K12" i="34"/>
  <c r="K78" i="39"/>
  <c r="K82" i="41"/>
  <c r="K83" i="41"/>
  <c r="K85" i="41"/>
  <c r="K86" i="41"/>
  <c r="K81" i="41"/>
  <c r="K48" i="41"/>
  <c r="K49" i="41"/>
  <c r="K50" i="41"/>
  <c r="K58" i="41"/>
  <c r="K59" i="41"/>
  <c r="K60" i="41"/>
  <c r="K116" i="40"/>
  <c r="K115" i="40"/>
  <c r="K45" i="40"/>
  <c r="K46" i="40"/>
  <c r="K47" i="40"/>
  <c r="K49" i="40"/>
  <c r="K43" i="40"/>
  <c r="K29" i="40"/>
  <c r="K28" i="40"/>
  <c r="K20" i="40"/>
  <c r="F39" i="40"/>
  <c r="K16" i="40"/>
  <c r="K15" i="40"/>
  <c r="K9" i="40"/>
  <c r="K11" i="40" s="1"/>
  <c r="K83" i="39"/>
  <c r="K82" i="39"/>
  <c r="K69" i="39"/>
  <c r="K71" i="39" s="1"/>
  <c r="K65" i="39"/>
  <c r="K62" i="41" l="1"/>
  <c r="K88" i="41"/>
  <c r="K26" i="34"/>
  <c r="K118" i="40"/>
  <c r="K87" i="40"/>
  <c r="K55" i="40"/>
  <c r="K85" i="39"/>
  <c r="K67" i="39"/>
  <c r="K31" i="40"/>
  <c r="K38" i="34"/>
  <c r="K18" i="40"/>
  <c r="K44" i="34" l="1"/>
  <c r="K41" i="39"/>
  <c r="K42" i="39"/>
  <c r="K43" i="39"/>
  <c r="K44" i="39"/>
  <c r="K40" i="39"/>
  <c r="K23" i="39"/>
  <c r="K24" i="39"/>
  <c r="K25" i="39"/>
  <c r="K26" i="39"/>
  <c r="K27" i="39"/>
  <c r="K29" i="39"/>
  <c r="K30" i="39"/>
  <c r="K31" i="39"/>
  <c r="K32" i="39"/>
  <c r="K33" i="39"/>
  <c r="K22" i="39"/>
  <c r="K16" i="39"/>
  <c r="K15" i="39"/>
  <c r="K17" i="38"/>
  <c r="K16" i="38"/>
  <c r="K74" i="41"/>
  <c r="K73" i="41"/>
  <c r="F62" i="41"/>
  <c r="F118" i="40"/>
  <c r="F71" i="39"/>
  <c r="F78" i="39"/>
  <c r="F85" i="39"/>
  <c r="F67" i="39"/>
  <c r="F55" i="40"/>
  <c r="K39" i="40"/>
  <c r="K22" i="40"/>
  <c r="F18" i="40"/>
  <c r="F11" i="40"/>
  <c r="F18" i="39"/>
  <c r="F11" i="39"/>
  <c r="K9" i="39"/>
  <c r="K11" i="39" s="1"/>
  <c r="K18" i="39" l="1"/>
  <c r="K50" i="39"/>
  <c r="K35" i="39"/>
  <c r="F79" i="38"/>
  <c r="K77" i="38"/>
  <c r="K79" i="38" s="1"/>
  <c r="K51" i="38"/>
  <c r="K88" i="39" l="1"/>
  <c r="K50" i="38"/>
  <c r="K20" i="38"/>
  <c r="K19" i="38"/>
  <c r="K21" i="38"/>
  <c r="K23" i="38" l="1"/>
  <c r="K72" i="41"/>
  <c r="F77" i="41"/>
  <c r="K71" i="41"/>
  <c r="K70" i="41"/>
  <c r="K75" i="41"/>
  <c r="K69" i="41"/>
  <c r="K9" i="41"/>
  <c r="K11" i="41" s="1"/>
  <c r="K57" i="40"/>
  <c r="K59" i="40" s="1"/>
  <c r="K24" i="37"/>
  <c r="K26" i="37" s="1"/>
  <c r="K12" i="37"/>
  <c r="K14" i="37" s="1"/>
  <c r="K55" i="34"/>
  <c r="K53" i="34"/>
  <c r="K52" i="34"/>
  <c r="K77" i="41" l="1"/>
  <c r="K58" i="34"/>
  <c r="K17" i="37"/>
  <c r="K73" i="38"/>
  <c r="K75" i="38" s="1"/>
  <c r="K29" i="37" l="1"/>
  <c r="K24" i="41"/>
  <c r="K18" i="41"/>
  <c r="K17" i="41"/>
  <c r="F75" i="38"/>
  <c r="K69" i="38"/>
  <c r="K68" i="38"/>
  <c r="K53" i="38" l="1"/>
  <c r="K66" i="38"/>
  <c r="K71" i="38" s="1"/>
  <c r="F61" i="38"/>
  <c r="F71" i="38"/>
  <c r="K19" i="41"/>
  <c r="K20" i="41"/>
  <c r="K22" i="41"/>
  <c r="K26" i="41"/>
  <c r="K28" i="41"/>
  <c r="K29" i="41"/>
  <c r="K32" i="41"/>
  <c r="K34" i="41"/>
  <c r="K35" i="41"/>
  <c r="K38" i="41"/>
  <c r="K39" i="41"/>
  <c r="K40" i="41"/>
  <c r="K16" i="41"/>
  <c r="K95" i="40"/>
  <c r="K96" i="40"/>
  <c r="F88" i="41"/>
  <c r="F102" i="40"/>
  <c r="F98" i="40"/>
  <c r="F87" i="40"/>
  <c r="F74" i="40"/>
  <c r="F59" i="40"/>
  <c r="K43" i="41" l="1"/>
  <c r="K91" i="41"/>
  <c r="K98" i="40"/>
  <c r="K129" i="40" s="1"/>
  <c r="K46" i="38"/>
  <c r="K48" i="38"/>
  <c r="K49" i="38"/>
  <c r="K45" i="38"/>
  <c r="K36" i="38"/>
  <c r="K28" i="38"/>
  <c r="K29" i="38"/>
  <c r="K30" i="38"/>
  <c r="F58" i="34"/>
  <c r="K92" i="41" l="1"/>
  <c r="K93" i="41" s="1"/>
  <c r="K30" i="37"/>
  <c r="K31" i="37" s="1"/>
  <c r="K61" i="34" l="1"/>
  <c r="K62" i="34" s="1"/>
  <c r="K63" i="34" s="1"/>
  <c r="K18" i="37"/>
  <c r="K19" i="37" s="1"/>
  <c r="F43" i="41"/>
  <c r="F11" i="41"/>
  <c r="F39" i="38"/>
  <c r="K37" i="38"/>
  <c r="K39" i="38" s="1"/>
  <c r="K27" i="38"/>
  <c r="K32" i="38" s="1"/>
  <c r="F32" i="38"/>
  <c r="F23" i="38"/>
  <c r="F14" i="37"/>
  <c r="K82" i="38" l="1"/>
  <c r="K83" i="38" s="1"/>
  <c r="K84" i="38" s="1"/>
  <c r="K130" i="40"/>
  <c r="K131" i="40" s="1"/>
  <c r="K89" i="39"/>
  <c r="K90" i="39" s="1"/>
  <c r="K45" i="34" l="1"/>
  <c r="K46" i="34" s="1"/>
</calcChain>
</file>

<file path=xl/sharedStrings.xml><?xml version="1.0" encoding="utf-8"?>
<sst xmlns="http://schemas.openxmlformats.org/spreadsheetml/2006/main" count="722" uniqueCount="386">
  <si>
    <t xml:space="preserve">Montant total HT : </t>
  </si>
  <si>
    <t>Articles</t>
  </si>
  <si>
    <t>Unités</t>
  </si>
  <si>
    <t>Produits</t>
  </si>
  <si>
    <t xml:space="preserve">T.V.A. 20 % : </t>
  </si>
  <si>
    <t>PU</t>
  </si>
  <si>
    <t xml:space="preserve">Montant total  TTC : </t>
  </si>
  <si>
    <t>Lot 1: Démolition - Gros Œuvre</t>
  </si>
  <si>
    <t>SGAMI</t>
  </si>
  <si>
    <t>Chambery</t>
  </si>
  <si>
    <t>Lot 2 : Menuiserie Extérieur</t>
  </si>
  <si>
    <t xml:space="preserve">Fenêtres </t>
  </si>
  <si>
    <t xml:space="preserve">Ouvrages en stratifiés massifs </t>
  </si>
  <si>
    <t>Cloisons</t>
  </si>
  <si>
    <t>Faux plafond 600x600</t>
  </si>
  <si>
    <t>Faux plafond hygiénique 600x600</t>
  </si>
  <si>
    <t xml:space="preserve">Menuiserie bois </t>
  </si>
  <si>
    <t xml:space="preserve">Portes </t>
  </si>
  <si>
    <t xml:space="preserve">Installation de chantier </t>
  </si>
  <si>
    <t xml:space="preserve">Ragréage </t>
  </si>
  <si>
    <t xml:space="preserve">Sol sportif </t>
  </si>
  <si>
    <t xml:space="preserve">Carrelage </t>
  </si>
  <si>
    <t xml:space="preserve">Protection périphérique </t>
  </si>
  <si>
    <t xml:space="preserve">Peinture </t>
  </si>
  <si>
    <t xml:space="preserve">Peinture sur ouvrages bois </t>
  </si>
  <si>
    <t>SSI</t>
  </si>
  <si>
    <t xml:space="preserve">Lot 6 : Plomberie - Ventilation - DRV </t>
  </si>
  <si>
    <t xml:space="preserve">Demolition </t>
  </si>
  <si>
    <t xml:space="preserve">Montant total Base + Options HT : </t>
  </si>
  <si>
    <t xml:space="preserve">Montant total Base + Options TTC : </t>
  </si>
  <si>
    <t>m²</t>
  </si>
  <si>
    <t>u</t>
  </si>
  <si>
    <t>ml</t>
  </si>
  <si>
    <t>ens</t>
  </si>
  <si>
    <t>Hydro des deux cotés</t>
  </si>
  <si>
    <t>Bancs</t>
  </si>
  <si>
    <t>Patères</t>
  </si>
  <si>
    <t>Plinthes MDF à peindre</t>
  </si>
  <si>
    <t>Miroir</t>
  </si>
  <si>
    <t>Cuisine</t>
  </si>
  <si>
    <t>Principe</t>
  </si>
  <si>
    <t>Câblages</t>
  </si>
  <si>
    <t>Appareillages</t>
  </si>
  <si>
    <t>Raccordement isolé</t>
  </si>
  <si>
    <t>Lot 6 - CVP</t>
  </si>
  <si>
    <t>Bailleur</t>
  </si>
  <si>
    <t>Reseau VDI</t>
  </si>
  <si>
    <t xml:space="preserve">Cheminement </t>
  </si>
  <si>
    <t>Connecteur RJ45</t>
  </si>
  <si>
    <t>Panneaux de brassage RJ45 dans baie existante</t>
  </si>
  <si>
    <t>Repérage et recettes</t>
  </si>
  <si>
    <t xml:space="preserve">Chauffage électrique </t>
  </si>
  <si>
    <t>WIFI</t>
  </si>
  <si>
    <t>Interphone - Vidéophone</t>
  </si>
  <si>
    <t>Anti-intrusion</t>
  </si>
  <si>
    <t>Vidéosurveillance</t>
  </si>
  <si>
    <t>Télévision</t>
  </si>
  <si>
    <t>Plomberie</t>
  </si>
  <si>
    <t>Appareils sanitaires</t>
  </si>
  <si>
    <t>WC existants</t>
  </si>
  <si>
    <t>Vidoir</t>
  </si>
  <si>
    <t>Douches</t>
  </si>
  <si>
    <t>Accessoires sanitaires</t>
  </si>
  <si>
    <t>Production ECS</t>
  </si>
  <si>
    <t>Distribution EFS</t>
  </si>
  <si>
    <t xml:space="preserve">Principe </t>
  </si>
  <si>
    <t>Clarinette</t>
  </si>
  <si>
    <t xml:space="preserve">Canalisation </t>
  </si>
  <si>
    <t xml:space="preserve">Distribution ECS </t>
  </si>
  <si>
    <t>Raccordement des appareils sanitaires</t>
  </si>
  <si>
    <t xml:space="preserve">Eaux usées </t>
  </si>
  <si>
    <t>Canalisation PVC</t>
  </si>
  <si>
    <t>Canalisation fonte</t>
  </si>
  <si>
    <t>Ventilation</t>
  </si>
  <si>
    <t>Bi-split</t>
  </si>
  <si>
    <t xml:space="preserve">Carrotage </t>
  </si>
  <si>
    <t>Margelle en béton</t>
  </si>
  <si>
    <t xml:space="preserve">Flocage </t>
  </si>
  <si>
    <t>PM</t>
  </si>
  <si>
    <t>SO</t>
  </si>
  <si>
    <t>Ventilations primaires</t>
  </si>
  <si>
    <t>5.1</t>
  </si>
  <si>
    <t>5.2</t>
  </si>
  <si>
    <t>5.3</t>
  </si>
  <si>
    <t>Etude EXE</t>
  </si>
  <si>
    <t>5.4</t>
  </si>
  <si>
    <t>2.1</t>
  </si>
  <si>
    <t>2.2</t>
  </si>
  <si>
    <t>3.1</t>
  </si>
  <si>
    <t>3.2</t>
  </si>
  <si>
    <t>3.3</t>
  </si>
  <si>
    <t>3.4</t>
  </si>
  <si>
    <t>4.1</t>
  </si>
  <si>
    <t>4.2</t>
  </si>
  <si>
    <t>5.1.1</t>
  </si>
  <si>
    <t xml:space="preserve">Traçage et pose des huisseries </t>
  </si>
  <si>
    <t>5.1.2</t>
  </si>
  <si>
    <t>5.1.3</t>
  </si>
  <si>
    <t>5.1.4</t>
  </si>
  <si>
    <t>5.1.5</t>
  </si>
  <si>
    <t>5.1.7</t>
  </si>
  <si>
    <t xml:space="preserve">Organigramme </t>
  </si>
  <si>
    <t>6.1</t>
  </si>
  <si>
    <t>Dans ESR</t>
  </si>
  <si>
    <t>6.2</t>
  </si>
  <si>
    <t xml:space="preserve">Dans Local  amicale </t>
  </si>
  <si>
    <t>6.2.1</t>
  </si>
  <si>
    <t>6.2.2</t>
  </si>
  <si>
    <t xml:space="preserve">Côté rue </t>
  </si>
  <si>
    <t xml:space="preserve">Côté circulation </t>
  </si>
  <si>
    <t>Horizontale</t>
  </si>
  <si>
    <t>4.3</t>
  </si>
  <si>
    <t xml:space="preserve">De chantier </t>
  </si>
  <si>
    <t>De livraison</t>
  </si>
  <si>
    <t>11.1</t>
  </si>
  <si>
    <t>11.2</t>
  </si>
  <si>
    <t>12.1</t>
  </si>
  <si>
    <t>12.2</t>
  </si>
  <si>
    <t>12.3</t>
  </si>
  <si>
    <t>12.4</t>
  </si>
  <si>
    <t>12.5</t>
  </si>
  <si>
    <t>12.6</t>
  </si>
  <si>
    <t>2.1.1</t>
  </si>
  <si>
    <t>2.1.2</t>
  </si>
  <si>
    <t>2.1.3</t>
  </si>
  <si>
    <t>2.1.4</t>
  </si>
  <si>
    <t>2.1.5</t>
  </si>
  <si>
    <t>2.1.6</t>
  </si>
  <si>
    <t>2.3</t>
  </si>
  <si>
    <t>2.3.1</t>
  </si>
  <si>
    <t>2.3.2</t>
  </si>
  <si>
    <t>2.3.3</t>
  </si>
  <si>
    <t>2.3.4</t>
  </si>
  <si>
    <t>2.3.5</t>
  </si>
  <si>
    <t>2.3.6</t>
  </si>
  <si>
    <t>2.4</t>
  </si>
  <si>
    <t>2.4.1</t>
  </si>
  <si>
    <t>2.4.2</t>
  </si>
  <si>
    <t>2.4.3</t>
  </si>
  <si>
    <t>2.4.4</t>
  </si>
  <si>
    <t>2.4.5</t>
  </si>
  <si>
    <t>2.5</t>
  </si>
  <si>
    <t>2.5.1</t>
  </si>
  <si>
    <t>2.5.2</t>
  </si>
  <si>
    <t>2.5.4</t>
  </si>
  <si>
    <t>2.5.5</t>
  </si>
  <si>
    <t xml:space="preserve">Sécurité incendie </t>
  </si>
  <si>
    <t xml:space="preserve">Plan d'intervention </t>
  </si>
  <si>
    <t xml:space="preserve">Cloisons sèches et humides </t>
  </si>
  <si>
    <t>Doublage Demi-still hydro</t>
  </si>
  <si>
    <t>Portes - PA</t>
  </si>
  <si>
    <t xml:space="preserve">Faux plafond </t>
  </si>
  <si>
    <t>Alimentations spécifiques</t>
  </si>
  <si>
    <t>Portes existantes</t>
  </si>
  <si>
    <t>Cloisons existantes</t>
  </si>
  <si>
    <t>Baie informatique</t>
  </si>
  <si>
    <t>Plus-value pour vitrage BR6/FB6 SG2-NS</t>
  </si>
  <si>
    <t>PT1</t>
  </si>
  <si>
    <t>2PC+1RJ45</t>
  </si>
  <si>
    <t>PC 16A</t>
  </si>
  <si>
    <t>PT2</t>
  </si>
  <si>
    <t>1PC+1RJ45</t>
  </si>
  <si>
    <t>Séches-mains / Séches-serviettes</t>
  </si>
  <si>
    <t>4.4</t>
  </si>
  <si>
    <t>Grilles de reprise</t>
  </si>
  <si>
    <t>Thermostats</t>
  </si>
  <si>
    <t>Diffuseur et sa gaine de diffusion raccordé sur plenum</t>
  </si>
  <si>
    <t>Déplacement gainables yc alim, réseaux, condensats</t>
  </si>
  <si>
    <t>Q (MOE)</t>
  </si>
  <si>
    <t>Q(Ent)</t>
  </si>
  <si>
    <t xml:space="preserve">Ballon ECS </t>
  </si>
  <si>
    <t xml:space="preserve">Vidoir </t>
  </si>
  <si>
    <t>Radiateur éléctrique</t>
  </si>
  <si>
    <t>Interphone</t>
  </si>
  <si>
    <t>Protection du hall</t>
  </si>
  <si>
    <t xml:space="preserve">98/48 hydro d'un seul coté </t>
  </si>
  <si>
    <t xml:space="preserve">98/48 CF1h hydro d'un seul coté </t>
  </si>
  <si>
    <t>P4 93 1V PF 1/2h FP CA</t>
  </si>
  <si>
    <t>5.1.8</t>
  </si>
  <si>
    <t>P6 140 2V</t>
  </si>
  <si>
    <t xml:space="preserve">Protection angle sortant </t>
  </si>
  <si>
    <t>Dépose Chassis vitré et remise en état</t>
  </si>
  <si>
    <t xml:space="preserve">Evacuation des protections </t>
  </si>
  <si>
    <t xml:space="preserve">Eclairage de chantier </t>
  </si>
  <si>
    <t xml:space="preserve">Coffret de chantier </t>
  </si>
  <si>
    <t>TD existant</t>
  </si>
  <si>
    <t xml:space="preserve">Raccordement à la terre </t>
  </si>
  <si>
    <t>Cheminement généraux et canalisations</t>
  </si>
  <si>
    <t xml:space="preserve">Cheminement de câbles </t>
  </si>
  <si>
    <t>Distributions</t>
  </si>
  <si>
    <t xml:space="preserve">Câblages </t>
  </si>
  <si>
    <t xml:space="preserve">Eclairages </t>
  </si>
  <si>
    <t xml:space="preserve">Etude </t>
  </si>
  <si>
    <t xml:space="preserve">Luminaires </t>
  </si>
  <si>
    <t>Pavé 600 x 600</t>
  </si>
  <si>
    <t>Dowlight Type 1</t>
  </si>
  <si>
    <t>Dowlight Type 2</t>
  </si>
  <si>
    <t>Parc étanche</t>
  </si>
  <si>
    <t xml:space="preserve">SPEC </t>
  </si>
  <si>
    <t xml:space="preserve">Verticale </t>
  </si>
  <si>
    <t xml:space="preserve">Sol </t>
  </si>
  <si>
    <t xml:space="preserve">Sol souple en PVC pose libre </t>
  </si>
  <si>
    <t xml:space="preserve">Sol tatami </t>
  </si>
  <si>
    <t>Profil en bois pour maintien des tatamis</t>
  </si>
  <si>
    <t xml:space="preserve">Sur mur </t>
  </si>
  <si>
    <t xml:space="preserve">Sur poteau circulaire </t>
  </si>
  <si>
    <t xml:space="preserve">Caniveau PVC sanitaire </t>
  </si>
  <si>
    <t xml:space="preserve">Préparations des supports </t>
  </si>
  <si>
    <t xml:space="preserve">Cloisons et doublages </t>
  </si>
  <si>
    <t xml:space="preserve">Canalisation apparentes </t>
  </si>
  <si>
    <t xml:space="preserve">Peinture sur ouvrages existants </t>
  </si>
  <si>
    <t xml:space="preserve">Peinture sur cloisons et doublages  </t>
  </si>
  <si>
    <t xml:space="preserve">Faience </t>
  </si>
  <si>
    <t xml:space="preserve">Support en plafond pour sac de frappe </t>
  </si>
  <si>
    <t xml:space="preserve">Extincteur </t>
  </si>
  <si>
    <t xml:space="preserve">Défibrilateur </t>
  </si>
  <si>
    <t xml:space="preserve">Remise en état du hall </t>
  </si>
  <si>
    <t xml:space="preserve">Sol souple collé </t>
  </si>
  <si>
    <t xml:space="preserve">Murs et plafond </t>
  </si>
  <si>
    <t xml:space="preserve">Nettoyage </t>
  </si>
  <si>
    <t>Eclairage de sécurité</t>
  </si>
  <si>
    <t xml:space="preserve">PC 16A à 130cm du sol </t>
  </si>
  <si>
    <t xml:space="preserve">PC 16A à environ 110 cm du sol dans les cuisines </t>
  </si>
  <si>
    <t xml:space="preserve">PC 16A + 1RJ45 + 1 TV à environ 2 m de haut </t>
  </si>
  <si>
    <t xml:space="preserve">Dépose ancien mono split </t>
  </si>
  <si>
    <t>Plan toilette simple</t>
  </si>
  <si>
    <t>Plan toilette double</t>
  </si>
  <si>
    <t>Bouche sanitaires</t>
  </si>
  <si>
    <t>CTA</t>
  </si>
  <si>
    <t xml:space="preserve">Raccordement façade </t>
  </si>
  <si>
    <t xml:space="preserve">Réseaux aérauliques </t>
  </si>
  <si>
    <t xml:space="preserve">Grille de reprise </t>
  </si>
  <si>
    <t xml:space="preserve">Grille de soufflage </t>
  </si>
  <si>
    <t xml:space="preserve">Régulation </t>
  </si>
  <si>
    <t xml:space="preserve">Repose de grilles de reprise </t>
  </si>
  <si>
    <t xml:space="preserve">ens </t>
  </si>
  <si>
    <t xml:space="preserve">Unité extérieure </t>
  </si>
  <si>
    <t xml:space="preserve">Cassette </t>
  </si>
  <si>
    <t xml:space="preserve">Régulation - thermostats </t>
  </si>
  <si>
    <t xml:space="preserve">Mise en œuvre - Mise en service - Garantie </t>
  </si>
  <si>
    <t xml:space="preserve">Sol existant hors carrelage sanitaires </t>
  </si>
  <si>
    <t xml:space="preserve">Compris dans les postes terminaux </t>
  </si>
  <si>
    <t xml:space="preserve">Compris dans postes terminaux </t>
  </si>
  <si>
    <t>Electricité hors TD conservé yc compris luminaires</t>
  </si>
  <si>
    <t>Fermeture provisoire</t>
  </si>
  <si>
    <t>Ouverture en facade 400x400</t>
  </si>
  <si>
    <t>Dépose des menuiseries</t>
  </si>
  <si>
    <t>Cloisons sèches 98/48</t>
  </si>
  <si>
    <t>98/48 CF1h</t>
  </si>
  <si>
    <t xml:space="preserve">98/48 </t>
  </si>
  <si>
    <t>Cloisons hydro</t>
  </si>
  <si>
    <t>160x100h</t>
  </si>
  <si>
    <t>80x100h</t>
  </si>
  <si>
    <t xml:space="preserve">Reprise trou dans dalle </t>
  </si>
  <si>
    <t>3.5</t>
  </si>
  <si>
    <t>3.6</t>
  </si>
  <si>
    <t>3.7</t>
  </si>
  <si>
    <t>3.7.1</t>
  </si>
  <si>
    <t>3.7.2</t>
  </si>
  <si>
    <t>Plinthes carrelées</t>
  </si>
  <si>
    <t>3.8</t>
  </si>
  <si>
    <t>3.9</t>
  </si>
  <si>
    <t>3.10</t>
  </si>
  <si>
    <t>1,80 de haut</t>
  </si>
  <si>
    <t>4.1.1</t>
  </si>
  <si>
    <t>4.1.2</t>
  </si>
  <si>
    <t>4.1.3</t>
  </si>
  <si>
    <t>4.4.1</t>
  </si>
  <si>
    <t>4.4.2</t>
  </si>
  <si>
    <t>Cadres de portes</t>
  </si>
  <si>
    <t>Facades des gaines techniques</t>
  </si>
  <si>
    <t>A la charge du maitre d'ouvrage</t>
  </si>
  <si>
    <t>9.1</t>
  </si>
  <si>
    <t>9.2</t>
  </si>
  <si>
    <t>10.1</t>
  </si>
  <si>
    <t>Repérage-Consignation</t>
  </si>
  <si>
    <t>Existant</t>
  </si>
  <si>
    <t>Goulotte 2C PVC</t>
  </si>
  <si>
    <t>6.3</t>
  </si>
  <si>
    <t>7.1</t>
  </si>
  <si>
    <t>7.2</t>
  </si>
  <si>
    <t>7.2.1</t>
  </si>
  <si>
    <t>7.2.2</t>
  </si>
  <si>
    <t>7.2.3</t>
  </si>
  <si>
    <t>7.2.4</t>
  </si>
  <si>
    <t>Commande</t>
  </si>
  <si>
    <t>Inturrupteur manuel</t>
  </si>
  <si>
    <t>Va et vient</t>
  </si>
  <si>
    <t>Détecteur de présence/mouvement</t>
  </si>
  <si>
    <t>Ballons ECS</t>
  </si>
  <si>
    <t>Bi-split salle de muscu,en toituire</t>
  </si>
  <si>
    <t>Traitement anti-tartre</t>
  </si>
  <si>
    <t>Déclencheurs manuels existants à déplacer</t>
  </si>
  <si>
    <t>Diffuseurs sonores existants conservés, à protéger</t>
  </si>
  <si>
    <t>Prestations</t>
  </si>
  <si>
    <t>Lot 4 - Installation de chantier - Sols - Peinture - Faïence</t>
  </si>
  <si>
    <t>Lot 5 - Electricité</t>
  </si>
  <si>
    <t>DN 160</t>
  </si>
  <si>
    <t>DN 200</t>
  </si>
  <si>
    <t>DN 250</t>
  </si>
  <si>
    <t>DN 315</t>
  </si>
  <si>
    <t>DN 400</t>
  </si>
  <si>
    <t>DN 125</t>
  </si>
  <si>
    <t>Chauffage refroidissmeent</t>
  </si>
  <si>
    <t>Depose soignée pour repose</t>
  </si>
  <si>
    <t>4.5</t>
  </si>
  <si>
    <t>4.6</t>
  </si>
  <si>
    <t>Thermostats paramétrages M-E</t>
  </si>
  <si>
    <t>Repose diffuseur et sa gaine de diffusion raccordé sur plenum</t>
  </si>
  <si>
    <t>5.5</t>
  </si>
  <si>
    <t>Condensats</t>
  </si>
  <si>
    <t xml:space="preserve">Liaison frigorifique </t>
  </si>
  <si>
    <t>5.6</t>
  </si>
  <si>
    <t>1.1</t>
  </si>
  <si>
    <t>1.1.1</t>
  </si>
  <si>
    <t>1.1.2</t>
  </si>
  <si>
    <t>1.1.3</t>
  </si>
  <si>
    <t>1.1.4</t>
  </si>
  <si>
    <t>1.2</t>
  </si>
  <si>
    <t>1.2.1</t>
  </si>
  <si>
    <t>1.2.2</t>
  </si>
  <si>
    <t>1.2.3</t>
  </si>
  <si>
    <t>1.2.4</t>
  </si>
  <si>
    <t>1.2.5</t>
  </si>
  <si>
    <t>1.2.6</t>
  </si>
  <si>
    <t>1.2.7</t>
  </si>
  <si>
    <t>1.2.8</t>
  </si>
  <si>
    <t>5.3.1</t>
  </si>
  <si>
    <t>5.3.2</t>
  </si>
  <si>
    <t>7.3</t>
  </si>
  <si>
    <t>10.2</t>
  </si>
  <si>
    <t>16.1</t>
  </si>
  <si>
    <t>10.3</t>
  </si>
  <si>
    <t>10.4</t>
  </si>
  <si>
    <t>10.5</t>
  </si>
  <si>
    <t>10.6</t>
  </si>
  <si>
    <t>7.3.1</t>
  </si>
  <si>
    <t>7.3.2</t>
  </si>
  <si>
    <t>7.3.3</t>
  </si>
  <si>
    <t>3.5.1</t>
  </si>
  <si>
    <t>3.5.2</t>
  </si>
  <si>
    <t>3.5.3</t>
  </si>
  <si>
    <t>3.5.4</t>
  </si>
  <si>
    <t>3.5.5</t>
  </si>
  <si>
    <t>3.5.6</t>
  </si>
  <si>
    <t>4.2.1</t>
  </si>
  <si>
    <t>4.2.2</t>
  </si>
  <si>
    <t>4.2.3</t>
  </si>
  <si>
    <t xml:space="preserve">P1 93 1V CF 1/2h + FP </t>
  </si>
  <si>
    <t xml:space="preserve">P3 93 1V PF 1/2h </t>
  </si>
  <si>
    <t>Protection murale type ACROVYN 1,30ht</t>
  </si>
  <si>
    <t>16.2</t>
  </si>
  <si>
    <t>16.3</t>
  </si>
  <si>
    <t>DCE</t>
  </si>
  <si>
    <t>Éléments architecturaux</t>
  </si>
  <si>
    <t>Éléments technique</t>
  </si>
  <si>
    <t>FP existant dalles et ossatures hors sanitaires</t>
  </si>
  <si>
    <t>Goulottes, appareillages, cablages CFO &amp; cfa</t>
  </si>
  <si>
    <t>Charges-Préconisations</t>
  </si>
  <si>
    <t>Renforcement par des plats carbone</t>
  </si>
  <si>
    <t>Grattage existant</t>
  </si>
  <si>
    <t>Remise en état</t>
  </si>
  <si>
    <t>Nouvelles menuiseries fixe 120x125h BR4/FB4 SG2-NS</t>
  </si>
  <si>
    <t>P2 93 1V PF 1/2h sans cylindre</t>
  </si>
  <si>
    <t>P5 140 2V FP CA</t>
  </si>
  <si>
    <t>P7 porte de recoupement 56+56 avec DAD</t>
  </si>
  <si>
    <t>Hublot</t>
  </si>
  <si>
    <t>Lot 3 - Men Int</t>
  </si>
  <si>
    <t>DAD</t>
  </si>
  <si>
    <t>11.3</t>
  </si>
  <si>
    <t>Vidéoprojecteur</t>
  </si>
  <si>
    <t>Contrôle d'accés, alimentation à prévoir en attente</t>
  </si>
  <si>
    <t>Diffuseurs visuels à installer</t>
  </si>
  <si>
    <t>Traitement anti-calcaire</t>
  </si>
  <si>
    <t>Passe plat</t>
  </si>
  <si>
    <t>CDPGF</t>
  </si>
  <si>
    <t>Réhabilitation du RDC de l'annexe Boisse de l'Hotel de Police</t>
  </si>
  <si>
    <t>Lot 3 : Platrerie – Menuiserie Intérieure</t>
  </si>
  <si>
    <t>RJ45</t>
  </si>
  <si>
    <t>10.7</t>
  </si>
  <si>
    <t>Indice C</t>
  </si>
  <si>
    <t>Prestation supplémentaire 1 : Renforcement de la dalle</t>
  </si>
  <si>
    <t xml:space="preserve">Montant total Base + Prestation supplémentaire 1 01 HT : </t>
  </si>
  <si>
    <t xml:space="preserve">Montant total Base + Prestation supplémentaire 1 01 TTC : </t>
  </si>
  <si>
    <t>PS 2</t>
  </si>
  <si>
    <t>Prestation supplémentaires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</si>
</sst>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&quot;   &quot;"/>
    <numFmt numFmtId="165" formatCode="#,##0.00&quot;  &quot;"/>
    <numFmt numFmtId="166" formatCode="#,##0.00&quot; &quot;"/>
    <numFmt numFmtId="167" formatCode="#,##0&quot;  &quot;"/>
  </numFmts>
  <fonts count="21">
    <font>
      <sz val="10"/>
      <name val="Arial"/>
    </font>
    <font>
      <sz val="9"/>
      <name val="Helvetica"/>
      <family val="2"/>
    </font>
    <font>
      <sz val="9"/>
      <name val="Helvetica"/>
      <family val="2"/>
    </font>
    <font>
      <sz val="10"/>
      <name val="Helvetica"/>
      <family val="2"/>
    </font>
    <font>
      <b/>
      <sz val="9"/>
      <name val="Helvetica"/>
      <family val="2"/>
    </font>
    <font>
      <b/>
      <sz val="10"/>
      <name val="Helvetica"/>
      <family val="2"/>
    </font>
    <font>
      <b/>
      <sz val="10"/>
      <name val="MS Sans Serif"/>
      <family val="2"/>
    </font>
    <font>
      <u/>
      <sz val="10"/>
      <color theme="10"/>
      <name val="Arial"/>
      <family val="2"/>
    </font>
    <font>
      <u/>
      <sz val="10"/>
      <color theme="11"/>
      <name val="Arial"/>
      <family val="2"/>
    </font>
    <font>
      <sz val="8"/>
      <name val="Arial"/>
      <family val="2"/>
    </font>
    <font>
      <b/>
      <i/>
      <sz val="10"/>
      <name val="Helvetica"/>
      <family val="2"/>
    </font>
    <font>
      <sz val="10"/>
      <name val="Helvetica"/>
      <family val="2"/>
    </font>
    <font>
      <sz val="10"/>
      <name val="Helvetica"/>
      <family val="2"/>
    </font>
    <font>
      <sz val="10"/>
      <name val="Helvetica"/>
      <family val="2"/>
    </font>
    <font>
      <sz val="10"/>
      <name val="Helvetica"/>
      <family val="2"/>
    </font>
    <font>
      <sz val="10"/>
      <color rgb="FFFF0000"/>
      <name val="Helvetica"/>
      <family val="2"/>
    </font>
    <font>
      <sz val="8"/>
      <name val="Arial"/>
      <family val="2"/>
    </font>
    <font>
      <b/>
      <sz val="10"/>
      <color rgb="FFFF0000"/>
      <name val="Helvetica"/>
      <family val="2"/>
    </font>
    <font>
      <b/>
      <sz val="10"/>
      <color theme="1"/>
      <name val="Helvetica"/>
      <family val="2"/>
    </font>
    <font>
      <sz val="10"/>
      <color theme="1"/>
      <name val="Helvetica"/>
      <family val="2"/>
    </font>
    <font>
      <sz val="10"/>
      <name val="Helvetica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auto="1"/>
      </right>
      <top style="thin">
        <color indexed="64"/>
      </top>
      <bottom/>
      <diagonal/>
    </border>
    <border>
      <left/>
      <right style="thin">
        <color indexed="64"/>
      </right>
      <top style="hair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dashed">
        <color auto="1"/>
      </top>
      <bottom style="thin">
        <color auto="1"/>
      </bottom>
      <diagonal/>
    </border>
  </borders>
  <cellStyleXfs count="16">
    <xf numFmtId="0" fontId="0" fillId="0" borderId="0"/>
    <xf numFmtId="0" fontId="1" fillId="0" borderId="1" applyNumberFormat="0" applyFill="0" applyBorder="0">
      <alignment horizontal="center"/>
      <protection locked="0"/>
    </xf>
    <xf numFmtId="0" fontId="2" fillId="0" borderId="2" applyNumberFormat="0" applyFill="0" applyBorder="0" applyAlignment="0">
      <protection locked="0"/>
    </xf>
    <xf numFmtId="0" fontId="3" fillId="0" borderId="0">
      <protection locked="0"/>
    </xf>
    <xf numFmtId="165" fontId="1" fillId="0" borderId="1" applyFill="0" applyBorder="0" applyAlignment="0">
      <protection locked="0"/>
    </xf>
    <xf numFmtId="165" fontId="1" fillId="0" borderId="1" applyFill="0" applyBorder="0" applyAlignment="0"/>
    <xf numFmtId="164" fontId="1" fillId="0" borderId="1" applyFill="0" applyBorder="0" applyAlignment="0">
      <protection locked="0"/>
    </xf>
    <xf numFmtId="0" fontId="4" fillId="0" borderId="1" applyNumberFormat="0" applyFill="0" applyBorder="0">
      <alignment horizontal="left"/>
      <protection locked="0"/>
    </xf>
    <xf numFmtId="0" fontId="4" fillId="0" borderId="0" applyNumberFormat="0" applyFill="0" applyBorder="0">
      <alignment horizontal="right"/>
      <protection locked="0"/>
    </xf>
    <xf numFmtId="166" fontId="4" fillId="0" borderId="3" applyFill="0" applyBorder="0" applyAlignment="0"/>
    <xf numFmtId="0" fontId="1" fillId="0" borderId="1" applyNumberFormat="0" applyFill="0" applyBorder="0">
      <alignment horizontal="center"/>
      <protection locked="0"/>
    </xf>
    <xf numFmtId="0" fontId="1" fillId="0" borderId="2" applyNumberFormat="0" applyFill="0" applyBorder="0" applyAlignment="0">
      <protection locked="0"/>
    </xf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</cellStyleXfs>
  <cellXfs count="161">
    <xf numFmtId="0" fontId="0" fillId="0" borderId="0" xfId="0"/>
    <xf numFmtId="0" fontId="3" fillId="0" borderId="0" xfId="3" applyProtection="1"/>
    <xf numFmtId="167" fontId="3" fillId="0" borderId="0" xfId="3" applyNumberFormat="1" applyProtection="1"/>
    <xf numFmtId="0" fontId="5" fillId="0" borderId="0" xfId="3" applyFont="1" applyProtection="1"/>
    <xf numFmtId="0" fontId="6" fillId="0" borderId="0" xfId="3" applyFont="1" applyAlignment="1" applyProtection="1">
      <alignment horizontal="left"/>
    </xf>
    <xf numFmtId="0" fontId="3" fillId="0" borderId="0" xfId="3" applyAlignment="1" applyProtection="1">
      <alignment horizontal="left"/>
    </xf>
    <xf numFmtId="0" fontId="3" fillId="0" borderId="5" xfId="3" applyBorder="1" applyProtection="1"/>
    <xf numFmtId="0" fontId="5" fillId="0" borderId="8" xfId="3" applyFont="1" applyBorder="1" applyAlignment="1" applyProtection="1">
      <alignment horizontal="center" vertical="center"/>
    </xf>
    <xf numFmtId="167" fontId="5" fillId="0" borderId="8" xfId="3" applyNumberFormat="1" applyFont="1" applyBorder="1" applyAlignment="1" applyProtection="1">
      <alignment horizontal="center" vertical="center"/>
    </xf>
    <xf numFmtId="0" fontId="3" fillId="0" borderId="1" xfId="10" applyFont="1" applyFill="1" applyBorder="1" applyProtection="1">
      <alignment horizontal="center"/>
    </xf>
    <xf numFmtId="167" fontId="3" fillId="0" borderId="11" xfId="4" applyNumberFormat="1" applyFont="1" applyFill="1" applyBorder="1">
      <protection locked="0"/>
    </xf>
    <xf numFmtId="167" fontId="5" fillId="0" borderId="14" xfId="9" applyNumberFormat="1" applyFont="1" applyFill="1" applyBorder="1"/>
    <xf numFmtId="167" fontId="5" fillId="0" borderId="4" xfId="9" applyNumberFormat="1" applyFont="1" applyFill="1" applyBorder="1"/>
    <xf numFmtId="0" fontId="5" fillId="0" borderId="11" xfId="2" applyFont="1" applyFill="1" applyBorder="1" applyAlignment="1" applyProtection="1">
      <alignment horizontal="center"/>
    </xf>
    <xf numFmtId="0" fontId="5" fillId="0" borderId="12" xfId="2" applyFont="1" applyFill="1" applyBorder="1" applyAlignment="1" applyProtection="1"/>
    <xf numFmtId="0" fontId="3" fillId="0" borderId="12" xfId="2" applyFont="1" applyFill="1" applyBorder="1" applyProtection="1"/>
    <xf numFmtId="0" fontId="5" fillId="0" borderId="13" xfId="8" applyFont="1" applyFill="1" applyBorder="1" applyProtection="1">
      <alignment horizontal="right"/>
    </xf>
    <xf numFmtId="0" fontId="3" fillId="0" borderId="11" xfId="10" applyFont="1" applyFill="1" applyBorder="1" applyProtection="1">
      <alignment horizontal="center"/>
    </xf>
    <xf numFmtId="164" fontId="3" fillId="0" borderId="11" xfId="6" applyFont="1" applyFill="1" applyBorder="1" applyProtection="1"/>
    <xf numFmtId="0" fontId="10" fillId="0" borderId="1" xfId="2" applyFont="1" applyFill="1" applyBorder="1" applyAlignment="1" applyProtection="1">
      <alignment wrapText="1"/>
    </xf>
    <xf numFmtId="0" fontId="5" fillId="0" borderId="0" xfId="2" applyFont="1" applyFill="1" applyBorder="1" applyAlignment="1" applyProtection="1">
      <alignment wrapText="1"/>
    </xf>
    <xf numFmtId="0" fontId="10" fillId="0" borderId="0" xfId="2" applyFont="1" applyFill="1" applyBorder="1" applyAlignment="1" applyProtection="1">
      <alignment wrapText="1"/>
    </xf>
    <xf numFmtId="0" fontId="5" fillId="0" borderId="4" xfId="8" applyFont="1" applyFill="1" applyBorder="1" applyProtection="1">
      <alignment horizontal="right"/>
    </xf>
    <xf numFmtId="2" fontId="3" fillId="0" borderId="1" xfId="6" applyNumberFormat="1" applyFont="1" applyFill="1" applyBorder="1" applyProtection="1"/>
    <xf numFmtId="167" fontId="3" fillId="0" borderId="1" xfId="4" applyNumberFormat="1" applyFont="1" applyFill="1" applyBorder="1" applyProtection="1"/>
    <xf numFmtId="167" fontId="5" fillId="0" borderId="10" xfId="9" applyNumberFormat="1" applyFont="1" applyFill="1" applyBorder="1"/>
    <xf numFmtId="0" fontId="10" fillId="0" borderId="6" xfId="2" applyFont="1" applyFill="1" applyBorder="1" applyAlignment="1" applyProtection="1">
      <alignment wrapText="1"/>
    </xf>
    <xf numFmtId="0" fontId="10" fillId="0" borderId="5" xfId="2" applyFont="1" applyFill="1" applyBorder="1" applyAlignment="1" applyProtection="1">
      <alignment wrapText="1"/>
    </xf>
    <xf numFmtId="0" fontId="5" fillId="0" borderId="7" xfId="8" applyFont="1" applyFill="1" applyBorder="1" applyProtection="1">
      <alignment horizontal="right"/>
    </xf>
    <xf numFmtId="0" fontId="3" fillId="0" borderId="6" xfId="10" applyFont="1" applyFill="1" applyBorder="1" applyProtection="1">
      <alignment horizontal="center"/>
    </xf>
    <xf numFmtId="2" fontId="3" fillId="0" borderId="6" xfId="6" applyNumberFormat="1" applyFont="1" applyFill="1" applyBorder="1" applyProtection="1"/>
    <xf numFmtId="167" fontId="3" fillId="0" borderId="6" xfId="4" applyNumberFormat="1" applyFont="1" applyFill="1" applyBorder="1" applyProtection="1"/>
    <xf numFmtId="49" fontId="3" fillId="0" borderId="0" xfId="3" applyNumberFormat="1" applyProtection="1"/>
    <xf numFmtId="49" fontId="3" fillId="0" borderId="0" xfId="3" quotePrefix="1" applyNumberFormat="1" applyProtection="1"/>
    <xf numFmtId="167" fontId="5" fillId="0" borderId="0" xfId="3" applyNumberFormat="1" applyFont="1" applyAlignment="1" applyProtection="1">
      <alignment horizontal="right"/>
    </xf>
    <xf numFmtId="0" fontId="5" fillId="0" borderId="1" xfId="3" applyFont="1" applyBorder="1" applyAlignment="1" applyProtection="1">
      <alignment horizontal="center" vertical="center"/>
    </xf>
    <xf numFmtId="0" fontId="5" fillId="0" borderId="2" xfId="3" applyFont="1" applyBorder="1" applyAlignment="1" applyProtection="1">
      <alignment horizontal="center" vertical="center"/>
    </xf>
    <xf numFmtId="0" fontId="5" fillId="0" borderId="0" xfId="3" applyFont="1" applyAlignment="1" applyProtection="1">
      <alignment horizontal="center" vertical="center"/>
    </xf>
    <xf numFmtId="0" fontId="5" fillId="0" borderId="4" xfId="3" applyFont="1" applyBorder="1" applyAlignment="1" applyProtection="1">
      <alignment horizontal="center" vertical="center"/>
    </xf>
    <xf numFmtId="167" fontId="5" fillId="0" borderId="4" xfId="3" applyNumberFormat="1" applyFont="1" applyBorder="1" applyAlignment="1" applyProtection="1">
      <alignment horizontal="center" vertical="center"/>
    </xf>
    <xf numFmtId="14" fontId="5" fillId="0" borderId="0" xfId="3" applyNumberFormat="1" applyFont="1" applyAlignment="1" applyProtection="1">
      <alignment horizontal="right"/>
    </xf>
    <xf numFmtId="0" fontId="5" fillId="0" borderId="0" xfId="3" applyFont="1" applyAlignment="1" applyProtection="1">
      <alignment horizontal="left"/>
    </xf>
    <xf numFmtId="0" fontId="11" fillId="0" borderId="1" xfId="3" applyFont="1" applyBorder="1" applyAlignment="1" applyProtection="1">
      <alignment horizontal="center" vertical="center"/>
    </xf>
    <xf numFmtId="0" fontId="11" fillId="0" borderId="0" xfId="3" applyFont="1" applyAlignment="1" applyProtection="1">
      <alignment horizontal="left"/>
    </xf>
    <xf numFmtId="167" fontId="5" fillId="0" borderId="6" xfId="3" applyNumberFormat="1" applyFont="1" applyBorder="1" applyAlignment="1" applyProtection="1">
      <alignment horizontal="center" vertical="center"/>
    </xf>
    <xf numFmtId="167" fontId="5" fillId="0" borderId="15" xfId="9" applyNumberFormat="1" applyFont="1" applyFill="1" applyBorder="1"/>
    <xf numFmtId="0" fontId="3" fillId="0" borderId="1" xfId="3" applyBorder="1" applyAlignment="1" applyProtection="1">
      <alignment horizontal="center" vertical="center"/>
    </xf>
    <xf numFmtId="167" fontId="3" fillId="0" borderId="4" xfId="3" applyNumberFormat="1" applyBorder="1" applyAlignment="1" applyProtection="1">
      <alignment horizontal="right"/>
    </xf>
    <xf numFmtId="167" fontId="3" fillId="0" borderId="4" xfId="3" applyNumberFormat="1" applyBorder="1" applyProtection="1"/>
    <xf numFmtId="0" fontId="12" fillId="0" borderId="0" xfId="3" applyFont="1" applyAlignment="1" applyProtection="1">
      <alignment horizontal="left"/>
    </xf>
    <xf numFmtId="2" fontId="3" fillId="0" borderId="0" xfId="3" applyNumberFormat="1" applyProtection="1"/>
    <xf numFmtId="167" fontId="3" fillId="0" borderId="0" xfId="3" applyNumberFormat="1">
      <protection locked="0"/>
    </xf>
    <xf numFmtId="2" fontId="5" fillId="0" borderId="8" xfId="3" applyNumberFormat="1" applyFont="1" applyBorder="1" applyAlignment="1" applyProtection="1">
      <alignment horizontal="center" vertical="center"/>
    </xf>
    <xf numFmtId="167" fontId="5" fillId="0" borderId="8" xfId="3" applyNumberFormat="1" applyFont="1" applyBorder="1" applyAlignment="1">
      <alignment horizontal="center" vertical="center"/>
      <protection locked="0"/>
    </xf>
    <xf numFmtId="167" fontId="11" fillId="0" borderId="4" xfId="3" applyNumberFormat="1" applyFont="1" applyBorder="1" applyAlignment="1">
      <alignment horizontal="center" vertical="center"/>
      <protection locked="0"/>
    </xf>
    <xf numFmtId="1" fontId="11" fillId="0" borderId="1" xfId="3" applyNumberFormat="1" applyFont="1" applyBorder="1" applyAlignment="1" applyProtection="1">
      <alignment horizontal="center" vertical="center"/>
    </xf>
    <xf numFmtId="1" fontId="11" fillId="0" borderId="6" xfId="3" applyNumberFormat="1" applyFont="1" applyBorder="1" applyAlignment="1" applyProtection="1">
      <alignment horizontal="center" vertical="center"/>
    </xf>
    <xf numFmtId="167" fontId="5" fillId="0" borderId="7" xfId="9" applyNumberFormat="1" applyFont="1" applyFill="1" applyBorder="1"/>
    <xf numFmtId="167" fontId="5" fillId="0" borderId="8" xfId="9" applyNumberFormat="1" applyFont="1" applyFill="1" applyBorder="1"/>
    <xf numFmtId="0" fontId="5" fillId="0" borderId="0" xfId="3" quotePrefix="1" applyFont="1" applyProtection="1"/>
    <xf numFmtId="0" fontId="3" fillId="0" borderId="0" xfId="3" applyAlignment="1" applyProtection="1">
      <alignment horizontal="left" vertical="top"/>
    </xf>
    <xf numFmtId="167" fontId="5" fillId="0" borderId="6" xfId="9" applyNumberFormat="1" applyFont="1" applyFill="1" applyBorder="1"/>
    <xf numFmtId="167" fontId="5" fillId="0" borderId="11" xfId="9" applyNumberFormat="1" applyFont="1" applyFill="1" applyBorder="1"/>
    <xf numFmtId="0" fontId="3" fillId="0" borderId="11" xfId="3" applyBorder="1" applyProtection="1"/>
    <xf numFmtId="0" fontId="3" fillId="0" borderId="4" xfId="3" applyBorder="1" applyProtection="1"/>
    <xf numFmtId="167" fontId="5" fillId="0" borderId="0" xfId="9" applyNumberFormat="1" applyFont="1" applyFill="1" applyBorder="1"/>
    <xf numFmtId="167" fontId="5" fillId="0" borderId="1" xfId="9" applyNumberFormat="1" applyFont="1" applyFill="1" applyBorder="1"/>
    <xf numFmtId="167" fontId="3" fillId="0" borderId="1" xfId="3" applyNumberFormat="1" applyBorder="1" applyProtection="1"/>
    <xf numFmtId="0" fontId="5" fillId="0" borderId="1" xfId="3" applyFont="1" applyBorder="1" applyAlignment="1" applyProtection="1">
      <alignment horizontal="center"/>
    </xf>
    <xf numFmtId="167" fontId="3" fillId="0" borderId="1" xfId="9" applyNumberFormat="1" applyFont="1" applyFill="1" applyBorder="1"/>
    <xf numFmtId="167" fontId="5" fillId="0" borderId="3" xfId="9" applyNumberFormat="1" applyFont="1" applyFill="1" applyBorder="1"/>
    <xf numFmtId="0" fontId="3" fillId="0" borderId="1" xfId="3" applyBorder="1" applyProtection="1"/>
    <xf numFmtId="2" fontId="3" fillId="0" borderId="1" xfId="3" applyNumberFormat="1" applyBorder="1" applyProtection="1"/>
    <xf numFmtId="0" fontId="3" fillId="0" borderId="12" xfId="3" applyBorder="1" applyProtection="1"/>
    <xf numFmtId="1" fontId="3" fillId="0" borderId="13" xfId="3" applyNumberFormat="1" applyBorder="1" applyProtection="1"/>
    <xf numFmtId="1" fontId="3" fillId="0" borderId="12" xfId="3" applyNumberFormat="1" applyBorder="1" applyProtection="1"/>
    <xf numFmtId="1" fontId="3" fillId="0" borderId="11" xfId="3" applyNumberFormat="1" applyBorder="1" applyProtection="1"/>
    <xf numFmtId="167" fontId="3" fillId="0" borderId="12" xfId="3" applyNumberFormat="1" applyBorder="1">
      <protection locked="0"/>
    </xf>
    <xf numFmtId="167" fontId="3" fillId="0" borderId="11" xfId="3" applyNumberFormat="1" applyBorder="1" applyProtection="1"/>
    <xf numFmtId="0" fontId="10" fillId="0" borderId="0" xfId="11" applyFont="1" applyFill="1" applyBorder="1" applyAlignment="1" applyProtection="1">
      <alignment wrapText="1"/>
    </xf>
    <xf numFmtId="0" fontId="3" fillId="0" borderId="6" xfId="3" applyBorder="1" applyProtection="1"/>
    <xf numFmtId="0" fontId="10" fillId="0" borderId="5" xfId="11" applyFont="1" applyFill="1" applyBorder="1" applyAlignment="1" applyProtection="1">
      <alignment wrapText="1"/>
    </xf>
    <xf numFmtId="0" fontId="5" fillId="0" borderId="6" xfId="3" applyFont="1" applyBorder="1" applyAlignment="1" applyProtection="1">
      <alignment horizontal="center" vertical="center"/>
    </xf>
    <xf numFmtId="0" fontId="5" fillId="0" borderId="5" xfId="3" applyFont="1" applyBorder="1" applyAlignment="1" applyProtection="1">
      <alignment horizontal="center" vertical="center"/>
    </xf>
    <xf numFmtId="0" fontId="13" fillId="0" borderId="0" xfId="3" applyFont="1" applyAlignment="1" applyProtection="1">
      <alignment horizontal="left"/>
    </xf>
    <xf numFmtId="2" fontId="5" fillId="0" borderId="1" xfId="3" applyNumberFormat="1" applyFont="1" applyBorder="1" applyAlignment="1" applyProtection="1">
      <alignment horizontal="center" vertical="center"/>
    </xf>
    <xf numFmtId="0" fontId="13" fillId="0" borderId="0" xfId="3" applyFont="1" applyAlignment="1" applyProtection="1">
      <alignment horizontal="center" vertical="center"/>
    </xf>
    <xf numFmtId="20" fontId="5" fillId="0" borderId="4" xfId="3" applyNumberFormat="1" applyFont="1" applyBorder="1" applyAlignment="1" applyProtection="1">
      <alignment horizontal="center" vertical="center"/>
    </xf>
    <xf numFmtId="1" fontId="3" fillId="0" borderId="1" xfId="3" applyNumberFormat="1" applyBorder="1" applyAlignment="1" applyProtection="1">
      <alignment horizontal="center" vertical="center"/>
    </xf>
    <xf numFmtId="167" fontId="13" fillId="0" borderId="4" xfId="3" applyNumberFormat="1" applyFont="1" applyBorder="1" applyAlignment="1" applyProtection="1">
      <alignment horizontal="right" vertical="center"/>
    </xf>
    <xf numFmtId="0" fontId="3" fillId="0" borderId="0" xfId="3" applyAlignment="1" applyProtection="1">
      <alignment horizontal="left" vertical="center"/>
    </xf>
    <xf numFmtId="0" fontId="5" fillId="0" borderId="9" xfId="3" applyFont="1" applyBorder="1" applyAlignment="1" applyProtection="1">
      <alignment horizontal="center" vertical="center"/>
    </xf>
    <xf numFmtId="0" fontId="11" fillId="0" borderId="0" xfId="3" applyFont="1" applyAlignment="1" applyProtection="1">
      <alignment horizontal="center" vertical="center"/>
    </xf>
    <xf numFmtId="0" fontId="5" fillId="0" borderId="12" xfId="2" applyFont="1" applyFill="1" applyBorder="1" applyAlignment="1" applyProtection="1">
      <alignment horizontal="center"/>
    </xf>
    <xf numFmtId="0" fontId="5" fillId="0" borderId="0" xfId="3" applyFont="1" applyAlignment="1" applyProtection="1">
      <alignment horizontal="center"/>
    </xf>
    <xf numFmtId="0" fontId="3" fillId="0" borderId="0" xfId="3" applyAlignment="1" applyProtection="1">
      <alignment horizontal="center" vertical="center"/>
    </xf>
    <xf numFmtId="0" fontId="5" fillId="0" borderId="5" xfId="3" applyFont="1" applyBorder="1" applyAlignment="1" applyProtection="1">
      <alignment horizontal="left"/>
    </xf>
    <xf numFmtId="0" fontId="11" fillId="0" borderId="6" xfId="3" applyFont="1" applyBorder="1" applyAlignment="1" applyProtection="1">
      <alignment horizontal="center" vertical="center"/>
    </xf>
    <xf numFmtId="167" fontId="3" fillId="0" borderId="7" xfId="3" applyNumberFormat="1" applyBorder="1" applyAlignment="1" applyProtection="1">
      <alignment horizontal="right"/>
    </xf>
    <xf numFmtId="0" fontId="3" fillId="0" borderId="1" xfId="3" applyBorder="1" applyAlignment="1" applyProtection="1">
      <alignment horizontal="left" vertical="center"/>
    </xf>
    <xf numFmtId="0" fontId="13" fillId="0" borderId="5" xfId="3" applyFont="1" applyBorder="1" applyAlignment="1" applyProtection="1">
      <alignment horizontal="left"/>
    </xf>
    <xf numFmtId="0" fontId="3" fillId="0" borderId="5" xfId="3" applyBorder="1" applyAlignment="1" applyProtection="1">
      <alignment horizontal="left" vertical="top"/>
    </xf>
    <xf numFmtId="0" fontId="3" fillId="0" borderId="6" xfId="3" applyBorder="1" applyAlignment="1" applyProtection="1">
      <alignment horizontal="center" vertical="center"/>
    </xf>
    <xf numFmtId="0" fontId="15" fillId="0" borderId="0" xfId="3" applyFont="1" applyAlignment="1" applyProtection="1">
      <alignment horizontal="left"/>
    </xf>
    <xf numFmtId="0" fontId="15" fillId="0" borderId="0" xfId="3" applyFont="1" applyProtection="1"/>
    <xf numFmtId="0" fontId="17" fillId="0" borderId="1" xfId="3" applyFont="1" applyBorder="1" applyAlignment="1" applyProtection="1">
      <alignment horizontal="center" vertical="center"/>
    </xf>
    <xf numFmtId="0" fontId="17" fillId="0" borderId="0" xfId="3" applyFont="1" applyAlignment="1" applyProtection="1">
      <alignment horizontal="center" vertical="center"/>
    </xf>
    <xf numFmtId="0" fontId="17" fillId="0" borderId="0" xfId="3" applyFont="1" applyAlignment="1" applyProtection="1">
      <alignment horizontal="left"/>
    </xf>
    <xf numFmtId="0" fontId="17" fillId="0" borderId="4" xfId="3" applyFont="1" applyBorder="1" applyAlignment="1" applyProtection="1">
      <alignment horizontal="center" vertical="center"/>
    </xf>
    <xf numFmtId="0" fontId="15" fillId="0" borderId="1" xfId="3" applyFont="1" applyBorder="1" applyAlignment="1" applyProtection="1">
      <alignment horizontal="center" vertical="center"/>
    </xf>
    <xf numFmtId="1" fontId="15" fillId="0" borderId="1" xfId="3" applyNumberFormat="1" applyFont="1" applyBorder="1" applyAlignment="1" applyProtection="1">
      <alignment horizontal="center" vertical="center"/>
    </xf>
    <xf numFmtId="167" fontId="15" fillId="0" borderId="4" xfId="3" applyNumberFormat="1" applyFont="1" applyBorder="1" applyAlignment="1" applyProtection="1">
      <alignment horizontal="right"/>
    </xf>
    <xf numFmtId="167" fontId="17" fillId="0" borderId="1" xfId="3" applyNumberFormat="1" applyFont="1" applyBorder="1" applyAlignment="1" applyProtection="1">
      <alignment horizontal="center" vertical="center"/>
    </xf>
    <xf numFmtId="167" fontId="17" fillId="0" borderId="4" xfId="3" applyNumberFormat="1" applyFont="1" applyBorder="1" applyAlignment="1" applyProtection="1">
      <alignment horizontal="center" vertical="center"/>
    </xf>
    <xf numFmtId="0" fontId="15" fillId="0" borderId="0" xfId="3" applyFont="1" applyAlignment="1" applyProtection="1">
      <alignment horizontal="center" vertical="center"/>
    </xf>
    <xf numFmtId="167" fontId="15" fillId="0" borderId="4" xfId="3" applyNumberFormat="1" applyFont="1" applyBorder="1" applyAlignment="1" applyProtection="1">
      <alignment horizontal="right" vertical="center"/>
    </xf>
    <xf numFmtId="1" fontId="3" fillId="0" borderId="0" xfId="3" applyNumberFormat="1" applyAlignment="1" applyProtection="1">
      <alignment horizontal="center" vertical="center"/>
    </xf>
    <xf numFmtId="2" fontId="3" fillId="0" borderId="6" xfId="3" applyNumberFormat="1" applyBorder="1" applyProtection="1"/>
    <xf numFmtId="1" fontId="3" fillId="0" borderId="6" xfId="3" applyNumberFormat="1" applyBorder="1" applyAlignment="1" applyProtection="1">
      <alignment horizontal="center" vertical="center"/>
    </xf>
    <xf numFmtId="2" fontId="3" fillId="0" borderId="11" xfId="3" applyNumberFormat="1" applyBorder="1" applyProtection="1"/>
    <xf numFmtId="0" fontId="18" fillId="0" borderId="0" xfId="3" applyFont="1" applyAlignment="1" applyProtection="1">
      <alignment horizontal="left"/>
    </xf>
    <xf numFmtId="167" fontId="3" fillId="0" borderId="4" xfId="3" applyNumberFormat="1" applyBorder="1" applyAlignment="1">
      <alignment horizontal="center" vertical="center"/>
      <protection locked="0"/>
    </xf>
    <xf numFmtId="0" fontId="18" fillId="0" borderId="0" xfId="3" applyFont="1" applyAlignment="1" applyProtection="1">
      <alignment horizontal="center" vertical="center"/>
    </xf>
    <xf numFmtId="0" fontId="19" fillId="0" borderId="0" xfId="3" applyFont="1" applyAlignment="1" applyProtection="1">
      <alignment horizontal="left"/>
    </xf>
    <xf numFmtId="0" fontId="18" fillId="0" borderId="1" xfId="3" applyFont="1" applyBorder="1" applyAlignment="1" applyProtection="1">
      <alignment horizontal="center" vertical="center"/>
    </xf>
    <xf numFmtId="0" fontId="19" fillId="0" borderId="1" xfId="3" applyFont="1" applyBorder="1" applyAlignment="1" applyProtection="1">
      <alignment horizontal="center" vertical="center"/>
    </xf>
    <xf numFmtId="0" fontId="19" fillId="0" borderId="0" xfId="3" applyFont="1" applyAlignment="1" applyProtection="1">
      <alignment horizontal="center" vertical="center"/>
    </xf>
    <xf numFmtId="0" fontId="18" fillId="0" borderId="4" xfId="8" applyFont="1" applyFill="1" applyBorder="1" applyProtection="1">
      <alignment horizontal="right"/>
    </xf>
    <xf numFmtId="2" fontId="19" fillId="0" borderId="0" xfId="3" applyNumberFormat="1" applyFont="1" applyProtection="1"/>
    <xf numFmtId="1" fontId="19" fillId="0" borderId="1" xfId="3" applyNumberFormat="1" applyFont="1" applyBorder="1" applyAlignment="1" applyProtection="1">
      <alignment horizontal="center" vertical="center"/>
    </xf>
    <xf numFmtId="167" fontId="19" fillId="0" borderId="4" xfId="3" applyNumberFormat="1" applyFont="1" applyBorder="1" applyAlignment="1" applyProtection="1">
      <alignment horizontal="right"/>
    </xf>
    <xf numFmtId="167" fontId="19" fillId="0" borderId="4" xfId="3" applyNumberFormat="1" applyFont="1" applyBorder="1" applyAlignment="1" applyProtection="1">
      <alignment horizontal="right" vertical="center"/>
    </xf>
    <xf numFmtId="1" fontId="19" fillId="0" borderId="0" xfId="3" applyNumberFormat="1" applyFont="1" applyAlignment="1" applyProtection="1">
      <alignment horizontal="center" vertical="center"/>
    </xf>
    <xf numFmtId="167" fontId="18" fillId="0" borderId="15" xfId="9" applyNumberFormat="1" applyFont="1" applyFill="1" applyBorder="1"/>
    <xf numFmtId="167" fontId="19" fillId="0" borderId="4" xfId="3" applyNumberFormat="1" applyFont="1" applyBorder="1" applyProtection="1"/>
    <xf numFmtId="167" fontId="19" fillId="0" borderId="4" xfId="3" applyNumberFormat="1" applyFont="1" applyBorder="1" applyAlignment="1">
      <alignment horizontal="center" vertical="center"/>
      <protection locked="0"/>
    </xf>
    <xf numFmtId="167" fontId="19" fillId="0" borderId="0" xfId="3" applyNumberFormat="1" applyFont="1">
      <protection locked="0"/>
    </xf>
    <xf numFmtId="167" fontId="18" fillId="0" borderId="8" xfId="3" applyNumberFormat="1" applyFont="1" applyBorder="1" applyAlignment="1">
      <alignment horizontal="center" vertical="center"/>
      <protection locked="0"/>
    </xf>
    <xf numFmtId="167" fontId="18" fillId="0" borderId="4" xfId="3" applyNumberFormat="1" applyFont="1" applyBorder="1" applyAlignment="1">
      <alignment horizontal="center" vertical="center"/>
      <protection locked="0"/>
    </xf>
    <xf numFmtId="167" fontId="19" fillId="0" borderId="7" xfId="3" applyNumberFormat="1" applyFont="1" applyBorder="1" applyAlignment="1">
      <alignment horizontal="center" vertical="center"/>
      <protection locked="0"/>
    </xf>
    <xf numFmtId="167" fontId="19" fillId="0" borderId="11" xfId="4" applyNumberFormat="1" applyFont="1" applyFill="1" applyBorder="1">
      <protection locked="0"/>
    </xf>
    <xf numFmtId="167" fontId="19" fillId="0" borderId="1" xfId="4" applyNumberFormat="1" applyFont="1" applyFill="1" applyBorder="1" applyProtection="1"/>
    <xf numFmtId="167" fontId="19" fillId="0" borderId="6" xfId="4" applyNumberFormat="1" applyFont="1" applyFill="1" applyBorder="1" applyProtection="1"/>
    <xf numFmtId="167" fontId="3" fillId="0" borderId="4" xfId="9" applyNumberFormat="1" applyFont="1" applyFill="1" applyBorder="1"/>
    <xf numFmtId="167" fontId="18" fillId="0" borderId="11" xfId="9" applyNumberFormat="1" applyFont="1" applyFill="1" applyBorder="1"/>
    <xf numFmtId="0" fontId="20" fillId="0" borderId="1" xfId="3" applyFont="1" applyBorder="1" applyAlignment="1" applyProtection="1">
      <alignment horizontal="center" vertical="center"/>
    </xf>
    <xf numFmtId="0" fontId="20" fillId="0" borderId="4" xfId="8" applyFont="1" applyFill="1" applyBorder="1" applyAlignment="1" applyProtection="1">
      <alignment horizontal="left"/>
    </xf>
    <xf numFmtId="0" fontId="20" fillId="0" borderId="0" xfId="3" applyFont="1" applyAlignment="1" applyProtection="1">
      <alignment horizontal="left" vertical="center"/>
    </xf>
    <xf numFmtId="0" fontId="20" fillId="0" borderId="0" xfId="3" applyFont="1" applyAlignment="1" applyProtection="1">
      <alignment horizontal="center" vertical="center"/>
    </xf>
    <xf numFmtId="2" fontId="3" fillId="0" borderId="5" xfId="3" applyNumberFormat="1" applyBorder="1" applyProtection="1"/>
    <xf numFmtId="167" fontId="13" fillId="0" borderId="7" xfId="3" applyNumberFormat="1" applyFont="1" applyBorder="1" applyAlignment="1" applyProtection="1">
      <alignment horizontal="right" vertical="center"/>
    </xf>
    <xf numFmtId="0" fontId="14" fillId="0" borderId="0" xfId="3" applyFont="1" applyAlignment="1" applyProtection="1">
      <alignment horizontal="left" vertical="center"/>
    </xf>
    <xf numFmtId="0" fontId="14" fillId="0" borderId="0" xfId="3" applyFont="1" applyAlignment="1" applyProtection="1">
      <alignment horizontal="center" vertical="center"/>
    </xf>
    <xf numFmtId="1" fontId="11" fillId="0" borderId="0" xfId="3" applyNumberFormat="1" applyFont="1" applyAlignment="1" applyProtection="1">
      <alignment horizontal="center" vertical="center"/>
    </xf>
    <xf numFmtId="0" fontId="5" fillId="0" borderId="0" xfId="3" applyFont="1" applyAlignment="1" applyProtection="1">
      <alignment horizontal="center"/>
    </xf>
    <xf numFmtId="167" fontId="5" fillId="0" borderId="0" xfId="3" applyNumberFormat="1" applyFont="1" applyAlignment="1">
      <alignment horizontal="center"/>
      <protection locked="0"/>
    </xf>
    <xf numFmtId="0" fontId="5" fillId="0" borderId="9" xfId="3" applyFont="1" applyBorder="1" applyAlignment="1" applyProtection="1">
      <alignment horizontal="center" vertical="center"/>
    </xf>
    <xf numFmtId="0" fontId="5" fillId="0" borderId="10" xfId="3" applyFont="1" applyBorder="1" applyAlignment="1" applyProtection="1">
      <alignment horizontal="center" vertical="center"/>
    </xf>
    <xf numFmtId="49" fontId="5" fillId="0" borderId="0" xfId="3" applyNumberFormat="1" applyFont="1" applyAlignment="1" applyProtection="1">
      <alignment horizontal="center"/>
    </xf>
    <xf numFmtId="167" fontId="5" fillId="0" borderId="5" xfId="3" applyNumberFormat="1" applyFont="1" applyBorder="1" applyAlignment="1">
      <alignment horizontal="center"/>
      <protection locked="0"/>
    </xf>
    <xf numFmtId="0" fontId="3" fillId="0" borderId="0" xfId="3" applyFont="1" applyAlignment="1" applyProtection="1">
      <alignment horizontal="left"/>
    </xf>
  </cellXfs>
  <cellStyles count="16">
    <cellStyle name="article" xfId="1" xr:uid="{00000000-0005-0000-0000-000000000000}"/>
    <cellStyle name="Désignation" xfId="2" xr:uid="{00000000-0005-0000-0000-000001000000}"/>
    <cellStyle name="Désignation 2" xfId="11" xr:uid="{00000000-0005-0000-0000-000002000000}"/>
    <cellStyle name="Lien hypertexte" xfId="12" builtinId="8" hidden="1"/>
    <cellStyle name="Lien hypertexte" xfId="14" builtinId="8" hidden="1"/>
    <cellStyle name="Lien hypertexte visité" xfId="13" builtinId="9" hidden="1"/>
    <cellStyle name="Lien hypertexte visité" xfId="15" builtinId="9" hidden="1"/>
    <cellStyle name="Normal" xfId="0" builtinId="0"/>
    <cellStyle name="Normal_CDPGF-TYPE" xfId="3" xr:uid="{00000000-0005-0000-0000-00000A000000}"/>
    <cellStyle name="Prix_unit" xfId="4" xr:uid="{00000000-0005-0000-0000-00000C000000}"/>
    <cellStyle name="Produits" xfId="5" xr:uid="{00000000-0005-0000-0000-00000D000000}"/>
    <cellStyle name="Quantités" xfId="6" xr:uid="{00000000-0005-0000-0000-00000E000000}"/>
    <cellStyle name="soustitre" xfId="7" xr:uid="{00000000-0005-0000-0000-00000F000000}"/>
    <cellStyle name="soustotal" xfId="8" xr:uid="{00000000-0005-0000-0000-000010000000}"/>
    <cellStyle name="stproduit" xfId="9" xr:uid="{00000000-0005-0000-0000-000011000000}"/>
    <cellStyle name="Unités" xfId="10" xr:uid="{00000000-0005-0000-0000-00001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Bureau">
      <a:majorFont>
        <a:latin typeface="Cambria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C2AF28-3653-E64B-82E9-A7158138CE5C}">
  <sheetPr>
    <pageSetUpPr fitToPage="1"/>
  </sheetPr>
  <dimension ref="B1:N64"/>
  <sheetViews>
    <sheetView showGridLines="0" topLeftCell="A36" zoomScale="130" zoomScaleNormal="130" workbookViewId="0">
      <selection activeCell="D49" sqref="D49"/>
    </sheetView>
  </sheetViews>
  <sheetFormatPr baseColWidth="10" defaultColWidth="11.5" defaultRowHeight="13"/>
  <cols>
    <col min="1" max="1" width="0.6640625" style="1" customWidth="1"/>
    <col min="2" max="2" width="8.83203125" style="1" customWidth="1"/>
    <col min="3" max="3" width="1.1640625" style="1" customWidth="1"/>
    <col min="4" max="4" width="7.6640625" style="1" customWidth="1"/>
    <col min="5" max="5" width="9.6640625" style="1" customWidth="1"/>
    <col min="6" max="6" width="36.6640625" style="1" customWidth="1"/>
    <col min="7" max="7" width="7.6640625" style="1" customWidth="1"/>
    <col min="8" max="9" width="8.6640625" style="50" customWidth="1"/>
    <col min="10" max="10" width="10.6640625" style="51" customWidth="1"/>
    <col min="11" max="11" width="10.6640625" style="2" customWidth="1"/>
    <col min="12" max="12" width="2.5" style="1" customWidth="1"/>
    <col min="13" max="16384" width="11.5" style="1"/>
  </cols>
  <sheetData>
    <row r="1" spans="2:14">
      <c r="B1" s="3" t="s">
        <v>8</v>
      </c>
      <c r="C1" s="4"/>
      <c r="G1" s="34"/>
      <c r="J1" s="34"/>
      <c r="K1" s="34" t="s">
        <v>353</v>
      </c>
    </row>
    <row r="2" spans="2:14">
      <c r="B2" s="3" t="s">
        <v>9</v>
      </c>
      <c r="C2" s="4"/>
      <c r="G2" s="40"/>
      <c r="J2" s="40"/>
      <c r="K2" s="40">
        <f ca="1">TODAY()</f>
        <v>45666</v>
      </c>
      <c r="M2" s="32"/>
    </row>
    <row r="3" spans="2:14">
      <c r="B3" s="59" t="s">
        <v>376</v>
      </c>
      <c r="C3" s="5"/>
      <c r="G3" s="34"/>
      <c r="J3" s="34"/>
      <c r="K3" s="34" t="s">
        <v>380</v>
      </c>
      <c r="M3" s="32"/>
    </row>
    <row r="4" spans="2:14">
      <c r="B4" s="158" t="s">
        <v>375</v>
      </c>
      <c r="C4" s="158"/>
      <c r="D4" s="158"/>
      <c r="E4" s="158"/>
      <c r="F4" s="158"/>
      <c r="G4" s="158"/>
      <c r="H4" s="158"/>
      <c r="I4" s="158"/>
      <c r="J4" s="158"/>
      <c r="K4" s="158"/>
    </row>
    <row r="5" spans="2:14" ht="15" customHeight="1">
      <c r="B5" s="154" t="s">
        <v>7</v>
      </c>
      <c r="C5" s="154"/>
      <c r="D5" s="154"/>
      <c r="E5" s="154"/>
      <c r="F5" s="154"/>
      <c r="G5" s="154"/>
      <c r="H5" s="154"/>
      <c r="I5" s="154"/>
      <c r="J5" s="154"/>
      <c r="K5" s="154"/>
      <c r="N5" s="33"/>
    </row>
    <row r="6" spans="2:14">
      <c r="B6" s="6"/>
      <c r="C6" s="6"/>
      <c r="D6" s="6"/>
      <c r="E6" s="6"/>
      <c r="F6" s="6"/>
      <c r="G6" s="6"/>
      <c r="J6" s="155"/>
      <c r="K6" s="155"/>
    </row>
    <row r="7" spans="2:14">
      <c r="B7" s="7" t="s">
        <v>1</v>
      </c>
      <c r="C7" s="91"/>
      <c r="D7" s="156" t="s">
        <v>294</v>
      </c>
      <c r="E7" s="156"/>
      <c r="F7" s="157"/>
      <c r="G7" s="7" t="s">
        <v>2</v>
      </c>
      <c r="H7" s="52" t="s">
        <v>168</v>
      </c>
      <c r="I7" s="52" t="s">
        <v>169</v>
      </c>
      <c r="J7" s="53" t="s">
        <v>5</v>
      </c>
      <c r="K7" s="8" t="s">
        <v>3</v>
      </c>
    </row>
    <row r="8" spans="2:14">
      <c r="B8" s="35"/>
      <c r="C8" s="37"/>
      <c r="D8" s="37"/>
      <c r="E8" s="37"/>
      <c r="F8" s="38"/>
      <c r="G8" s="46"/>
      <c r="H8" s="88"/>
      <c r="I8" s="88"/>
      <c r="J8" s="121"/>
      <c r="K8" s="39"/>
    </row>
    <row r="9" spans="2:14">
      <c r="B9" s="35">
        <v>1</v>
      </c>
      <c r="C9" s="37"/>
      <c r="D9" s="41" t="s">
        <v>27</v>
      </c>
      <c r="E9" s="37"/>
      <c r="F9" s="38"/>
      <c r="G9" s="46"/>
      <c r="H9" s="88"/>
      <c r="I9" s="88"/>
      <c r="J9" s="47"/>
      <c r="K9" s="48"/>
    </row>
    <row r="10" spans="2:14">
      <c r="B10" s="35"/>
      <c r="C10" s="36"/>
      <c r="D10" s="37"/>
      <c r="E10" s="37"/>
      <c r="F10" s="38"/>
      <c r="G10" s="46"/>
      <c r="H10" s="88"/>
      <c r="I10" s="88"/>
      <c r="J10" s="47"/>
      <c r="K10" s="39"/>
    </row>
    <row r="11" spans="2:14">
      <c r="B11" s="46" t="s">
        <v>313</v>
      </c>
      <c r="C11" s="36"/>
      <c r="D11" s="5" t="s">
        <v>354</v>
      </c>
      <c r="E11" s="37"/>
      <c r="F11" s="38"/>
      <c r="G11" s="46"/>
      <c r="H11" s="88"/>
      <c r="I11" s="88"/>
      <c r="J11" s="47"/>
      <c r="K11" s="39"/>
    </row>
    <row r="12" spans="2:14">
      <c r="B12" s="46" t="s">
        <v>314</v>
      </c>
      <c r="C12" s="36"/>
      <c r="D12" s="5"/>
      <c r="E12" s="5" t="s">
        <v>240</v>
      </c>
      <c r="F12" s="38"/>
      <c r="G12" s="46" t="s">
        <v>30</v>
      </c>
      <c r="H12" s="88">
        <v>421.43</v>
      </c>
      <c r="I12" s="88"/>
      <c r="J12" s="47"/>
      <c r="K12" s="48">
        <f t="shared" ref="K12:K15" si="0">J12*I12</f>
        <v>0</v>
      </c>
      <c r="M12" s="104"/>
    </row>
    <row r="13" spans="2:14">
      <c r="B13" s="46" t="s">
        <v>315</v>
      </c>
      <c r="C13" s="36"/>
      <c r="D13" s="5"/>
      <c r="E13" s="5" t="s">
        <v>356</v>
      </c>
      <c r="G13" s="46" t="s">
        <v>30</v>
      </c>
      <c r="H13" s="88">
        <v>427</v>
      </c>
      <c r="I13" s="88"/>
      <c r="J13" s="47"/>
      <c r="K13" s="48">
        <f t="shared" si="0"/>
        <v>0</v>
      </c>
      <c r="M13" s="104"/>
    </row>
    <row r="14" spans="2:14">
      <c r="B14" s="46" t="s">
        <v>316</v>
      </c>
      <c r="C14" s="36"/>
      <c r="D14" s="5"/>
      <c r="E14" s="5" t="s">
        <v>154</v>
      </c>
      <c r="F14" s="5"/>
      <c r="G14" s="46" t="s">
        <v>30</v>
      </c>
      <c r="H14" s="88">
        <v>428.46</v>
      </c>
      <c r="I14" s="88"/>
      <c r="J14" s="47"/>
      <c r="K14" s="48">
        <f t="shared" si="0"/>
        <v>0</v>
      </c>
      <c r="M14" s="104"/>
    </row>
    <row r="15" spans="2:14">
      <c r="B15" s="46" t="s">
        <v>317</v>
      </c>
      <c r="C15" s="36"/>
      <c r="D15" s="5"/>
      <c r="E15" s="5" t="s">
        <v>153</v>
      </c>
      <c r="F15" s="38"/>
      <c r="G15" s="46" t="s">
        <v>31</v>
      </c>
      <c r="H15" s="88">
        <v>28</v>
      </c>
      <c r="I15" s="88"/>
      <c r="J15" s="47"/>
      <c r="K15" s="48">
        <f t="shared" si="0"/>
        <v>0</v>
      </c>
      <c r="M15" s="104"/>
    </row>
    <row r="16" spans="2:14">
      <c r="B16" s="46" t="s">
        <v>318</v>
      </c>
      <c r="C16" s="36"/>
      <c r="D16" s="5" t="s">
        <v>355</v>
      </c>
      <c r="E16" s="5"/>
      <c r="F16" s="38"/>
      <c r="G16" s="46"/>
      <c r="H16" s="88"/>
      <c r="I16" s="88"/>
      <c r="J16" s="47"/>
      <c r="K16" s="48"/>
      <c r="M16" s="104"/>
    </row>
    <row r="17" spans="2:13">
      <c r="B17" s="46" t="s">
        <v>319</v>
      </c>
      <c r="C17" s="36"/>
      <c r="D17" s="5"/>
      <c r="E17" s="5" t="s">
        <v>170</v>
      </c>
      <c r="F17" s="38"/>
      <c r="G17" s="46" t="s">
        <v>33</v>
      </c>
      <c r="H17" s="88">
        <v>1</v>
      </c>
      <c r="I17" s="88"/>
      <c r="J17" s="47"/>
      <c r="K17" s="48">
        <f t="shared" ref="K17:K24" si="1">J17*I17</f>
        <v>0</v>
      </c>
      <c r="M17" s="104"/>
    </row>
    <row r="18" spans="2:13">
      <c r="B18" s="46" t="s">
        <v>320</v>
      </c>
      <c r="C18" s="36"/>
      <c r="D18" s="5"/>
      <c r="E18" s="5" t="s">
        <v>171</v>
      </c>
      <c r="F18" s="38"/>
      <c r="G18" s="46" t="s">
        <v>33</v>
      </c>
      <c r="H18" s="88">
        <v>1</v>
      </c>
      <c r="I18" s="88"/>
      <c r="J18" s="47"/>
      <c r="K18" s="48">
        <f t="shared" si="1"/>
        <v>0</v>
      </c>
      <c r="M18" s="104"/>
    </row>
    <row r="19" spans="2:13">
      <c r="B19" s="46" t="s">
        <v>321</v>
      </c>
      <c r="C19" s="36"/>
      <c r="E19" s="5" t="s">
        <v>243</v>
      </c>
      <c r="F19" s="38"/>
      <c r="G19" s="46" t="s">
        <v>30</v>
      </c>
      <c r="H19" s="88">
        <v>421.43</v>
      </c>
      <c r="I19" s="88"/>
      <c r="J19" s="47"/>
      <c r="K19" s="48">
        <f t="shared" si="1"/>
        <v>0</v>
      </c>
      <c r="M19" s="104"/>
    </row>
    <row r="20" spans="2:13">
      <c r="B20" s="46" t="s">
        <v>322</v>
      </c>
      <c r="C20" s="36"/>
      <c r="E20" s="5" t="s">
        <v>357</v>
      </c>
      <c r="F20" s="38"/>
      <c r="G20" s="46" t="s">
        <v>33</v>
      </c>
      <c r="H20" s="88">
        <v>1</v>
      </c>
      <c r="I20" s="88"/>
      <c r="J20" s="47"/>
      <c r="K20" s="48">
        <f t="shared" si="1"/>
        <v>0</v>
      </c>
      <c r="M20" s="104"/>
    </row>
    <row r="21" spans="2:13">
      <c r="B21" s="46" t="s">
        <v>323</v>
      </c>
      <c r="C21" s="36"/>
      <c r="E21" s="5" t="s">
        <v>172</v>
      </c>
      <c r="F21" s="38"/>
      <c r="G21" s="46" t="s">
        <v>33</v>
      </c>
      <c r="H21" s="88">
        <v>2</v>
      </c>
      <c r="I21" s="88"/>
      <c r="J21" s="47"/>
      <c r="K21" s="48">
        <f t="shared" si="1"/>
        <v>0</v>
      </c>
      <c r="M21" s="104"/>
    </row>
    <row r="22" spans="2:13">
      <c r="B22" s="46" t="s">
        <v>324</v>
      </c>
      <c r="C22" s="36"/>
      <c r="E22" s="5" t="s">
        <v>173</v>
      </c>
      <c r="F22" s="38"/>
      <c r="G22" s="46" t="s">
        <v>33</v>
      </c>
      <c r="H22" s="88">
        <v>1</v>
      </c>
      <c r="I22" s="88"/>
      <c r="J22" s="47"/>
      <c r="K22" s="48">
        <f t="shared" si="1"/>
        <v>0</v>
      </c>
      <c r="M22" s="104"/>
    </row>
    <row r="23" spans="2:13">
      <c r="B23" s="46" t="s">
        <v>325</v>
      </c>
      <c r="C23" s="36"/>
      <c r="E23" s="5" t="s">
        <v>25</v>
      </c>
      <c r="F23" s="38"/>
      <c r="G23" s="46" t="s">
        <v>33</v>
      </c>
      <c r="H23" s="88">
        <v>1</v>
      </c>
      <c r="I23" s="88"/>
      <c r="J23" s="47"/>
      <c r="K23" s="48">
        <f t="shared" si="1"/>
        <v>0</v>
      </c>
    </row>
    <row r="24" spans="2:13">
      <c r="B24" s="46" t="s">
        <v>326</v>
      </c>
      <c r="C24" s="36"/>
      <c r="E24" s="5" t="s">
        <v>155</v>
      </c>
      <c r="F24" s="38"/>
      <c r="G24" s="46" t="s">
        <v>33</v>
      </c>
      <c r="H24" s="88">
        <v>1</v>
      </c>
      <c r="I24" s="88"/>
      <c r="J24" s="47"/>
      <c r="K24" s="48">
        <f t="shared" si="1"/>
        <v>0</v>
      </c>
    </row>
    <row r="25" spans="2:13">
      <c r="B25" s="35"/>
      <c r="C25" s="37"/>
      <c r="D25" s="5"/>
      <c r="E25" s="37"/>
      <c r="F25" s="38"/>
      <c r="G25" s="46"/>
      <c r="H25" s="88"/>
      <c r="I25" s="88"/>
      <c r="J25" s="47"/>
      <c r="K25" s="39"/>
    </row>
    <row r="26" spans="2:13">
      <c r="B26" s="35"/>
      <c r="C26" s="37"/>
      <c r="D26" s="41"/>
      <c r="E26" s="37"/>
      <c r="F26" s="22" t="str">
        <f>"Sous total "&amp;B9&amp;" hors taxes"</f>
        <v>Sous total 1 hors taxes</v>
      </c>
      <c r="G26" s="46"/>
      <c r="H26" s="88"/>
      <c r="I26" s="88"/>
      <c r="J26" s="47"/>
      <c r="K26" s="45">
        <f>SUM(K12:K25)</f>
        <v>0</v>
      </c>
    </row>
    <row r="27" spans="2:13">
      <c r="B27" s="35"/>
      <c r="C27" s="37"/>
      <c r="D27" s="41"/>
      <c r="E27" s="37"/>
      <c r="F27" s="22"/>
      <c r="G27" s="46"/>
      <c r="H27" s="88"/>
      <c r="I27" s="88"/>
      <c r="J27" s="47"/>
      <c r="K27" s="12"/>
    </row>
    <row r="28" spans="2:13">
      <c r="B28" s="35">
        <v>2</v>
      </c>
      <c r="C28" s="37"/>
      <c r="D28" s="41" t="s">
        <v>75</v>
      </c>
      <c r="E28" s="37"/>
      <c r="F28" s="38"/>
      <c r="G28" s="46" t="s">
        <v>33</v>
      </c>
      <c r="H28" s="88">
        <v>1</v>
      </c>
      <c r="I28" s="88"/>
      <c r="J28" s="47"/>
      <c r="K28" s="48">
        <f>J28*I28</f>
        <v>0</v>
      </c>
    </row>
    <row r="29" spans="2:13">
      <c r="B29" s="35"/>
      <c r="C29" s="37"/>
      <c r="D29" s="41"/>
      <c r="E29" s="37"/>
      <c r="F29" s="22" t="str">
        <f>"Sous total "&amp;B28&amp;" hors taxes"</f>
        <v>Sous total 2 hors taxes</v>
      </c>
      <c r="G29" s="46"/>
      <c r="H29" s="88"/>
      <c r="I29" s="88"/>
      <c r="J29" s="47"/>
      <c r="K29" s="45">
        <f>SUM(K28:K28)</f>
        <v>0</v>
      </c>
    </row>
    <row r="30" spans="2:13">
      <c r="B30" s="35"/>
      <c r="C30" s="37"/>
      <c r="D30" s="41"/>
      <c r="E30" s="37"/>
      <c r="F30" s="22"/>
      <c r="G30" s="46"/>
      <c r="H30" s="88"/>
      <c r="I30" s="88"/>
      <c r="J30" s="47"/>
      <c r="K30" s="12"/>
    </row>
    <row r="31" spans="2:13">
      <c r="B31" s="35">
        <v>3</v>
      </c>
      <c r="C31" s="37"/>
      <c r="D31" s="41" t="s">
        <v>76</v>
      </c>
      <c r="E31" s="37"/>
      <c r="F31" s="38"/>
      <c r="G31" s="46" t="s">
        <v>33</v>
      </c>
      <c r="H31" s="88">
        <v>1</v>
      </c>
      <c r="I31" s="88"/>
      <c r="J31" s="47"/>
      <c r="K31" s="48">
        <f>J31*I31</f>
        <v>0</v>
      </c>
    </row>
    <row r="32" spans="2:13">
      <c r="B32" s="35"/>
      <c r="C32" s="37"/>
      <c r="D32" s="41"/>
      <c r="E32" s="37"/>
      <c r="F32" s="22" t="str">
        <f>"Sous total "&amp;B31&amp;" hors taxes"</f>
        <v>Sous total 3 hors taxes</v>
      </c>
      <c r="G32" s="46"/>
      <c r="H32" s="88"/>
      <c r="I32" s="88"/>
      <c r="J32" s="47"/>
      <c r="K32" s="45">
        <f>SUM(K31:K31)</f>
        <v>0</v>
      </c>
    </row>
    <row r="33" spans="2:13">
      <c r="B33" s="35"/>
      <c r="C33" s="37"/>
      <c r="D33" s="41"/>
      <c r="E33" s="37"/>
      <c r="F33" s="22"/>
      <c r="G33" s="46"/>
      <c r="H33" s="88"/>
      <c r="I33" s="88"/>
      <c r="J33" s="47"/>
      <c r="K33" s="12"/>
    </row>
    <row r="34" spans="2:13">
      <c r="B34" s="35">
        <v>4</v>
      </c>
      <c r="C34" s="37"/>
      <c r="D34" s="41" t="s">
        <v>244</v>
      </c>
      <c r="E34" s="37"/>
      <c r="F34" s="38"/>
      <c r="G34" s="46" t="s">
        <v>33</v>
      </c>
      <c r="H34" s="88">
        <v>1</v>
      </c>
      <c r="I34" s="88"/>
      <c r="J34" s="47"/>
      <c r="K34" s="48">
        <f>J34*I34</f>
        <v>0</v>
      </c>
    </row>
    <row r="35" spans="2:13">
      <c r="B35" s="35"/>
      <c r="C35" s="37"/>
      <c r="D35" s="41"/>
      <c r="E35" s="37"/>
      <c r="F35" s="22" t="str">
        <f>"Sous total "&amp;B34&amp;" hors taxes"</f>
        <v>Sous total 4 hors taxes</v>
      </c>
      <c r="G35" s="46"/>
      <c r="H35" s="88"/>
      <c r="I35" s="88"/>
      <c r="J35" s="47"/>
      <c r="K35" s="45">
        <f>SUM(K34:K34)</f>
        <v>0</v>
      </c>
    </row>
    <row r="36" spans="2:13">
      <c r="B36" s="35"/>
      <c r="C36" s="37"/>
      <c r="D36" s="41"/>
      <c r="E36" s="37"/>
      <c r="F36" s="22"/>
      <c r="G36" s="46"/>
      <c r="H36" s="88"/>
      <c r="I36" s="88"/>
      <c r="J36" s="47"/>
      <c r="K36" s="12"/>
    </row>
    <row r="37" spans="2:13">
      <c r="B37" s="35">
        <v>5</v>
      </c>
      <c r="C37" s="37"/>
      <c r="D37" s="41" t="s">
        <v>174</v>
      </c>
      <c r="E37" s="37"/>
      <c r="F37" s="38"/>
      <c r="G37" s="46" t="s">
        <v>33</v>
      </c>
      <c r="H37" s="88">
        <v>1</v>
      </c>
      <c r="I37" s="88"/>
      <c r="J37" s="47"/>
      <c r="K37" s="48">
        <f>J37*I37</f>
        <v>0</v>
      </c>
    </row>
    <row r="38" spans="2:13">
      <c r="B38" s="35"/>
      <c r="C38" s="37"/>
      <c r="D38" s="41"/>
      <c r="E38" s="37"/>
      <c r="F38" s="22" t="str">
        <f>"Sous total "&amp;B37&amp;" hors taxes"</f>
        <v>Sous total 5 hors taxes</v>
      </c>
      <c r="G38" s="46"/>
      <c r="I38" s="88"/>
      <c r="J38" s="47"/>
      <c r="K38" s="45">
        <f>SUM(K37:K37)</f>
        <v>0</v>
      </c>
    </row>
    <row r="39" spans="2:13">
      <c r="B39" s="35"/>
      <c r="C39" s="37"/>
      <c r="D39" s="41"/>
      <c r="E39" s="37"/>
      <c r="F39" s="22"/>
      <c r="G39" s="46"/>
      <c r="H39" s="88"/>
      <c r="I39" s="88"/>
      <c r="J39" s="47"/>
      <c r="K39" s="12"/>
    </row>
    <row r="40" spans="2:13">
      <c r="B40" s="35">
        <v>6</v>
      </c>
      <c r="C40" s="37"/>
      <c r="D40" s="41" t="s">
        <v>245</v>
      </c>
      <c r="E40" s="37"/>
      <c r="F40" s="38"/>
      <c r="G40" s="46" t="s">
        <v>33</v>
      </c>
      <c r="H40" s="88">
        <v>2</v>
      </c>
      <c r="I40" s="88"/>
      <c r="J40" s="47"/>
      <c r="K40" s="48">
        <f>J40*I40</f>
        <v>0</v>
      </c>
    </row>
    <row r="41" spans="2:13">
      <c r="B41" s="35"/>
      <c r="C41" s="37"/>
      <c r="D41" s="41"/>
      <c r="E41" s="37"/>
      <c r="F41" s="22" t="str">
        <f>"Sous total "&amp;B40&amp;" hors taxes"</f>
        <v>Sous total 6 hors taxes</v>
      </c>
      <c r="G41" s="46"/>
      <c r="I41" s="88"/>
      <c r="J41" s="47"/>
      <c r="K41" s="45">
        <f>SUM(K40:K40)</f>
        <v>0</v>
      </c>
    </row>
    <row r="42" spans="2:13">
      <c r="B42" s="35"/>
      <c r="C42" s="37"/>
      <c r="D42" s="41"/>
      <c r="E42" s="37"/>
      <c r="F42" s="22"/>
      <c r="G42" s="46"/>
      <c r="H42" s="117"/>
      <c r="I42" s="88"/>
      <c r="J42" s="47"/>
      <c r="K42" s="61"/>
    </row>
    <row r="43" spans="2:13">
      <c r="B43" s="13"/>
      <c r="C43" s="93"/>
      <c r="D43" s="14"/>
      <c r="E43" s="15"/>
      <c r="F43" s="16"/>
      <c r="G43" s="17"/>
      <c r="I43" s="18"/>
      <c r="J43" s="10"/>
      <c r="K43" s="12"/>
    </row>
    <row r="44" spans="2:13">
      <c r="B44" s="19"/>
      <c r="C44" s="21"/>
      <c r="D44" s="20"/>
      <c r="E44" s="21"/>
      <c r="F44" s="22" t="s">
        <v>0</v>
      </c>
      <c r="G44" s="9"/>
      <c r="I44" s="23"/>
      <c r="J44" s="24"/>
      <c r="K44" s="11">
        <f>K41+K38+K35+K32+K29+K26</f>
        <v>0</v>
      </c>
      <c r="M44" s="2"/>
    </row>
    <row r="45" spans="2:13">
      <c r="B45" s="19"/>
      <c r="C45" s="21"/>
      <c r="D45" s="21"/>
      <c r="E45" s="21"/>
      <c r="F45" s="22" t="s">
        <v>4</v>
      </c>
      <c r="G45" s="9"/>
      <c r="I45" s="23"/>
      <c r="J45" s="24"/>
      <c r="K45" s="12">
        <f>ROUND(K44*0.2,2)</f>
        <v>0</v>
      </c>
    </row>
    <row r="46" spans="2:13">
      <c r="B46" s="19"/>
      <c r="C46" s="21"/>
      <c r="D46" s="21"/>
      <c r="E46" s="21"/>
      <c r="F46" s="22" t="s">
        <v>6</v>
      </c>
      <c r="G46" s="9"/>
      <c r="I46" s="23"/>
      <c r="J46" s="24"/>
      <c r="K46" s="11">
        <f>K44+K45</f>
        <v>0</v>
      </c>
    </row>
    <row r="47" spans="2:13" s="6" customFormat="1">
      <c r="B47" s="26"/>
      <c r="C47" s="27"/>
      <c r="D47" s="27"/>
      <c r="E47" s="27"/>
      <c r="F47" s="28"/>
      <c r="G47" s="29"/>
      <c r="H47" s="118"/>
      <c r="I47" s="30"/>
      <c r="J47" s="31"/>
      <c r="K47" s="57"/>
    </row>
    <row r="48" spans="2:13">
      <c r="B48" s="63"/>
      <c r="F48" s="64"/>
      <c r="G48" s="65"/>
      <c r="H48" s="119"/>
      <c r="I48" s="66"/>
      <c r="K48" s="67"/>
    </row>
    <row r="49" spans="2:11">
      <c r="B49" s="68">
        <v>5</v>
      </c>
      <c r="C49" s="94"/>
      <c r="D49" s="3" t="s">
        <v>381</v>
      </c>
      <c r="F49" s="64"/>
      <c r="G49" s="9"/>
      <c r="I49" s="69"/>
      <c r="K49" s="67"/>
    </row>
    <row r="50" spans="2:11">
      <c r="B50" s="35"/>
      <c r="C50" s="37"/>
      <c r="D50" s="41"/>
      <c r="E50" s="37"/>
      <c r="F50" s="38"/>
      <c r="G50" s="46"/>
      <c r="I50" s="55"/>
      <c r="J50" s="47"/>
      <c r="K50" s="48"/>
    </row>
    <row r="51" spans="2:11">
      <c r="B51" s="46" t="s">
        <v>81</v>
      </c>
      <c r="C51" s="86"/>
      <c r="D51" s="5" t="s">
        <v>358</v>
      </c>
      <c r="E51" s="37"/>
      <c r="F51" s="38"/>
      <c r="G51" s="46" t="s">
        <v>78</v>
      </c>
      <c r="H51" s="55"/>
      <c r="I51" s="55"/>
      <c r="J51" s="47"/>
      <c r="K51" s="48"/>
    </row>
    <row r="52" spans="2:11">
      <c r="B52" s="46" t="s">
        <v>81</v>
      </c>
      <c r="C52" s="86"/>
      <c r="D52" s="84" t="s">
        <v>84</v>
      </c>
      <c r="E52" s="37"/>
      <c r="F52" s="38"/>
      <c r="G52" s="46" t="s">
        <v>33</v>
      </c>
      <c r="H52" s="55">
        <v>1</v>
      </c>
      <c r="I52" s="55"/>
      <c r="J52" s="47"/>
      <c r="K52" s="48">
        <f>J52*I52</f>
        <v>0</v>
      </c>
    </row>
    <row r="53" spans="2:11">
      <c r="B53" s="46" t="s">
        <v>82</v>
      </c>
      <c r="C53" s="36"/>
      <c r="D53" s="5" t="s">
        <v>359</v>
      </c>
      <c r="E53" s="37"/>
      <c r="F53" s="38"/>
      <c r="G53" s="46" t="s">
        <v>32</v>
      </c>
      <c r="H53" s="88">
        <v>210</v>
      </c>
      <c r="I53" s="88"/>
      <c r="J53" s="47"/>
      <c r="K53" s="48">
        <f t="shared" ref="K53" si="2">J53*I53</f>
        <v>0</v>
      </c>
    </row>
    <row r="54" spans="2:11">
      <c r="B54" s="46" t="s">
        <v>83</v>
      </c>
      <c r="C54" s="86"/>
      <c r="D54" s="84" t="s">
        <v>77</v>
      </c>
      <c r="E54" s="37"/>
      <c r="F54" s="38"/>
      <c r="G54" s="46"/>
      <c r="H54" s="55"/>
      <c r="I54" s="55"/>
      <c r="J54" s="47"/>
      <c r="K54" s="48"/>
    </row>
    <row r="55" spans="2:11">
      <c r="B55" s="46" t="s">
        <v>327</v>
      </c>
      <c r="C55" s="86"/>
      <c r="D55" s="84"/>
      <c r="E55" s="90" t="s">
        <v>360</v>
      </c>
      <c r="F55" s="38"/>
      <c r="G55" s="46" t="s">
        <v>30</v>
      </c>
      <c r="H55" s="55">
        <v>80</v>
      </c>
      <c r="I55" s="55"/>
      <c r="J55" s="47"/>
      <c r="K55" s="48">
        <f>J55*I55</f>
        <v>0</v>
      </c>
    </row>
    <row r="56" spans="2:11">
      <c r="B56" s="46" t="s">
        <v>328</v>
      </c>
      <c r="C56" s="86"/>
      <c r="D56" s="84"/>
      <c r="E56" s="90" t="s">
        <v>361</v>
      </c>
      <c r="F56" s="38"/>
      <c r="G56" s="46" t="s">
        <v>30</v>
      </c>
      <c r="H56" s="55">
        <v>80</v>
      </c>
      <c r="I56" s="55"/>
      <c r="J56" s="47"/>
      <c r="K56" s="48">
        <f>J56*I56</f>
        <v>0</v>
      </c>
    </row>
    <row r="57" spans="2:11">
      <c r="B57" s="35"/>
      <c r="C57" s="37"/>
      <c r="D57" s="84"/>
      <c r="E57" s="37"/>
      <c r="F57" s="38"/>
      <c r="G57" s="42"/>
      <c r="I57" s="55"/>
      <c r="J57" s="47"/>
      <c r="K57" s="39"/>
    </row>
    <row r="58" spans="2:11">
      <c r="B58" s="68"/>
      <c r="C58" s="94"/>
      <c r="D58" s="3"/>
      <c r="F58" s="22" t="str">
        <f>"Sous total "&amp;B49&amp;" hors taxes"</f>
        <v>Sous total 5 hors taxes</v>
      </c>
      <c r="G58" s="9"/>
      <c r="I58" s="69"/>
      <c r="K58" s="70">
        <f>SUM(K48:K57)</f>
        <v>0</v>
      </c>
    </row>
    <row r="59" spans="2:11">
      <c r="B59" s="71"/>
      <c r="F59" s="64"/>
      <c r="H59" s="118"/>
      <c r="I59" s="72"/>
      <c r="K59" s="67"/>
    </row>
    <row r="60" spans="2:11">
      <c r="B60" s="63"/>
      <c r="C60" s="73"/>
      <c r="D60" s="73"/>
      <c r="E60" s="73"/>
      <c r="F60" s="74"/>
      <c r="G60" s="75"/>
      <c r="H60" s="119"/>
      <c r="I60" s="76"/>
      <c r="J60" s="77"/>
      <c r="K60" s="78"/>
    </row>
    <row r="61" spans="2:11">
      <c r="B61" s="71"/>
      <c r="E61" s="79"/>
      <c r="F61" s="22" t="s">
        <v>382</v>
      </c>
      <c r="G61" s="9"/>
      <c r="I61" s="23"/>
      <c r="J61" s="24"/>
      <c r="K61" s="11">
        <f>K58+K44</f>
        <v>0</v>
      </c>
    </row>
    <row r="62" spans="2:11">
      <c r="B62" s="71"/>
      <c r="E62" s="79"/>
      <c r="F62" s="22" t="s">
        <v>4</v>
      </c>
      <c r="G62" s="9"/>
      <c r="I62" s="23"/>
      <c r="J62" s="24"/>
      <c r="K62" s="12">
        <f>ROUND(K61*0.2,2)</f>
        <v>0</v>
      </c>
    </row>
    <row r="63" spans="2:11">
      <c r="B63" s="71"/>
      <c r="E63" s="79"/>
      <c r="F63" s="22" t="s">
        <v>383</v>
      </c>
      <c r="G63" s="9"/>
      <c r="H63" s="88"/>
      <c r="I63" s="23"/>
      <c r="J63" s="24"/>
      <c r="K63" s="25">
        <f>SUM(K61:K62)</f>
        <v>0</v>
      </c>
    </row>
    <row r="64" spans="2:11">
      <c r="B64" s="80"/>
      <c r="C64" s="6"/>
      <c r="D64" s="6"/>
      <c r="E64" s="81"/>
      <c r="F64" s="28"/>
      <c r="G64" s="29"/>
      <c r="H64" s="117"/>
      <c r="I64" s="30"/>
      <c r="J64" s="31"/>
      <c r="K64" s="25"/>
    </row>
  </sheetData>
  <mergeCells count="4">
    <mergeCell ref="B5:K5"/>
    <mergeCell ref="J6:K6"/>
    <mergeCell ref="D7:F7"/>
    <mergeCell ref="B4:K4"/>
  </mergeCells>
  <phoneticPr fontId="9" type="noConversion"/>
  <pageMargins left="0.25" right="0.25" top="0.75" bottom="0.75" header="0.3" footer="0.3"/>
  <pageSetup paperSize="9" scale="84" fitToHeight="0" orientation="portrait" r:id="rId1"/>
  <headerFooter>
    <oddFooter>&amp;L&amp;K000000AME ARCHITECTURE et AME INGENIERIE&amp;C&amp;K000000&amp;D&amp;R&amp;K000000&amp;P /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C855B5-3831-E14D-B935-5B22FCDEB1ED}">
  <sheetPr>
    <pageSetUpPr fitToPage="1"/>
  </sheetPr>
  <dimension ref="B1:N32"/>
  <sheetViews>
    <sheetView showGridLines="0" tabSelected="1" zoomScale="130" zoomScaleNormal="130" workbookViewId="0">
      <selection activeCell="I23" sqref="I23:J26"/>
    </sheetView>
  </sheetViews>
  <sheetFormatPr baseColWidth="10" defaultColWidth="11.5" defaultRowHeight="13"/>
  <cols>
    <col min="1" max="1" width="0.6640625" style="1" customWidth="1"/>
    <col min="2" max="2" width="7.6640625" style="1" customWidth="1"/>
    <col min="3" max="3" width="1.1640625" style="1" customWidth="1"/>
    <col min="4" max="4" width="7.6640625" style="1" customWidth="1"/>
    <col min="5" max="5" width="9.6640625" style="1" customWidth="1"/>
    <col min="6" max="6" width="36.6640625" style="1" customWidth="1"/>
    <col min="7" max="7" width="7.6640625" style="1" customWidth="1"/>
    <col min="8" max="9" width="8.6640625" style="50" customWidth="1"/>
    <col min="10" max="10" width="10.6640625" style="51" customWidth="1"/>
    <col min="11" max="11" width="10.6640625" style="2" customWidth="1"/>
    <col min="12" max="12" width="2.5" style="1" customWidth="1"/>
    <col min="13" max="16384" width="11.5" style="1"/>
  </cols>
  <sheetData>
    <row r="1" spans="2:14">
      <c r="B1" s="3" t="s">
        <v>8</v>
      </c>
      <c r="C1" s="4"/>
      <c r="G1" s="34"/>
      <c r="J1" s="34"/>
      <c r="K1" s="34" t="s">
        <v>353</v>
      </c>
    </row>
    <row r="2" spans="2:14">
      <c r="B2" s="3" t="s">
        <v>9</v>
      </c>
      <c r="C2" s="4"/>
      <c r="G2" s="40"/>
      <c r="J2" s="40"/>
      <c r="K2" s="40">
        <f ca="1">TODAY()</f>
        <v>45666</v>
      </c>
      <c r="M2" s="32"/>
    </row>
    <row r="3" spans="2:14">
      <c r="B3" s="59" t="s">
        <v>376</v>
      </c>
      <c r="C3" s="5"/>
      <c r="G3" s="34"/>
      <c r="J3" s="34"/>
      <c r="K3" s="34" t="s">
        <v>380</v>
      </c>
      <c r="M3" s="32"/>
    </row>
    <row r="4" spans="2:14">
      <c r="B4" s="158" t="s">
        <v>375</v>
      </c>
      <c r="C4" s="158"/>
      <c r="D4" s="158"/>
      <c r="E4" s="158"/>
      <c r="F4" s="158"/>
      <c r="G4" s="158"/>
      <c r="H4" s="158"/>
      <c r="I4" s="158"/>
      <c r="J4" s="158"/>
      <c r="K4" s="158"/>
    </row>
    <row r="5" spans="2:14" ht="15" customHeight="1">
      <c r="B5" s="154" t="s">
        <v>10</v>
      </c>
      <c r="C5" s="154"/>
      <c r="D5" s="154"/>
      <c r="E5" s="154"/>
      <c r="F5" s="154"/>
      <c r="G5" s="154"/>
      <c r="H5" s="154"/>
      <c r="I5" s="154"/>
      <c r="J5" s="154"/>
      <c r="K5" s="154"/>
      <c r="N5" s="33"/>
    </row>
    <row r="6" spans="2:14">
      <c r="B6" s="6"/>
      <c r="C6" s="6"/>
      <c r="D6" s="6"/>
      <c r="E6" s="6"/>
      <c r="F6" s="6"/>
      <c r="G6" s="6"/>
      <c r="J6" s="155"/>
      <c r="K6" s="155"/>
    </row>
    <row r="7" spans="2:14">
      <c r="B7" s="7" t="s">
        <v>1</v>
      </c>
      <c r="C7" s="91"/>
      <c r="D7" s="156" t="s">
        <v>294</v>
      </c>
      <c r="E7" s="156"/>
      <c r="F7" s="157"/>
      <c r="G7" s="7" t="s">
        <v>2</v>
      </c>
      <c r="H7" s="52" t="s">
        <v>168</v>
      </c>
      <c r="I7" s="52" t="s">
        <v>169</v>
      </c>
      <c r="J7" s="53" t="s">
        <v>5</v>
      </c>
      <c r="K7" s="8" t="s">
        <v>3</v>
      </c>
    </row>
    <row r="8" spans="2:14">
      <c r="B8" s="35"/>
      <c r="C8" s="37"/>
      <c r="D8" s="37"/>
      <c r="E8" s="37"/>
      <c r="F8" s="38"/>
      <c r="G8" s="42"/>
      <c r="H8" s="88"/>
      <c r="I8" s="55"/>
      <c r="J8" s="54"/>
      <c r="K8" s="39"/>
    </row>
    <row r="9" spans="2:14">
      <c r="B9" s="35">
        <v>1</v>
      </c>
      <c r="C9" s="37"/>
      <c r="D9" s="41" t="s">
        <v>11</v>
      </c>
      <c r="E9" s="37"/>
      <c r="F9" s="38"/>
      <c r="G9" s="46"/>
      <c r="H9" s="88"/>
      <c r="I9" s="55"/>
      <c r="J9" s="47"/>
      <c r="K9" s="48"/>
    </row>
    <row r="10" spans="2:14">
      <c r="B10" s="35"/>
      <c r="C10" s="37"/>
      <c r="D10" s="41"/>
      <c r="E10" s="37"/>
      <c r="F10" s="38"/>
      <c r="G10" s="46"/>
      <c r="H10" s="88"/>
      <c r="I10" s="55"/>
      <c r="J10" s="47"/>
      <c r="K10" s="48"/>
    </row>
    <row r="11" spans="2:14">
      <c r="B11" s="46" t="s">
        <v>313</v>
      </c>
      <c r="C11" s="36"/>
      <c r="D11" s="5" t="s">
        <v>246</v>
      </c>
      <c r="E11" s="37"/>
      <c r="F11" s="38"/>
      <c r="G11" s="46" t="s">
        <v>33</v>
      </c>
      <c r="H11" s="129">
        <v>11</v>
      </c>
      <c r="I11" s="129"/>
      <c r="J11" s="47"/>
      <c r="K11" s="48">
        <f>J11*I11</f>
        <v>0</v>
      </c>
    </row>
    <row r="12" spans="2:14">
      <c r="B12" s="46" t="s">
        <v>318</v>
      </c>
      <c r="C12" s="36"/>
      <c r="D12" s="5" t="s">
        <v>362</v>
      </c>
      <c r="E12" s="37"/>
      <c r="F12" s="38"/>
      <c r="G12" s="46" t="s">
        <v>33</v>
      </c>
      <c r="H12" s="129">
        <v>11</v>
      </c>
      <c r="I12" s="129"/>
      <c r="J12" s="47"/>
      <c r="K12" s="48">
        <f>J12*I12</f>
        <v>0</v>
      </c>
    </row>
    <row r="13" spans="2:14" ht="13" customHeight="1">
      <c r="B13" s="35"/>
      <c r="C13" s="37"/>
      <c r="D13" s="41"/>
      <c r="E13" s="37"/>
      <c r="F13" s="38"/>
      <c r="G13" s="46"/>
      <c r="H13" s="55"/>
      <c r="I13" s="55"/>
      <c r="J13" s="47"/>
      <c r="K13" s="48"/>
    </row>
    <row r="14" spans="2:14">
      <c r="B14" s="35"/>
      <c r="C14" s="37"/>
      <c r="D14" s="41"/>
      <c r="E14" s="37"/>
      <c r="F14" s="22" t="str">
        <f>"Sous total "&amp;B9&amp;" hors taxes"</f>
        <v>Sous total 1 hors taxes</v>
      </c>
      <c r="G14" s="42"/>
      <c r="H14" s="55"/>
      <c r="I14" s="55"/>
      <c r="J14" s="47"/>
      <c r="K14" s="45">
        <f>SUM(K11:K13)</f>
        <v>0</v>
      </c>
    </row>
    <row r="15" spans="2:14">
      <c r="B15" s="35"/>
      <c r="C15" s="37"/>
      <c r="D15" s="37"/>
      <c r="E15" s="37"/>
      <c r="F15" s="38"/>
      <c r="G15" s="42"/>
      <c r="H15" s="56"/>
      <c r="I15" s="56"/>
      <c r="J15" s="54"/>
      <c r="K15" s="44"/>
    </row>
    <row r="16" spans="2:14">
      <c r="B16" s="13"/>
      <c r="C16" s="93"/>
      <c r="D16" s="14"/>
      <c r="E16" s="15"/>
      <c r="F16" s="16"/>
      <c r="G16" s="17"/>
      <c r="H16" s="18"/>
      <c r="I16" s="18"/>
      <c r="J16" s="10"/>
      <c r="K16" s="12"/>
    </row>
    <row r="17" spans="2:13">
      <c r="B17" s="19"/>
      <c r="C17" s="21"/>
      <c r="D17" s="20"/>
      <c r="E17" s="21"/>
      <c r="F17" s="22" t="s">
        <v>0</v>
      </c>
      <c r="G17" s="9"/>
      <c r="H17" s="23"/>
      <c r="I17" s="23"/>
      <c r="J17" s="24"/>
      <c r="K17" s="11">
        <f>K14</f>
        <v>0</v>
      </c>
      <c r="M17" s="2"/>
    </row>
    <row r="18" spans="2:13">
      <c r="B18" s="19"/>
      <c r="C18" s="21"/>
      <c r="D18" s="21"/>
      <c r="E18" s="21"/>
      <c r="F18" s="22" t="s">
        <v>4</v>
      </c>
      <c r="G18" s="9"/>
      <c r="H18" s="23"/>
      <c r="I18" s="23"/>
      <c r="J18" s="24"/>
      <c r="K18" s="12">
        <f>ROUND(K17*0.2,2)</f>
        <v>0</v>
      </c>
    </row>
    <row r="19" spans="2:13">
      <c r="B19" s="19"/>
      <c r="C19" s="21"/>
      <c r="D19" s="21"/>
      <c r="E19" s="21"/>
      <c r="F19" s="22" t="s">
        <v>6</v>
      </c>
      <c r="G19" s="9"/>
      <c r="H19" s="23"/>
      <c r="I19" s="23"/>
      <c r="J19" s="24"/>
      <c r="K19" s="11">
        <f>K17+K18</f>
        <v>0</v>
      </c>
    </row>
    <row r="20" spans="2:13" s="6" customFormat="1">
      <c r="B20" s="26"/>
      <c r="C20" s="27"/>
      <c r="D20" s="27"/>
      <c r="E20" s="27"/>
      <c r="F20" s="28"/>
      <c r="G20" s="29"/>
      <c r="H20" s="30"/>
      <c r="I20" s="30"/>
      <c r="J20" s="31"/>
      <c r="K20" s="57"/>
    </row>
    <row r="21" spans="2:13">
      <c r="B21" s="63"/>
      <c r="F21" s="64"/>
      <c r="G21" s="65"/>
      <c r="H21" s="66"/>
      <c r="I21" s="66"/>
      <c r="K21" s="67"/>
    </row>
    <row r="22" spans="2:13">
      <c r="B22" s="68" t="s">
        <v>384</v>
      </c>
      <c r="C22" s="37"/>
      <c r="D22" s="3" t="s">
        <v>385</v>
      </c>
      <c r="E22" s="37"/>
      <c r="F22" s="38"/>
      <c r="G22" s="46"/>
      <c r="H22" s="129"/>
      <c r="I22" s="129"/>
      <c r="J22" s="47"/>
      <c r="K22" s="48"/>
    </row>
    <row r="23" spans="2:13">
      <c r="B23" s="68"/>
      <c r="C23" s="37"/>
      <c r="D23" s="41"/>
      <c r="E23" s="37"/>
      <c r="F23" s="38"/>
      <c r="G23" s="46"/>
      <c r="H23" s="129"/>
      <c r="I23" s="129"/>
      <c r="J23" s="47"/>
      <c r="K23" s="48"/>
    </row>
    <row r="24" spans="2:13">
      <c r="B24" s="68"/>
      <c r="C24" s="37"/>
      <c r="D24" s="160" t="s">
        <v>156</v>
      </c>
      <c r="E24" s="37"/>
      <c r="F24" s="38"/>
      <c r="G24" s="46" t="s">
        <v>33</v>
      </c>
      <c r="H24" s="129">
        <v>11</v>
      </c>
      <c r="I24" s="129"/>
      <c r="J24" s="47"/>
      <c r="K24" s="48">
        <f>J24*I24</f>
        <v>0</v>
      </c>
    </row>
    <row r="25" spans="2:13" ht="13" customHeight="1">
      <c r="B25" s="35"/>
      <c r="C25" s="37"/>
      <c r="D25" s="41"/>
      <c r="E25" s="37"/>
      <c r="F25" s="38"/>
      <c r="G25" s="46"/>
      <c r="I25" s="55"/>
      <c r="J25" s="47"/>
      <c r="K25" s="48"/>
    </row>
    <row r="26" spans="2:13">
      <c r="B26" s="35"/>
      <c r="C26" s="37"/>
      <c r="D26" s="41"/>
      <c r="E26" s="37"/>
      <c r="F26" s="22" t="str">
        <f>"Sous total "&amp;B22&amp;" hors taxes"</f>
        <v>Sous total PS 2 hors taxes</v>
      </c>
      <c r="G26" s="42"/>
      <c r="I26" s="55"/>
      <c r="J26" s="47"/>
      <c r="K26" s="45">
        <f>SUM(K24:K25)</f>
        <v>0</v>
      </c>
    </row>
    <row r="27" spans="2:13">
      <c r="B27" s="71"/>
      <c r="F27" s="64"/>
      <c r="H27" s="118"/>
      <c r="I27" s="72"/>
      <c r="K27" s="67"/>
    </row>
    <row r="28" spans="2:13">
      <c r="B28" s="63"/>
      <c r="C28" s="73"/>
      <c r="D28" s="73"/>
      <c r="E28" s="73"/>
      <c r="F28" s="74"/>
      <c r="G28" s="75"/>
      <c r="H28" s="72"/>
      <c r="I28" s="76"/>
      <c r="J28" s="77"/>
      <c r="K28" s="78"/>
    </row>
    <row r="29" spans="2:13">
      <c r="B29" s="71"/>
      <c r="E29" s="79"/>
      <c r="F29" s="22" t="s">
        <v>28</v>
      </c>
      <c r="G29" s="9"/>
      <c r="I29" s="23"/>
      <c r="J29" s="24"/>
      <c r="K29" s="11">
        <f>K17+K26</f>
        <v>0</v>
      </c>
    </row>
    <row r="30" spans="2:13">
      <c r="B30" s="71"/>
      <c r="E30" s="79"/>
      <c r="F30" s="22" t="s">
        <v>4</v>
      </c>
      <c r="G30" s="9"/>
      <c r="I30" s="23"/>
      <c r="J30" s="24"/>
      <c r="K30" s="12">
        <f>ROUND(K29*0.2,2)</f>
        <v>0</v>
      </c>
    </row>
    <row r="31" spans="2:13">
      <c r="B31" s="71"/>
      <c r="E31" s="79"/>
      <c r="F31" s="22" t="s">
        <v>29</v>
      </c>
      <c r="G31" s="9"/>
      <c r="I31" s="23"/>
      <c r="J31" s="24"/>
      <c r="K31" s="25">
        <f>SUM(K29:K30)</f>
        <v>0</v>
      </c>
    </row>
    <row r="32" spans="2:13">
      <c r="B32" s="80"/>
      <c r="C32" s="6"/>
      <c r="D32" s="6"/>
      <c r="E32" s="81"/>
      <c r="F32" s="28"/>
      <c r="G32" s="29"/>
      <c r="H32" s="117"/>
      <c r="I32" s="30"/>
      <c r="J32" s="31"/>
      <c r="K32" s="25"/>
    </row>
  </sheetData>
  <mergeCells count="4">
    <mergeCell ref="B5:K5"/>
    <mergeCell ref="J6:K6"/>
    <mergeCell ref="D7:F7"/>
    <mergeCell ref="B4:K4"/>
  </mergeCells>
  <pageMargins left="0.25" right="0.25" top="0.75" bottom="0.75" header="0.3" footer="0.3"/>
  <pageSetup paperSize="9" scale="85" fitToHeight="0" orientation="portrait" r:id="rId1"/>
  <headerFooter>
    <oddFooter>&amp;L&amp;K000000AME ARCHITECTURE et AME INGENIERIE&amp;C&amp;K000000&amp;D&amp;R&amp;K000000&amp;P /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2329FE-6352-3C46-AAA6-878C0255E944}">
  <sheetPr>
    <pageSetUpPr fitToPage="1"/>
  </sheetPr>
  <dimension ref="B1:M85"/>
  <sheetViews>
    <sheetView showGridLines="0" zoomScale="130" zoomScaleNormal="130" zoomScaleSheetLayoutView="165" workbookViewId="0">
      <selection activeCell="I56" sqref="I56:J57"/>
    </sheetView>
  </sheetViews>
  <sheetFormatPr baseColWidth="10" defaultColWidth="11.5" defaultRowHeight="13"/>
  <cols>
    <col min="1" max="1" width="0.6640625" style="1" customWidth="1"/>
    <col min="2" max="2" width="7.6640625" style="1" customWidth="1"/>
    <col min="3" max="3" width="1.1640625" style="1" customWidth="1"/>
    <col min="4" max="4" width="7.6640625" style="1" customWidth="1"/>
    <col min="5" max="5" width="9.6640625" style="1" customWidth="1"/>
    <col min="6" max="6" width="36.6640625" style="1" customWidth="1"/>
    <col min="7" max="7" width="7.6640625" style="1" customWidth="1"/>
    <col min="8" max="9" width="8.6640625" style="50" customWidth="1"/>
    <col min="10" max="10" width="10.6640625" style="136" customWidth="1"/>
    <col min="11" max="11" width="10.6640625" style="2" customWidth="1"/>
    <col min="12" max="12" width="2.5" style="1" customWidth="1"/>
    <col min="13" max="16384" width="11.5" style="1"/>
  </cols>
  <sheetData>
    <row r="1" spans="2:13">
      <c r="B1" s="3" t="s">
        <v>8</v>
      </c>
      <c r="C1" s="4"/>
      <c r="G1" s="34"/>
      <c r="J1" s="34"/>
      <c r="K1" s="34" t="s">
        <v>353</v>
      </c>
    </row>
    <row r="2" spans="2:13">
      <c r="B2" s="3" t="s">
        <v>9</v>
      </c>
      <c r="C2" s="4"/>
      <c r="G2" s="40"/>
      <c r="J2" s="40"/>
      <c r="K2" s="40">
        <f ca="1">TODAY()</f>
        <v>45666</v>
      </c>
      <c r="M2" s="32"/>
    </row>
    <row r="3" spans="2:13">
      <c r="B3" s="59" t="s">
        <v>376</v>
      </c>
      <c r="C3" s="5"/>
      <c r="G3" s="34"/>
      <c r="J3" s="34"/>
      <c r="K3" s="34" t="s">
        <v>380</v>
      </c>
      <c r="M3" s="32"/>
    </row>
    <row r="4" spans="2:13">
      <c r="B4" s="158" t="s">
        <v>375</v>
      </c>
      <c r="C4" s="158"/>
      <c r="D4" s="158"/>
      <c r="E4" s="158"/>
      <c r="F4" s="158"/>
      <c r="G4" s="158"/>
      <c r="H4" s="158"/>
      <c r="I4" s="158"/>
      <c r="J4" s="158"/>
      <c r="K4" s="158"/>
    </row>
    <row r="5" spans="2:13" ht="15" customHeight="1">
      <c r="B5" s="154" t="s">
        <v>377</v>
      </c>
      <c r="C5" s="154"/>
      <c r="D5" s="154"/>
      <c r="E5" s="154"/>
      <c r="F5" s="154"/>
      <c r="G5" s="154"/>
      <c r="H5" s="154"/>
      <c r="I5" s="154"/>
      <c r="J5" s="154"/>
      <c r="K5" s="154"/>
    </row>
    <row r="6" spans="2:13">
      <c r="B6" s="6"/>
      <c r="C6" s="6"/>
      <c r="D6" s="6"/>
      <c r="E6" s="6"/>
      <c r="F6" s="6"/>
      <c r="G6" s="6"/>
      <c r="J6" s="159"/>
      <c r="K6" s="159"/>
    </row>
    <row r="7" spans="2:13">
      <c r="B7" s="7" t="s">
        <v>1</v>
      </c>
      <c r="C7" s="91"/>
      <c r="D7" s="156" t="s">
        <v>294</v>
      </c>
      <c r="E7" s="156"/>
      <c r="F7" s="157"/>
      <c r="G7" s="7" t="s">
        <v>2</v>
      </c>
      <c r="H7" s="52" t="s">
        <v>168</v>
      </c>
      <c r="I7" s="52" t="s">
        <v>169</v>
      </c>
      <c r="J7" s="137" t="s">
        <v>5</v>
      </c>
      <c r="K7" s="8" t="s">
        <v>3</v>
      </c>
    </row>
    <row r="8" spans="2:13">
      <c r="B8" s="35"/>
      <c r="C8" s="37"/>
      <c r="D8" s="37"/>
      <c r="E8" s="37"/>
      <c r="F8" s="38"/>
      <c r="G8" s="35"/>
      <c r="H8" s="88"/>
      <c r="I8" s="85"/>
      <c r="J8" s="138"/>
      <c r="K8" s="39"/>
    </row>
    <row r="9" spans="2:13">
      <c r="B9" s="35">
        <v>1</v>
      </c>
      <c r="C9" s="37"/>
      <c r="D9" s="41" t="s">
        <v>149</v>
      </c>
      <c r="E9" s="37"/>
      <c r="F9" s="38"/>
      <c r="G9" s="46" t="s">
        <v>30</v>
      </c>
      <c r="H9" s="55">
        <v>14.98</v>
      </c>
      <c r="I9" s="55"/>
      <c r="J9" s="134"/>
      <c r="K9" s="48">
        <f>I9*J9</f>
        <v>0</v>
      </c>
    </row>
    <row r="10" spans="2:13">
      <c r="B10" s="42"/>
      <c r="C10" s="92"/>
      <c r="D10" s="43"/>
      <c r="E10" s="37"/>
      <c r="F10" s="38"/>
      <c r="G10" s="42"/>
      <c r="H10" s="55"/>
      <c r="I10" s="55"/>
      <c r="J10" s="130"/>
      <c r="K10" s="39"/>
    </row>
    <row r="11" spans="2:13">
      <c r="B11" s="35"/>
      <c r="C11" s="37"/>
      <c r="D11" s="41"/>
      <c r="E11" s="37"/>
      <c r="F11" s="22" t="str">
        <f>"Sous total "&amp;B9&amp;" hors taxes"</f>
        <v>Sous total 1 hors taxes</v>
      </c>
      <c r="G11" s="42"/>
      <c r="H11" s="55"/>
      <c r="I11" s="55"/>
      <c r="J11" s="130"/>
      <c r="K11" s="45">
        <f>SUM(K9:K10)</f>
        <v>0</v>
      </c>
    </row>
    <row r="12" spans="2:13">
      <c r="B12" s="35"/>
      <c r="C12" s="37"/>
      <c r="D12" s="37"/>
      <c r="E12" s="37"/>
      <c r="F12" s="38"/>
      <c r="G12" s="42"/>
      <c r="H12" s="55"/>
      <c r="I12" s="55"/>
      <c r="J12" s="135"/>
      <c r="K12" s="39"/>
    </row>
    <row r="13" spans="2:13">
      <c r="B13" s="35">
        <v>2</v>
      </c>
      <c r="C13" s="37"/>
      <c r="D13" s="41" t="s">
        <v>148</v>
      </c>
      <c r="E13" s="37"/>
      <c r="F13" s="38"/>
      <c r="G13" s="46"/>
      <c r="H13" s="55"/>
      <c r="I13" s="55"/>
      <c r="J13" s="130"/>
      <c r="K13" s="48"/>
    </row>
    <row r="14" spans="2:13">
      <c r="B14" s="35"/>
      <c r="C14" s="37"/>
      <c r="D14" s="41"/>
      <c r="E14" s="37"/>
      <c r="F14" s="38"/>
      <c r="G14" s="46"/>
      <c r="H14" s="55"/>
      <c r="I14" s="55"/>
      <c r="J14" s="130"/>
      <c r="K14" s="48"/>
    </row>
    <row r="15" spans="2:13">
      <c r="B15" s="46"/>
      <c r="C15" s="37"/>
      <c r="D15" s="5" t="s">
        <v>247</v>
      </c>
      <c r="E15" s="37"/>
      <c r="F15" s="38"/>
      <c r="G15" s="46"/>
      <c r="H15" s="55"/>
      <c r="I15" s="55"/>
      <c r="J15" s="130"/>
      <c r="K15" s="48"/>
    </row>
    <row r="16" spans="2:13">
      <c r="B16" s="46" t="s">
        <v>86</v>
      </c>
      <c r="C16" s="37"/>
      <c r="D16" s="60"/>
      <c r="E16" s="60" t="s">
        <v>248</v>
      </c>
      <c r="F16" s="38"/>
      <c r="G16" s="46" t="s">
        <v>30</v>
      </c>
      <c r="H16" s="55">
        <v>12</v>
      </c>
      <c r="I16" s="55"/>
      <c r="J16" s="130"/>
      <c r="K16" s="48">
        <f>J16*I16</f>
        <v>0</v>
      </c>
    </row>
    <row r="17" spans="2:11">
      <c r="B17" s="46" t="s">
        <v>87</v>
      </c>
      <c r="C17" s="37"/>
      <c r="E17" s="60" t="s">
        <v>249</v>
      </c>
      <c r="F17" s="38"/>
      <c r="G17" s="46" t="s">
        <v>30</v>
      </c>
      <c r="H17" s="55">
        <v>163</v>
      </c>
      <c r="I17" s="55"/>
      <c r="J17" s="130"/>
      <c r="K17" s="48">
        <f>J17*I17</f>
        <v>0</v>
      </c>
    </row>
    <row r="18" spans="2:11">
      <c r="B18" s="46"/>
      <c r="C18" s="37"/>
      <c r="D18" s="1" t="s">
        <v>250</v>
      </c>
      <c r="E18" s="60"/>
      <c r="F18" s="38"/>
      <c r="G18" s="46"/>
      <c r="H18" s="55"/>
      <c r="I18" s="55"/>
      <c r="J18" s="130"/>
      <c r="K18" s="48"/>
    </row>
    <row r="19" spans="2:11">
      <c r="B19" s="46" t="s">
        <v>128</v>
      </c>
      <c r="C19" s="37"/>
      <c r="E19" s="60" t="s">
        <v>175</v>
      </c>
      <c r="F19" s="38"/>
      <c r="G19" s="46" t="s">
        <v>30</v>
      </c>
      <c r="H19" s="55">
        <v>69.2</v>
      </c>
      <c r="I19" s="55"/>
      <c r="J19" s="130"/>
      <c r="K19" s="48">
        <f t="shared" ref="K19:K20" si="0">J19*I19</f>
        <v>0</v>
      </c>
    </row>
    <row r="20" spans="2:11">
      <c r="B20" s="46" t="s">
        <v>135</v>
      </c>
      <c r="C20" s="37"/>
      <c r="E20" s="60" t="s">
        <v>176</v>
      </c>
      <c r="F20" s="38"/>
      <c r="G20" s="46" t="s">
        <v>30</v>
      </c>
      <c r="H20" s="55">
        <v>41.37</v>
      </c>
      <c r="I20" s="55"/>
      <c r="J20" s="130"/>
      <c r="K20" s="48">
        <f t="shared" si="0"/>
        <v>0</v>
      </c>
    </row>
    <row r="21" spans="2:11">
      <c r="B21" s="46" t="s">
        <v>141</v>
      </c>
      <c r="C21" s="37"/>
      <c r="E21" s="60" t="s">
        <v>34</v>
      </c>
      <c r="F21" s="38"/>
      <c r="G21" s="46" t="s">
        <v>30</v>
      </c>
      <c r="H21" s="55">
        <v>22.15</v>
      </c>
      <c r="I21" s="55"/>
      <c r="J21" s="130"/>
      <c r="K21" s="48">
        <f t="shared" ref="K21" si="1">J21*I21</f>
        <v>0</v>
      </c>
    </row>
    <row r="22" spans="2:11">
      <c r="B22" s="35"/>
      <c r="C22" s="37"/>
      <c r="D22" s="41"/>
      <c r="E22" s="37"/>
      <c r="F22" s="38"/>
      <c r="G22" s="42"/>
      <c r="H22" s="55"/>
      <c r="I22" s="55"/>
      <c r="J22" s="130"/>
      <c r="K22" s="39"/>
    </row>
    <row r="23" spans="2:11">
      <c r="B23" s="35"/>
      <c r="C23" s="37"/>
      <c r="D23" s="41"/>
      <c r="E23" s="37"/>
      <c r="F23" s="22" t="str">
        <f>"Sous total "&amp;B13&amp;" hors taxes"</f>
        <v>Sous total 2 hors taxes</v>
      </c>
      <c r="G23" s="42"/>
      <c r="H23" s="55"/>
      <c r="I23" s="55"/>
      <c r="J23" s="130"/>
      <c r="K23" s="45">
        <f>SUM(K13:K22)</f>
        <v>0</v>
      </c>
    </row>
    <row r="24" spans="2:11">
      <c r="B24" s="35"/>
      <c r="C24" s="37"/>
      <c r="D24" s="41"/>
      <c r="E24" s="37"/>
      <c r="F24" s="22"/>
      <c r="G24" s="42"/>
      <c r="H24" s="55"/>
      <c r="I24" s="55"/>
      <c r="J24" s="130"/>
      <c r="K24" s="12"/>
    </row>
    <row r="25" spans="2:11">
      <c r="B25" s="35">
        <v>3</v>
      </c>
      <c r="C25" s="37"/>
      <c r="D25" s="41" t="s">
        <v>12</v>
      </c>
      <c r="E25" s="37"/>
      <c r="F25" s="38"/>
      <c r="G25" s="42"/>
      <c r="H25" s="55"/>
      <c r="I25" s="55"/>
      <c r="J25" s="135"/>
      <c r="K25" s="39"/>
    </row>
    <row r="26" spans="2:11">
      <c r="B26" s="35"/>
      <c r="C26" s="37"/>
      <c r="D26" s="49"/>
      <c r="E26" s="37"/>
      <c r="F26" s="38"/>
      <c r="G26" s="46"/>
      <c r="H26" s="55"/>
      <c r="I26" s="55"/>
      <c r="J26" s="130"/>
      <c r="K26" s="48"/>
    </row>
    <row r="27" spans="2:11">
      <c r="B27" s="46" t="s">
        <v>88</v>
      </c>
      <c r="C27" s="37"/>
      <c r="D27" s="60" t="s">
        <v>13</v>
      </c>
      <c r="E27" s="60"/>
      <c r="F27" s="38"/>
      <c r="G27" s="46" t="s">
        <v>30</v>
      </c>
      <c r="H27" s="55">
        <v>30.02</v>
      </c>
      <c r="I27" s="55"/>
      <c r="J27" s="130"/>
      <c r="K27" s="48">
        <f t="shared" ref="K27:K30" si="2">J27*I27</f>
        <v>0</v>
      </c>
    </row>
    <row r="28" spans="2:11">
      <c r="B28" s="46" t="s">
        <v>89</v>
      </c>
      <c r="C28" s="37"/>
      <c r="D28" s="60" t="s">
        <v>150</v>
      </c>
      <c r="E28" s="60"/>
      <c r="F28" s="38"/>
      <c r="G28" s="46" t="s">
        <v>31</v>
      </c>
      <c r="H28" s="55">
        <v>6</v>
      </c>
      <c r="I28" s="55"/>
      <c r="J28" s="130"/>
      <c r="K28" s="48">
        <f t="shared" si="2"/>
        <v>0</v>
      </c>
    </row>
    <row r="29" spans="2:11">
      <c r="B29" s="46" t="s">
        <v>90</v>
      </c>
      <c r="C29" s="37"/>
      <c r="D29" s="60" t="s">
        <v>35</v>
      </c>
      <c r="E29" s="60"/>
      <c r="F29" s="38"/>
      <c r="G29" s="46" t="s">
        <v>31</v>
      </c>
      <c r="H29" s="55">
        <v>6</v>
      </c>
      <c r="I29" s="55"/>
      <c r="J29" s="130"/>
      <c r="K29" s="48">
        <f t="shared" si="2"/>
        <v>0</v>
      </c>
    </row>
    <row r="30" spans="2:11">
      <c r="B30" s="46" t="s">
        <v>91</v>
      </c>
      <c r="C30" s="37"/>
      <c r="D30" s="60" t="s">
        <v>36</v>
      </c>
      <c r="E30" s="60"/>
      <c r="F30" s="38"/>
      <c r="G30" s="46" t="s">
        <v>31</v>
      </c>
      <c r="H30" s="55">
        <v>6</v>
      </c>
      <c r="I30" s="55"/>
      <c r="J30" s="130"/>
      <c r="K30" s="48">
        <f t="shared" si="2"/>
        <v>0</v>
      </c>
    </row>
    <row r="31" spans="2:11">
      <c r="B31" s="42"/>
      <c r="C31" s="92"/>
      <c r="D31" s="43"/>
      <c r="E31" s="37"/>
      <c r="F31" s="38"/>
      <c r="G31" s="42"/>
      <c r="H31" s="55"/>
      <c r="I31" s="55"/>
      <c r="J31" s="130"/>
      <c r="K31" s="39"/>
    </row>
    <row r="32" spans="2:11">
      <c r="B32" s="35"/>
      <c r="C32" s="37"/>
      <c r="D32" s="41"/>
      <c r="E32" s="37"/>
      <c r="F32" s="22" t="str">
        <f>"Sous total "&amp;B25&amp;" hors taxes"</f>
        <v>Sous total 3 hors taxes</v>
      </c>
      <c r="G32" s="42"/>
      <c r="H32" s="55"/>
      <c r="I32" s="55"/>
      <c r="J32" s="130"/>
      <c r="K32" s="45">
        <f>SUM(K26:K31)</f>
        <v>0</v>
      </c>
    </row>
    <row r="33" spans="2:11">
      <c r="B33" s="35"/>
      <c r="C33" s="37"/>
      <c r="D33" s="41"/>
      <c r="E33" s="37"/>
      <c r="F33" s="22"/>
      <c r="G33" s="42"/>
      <c r="H33" s="55"/>
      <c r="I33" s="55"/>
      <c r="J33" s="130"/>
      <c r="K33" s="12"/>
    </row>
    <row r="34" spans="2:11">
      <c r="B34" s="35">
        <v>4</v>
      </c>
      <c r="C34" s="37"/>
      <c r="D34" s="41" t="s">
        <v>151</v>
      </c>
      <c r="E34" s="37"/>
      <c r="F34" s="38"/>
      <c r="G34" s="42"/>
      <c r="H34" s="55"/>
      <c r="I34" s="55"/>
      <c r="J34" s="135"/>
      <c r="K34" s="39"/>
    </row>
    <row r="35" spans="2:11">
      <c r="B35" s="35"/>
      <c r="C35" s="37"/>
      <c r="D35" s="49"/>
      <c r="E35" s="37"/>
      <c r="F35" s="38"/>
      <c r="G35" s="46"/>
      <c r="H35" s="55"/>
      <c r="I35" s="55"/>
      <c r="J35" s="130"/>
      <c r="K35" s="48"/>
    </row>
    <row r="36" spans="2:11">
      <c r="B36" s="46" t="s">
        <v>92</v>
      </c>
      <c r="C36" s="37"/>
      <c r="D36" s="60" t="s">
        <v>14</v>
      </c>
      <c r="E36" s="60"/>
      <c r="F36" s="38"/>
      <c r="G36" s="46" t="s">
        <v>30</v>
      </c>
      <c r="H36" s="55">
        <v>369</v>
      </c>
      <c r="I36" s="55"/>
      <c r="J36" s="130"/>
      <c r="K36" s="48">
        <f>J36*I36</f>
        <v>0</v>
      </c>
    </row>
    <row r="37" spans="2:11">
      <c r="B37" s="46" t="s">
        <v>93</v>
      </c>
      <c r="C37" s="37"/>
      <c r="D37" s="60" t="s">
        <v>15</v>
      </c>
      <c r="E37" s="60"/>
      <c r="F37" s="38"/>
      <c r="G37" s="46" t="s">
        <v>30</v>
      </c>
      <c r="H37" s="55">
        <v>50.57</v>
      </c>
      <c r="I37" s="55"/>
      <c r="J37" s="130"/>
      <c r="K37" s="48">
        <f t="shared" ref="K37" si="3">J37*I37</f>
        <v>0</v>
      </c>
    </row>
    <row r="38" spans="2:11">
      <c r="B38" s="42"/>
      <c r="C38" s="92"/>
      <c r="D38" s="43"/>
      <c r="E38" s="37"/>
      <c r="F38" s="38"/>
      <c r="G38" s="42"/>
      <c r="I38" s="55"/>
      <c r="J38" s="130"/>
      <c r="K38" s="39"/>
    </row>
    <row r="39" spans="2:11">
      <c r="B39" s="35"/>
      <c r="C39" s="37"/>
      <c r="D39" s="41"/>
      <c r="E39" s="37"/>
      <c r="F39" s="22" t="str">
        <f>"Sous total "&amp;B34&amp;" hors taxes"</f>
        <v>Sous total 4 hors taxes</v>
      </c>
      <c r="G39" s="42"/>
      <c r="I39" s="88"/>
      <c r="J39" s="130"/>
      <c r="K39" s="45">
        <f>SUM(K35:K38)</f>
        <v>0</v>
      </c>
    </row>
    <row r="40" spans="2:11">
      <c r="B40" s="35"/>
      <c r="C40" s="37"/>
      <c r="D40" s="41"/>
      <c r="E40" s="37"/>
      <c r="F40" s="22"/>
      <c r="G40" s="42"/>
      <c r="H40" s="88"/>
      <c r="I40" s="55"/>
      <c r="J40" s="130"/>
      <c r="K40" s="12"/>
    </row>
    <row r="41" spans="2:11">
      <c r="B41" s="35">
        <v>5</v>
      </c>
      <c r="C41" s="37"/>
      <c r="D41" s="41" t="s">
        <v>16</v>
      </c>
      <c r="E41" s="37"/>
      <c r="F41" s="38"/>
      <c r="G41" s="42"/>
      <c r="I41" s="55"/>
      <c r="J41" s="135"/>
      <c r="K41" s="39"/>
    </row>
    <row r="42" spans="2:11">
      <c r="B42" s="35"/>
      <c r="C42" s="37"/>
      <c r="D42" s="41"/>
      <c r="E42" s="37"/>
      <c r="F42" s="38"/>
      <c r="G42" s="42"/>
      <c r="I42" s="55"/>
      <c r="J42" s="135"/>
      <c r="K42" s="39"/>
    </row>
    <row r="43" spans="2:11">
      <c r="B43" s="46" t="s">
        <v>81</v>
      </c>
      <c r="C43" s="37"/>
      <c r="D43" s="60" t="s">
        <v>17</v>
      </c>
      <c r="E43" s="37"/>
      <c r="F43" s="38"/>
      <c r="G43" s="42"/>
      <c r="I43" s="55"/>
      <c r="J43" s="135"/>
      <c r="K43" s="39"/>
    </row>
    <row r="44" spans="2:11">
      <c r="B44" s="46" t="s">
        <v>94</v>
      </c>
      <c r="C44" s="37"/>
      <c r="D44" s="41"/>
      <c r="E44" s="60" t="s">
        <v>95</v>
      </c>
      <c r="F44" s="38"/>
      <c r="G44" s="46" t="s">
        <v>78</v>
      </c>
      <c r="I44" s="55"/>
      <c r="J44" s="135"/>
      <c r="K44" s="48"/>
    </row>
    <row r="45" spans="2:11">
      <c r="B45" s="46" t="s">
        <v>96</v>
      </c>
      <c r="C45" s="37"/>
      <c r="D45" s="41"/>
      <c r="E45" s="60" t="s">
        <v>348</v>
      </c>
      <c r="F45" s="38"/>
      <c r="G45" s="46" t="s">
        <v>31</v>
      </c>
      <c r="H45" s="55">
        <v>2</v>
      </c>
      <c r="I45" s="55"/>
      <c r="J45" s="130"/>
      <c r="K45" s="48">
        <f>J45*I45</f>
        <v>0</v>
      </c>
    </row>
    <row r="46" spans="2:11">
      <c r="B46" s="46" t="s">
        <v>97</v>
      </c>
      <c r="C46" s="37"/>
      <c r="D46" s="41"/>
      <c r="E46" s="60" t="s">
        <v>363</v>
      </c>
      <c r="F46" s="38"/>
      <c r="G46" s="46" t="s">
        <v>31</v>
      </c>
      <c r="H46" s="55">
        <v>2</v>
      </c>
      <c r="I46" s="55"/>
      <c r="J46" s="130"/>
      <c r="K46" s="48">
        <f t="shared" ref="K46:K53" si="4">J46*I46</f>
        <v>0</v>
      </c>
    </row>
    <row r="47" spans="2:11">
      <c r="B47" s="46" t="s">
        <v>98</v>
      </c>
      <c r="C47" s="37"/>
      <c r="D47" s="41"/>
      <c r="E47" s="60" t="s">
        <v>349</v>
      </c>
      <c r="F47" s="38"/>
      <c r="G47" s="46" t="s">
        <v>31</v>
      </c>
      <c r="H47" s="55">
        <v>8</v>
      </c>
      <c r="I47" s="55"/>
      <c r="J47" s="130"/>
      <c r="K47" s="48">
        <f t="shared" si="4"/>
        <v>0</v>
      </c>
    </row>
    <row r="48" spans="2:11">
      <c r="B48" s="46" t="s">
        <v>99</v>
      </c>
      <c r="C48" s="37"/>
      <c r="D48" s="41"/>
      <c r="E48" s="60" t="s">
        <v>177</v>
      </c>
      <c r="F48" s="38"/>
      <c r="G48" s="46" t="s">
        <v>31</v>
      </c>
      <c r="H48" s="55">
        <v>1</v>
      </c>
      <c r="I48" s="55"/>
      <c r="J48" s="130"/>
      <c r="K48" s="48">
        <f t="shared" si="4"/>
        <v>0</v>
      </c>
    </row>
    <row r="49" spans="2:11">
      <c r="B49" s="46" t="s">
        <v>100</v>
      </c>
      <c r="C49" s="37"/>
      <c r="D49" s="41"/>
      <c r="E49" s="60" t="s">
        <v>364</v>
      </c>
      <c r="F49" s="38"/>
      <c r="G49" s="46" t="s">
        <v>31</v>
      </c>
      <c r="H49" s="55">
        <v>1</v>
      </c>
      <c r="I49" s="55"/>
      <c r="J49" s="130"/>
      <c r="K49" s="48">
        <f t="shared" si="4"/>
        <v>0</v>
      </c>
    </row>
    <row r="50" spans="2:11">
      <c r="B50" s="46" t="s">
        <v>100</v>
      </c>
      <c r="C50" s="37"/>
      <c r="D50" s="41"/>
      <c r="E50" s="60" t="s">
        <v>179</v>
      </c>
      <c r="F50" s="38"/>
      <c r="G50" s="46" t="s">
        <v>31</v>
      </c>
      <c r="H50" s="55">
        <v>1</v>
      </c>
      <c r="I50" s="55"/>
      <c r="J50" s="130"/>
      <c r="K50" s="48">
        <f t="shared" ref="K50" si="5">J50*I50</f>
        <v>0</v>
      </c>
    </row>
    <row r="51" spans="2:11">
      <c r="B51" s="46" t="s">
        <v>100</v>
      </c>
      <c r="C51" s="37"/>
      <c r="D51" s="41"/>
      <c r="E51" s="60" t="s">
        <v>365</v>
      </c>
      <c r="F51" s="38"/>
      <c r="G51" s="46" t="s">
        <v>31</v>
      </c>
      <c r="H51" s="55">
        <v>1</v>
      </c>
      <c r="I51" s="55"/>
      <c r="J51" s="130"/>
      <c r="K51" s="48">
        <f t="shared" ref="K51" si="6">J51*I51</f>
        <v>0</v>
      </c>
    </row>
    <row r="52" spans="2:11">
      <c r="B52" s="46" t="s">
        <v>178</v>
      </c>
      <c r="C52" s="37"/>
      <c r="D52" s="41"/>
      <c r="E52" s="60" t="s">
        <v>101</v>
      </c>
      <c r="F52" s="38"/>
      <c r="G52" s="46" t="s">
        <v>79</v>
      </c>
      <c r="I52" s="55"/>
      <c r="J52" s="130"/>
      <c r="K52" s="48"/>
    </row>
    <row r="53" spans="2:11">
      <c r="B53" s="46" t="s">
        <v>82</v>
      </c>
      <c r="C53" s="37"/>
      <c r="D53" s="84" t="s">
        <v>37</v>
      </c>
      <c r="E53" s="60"/>
      <c r="F53" s="38"/>
      <c r="G53" s="46" t="s">
        <v>32</v>
      </c>
      <c r="H53" s="55">
        <v>271.714</v>
      </c>
      <c r="I53" s="55"/>
      <c r="J53" s="130"/>
      <c r="K53" s="48">
        <f t="shared" si="4"/>
        <v>0</v>
      </c>
    </row>
    <row r="54" spans="2:11">
      <c r="B54" s="46" t="s">
        <v>83</v>
      </c>
      <c r="C54" s="37"/>
      <c r="D54" s="84" t="s">
        <v>38</v>
      </c>
      <c r="E54" s="60"/>
      <c r="F54" s="38"/>
      <c r="G54" s="46" t="s">
        <v>33</v>
      </c>
      <c r="H54" s="55">
        <v>2.39</v>
      </c>
      <c r="I54" s="55"/>
      <c r="J54" s="130"/>
      <c r="K54" s="48">
        <f t="shared" ref="K54:K55" si="7">J54*I54</f>
        <v>0</v>
      </c>
    </row>
    <row r="55" spans="2:11">
      <c r="B55" s="46" t="s">
        <v>327</v>
      </c>
      <c r="C55" s="37"/>
      <c r="D55" s="5"/>
      <c r="E55" s="60" t="s">
        <v>252</v>
      </c>
      <c r="F55" s="38"/>
      <c r="G55" s="46" t="s">
        <v>33</v>
      </c>
      <c r="H55" s="55">
        <v>1</v>
      </c>
      <c r="I55" s="55"/>
      <c r="J55" s="130"/>
      <c r="K55" s="48">
        <f t="shared" si="7"/>
        <v>0</v>
      </c>
    </row>
    <row r="56" spans="2:11">
      <c r="B56" s="46" t="s">
        <v>328</v>
      </c>
      <c r="C56" s="37"/>
      <c r="D56" s="84"/>
      <c r="E56" s="60" t="s">
        <v>251</v>
      </c>
      <c r="F56" s="38"/>
      <c r="G56" s="46" t="s">
        <v>33</v>
      </c>
      <c r="H56" s="55">
        <v>1</v>
      </c>
      <c r="I56" s="55"/>
      <c r="J56" s="130"/>
      <c r="K56" s="48">
        <f>J56*I56</f>
        <v>0</v>
      </c>
    </row>
    <row r="57" spans="2:11">
      <c r="B57" s="46" t="s">
        <v>85</v>
      </c>
      <c r="C57" s="37"/>
      <c r="D57" s="5" t="s">
        <v>180</v>
      </c>
      <c r="E57" s="60"/>
      <c r="F57" s="38"/>
      <c r="G57" s="46" t="s">
        <v>32</v>
      </c>
      <c r="H57" s="55">
        <v>15</v>
      </c>
      <c r="I57" s="55"/>
      <c r="J57" s="130"/>
      <c r="K57" s="48">
        <f t="shared" ref="K57:K59" si="8">J57*I57</f>
        <v>0</v>
      </c>
    </row>
    <row r="58" spans="2:11">
      <c r="B58" s="46" t="s">
        <v>309</v>
      </c>
      <c r="C58" s="37"/>
      <c r="D58" s="5" t="s">
        <v>350</v>
      </c>
      <c r="E58" s="60"/>
      <c r="F58" s="38"/>
      <c r="G58" s="46" t="s">
        <v>30</v>
      </c>
      <c r="H58" s="55">
        <v>66</v>
      </c>
      <c r="I58" s="55"/>
      <c r="J58" s="130"/>
      <c r="K58" s="48">
        <f t="shared" si="8"/>
        <v>0</v>
      </c>
    </row>
    <row r="59" spans="2:11">
      <c r="B59" s="46" t="s">
        <v>312</v>
      </c>
      <c r="C59" s="37"/>
      <c r="D59" s="5" t="s">
        <v>374</v>
      </c>
      <c r="E59" s="60"/>
      <c r="F59" s="38"/>
      <c r="G59" s="46" t="s">
        <v>33</v>
      </c>
      <c r="H59" s="55">
        <v>1</v>
      </c>
      <c r="I59" s="55"/>
      <c r="J59" s="130"/>
      <c r="K59" s="48">
        <f t="shared" si="8"/>
        <v>0</v>
      </c>
    </row>
    <row r="60" spans="2:11">
      <c r="B60" s="35"/>
      <c r="C60" s="37"/>
      <c r="D60" s="84"/>
      <c r="E60" s="60"/>
      <c r="F60" s="38"/>
      <c r="G60" s="46"/>
      <c r="I60" s="55"/>
      <c r="J60" s="135"/>
      <c r="K60" s="48"/>
    </row>
    <row r="61" spans="2:11">
      <c r="B61" s="35"/>
      <c r="C61" s="37"/>
      <c r="D61" s="84"/>
      <c r="E61" s="60"/>
      <c r="F61" s="22" t="str">
        <f>"Sous total "&amp;B41&amp;" hors taxes"</f>
        <v>Sous total 5 hors taxes</v>
      </c>
      <c r="G61" s="46"/>
      <c r="I61" s="55"/>
      <c r="J61" s="135"/>
      <c r="K61" s="45">
        <f>SUM(K45:K59)</f>
        <v>0</v>
      </c>
    </row>
    <row r="62" spans="2:11" s="6" customFormat="1">
      <c r="B62" s="82"/>
      <c r="C62" s="83"/>
      <c r="D62" s="100"/>
      <c r="E62" s="101"/>
      <c r="F62" s="28"/>
      <c r="G62" s="102"/>
      <c r="H62" s="149"/>
      <c r="I62" s="56"/>
      <c r="J62" s="139"/>
      <c r="K62" s="57"/>
    </row>
    <row r="63" spans="2:11">
      <c r="B63" s="35"/>
      <c r="C63" s="37"/>
      <c r="D63" s="84"/>
      <c r="E63" s="60"/>
      <c r="F63" s="38"/>
      <c r="G63" s="46"/>
      <c r="H63" s="88"/>
      <c r="I63" s="55"/>
      <c r="J63" s="135"/>
      <c r="K63" s="48"/>
    </row>
    <row r="64" spans="2:11">
      <c r="B64" s="35">
        <v>6</v>
      </c>
      <c r="C64" s="37"/>
      <c r="D64" s="41" t="s">
        <v>39</v>
      </c>
      <c r="E64" s="37"/>
      <c r="F64" s="38"/>
      <c r="G64" s="42"/>
      <c r="I64" s="55"/>
      <c r="J64" s="130"/>
      <c r="K64" s="39"/>
    </row>
    <row r="65" spans="2:11">
      <c r="B65" s="35"/>
      <c r="C65" s="37"/>
      <c r="D65" s="41"/>
      <c r="E65" s="37"/>
      <c r="F65" s="38"/>
      <c r="G65" s="42"/>
      <c r="I65" s="55"/>
      <c r="J65" s="130"/>
      <c r="K65" s="39"/>
    </row>
    <row r="66" spans="2:11">
      <c r="B66" s="46" t="s">
        <v>102</v>
      </c>
      <c r="C66" s="37"/>
      <c r="D66" s="60" t="s">
        <v>103</v>
      </c>
      <c r="E66" s="37"/>
      <c r="F66" s="38"/>
      <c r="G66" s="46" t="s">
        <v>33</v>
      </c>
      <c r="H66" s="55">
        <v>1</v>
      </c>
      <c r="I66" s="55"/>
      <c r="J66" s="130"/>
      <c r="K66" s="48">
        <f>J66*I66</f>
        <v>0</v>
      </c>
    </row>
    <row r="67" spans="2:11">
      <c r="B67" s="46" t="s">
        <v>104</v>
      </c>
      <c r="C67" s="37"/>
      <c r="D67" s="5" t="s">
        <v>105</v>
      </c>
      <c r="E67" s="60"/>
      <c r="F67" s="38"/>
      <c r="G67" s="46"/>
      <c r="H67" s="55"/>
      <c r="I67" s="55"/>
      <c r="J67" s="130"/>
      <c r="K67" s="48"/>
    </row>
    <row r="68" spans="2:11">
      <c r="B68" s="46" t="s">
        <v>106</v>
      </c>
      <c r="C68" s="37"/>
      <c r="D68" s="5"/>
      <c r="E68" s="60" t="s">
        <v>109</v>
      </c>
      <c r="F68" s="38"/>
      <c r="G68" s="46" t="s">
        <v>33</v>
      </c>
      <c r="H68" s="55">
        <v>1</v>
      </c>
      <c r="I68" s="55"/>
      <c r="J68" s="130"/>
      <c r="K68" s="48">
        <f>J68*I68</f>
        <v>0</v>
      </c>
    </row>
    <row r="69" spans="2:11">
      <c r="B69" s="46" t="s">
        <v>107</v>
      </c>
      <c r="C69" s="37"/>
      <c r="D69" s="5"/>
      <c r="E69" s="60" t="s">
        <v>108</v>
      </c>
      <c r="F69" s="38"/>
      <c r="G69" s="46" t="s">
        <v>33</v>
      </c>
      <c r="H69" s="55">
        <v>1</v>
      </c>
      <c r="I69" s="55"/>
      <c r="J69" s="130"/>
      <c r="K69" s="48">
        <f>J69*I69</f>
        <v>0</v>
      </c>
    </row>
    <row r="70" spans="2:11">
      <c r="B70" s="35"/>
      <c r="C70" s="37"/>
      <c r="D70" s="84"/>
      <c r="E70" s="60"/>
      <c r="F70" s="38"/>
      <c r="G70" s="46"/>
      <c r="I70" s="55"/>
      <c r="J70" s="130"/>
      <c r="K70" s="48"/>
    </row>
    <row r="71" spans="2:11">
      <c r="B71" s="35"/>
      <c r="C71" s="37"/>
      <c r="D71" s="84"/>
      <c r="E71" s="60"/>
      <c r="F71" s="22" t="str">
        <f>"Sous total "&amp;B64&amp;" hors taxes"</f>
        <v>Sous total 6 hors taxes</v>
      </c>
      <c r="G71" s="46"/>
      <c r="I71" s="55"/>
      <c r="J71" s="135"/>
      <c r="K71" s="45">
        <f>SUM(K65:K70)</f>
        <v>0</v>
      </c>
    </row>
    <row r="72" spans="2:11">
      <c r="B72" s="35"/>
      <c r="C72" s="37"/>
      <c r="D72" s="84"/>
      <c r="E72" s="60"/>
      <c r="F72" s="22"/>
      <c r="G72" s="46"/>
      <c r="I72" s="55"/>
      <c r="J72" s="135"/>
      <c r="K72" s="39"/>
    </row>
    <row r="73" spans="2:11">
      <c r="B73" s="35">
        <v>7</v>
      </c>
      <c r="C73" s="37"/>
      <c r="D73" s="120" t="s">
        <v>181</v>
      </c>
      <c r="E73" s="37"/>
      <c r="F73" s="38"/>
      <c r="G73" s="46" t="s">
        <v>33</v>
      </c>
      <c r="H73" s="55">
        <v>1</v>
      </c>
      <c r="I73" s="55"/>
      <c r="J73" s="130"/>
      <c r="K73" s="134">
        <f>J73*I73</f>
        <v>0</v>
      </c>
    </row>
    <row r="74" spans="2:11">
      <c r="B74" s="35"/>
      <c r="C74" s="37"/>
      <c r="D74" s="84"/>
      <c r="E74" s="60"/>
      <c r="F74" s="38"/>
      <c r="G74" s="46"/>
      <c r="H74" s="55"/>
      <c r="I74" s="55"/>
      <c r="J74" s="135"/>
      <c r="K74" s="134"/>
    </row>
    <row r="75" spans="2:11">
      <c r="B75" s="35"/>
      <c r="C75" s="37"/>
      <c r="D75" s="84"/>
      <c r="E75" s="60"/>
      <c r="F75" s="22" t="str">
        <f>"Sous total "&amp;B73&amp;" hors taxes"</f>
        <v>Sous total 7 hors taxes</v>
      </c>
      <c r="G75" s="46"/>
      <c r="H75" s="55"/>
      <c r="I75" s="55"/>
      <c r="J75" s="135"/>
      <c r="K75" s="133">
        <f>SUM(K73:K74)</f>
        <v>0</v>
      </c>
    </row>
    <row r="76" spans="2:11">
      <c r="B76" s="35"/>
      <c r="C76" s="37"/>
      <c r="D76" s="84"/>
      <c r="E76" s="60"/>
      <c r="F76" s="22"/>
      <c r="G76" s="46"/>
      <c r="H76" s="55"/>
      <c r="I76" s="55"/>
      <c r="J76" s="135"/>
      <c r="K76" s="144"/>
    </row>
    <row r="77" spans="2:11">
      <c r="B77" s="35">
        <v>8</v>
      </c>
      <c r="C77" s="37"/>
      <c r="D77" s="120" t="s">
        <v>182</v>
      </c>
      <c r="E77" s="37"/>
      <c r="F77" s="38"/>
      <c r="G77" s="46" t="s">
        <v>33</v>
      </c>
      <c r="H77" s="55">
        <v>1</v>
      </c>
      <c r="I77" s="55"/>
      <c r="J77" s="130"/>
      <c r="K77" s="134">
        <f>J77*I77</f>
        <v>0</v>
      </c>
    </row>
    <row r="78" spans="2:11">
      <c r="B78" s="35"/>
      <c r="C78" s="37"/>
      <c r="D78" s="84"/>
      <c r="E78" s="60"/>
      <c r="F78" s="38"/>
      <c r="G78" s="46"/>
      <c r="H78" s="88"/>
      <c r="I78" s="55"/>
      <c r="J78" s="135"/>
      <c r="K78" s="48"/>
    </row>
    <row r="79" spans="2:11">
      <c r="B79" s="35"/>
      <c r="C79" s="37"/>
      <c r="D79" s="84"/>
      <c r="E79" s="60"/>
      <c r="F79" s="22" t="str">
        <f>"Sous total "&amp;B77&amp;" hors taxes"</f>
        <v>Sous total 8 hors taxes</v>
      </c>
      <c r="G79" s="46"/>
      <c r="H79" s="116"/>
      <c r="I79" s="55"/>
      <c r="J79" s="135"/>
      <c r="K79" s="45">
        <f>SUM(K77:K78)</f>
        <v>0</v>
      </c>
    </row>
    <row r="80" spans="2:11">
      <c r="B80" s="35"/>
      <c r="C80" s="37"/>
      <c r="D80" s="84"/>
      <c r="E80" s="60"/>
      <c r="F80" s="22"/>
      <c r="G80" s="46"/>
      <c r="H80" s="118"/>
      <c r="I80" s="55"/>
      <c r="J80" s="135"/>
      <c r="K80" s="61"/>
    </row>
    <row r="81" spans="2:13">
      <c r="B81" s="13"/>
      <c r="C81" s="93"/>
      <c r="D81" s="14"/>
      <c r="E81" s="15"/>
      <c r="F81" s="16"/>
      <c r="G81" s="17"/>
      <c r="I81" s="18"/>
      <c r="J81" s="140"/>
      <c r="K81" s="12"/>
    </row>
    <row r="82" spans="2:13">
      <c r="B82" s="19"/>
      <c r="C82" s="21"/>
      <c r="D82" s="20"/>
      <c r="E82" s="21"/>
      <c r="F82" s="22" t="s">
        <v>0</v>
      </c>
      <c r="G82" s="9"/>
      <c r="I82" s="23"/>
      <c r="J82" s="141"/>
      <c r="K82" s="11">
        <f>K11+K23+K32+K39+K61+K71+K719+K75+K79</f>
        <v>0</v>
      </c>
      <c r="M82" s="2"/>
    </row>
    <row r="83" spans="2:13">
      <c r="B83" s="19"/>
      <c r="C83" s="21"/>
      <c r="D83" s="21"/>
      <c r="E83" s="21"/>
      <c r="F83" s="22" t="s">
        <v>4</v>
      </c>
      <c r="G83" s="9"/>
      <c r="I83" s="23"/>
      <c r="J83" s="141"/>
      <c r="K83" s="12">
        <f>ROUND(K82*0.2,2)</f>
        <v>0</v>
      </c>
    </row>
    <row r="84" spans="2:13">
      <c r="B84" s="19"/>
      <c r="C84" s="21"/>
      <c r="D84" s="21"/>
      <c r="E84" s="21"/>
      <c r="F84" s="22" t="s">
        <v>6</v>
      </c>
      <c r="G84" s="9"/>
      <c r="I84" s="23"/>
      <c r="J84" s="141"/>
      <c r="K84" s="11">
        <f>K82+K83</f>
        <v>0</v>
      </c>
    </row>
    <row r="85" spans="2:13" s="6" customFormat="1">
      <c r="B85" s="26"/>
      <c r="C85" s="27"/>
      <c r="D85" s="27"/>
      <c r="E85" s="27"/>
      <c r="F85" s="28"/>
      <c r="G85" s="29"/>
      <c r="H85" s="117"/>
      <c r="I85" s="30"/>
      <c r="J85" s="142"/>
      <c r="K85" s="57"/>
    </row>
  </sheetData>
  <mergeCells count="4">
    <mergeCell ref="B5:K5"/>
    <mergeCell ref="J6:K6"/>
    <mergeCell ref="D7:F7"/>
    <mergeCell ref="B4:K4"/>
  </mergeCells>
  <phoneticPr fontId="9" type="noConversion"/>
  <pageMargins left="0.25" right="0.25" top="0.75" bottom="0.75" header="0.3" footer="0.3"/>
  <pageSetup paperSize="9" scale="85" fitToHeight="0" orientation="portrait" r:id="rId1"/>
  <headerFooter>
    <oddFooter>&amp;L&amp;K000000AME ARCHITECTURE et AME INGENIERIE&amp;C&amp;K000000&amp;D&amp;R&amp;K000000&amp;P / &amp;N</oddFooter>
  </headerFooter>
  <rowBreaks count="1" manualBreakCount="1">
    <brk id="62" min="1" max="10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C2929E-122B-A742-ACD0-23D9E3900E4A}">
  <sheetPr>
    <pageSetUpPr fitToPage="1"/>
  </sheetPr>
  <dimension ref="B1:AI99"/>
  <sheetViews>
    <sheetView showGridLines="0" zoomScale="115" zoomScaleNormal="115" workbookViewId="0">
      <selection activeCell="K2" sqref="K2"/>
    </sheetView>
  </sheetViews>
  <sheetFormatPr baseColWidth="10" defaultColWidth="11.5" defaultRowHeight="13"/>
  <cols>
    <col min="1" max="1" width="0.6640625" style="1" customWidth="1"/>
    <col min="2" max="2" width="7.6640625" style="1" customWidth="1"/>
    <col min="3" max="3" width="1.1640625" style="1" customWidth="1"/>
    <col min="4" max="4" width="7.6640625" style="1" customWidth="1"/>
    <col min="5" max="5" width="9.6640625" style="1" customWidth="1"/>
    <col min="6" max="6" width="36.6640625" style="1" customWidth="1"/>
    <col min="7" max="7" width="7.6640625" style="1" customWidth="1"/>
    <col min="8" max="9" width="8.6640625" style="50" customWidth="1"/>
    <col min="10" max="10" width="10.6640625" style="51" customWidth="1"/>
    <col min="11" max="11" width="10.6640625" style="2" customWidth="1"/>
    <col min="12" max="12" width="2.5" style="1" customWidth="1"/>
    <col min="13" max="16384" width="11.5" style="1"/>
  </cols>
  <sheetData>
    <row r="1" spans="2:11">
      <c r="B1" s="3" t="s">
        <v>8</v>
      </c>
      <c r="C1" s="4"/>
      <c r="G1" s="34"/>
      <c r="J1" s="34"/>
      <c r="K1" s="34" t="s">
        <v>353</v>
      </c>
    </row>
    <row r="2" spans="2:11">
      <c r="B2" s="3" t="s">
        <v>9</v>
      </c>
      <c r="C2" s="4"/>
      <c r="G2" s="40"/>
      <c r="J2" s="40"/>
      <c r="K2" s="40">
        <f ca="1">TODAY()</f>
        <v>45666</v>
      </c>
    </row>
    <row r="3" spans="2:11">
      <c r="B3" s="59" t="s">
        <v>376</v>
      </c>
      <c r="C3" s="5"/>
      <c r="G3" s="34"/>
      <c r="J3" s="34"/>
      <c r="K3" s="34" t="s">
        <v>380</v>
      </c>
    </row>
    <row r="4" spans="2:11">
      <c r="B4" s="158" t="s">
        <v>375</v>
      </c>
      <c r="C4" s="158"/>
      <c r="D4" s="158"/>
      <c r="E4" s="158"/>
      <c r="F4" s="158"/>
      <c r="G4" s="158"/>
      <c r="H4" s="158"/>
      <c r="I4" s="158"/>
      <c r="J4" s="158"/>
      <c r="K4" s="158"/>
    </row>
    <row r="5" spans="2:11" ht="15" customHeight="1">
      <c r="B5" s="154" t="s">
        <v>295</v>
      </c>
      <c r="C5" s="154"/>
      <c r="D5" s="154"/>
      <c r="E5" s="154"/>
      <c r="F5" s="154"/>
      <c r="G5" s="154"/>
      <c r="H5" s="154"/>
      <c r="I5" s="154"/>
      <c r="J5" s="154"/>
      <c r="K5" s="154"/>
    </row>
    <row r="6" spans="2:11">
      <c r="B6" s="6"/>
      <c r="C6" s="6"/>
      <c r="D6" s="6"/>
      <c r="E6" s="6"/>
      <c r="F6" s="6"/>
      <c r="G6" s="6"/>
      <c r="J6" s="155"/>
      <c r="K6" s="155"/>
    </row>
    <row r="7" spans="2:11">
      <c r="B7" s="7" t="s">
        <v>1</v>
      </c>
      <c r="C7" s="91"/>
      <c r="D7" s="156" t="s">
        <v>294</v>
      </c>
      <c r="E7" s="156"/>
      <c r="F7" s="157"/>
      <c r="G7" s="7" t="s">
        <v>2</v>
      </c>
      <c r="H7" s="52" t="s">
        <v>168</v>
      </c>
      <c r="I7" s="52" t="s">
        <v>169</v>
      </c>
      <c r="J7" s="53" t="s">
        <v>5</v>
      </c>
      <c r="K7" s="8" t="s">
        <v>3</v>
      </c>
    </row>
    <row r="8" spans="2:11">
      <c r="B8" s="35"/>
      <c r="C8" s="37"/>
      <c r="D8" s="37"/>
      <c r="E8" s="37"/>
      <c r="F8" s="38"/>
      <c r="G8" s="46"/>
      <c r="H8" s="88"/>
      <c r="I8" s="88"/>
      <c r="J8" s="121"/>
      <c r="K8" s="39"/>
    </row>
    <row r="9" spans="2:11">
      <c r="B9" s="35">
        <v>1</v>
      </c>
      <c r="C9" s="37"/>
      <c r="D9" s="41" t="s">
        <v>18</v>
      </c>
      <c r="E9" s="37"/>
      <c r="F9" s="38"/>
      <c r="G9" s="46" t="s">
        <v>33</v>
      </c>
      <c r="H9" s="88">
        <v>1</v>
      </c>
      <c r="I9" s="88"/>
      <c r="J9" s="47"/>
      <c r="K9" s="48">
        <f>I9*J9</f>
        <v>0</v>
      </c>
    </row>
    <row r="10" spans="2:11">
      <c r="B10" s="35"/>
      <c r="C10" s="37"/>
      <c r="D10" s="41"/>
      <c r="E10" s="37"/>
      <c r="F10" s="38"/>
      <c r="G10" s="46"/>
      <c r="H10" s="88"/>
      <c r="I10" s="88"/>
      <c r="J10" s="47"/>
      <c r="K10" s="48"/>
    </row>
    <row r="11" spans="2:11">
      <c r="B11" s="35"/>
      <c r="C11" s="37"/>
      <c r="D11" s="41"/>
      <c r="E11" s="41"/>
      <c r="F11" s="22" t="str">
        <f>"Sous total "&amp;B9&amp;" hors taxes"</f>
        <v>Sous total 1 hors taxes</v>
      </c>
      <c r="G11" s="46"/>
      <c r="H11" s="88"/>
      <c r="I11" s="88"/>
      <c r="J11" s="47"/>
      <c r="K11" s="45">
        <f>SUM(K9:K9)</f>
        <v>0</v>
      </c>
    </row>
    <row r="12" spans="2:11">
      <c r="B12" s="35"/>
      <c r="C12" s="37"/>
      <c r="D12" s="41"/>
      <c r="E12" s="41"/>
      <c r="F12" s="22"/>
      <c r="G12" s="46"/>
      <c r="H12" s="88"/>
      <c r="I12" s="88"/>
      <c r="J12" s="47"/>
      <c r="K12" s="12"/>
    </row>
    <row r="13" spans="2:11">
      <c r="B13" s="35">
        <v>2</v>
      </c>
      <c r="C13" s="37"/>
      <c r="D13" s="41" t="s">
        <v>198</v>
      </c>
      <c r="E13" s="37"/>
      <c r="F13" s="38"/>
      <c r="G13" s="46"/>
      <c r="H13" s="88"/>
      <c r="I13" s="88"/>
      <c r="J13" s="47"/>
      <c r="K13" s="48"/>
    </row>
    <row r="14" spans="2:11">
      <c r="B14" s="35"/>
      <c r="C14" s="37"/>
      <c r="D14" s="41"/>
      <c r="E14" s="41"/>
      <c r="F14" s="22"/>
      <c r="G14" s="46"/>
      <c r="H14" s="88"/>
      <c r="I14" s="88"/>
      <c r="J14" s="47"/>
      <c r="K14" s="12"/>
    </row>
    <row r="15" spans="2:11">
      <c r="B15" s="145" t="s">
        <v>86</v>
      </c>
      <c r="C15" s="37"/>
      <c r="D15" s="5" t="s">
        <v>110</v>
      </c>
      <c r="E15" s="41"/>
      <c r="F15" s="22"/>
      <c r="G15" s="46" t="s">
        <v>30</v>
      </c>
      <c r="H15" s="88">
        <v>50.57</v>
      </c>
      <c r="I15" s="88"/>
      <c r="J15" s="47"/>
      <c r="K15" s="48">
        <f>J15*I15</f>
        <v>0</v>
      </c>
    </row>
    <row r="16" spans="2:11">
      <c r="B16" s="145" t="s">
        <v>87</v>
      </c>
      <c r="C16" s="37"/>
      <c r="D16" s="5" t="s">
        <v>199</v>
      </c>
      <c r="E16" s="41"/>
      <c r="F16" s="22"/>
      <c r="G16" s="46" t="s">
        <v>30</v>
      </c>
      <c r="H16" s="88">
        <v>27</v>
      </c>
      <c r="I16" s="88"/>
      <c r="J16" s="47"/>
      <c r="K16" s="48">
        <f>J16*I16</f>
        <v>0</v>
      </c>
    </row>
    <row r="17" spans="2:11">
      <c r="B17" s="35"/>
      <c r="C17" s="37"/>
      <c r="D17" s="41"/>
      <c r="E17" s="41"/>
      <c r="F17" s="22"/>
      <c r="G17" s="46"/>
      <c r="H17" s="88"/>
      <c r="I17" s="88"/>
      <c r="J17" s="47"/>
      <c r="K17" s="12"/>
    </row>
    <row r="18" spans="2:11">
      <c r="B18" s="35"/>
      <c r="C18" s="37"/>
      <c r="D18" s="41"/>
      <c r="E18" s="41"/>
      <c r="F18" s="22" t="str">
        <f>"Sous total "&amp;B13&amp;" hors taxes"</f>
        <v>Sous total 2 hors taxes</v>
      </c>
      <c r="G18" s="46"/>
      <c r="H18" s="88"/>
      <c r="I18" s="88"/>
      <c r="J18" s="47"/>
      <c r="K18" s="45">
        <f>SUM(K15:K16)</f>
        <v>0</v>
      </c>
    </row>
    <row r="19" spans="2:11">
      <c r="B19" s="35"/>
      <c r="C19" s="37"/>
      <c r="D19" s="5"/>
      <c r="E19" s="37"/>
      <c r="F19" s="38"/>
      <c r="G19" s="46"/>
      <c r="H19" s="88"/>
      <c r="I19" s="88"/>
      <c r="J19" s="47"/>
      <c r="K19" s="48"/>
    </row>
    <row r="20" spans="2:11">
      <c r="B20" s="35">
        <v>3</v>
      </c>
      <c r="C20" s="37"/>
      <c r="D20" s="41" t="s">
        <v>200</v>
      </c>
      <c r="E20" s="37"/>
      <c r="F20" s="22"/>
      <c r="G20" s="46"/>
      <c r="H20" s="88"/>
      <c r="I20" s="88"/>
      <c r="J20" s="47"/>
      <c r="K20" s="12"/>
    </row>
    <row r="21" spans="2:11">
      <c r="B21" s="35"/>
      <c r="C21" s="37"/>
      <c r="D21" s="41"/>
      <c r="E21" s="37"/>
      <c r="F21" s="22"/>
      <c r="G21" s="46"/>
      <c r="H21" s="88"/>
      <c r="I21" s="88"/>
      <c r="J21" s="47"/>
      <c r="K21" s="12"/>
    </row>
    <row r="22" spans="2:11">
      <c r="B22" s="145" t="s">
        <v>88</v>
      </c>
      <c r="C22" s="37"/>
      <c r="D22" s="5" t="s">
        <v>253</v>
      </c>
      <c r="E22" s="37"/>
      <c r="F22" s="22"/>
      <c r="G22" s="46" t="s">
        <v>235</v>
      </c>
      <c r="H22" s="88">
        <v>1</v>
      </c>
      <c r="I22" s="88"/>
      <c r="J22" s="47"/>
      <c r="K22" s="48">
        <f>J22*I22</f>
        <v>0</v>
      </c>
    </row>
    <row r="23" spans="2:11">
      <c r="B23" s="145" t="s">
        <v>89</v>
      </c>
      <c r="C23" s="37"/>
      <c r="D23" s="5" t="s">
        <v>19</v>
      </c>
      <c r="E23" s="37"/>
      <c r="F23" s="22"/>
      <c r="G23" s="46" t="s">
        <v>30</v>
      </c>
      <c r="H23" s="88">
        <v>433</v>
      </c>
      <c r="I23" s="88"/>
      <c r="J23" s="47"/>
      <c r="K23" s="48">
        <f t="shared" ref="K23:K33" si="0">J23*I23</f>
        <v>0</v>
      </c>
    </row>
    <row r="24" spans="2:11">
      <c r="B24" s="145" t="s">
        <v>90</v>
      </c>
      <c r="C24" s="37"/>
      <c r="D24" s="5" t="s">
        <v>201</v>
      </c>
      <c r="E24" s="37"/>
      <c r="F24" s="22"/>
      <c r="G24" s="46" t="s">
        <v>30</v>
      </c>
      <c r="H24" s="88">
        <v>195</v>
      </c>
      <c r="I24" s="88"/>
      <c r="J24" s="47"/>
      <c r="K24" s="48">
        <f t="shared" si="0"/>
        <v>0</v>
      </c>
    </row>
    <row r="25" spans="2:11">
      <c r="B25" s="145" t="s">
        <v>91</v>
      </c>
      <c r="C25" s="37"/>
      <c r="D25" s="5" t="s">
        <v>20</v>
      </c>
      <c r="E25" s="37"/>
      <c r="F25" s="22"/>
      <c r="G25" s="46" t="s">
        <v>30</v>
      </c>
      <c r="H25" s="88">
        <v>185</v>
      </c>
      <c r="I25" s="88"/>
      <c r="J25" s="47"/>
      <c r="K25" s="48">
        <f t="shared" si="0"/>
        <v>0</v>
      </c>
    </row>
    <row r="26" spans="2:11">
      <c r="B26" s="145" t="s">
        <v>254</v>
      </c>
      <c r="C26" s="37"/>
      <c r="D26" s="5" t="s">
        <v>202</v>
      </c>
      <c r="E26" s="37"/>
      <c r="F26" s="22"/>
      <c r="G26" s="46" t="s">
        <v>30</v>
      </c>
      <c r="H26" s="88">
        <v>99</v>
      </c>
      <c r="I26" s="88"/>
      <c r="J26" s="47"/>
      <c r="K26" s="48">
        <f t="shared" si="0"/>
        <v>0</v>
      </c>
    </row>
    <row r="27" spans="2:11">
      <c r="B27" s="145" t="s">
        <v>255</v>
      </c>
      <c r="C27" s="37"/>
      <c r="D27" s="5" t="s">
        <v>203</v>
      </c>
      <c r="E27" s="37"/>
      <c r="F27" s="22"/>
      <c r="G27" s="46" t="s">
        <v>32</v>
      </c>
      <c r="H27" s="88">
        <v>11</v>
      </c>
      <c r="I27" s="88"/>
      <c r="J27" s="47"/>
      <c r="K27" s="48">
        <f t="shared" si="0"/>
        <v>0</v>
      </c>
    </row>
    <row r="28" spans="2:11">
      <c r="B28" s="145" t="s">
        <v>256</v>
      </c>
      <c r="C28" s="37"/>
      <c r="D28" s="5" t="s">
        <v>22</v>
      </c>
      <c r="E28" s="37"/>
      <c r="F28" s="22"/>
      <c r="G28" s="46"/>
      <c r="H28" s="88"/>
      <c r="I28" s="88"/>
      <c r="J28" s="47"/>
      <c r="K28" s="48"/>
    </row>
    <row r="29" spans="2:11">
      <c r="B29" s="145" t="s">
        <v>257</v>
      </c>
      <c r="C29" s="37"/>
      <c r="D29" s="5"/>
      <c r="E29" s="5" t="s">
        <v>204</v>
      </c>
      <c r="F29" s="146" t="s">
        <v>263</v>
      </c>
      <c r="G29" s="46" t="s">
        <v>30</v>
      </c>
      <c r="H29" s="88">
        <v>51.17</v>
      </c>
      <c r="I29" s="88"/>
      <c r="J29" s="47"/>
      <c r="K29" s="48">
        <f t="shared" si="0"/>
        <v>0</v>
      </c>
    </row>
    <row r="30" spans="2:11">
      <c r="B30" s="145" t="s">
        <v>258</v>
      </c>
      <c r="C30" s="37"/>
      <c r="D30" s="5"/>
      <c r="E30" s="5" t="s">
        <v>205</v>
      </c>
      <c r="F30" s="22"/>
      <c r="G30" s="46" t="s">
        <v>235</v>
      </c>
      <c r="H30" s="88">
        <v>1</v>
      </c>
      <c r="I30" s="88"/>
      <c r="J30" s="47"/>
      <c r="K30" s="48">
        <f t="shared" si="0"/>
        <v>0</v>
      </c>
    </row>
    <row r="31" spans="2:11">
      <c r="B31" s="145" t="s">
        <v>260</v>
      </c>
      <c r="C31" s="37"/>
      <c r="D31" s="5" t="s">
        <v>206</v>
      </c>
      <c r="E31" s="37"/>
      <c r="F31" s="22"/>
      <c r="G31" s="46" t="s">
        <v>32</v>
      </c>
      <c r="H31" s="88">
        <v>5</v>
      </c>
      <c r="I31" s="88"/>
      <c r="J31" s="47"/>
      <c r="K31" s="48">
        <f t="shared" si="0"/>
        <v>0</v>
      </c>
    </row>
    <row r="32" spans="2:11">
      <c r="B32" s="145" t="s">
        <v>261</v>
      </c>
      <c r="C32" s="37"/>
      <c r="D32" s="5" t="s">
        <v>21</v>
      </c>
      <c r="E32" s="37"/>
      <c r="F32" s="22"/>
      <c r="G32" s="46" t="s">
        <v>30</v>
      </c>
      <c r="H32" s="88">
        <v>51</v>
      </c>
      <c r="I32" s="88"/>
      <c r="J32" s="47"/>
      <c r="K32" s="48">
        <f t="shared" si="0"/>
        <v>0</v>
      </c>
    </row>
    <row r="33" spans="2:11">
      <c r="B33" s="145" t="s">
        <v>262</v>
      </c>
      <c r="C33" s="37"/>
      <c r="D33" s="5" t="s">
        <v>259</v>
      </c>
      <c r="E33" s="37"/>
      <c r="F33" s="22"/>
      <c r="G33" s="46" t="s">
        <v>32</v>
      </c>
      <c r="H33" s="88">
        <v>29</v>
      </c>
      <c r="I33" s="88"/>
      <c r="J33" s="47"/>
      <c r="K33" s="48">
        <f t="shared" si="0"/>
        <v>0</v>
      </c>
    </row>
    <row r="34" spans="2:11">
      <c r="B34" s="35"/>
      <c r="C34" s="37"/>
      <c r="D34" s="41"/>
      <c r="E34" s="37"/>
      <c r="F34" s="22"/>
      <c r="G34" s="46"/>
      <c r="H34" s="88"/>
      <c r="I34" s="88"/>
      <c r="J34" s="47"/>
      <c r="K34" s="12"/>
    </row>
    <row r="35" spans="2:11">
      <c r="B35" s="35"/>
      <c r="C35" s="37"/>
      <c r="D35" s="41"/>
      <c r="E35" s="41"/>
      <c r="F35" s="22" t="str">
        <f>"Sous total "&amp;B20&amp;" hors taxes"</f>
        <v>Sous total 3 hors taxes</v>
      </c>
      <c r="G35" s="46"/>
      <c r="H35" s="88"/>
      <c r="I35" s="88"/>
      <c r="J35" s="47"/>
      <c r="K35" s="45">
        <f>SUM(K20:K33)</f>
        <v>0</v>
      </c>
    </row>
    <row r="36" spans="2:11">
      <c r="B36" s="35"/>
      <c r="C36" s="37"/>
      <c r="D36" s="5"/>
      <c r="E36" s="37"/>
      <c r="F36" s="38"/>
      <c r="G36" s="46"/>
      <c r="H36" s="88"/>
      <c r="I36" s="88"/>
      <c r="J36" s="47"/>
      <c r="K36" s="48"/>
    </row>
    <row r="37" spans="2:11">
      <c r="B37" s="35">
        <v>4</v>
      </c>
      <c r="C37" s="37"/>
      <c r="D37" s="41" t="s">
        <v>23</v>
      </c>
      <c r="E37" s="37"/>
      <c r="F37" s="22"/>
      <c r="G37" s="46"/>
      <c r="H37" s="88"/>
      <c r="I37" s="88"/>
      <c r="J37" s="47"/>
      <c r="K37" s="12"/>
    </row>
    <row r="38" spans="2:11">
      <c r="B38" s="35"/>
      <c r="C38" s="37"/>
      <c r="D38" s="41"/>
      <c r="E38" s="37"/>
      <c r="F38" s="22"/>
      <c r="G38" s="46"/>
      <c r="H38" s="88"/>
      <c r="I38" s="88"/>
      <c r="J38" s="47"/>
      <c r="K38" s="12"/>
    </row>
    <row r="39" spans="2:11">
      <c r="B39" s="145" t="s">
        <v>92</v>
      </c>
      <c r="C39" s="37"/>
      <c r="D39" s="5" t="s">
        <v>207</v>
      </c>
      <c r="E39" s="37"/>
      <c r="F39" s="22"/>
      <c r="G39" s="46"/>
      <c r="H39" s="88"/>
      <c r="I39" s="88"/>
      <c r="J39" s="47"/>
      <c r="K39" s="12"/>
    </row>
    <row r="40" spans="2:11">
      <c r="B40" s="145" t="s">
        <v>264</v>
      </c>
      <c r="C40" s="37"/>
      <c r="D40" s="41"/>
      <c r="E40" s="5" t="s">
        <v>208</v>
      </c>
      <c r="F40" s="22"/>
      <c r="G40" s="46" t="s">
        <v>33</v>
      </c>
      <c r="H40" s="88">
        <v>1</v>
      </c>
      <c r="I40" s="88"/>
      <c r="J40" s="47"/>
      <c r="K40" s="48">
        <f t="shared" ref="K40:K47" si="1">J40*I40</f>
        <v>0</v>
      </c>
    </row>
    <row r="41" spans="2:11">
      <c r="B41" s="145" t="s">
        <v>265</v>
      </c>
      <c r="C41" s="37"/>
      <c r="D41" s="41"/>
      <c r="E41" s="5" t="s">
        <v>16</v>
      </c>
      <c r="F41" s="22"/>
      <c r="G41" s="46" t="s">
        <v>33</v>
      </c>
      <c r="H41" s="88">
        <v>1</v>
      </c>
      <c r="I41" s="88"/>
      <c r="J41" s="47"/>
      <c r="K41" s="48">
        <f t="shared" si="1"/>
        <v>0</v>
      </c>
    </row>
    <row r="42" spans="2:11">
      <c r="B42" s="145" t="s">
        <v>266</v>
      </c>
      <c r="C42" s="37"/>
      <c r="D42" s="41"/>
      <c r="E42" s="5" t="s">
        <v>209</v>
      </c>
      <c r="F42" s="22"/>
      <c r="G42" s="46" t="s">
        <v>33</v>
      </c>
      <c r="H42" s="88">
        <v>1</v>
      </c>
      <c r="I42" s="88"/>
      <c r="J42" s="47"/>
      <c r="K42" s="48">
        <f t="shared" si="1"/>
        <v>0</v>
      </c>
    </row>
    <row r="43" spans="2:11">
      <c r="B43" s="145" t="s">
        <v>93</v>
      </c>
      <c r="C43" s="37"/>
      <c r="D43" s="5" t="s">
        <v>210</v>
      </c>
      <c r="E43" s="37"/>
      <c r="F43" s="22"/>
      <c r="G43" s="46" t="s">
        <v>30</v>
      </c>
      <c r="H43" s="88">
        <v>88</v>
      </c>
      <c r="I43" s="88"/>
      <c r="J43" s="47"/>
      <c r="K43" s="48">
        <f t="shared" si="1"/>
        <v>0</v>
      </c>
    </row>
    <row r="44" spans="2:11">
      <c r="B44" s="145" t="s">
        <v>111</v>
      </c>
      <c r="C44" s="37"/>
      <c r="D44" s="5" t="s">
        <v>211</v>
      </c>
      <c r="E44" s="37"/>
      <c r="F44" s="22"/>
      <c r="G44" s="46" t="s">
        <v>30</v>
      </c>
      <c r="H44" s="88">
        <v>835</v>
      </c>
      <c r="I44" s="88"/>
      <c r="J44" s="47"/>
      <c r="K44" s="48">
        <f t="shared" si="1"/>
        <v>0</v>
      </c>
    </row>
    <row r="45" spans="2:11">
      <c r="B45" s="145" t="s">
        <v>163</v>
      </c>
      <c r="C45" s="37"/>
      <c r="D45" s="5" t="s">
        <v>24</v>
      </c>
      <c r="E45" s="37"/>
      <c r="F45" s="22"/>
      <c r="G45" s="46"/>
      <c r="H45" s="88"/>
      <c r="I45" s="88"/>
      <c r="J45" s="47"/>
      <c r="K45" s="48"/>
    </row>
    <row r="46" spans="2:11">
      <c r="B46" s="46" t="s">
        <v>267</v>
      </c>
      <c r="C46" s="37"/>
      <c r="D46" s="84"/>
      <c r="E46" s="84" t="s">
        <v>37</v>
      </c>
      <c r="F46" s="38"/>
      <c r="G46" s="46" t="s">
        <v>32</v>
      </c>
      <c r="H46" s="55">
        <v>271.714</v>
      </c>
      <c r="I46" s="55"/>
      <c r="J46" s="130"/>
      <c r="K46" s="48">
        <f t="shared" si="1"/>
        <v>0</v>
      </c>
    </row>
    <row r="47" spans="2:11">
      <c r="B47" s="46" t="s">
        <v>268</v>
      </c>
      <c r="C47" s="37"/>
      <c r="D47" s="84"/>
      <c r="E47" s="5" t="s">
        <v>269</v>
      </c>
      <c r="F47" s="38"/>
      <c r="G47" s="46" t="s">
        <v>33</v>
      </c>
      <c r="H47" s="55">
        <v>15</v>
      </c>
      <c r="I47" s="55"/>
      <c r="J47" s="130"/>
      <c r="K47" s="48">
        <f t="shared" si="1"/>
        <v>0</v>
      </c>
    </row>
    <row r="48" spans="2:11">
      <c r="B48" s="46" t="s">
        <v>268</v>
      </c>
      <c r="C48" s="37"/>
      <c r="D48" s="84"/>
      <c r="E48" s="5" t="s">
        <v>270</v>
      </c>
      <c r="F48" s="38"/>
      <c r="G48" s="46" t="s">
        <v>30</v>
      </c>
      <c r="H48" s="55">
        <v>12.8</v>
      </c>
      <c r="I48" s="55"/>
      <c r="J48" s="130"/>
      <c r="K48" s="48">
        <f t="shared" ref="K48" si="2">J48*I48</f>
        <v>0</v>
      </c>
    </row>
    <row r="49" spans="2:11">
      <c r="B49" s="35"/>
      <c r="C49" s="37"/>
      <c r="D49" s="41"/>
      <c r="E49" s="37"/>
      <c r="F49" s="22"/>
      <c r="G49" s="46"/>
      <c r="H49" s="88"/>
      <c r="I49" s="88"/>
      <c r="J49" s="47"/>
      <c r="K49" s="12"/>
    </row>
    <row r="50" spans="2:11">
      <c r="B50" s="35"/>
      <c r="C50" s="37"/>
      <c r="D50" s="41"/>
      <c r="E50" s="41"/>
      <c r="F50" s="22" t="str">
        <f>"Sous total "&amp;B37&amp;" hors taxes"</f>
        <v>Sous total 4 hors taxes</v>
      </c>
      <c r="G50" s="46"/>
      <c r="H50" s="88"/>
      <c r="I50" s="88"/>
      <c r="J50" s="47"/>
      <c r="K50" s="45">
        <f>SUM(K39:K49)</f>
        <v>0</v>
      </c>
    </row>
    <row r="51" spans="2:11">
      <c r="B51" s="35"/>
      <c r="C51" s="37"/>
      <c r="D51" s="41"/>
      <c r="E51" s="37"/>
      <c r="F51" s="22"/>
      <c r="G51" s="46"/>
      <c r="H51" s="88"/>
      <c r="I51" s="88"/>
      <c r="J51" s="47"/>
      <c r="K51" s="12"/>
    </row>
    <row r="52" spans="2:11">
      <c r="B52" s="35">
        <v>5</v>
      </c>
      <c r="C52" s="37"/>
      <c r="D52" s="41" t="s">
        <v>212</v>
      </c>
      <c r="E52" s="37"/>
      <c r="F52" s="22"/>
      <c r="G52" s="46" t="s">
        <v>30</v>
      </c>
      <c r="H52" s="88">
        <v>27</v>
      </c>
      <c r="I52" s="88"/>
      <c r="J52" s="47"/>
      <c r="K52" s="48">
        <f t="shared" ref="K52" si="3">J52*I52</f>
        <v>0</v>
      </c>
    </row>
    <row r="53" spans="2:11">
      <c r="B53" s="35"/>
      <c r="C53" s="37"/>
      <c r="D53" s="41"/>
      <c r="E53" s="37"/>
      <c r="F53" s="22"/>
      <c r="G53" s="46"/>
      <c r="H53" s="88"/>
      <c r="I53" s="88"/>
      <c r="J53" s="47"/>
      <c r="K53" s="12"/>
    </row>
    <row r="54" spans="2:11">
      <c r="B54" s="35"/>
      <c r="C54" s="37"/>
      <c r="D54" s="41"/>
      <c r="E54" s="41"/>
      <c r="F54" s="22" t="str">
        <f>"Sous total "&amp;B52&amp;" hors taxes"</f>
        <v>Sous total 5 hors taxes</v>
      </c>
      <c r="G54" s="46"/>
      <c r="H54" s="88"/>
      <c r="I54" s="88"/>
      <c r="J54" s="47"/>
      <c r="K54" s="45">
        <f>SUM(K52:K52)</f>
        <v>0</v>
      </c>
    </row>
    <row r="55" spans="2:11">
      <c r="B55" s="35"/>
      <c r="C55" s="37"/>
      <c r="D55" s="41"/>
      <c r="E55" s="37"/>
      <c r="F55" s="22"/>
      <c r="G55" s="46"/>
      <c r="H55" s="88"/>
      <c r="I55" s="88"/>
      <c r="J55" s="47"/>
      <c r="K55" s="12"/>
    </row>
    <row r="56" spans="2:11">
      <c r="B56" s="35">
        <v>6</v>
      </c>
      <c r="C56" s="37"/>
      <c r="D56" s="41" t="s">
        <v>213</v>
      </c>
      <c r="E56" s="37"/>
      <c r="F56" s="22"/>
      <c r="G56" s="46" t="s">
        <v>235</v>
      </c>
      <c r="H56" s="88">
        <v>3</v>
      </c>
      <c r="I56" s="88"/>
      <c r="J56" s="47"/>
      <c r="K56" s="48">
        <f t="shared" ref="K56" si="4">J56*I56</f>
        <v>0</v>
      </c>
    </row>
    <row r="57" spans="2:11">
      <c r="B57" s="35"/>
      <c r="C57" s="37"/>
      <c r="D57" s="41"/>
      <c r="E57" s="37"/>
      <c r="F57" s="22"/>
      <c r="G57" s="46"/>
      <c r="H57" s="88"/>
      <c r="I57" s="88"/>
      <c r="J57" s="47"/>
      <c r="K57" s="12"/>
    </row>
    <row r="58" spans="2:11">
      <c r="B58" s="35"/>
      <c r="C58" s="37"/>
      <c r="D58" s="41"/>
      <c r="E58" s="41"/>
      <c r="F58" s="22" t="str">
        <f>"Sous total "&amp;B56&amp;" hors taxes"</f>
        <v>Sous total 6 hors taxes</v>
      </c>
      <c r="G58" s="46"/>
      <c r="H58" s="88"/>
      <c r="I58" s="88"/>
      <c r="J58" s="47"/>
      <c r="K58" s="45">
        <f>SUM(K56:K56)</f>
        <v>0</v>
      </c>
    </row>
    <row r="59" spans="2:11" s="6" customFormat="1">
      <c r="B59" s="82"/>
      <c r="C59" s="83"/>
      <c r="D59" s="96"/>
      <c r="E59" s="83"/>
      <c r="F59" s="28"/>
      <c r="G59" s="102"/>
      <c r="H59" s="118"/>
      <c r="I59" s="118"/>
      <c r="J59" s="98"/>
      <c r="K59" s="57"/>
    </row>
    <row r="60" spans="2:11">
      <c r="B60" s="35"/>
      <c r="C60" s="37"/>
      <c r="D60" s="41"/>
      <c r="E60" s="37"/>
      <c r="F60" s="22"/>
      <c r="G60" s="46"/>
      <c r="H60" s="88"/>
      <c r="I60" s="88"/>
      <c r="J60" s="47"/>
      <c r="K60" s="12"/>
    </row>
    <row r="61" spans="2:11">
      <c r="B61" s="35">
        <v>7</v>
      </c>
      <c r="C61" s="37"/>
      <c r="D61" s="41" t="s">
        <v>146</v>
      </c>
      <c r="E61" s="37"/>
      <c r="F61" s="22"/>
      <c r="G61" s="46"/>
      <c r="H61" s="88"/>
      <c r="I61" s="88"/>
      <c r="J61" s="47"/>
      <c r="K61" s="12"/>
    </row>
    <row r="62" spans="2:11">
      <c r="B62" s="35"/>
      <c r="C62" s="37"/>
      <c r="D62" s="41"/>
      <c r="E62" s="37"/>
      <c r="F62" s="22"/>
      <c r="G62" s="46"/>
      <c r="H62" s="88"/>
      <c r="I62" s="88"/>
      <c r="J62" s="47"/>
      <c r="K62" s="12"/>
    </row>
    <row r="63" spans="2:11">
      <c r="B63" s="46" t="s">
        <v>279</v>
      </c>
      <c r="C63" s="37"/>
      <c r="D63" s="5" t="s">
        <v>214</v>
      </c>
      <c r="E63" s="37"/>
      <c r="F63" s="22"/>
      <c r="G63" s="99" t="s">
        <v>271</v>
      </c>
      <c r="H63" s="88"/>
      <c r="I63" s="88"/>
      <c r="J63" s="47"/>
      <c r="K63" s="12"/>
    </row>
    <row r="64" spans="2:11">
      <c r="B64" s="46" t="s">
        <v>280</v>
      </c>
      <c r="C64" s="37"/>
      <c r="D64" s="5" t="s">
        <v>215</v>
      </c>
      <c r="E64" s="37"/>
      <c r="F64" s="22"/>
      <c r="G64" s="99" t="s">
        <v>271</v>
      </c>
      <c r="H64" s="88"/>
      <c r="I64" s="88"/>
      <c r="J64" s="47"/>
      <c r="K64" s="143"/>
    </row>
    <row r="65" spans="2:11">
      <c r="B65" s="46" t="s">
        <v>329</v>
      </c>
      <c r="C65" s="37"/>
      <c r="D65" s="5" t="s">
        <v>147</v>
      </c>
      <c r="E65" s="5"/>
      <c r="F65" s="22"/>
      <c r="G65" s="46" t="s">
        <v>33</v>
      </c>
      <c r="H65" s="88">
        <v>2</v>
      </c>
      <c r="I65" s="88"/>
      <c r="J65" s="47"/>
      <c r="K65" s="143">
        <f t="shared" ref="K65" si="5">J65*I65</f>
        <v>0</v>
      </c>
    </row>
    <row r="66" spans="2:11">
      <c r="B66" s="35"/>
      <c r="C66" s="37"/>
      <c r="D66" s="5"/>
      <c r="E66" s="5"/>
      <c r="F66" s="22"/>
      <c r="G66" s="46"/>
      <c r="H66" s="88"/>
      <c r="I66" s="88"/>
      <c r="J66" s="47"/>
      <c r="K66" s="12"/>
    </row>
    <row r="67" spans="2:11">
      <c r="B67" s="35"/>
      <c r="C67" s="37"/>
      <c r="D67" s="41"/>
      <c r="E67" s="41"/>
      <c r="F67" s="22" t="str">
        <f>"Sous total "&amp;B61&amp;" hors taxes"</f>
        <v>Sous total 7 hors taxes</v>
      </c>
      <c r="G67" s="46"/>
      <c r="H67" s="88"/>
      <c r="I67" s="88"/>
      <c r="J67" s="47"/>
      <c r="K67" s="45">
        <f>SUM(K64:K65)</f>
        <v>0</v>
      </c>
    </row>
    <row r="68" spans="2:11">
      <c r="B68" s="35"/>
      <c r="C68" s="37"/>
      <c r="D68" s="41"/>
      <c r="E68" s="41"/>
      <c r="F68" s="22"/>
      <c r="G68" s="46"/>
      <c r="H68" s="88"/>
      <c r="I68" s="88"/>
      <c r="J68" s="47"/>
      <c r="K68" s="12"/>
    </row>
    <row r="69" spans="2:11">
      <c r="B69" s="35">
        <v>8</v>
      </c>
      <c r="C69" s="37"/>
      <c r="D69" s="41" t="s">
        <v>182</v>
      </c>
      <c r="E69" s="37"/>
      <c r="F69" s="22"/>
      <c r="G69" s="46" t="s">
        <v>33</v>
      </c>
      <c r="H69" s="88">
        <v>1</v>
      </c>
      <c r="I69" s="88"/>
      <c r="J69" s="47"/>
      <c r="K69" s="143">
        <f t="shared" ref="K69" si="6">J69*I69</f>
        <v>0</v>
      </c>
    </row>
    <row r="70" spans="2:11">
      <c r="B70" s="35"/>
      <c r="C70" s="37"/>
      <c r="D70" s="41"/>
      <c r="E70" s="41"/>
      <c r="F70" s="22"/>
      <c r="G70" s="46"/>
      <c r="H70" s="88"/>
      <c r="I70" s="88"/>
      <c r="J70" s="47"/>
      <c r="K70" s="12"/>
    </row>
    <row r="71" spans="2:11">
      <c r="B71" s="35"/>
      <c r="C71" s="37"/>
      <c r="D71" s="41"/>
      <c r="E71" s="41"/>
      <c r="F71" s="22" t="str">
        <f>"Sous total "&amp;B69&amp;" hors taxes"</f>
        <v>Sous total 8 hors taxes</v>
      </c>
      <c r="G71" s="46"/>
      <c r="H71" s="88"/>
      <c r="I71" s="88"/>
      <c r="J71" s="47"/>
      <c r="K71" s="45">
        <f>SUM(K69)</f>
        <v>0</v>
      </c>
    </row>
    <row r="72" spans="2:11">
      <c r="B72" s="35"/>
      <c r="C72" s="37"/>
      <c r="D72" s="41"/>
      <c r="E72" s="41"/>
      <c r="F72" s="22"/>
      <c r="G72" s="46"/>
      <c r="H72" s="88"/>
      <c r="I72" s="88"/>
      <c r="J72" s="47"/>
      <c r="K72" s="12"/>
    </row>
    <row r="73" spans="2:11">
      <c r="B73" s="35">
        <v>9</v>
      </c>
      <c r="C73" s="37"/>
      <c r="D73" s="41" t="s">
        <v>216</v>
      </c>
      <c r="E73" s="37"/>
      <c r="F73" s="22"/>
      <c r="G73" s="46"/>
      <c r="H73" s="88"/>
      <c r="I73" s="88"/>
      <c r="J73" s="47"/>
      <c r="K73" s="12"/>
    </row>
    <row r="74" spans="2:11">
      <c r="B74" s="35"/>
      <c r="C74" s="37"/>
      <c r="D74" s="41"/>
      <c r="E74" s="37"/>
      <c r="F74" s="22"/>
      <c r="G74" s="46"/>
      <c r="H74" s="88"/>
      <c r="I74" s="88"/>
      <c r="J74" s="47"/>
      <c r="K74" s="12"/>
    </row>
    <row r="75" spans="2:11">
      <c r="B75" s="145" t="s">
        <v>272</v>
      </c>
      <c r="C75" s="37"/>
      <c r="D75" s="5" t="s">
        <v>217</v>
      </c>
      <c r="E75" s="37"/>
      <c r="F75" s="22"/>
      <c r="G75" s="46" t="s">
        <v>30</v>
      </c>
      <c r="H75" s="88">
        <v>14</v>
      </c>
      <c r="I75" s="88"/>
      <c r="J75" s="47"/>
      <c r="K75" s="143">
        <f t="shared" ref="K75:K76" si="7">J75*I75</f>
        <v>0</v>
      </c>
    </row>
    <row r="76" spans="2:11">
      <c r="B76" s="145" t="s">
        <v>273</v>
      </c>
      <c r="C76" s="37"/>
      <c r="D76" s="5" t="s">
        <v>218</v>
      </c>
      <c r="E76" s="37"/>
      <c r="F76" s="22"/>
      <c r="G76" s="46" t="s">
        <v>33</v>
      </c>
      <c r="H76" s="88">
        <v>1</v>
      </c>
      <c r="I76" s="88"/>
      <c r="J76" s="47"/>
      <c r="K76" s="143">
        <f t="shared" si="7"/>
        <v>0</v>
      </c>
    </row>
    <row r="77" spans="2:11">
      <c r="B77" s="35"/>
      <c r="C77" s="37"/>
      <c r="D77" s="41"/>
      <c r="E77" s="41"/>
      <c r="F77" s="22"/>
      <c r="G77" s="46"/>
      <c r="H77" s="88"/>
      <c r="I77" s="88"/>
      <c r="J77" s="47"/>
      <c r="K77" s="12"/>
    </row>
    <row r="78" spans="2:11">
      <c r="B78" s="35"/>
      <c r="C78" s="37"/>
      <c r="D78" s="41"/>
      <c r="E78" s="41"/>
      <c r="F78" s="22" t="str">
        <f>"Sous total "&amp;B73&amp;" hors taxes"</f>
        <v>Sous total 9 hors taxes</v>
      </c>
      <c r="G78" s="46"/>
      <c r="H78" s="88"/>
      <c r="I78" s="88"/>
      <c r="J78" s="47"/>
      <c r="K78" s="45">
        <f>SUM(K74:K76)</f>
        <v>0</v>
      </c>
    </row>
    <row r="79" spans="2:11">
      <c r="B79" s="35"/>
      <c r="C79" s="37"/>
      <c r="D79" s="41"/>
      <c r="E79" s="41"/>
      <c r="F79" s="22"/>
      <c r="G79" s="46"/>
      <c r="H79" s="88"/>
      <c r="I79" s="88"/>
      <c r="J79" s="47"/>
      <c r="K79" s="12"/>
    </row>
    <row r="80" spans="2:11">
      <c r="B80" s="35">
        <v>10</v>
      </c>
      <c r="C80" s="37"/>
      <c r="D80" s="41" t="s">
        <v>219</v>
      </c>
      <c r="E80" s="37"/>
      <c r="F80" s="22"/>
      <c r="G80" s="46"/>
      <c r="H80" s="88"/>
      <c r="I80" s="88"/>
      <c r="J80" s="47"/>
      <c r="K80" s="12"/>
    </row>
    <row r="81" spans="2:35">
      <c r="B81" s="35"/>
      <c r="C81" s="37"/>
      <c r="D81" s="41"/>
      <c r="E81" s="37"/>
      <c r="F81" s="22"/>
      <c r="G81" s="46"/>
      <c r="H81" s="88"/>
      <c r="I81" s="88"/>
      <c r="J81" s="47"/>
      <c r="K81" s="12"/>
    </row>
    <row r="82" spans="2:35">
      <c r="B82" s="145" t="s">
        <v>274</v>
      </c>
      <c r="C82" s="37"/>
      <c r="D82" s="5" t="s">
        <v>112</v>
      </c>
      <c r="E82" s="37"/>
      <c r="F82" s="22"/>
      <c r="G82" s="46" t="s">
        <v>33</v>
      </c>
      <c r="H82" s="88">
        <v>1</v>
      </c>
      <c r="I82" s="88"/>
      <c r="J82" s="47"/>
      <c r="K82" s="143">
        <f>J82*I82</f>
        <v>0</v>
      </c>
    </row>
    <row r="83" spans="2:35">
      <c r="B83" s="46" t="s">
        <v>330</v>
      </c>
      <c r="C83" s="37"/>
      <c r="D83" s="5" t="s">
        <v>113</v>
      </c>
      <c r="E83" s="37"/>
      <c r="F83" s="22"/>
      <c r="G83" s="46" t="s">
        <v>33</v>
      </c>
      <c r="H83" s="88">
        <v>1</v>
      </c>
      <c r="I83" s="88"/>
      <c r="J83" s="47"/>
      <c r="K83" s="143">
        <f>J83*I83</f>
        <v>0</v>
      </c>
    </row>
    <row r="84" spans="2:35">
      <c r="B84" s="35"/>
      <c r="C84" s="37"/>
      <c r="D84" s="41"/>
      <c r="E84" s="41"/>
      <c r="F84" s="22"/>
      <c r="G84" s="46"/>
      <c r="H84" s="88"/>
      <c r="I84" s="88"/>
      <c r="J84" s="47"/>
      <c r="K84" s="12"/>
    </row>
    <row r="85" spans="2:35">
      <c r="B85" s="35"/>
      <c r="C85" s="37"/>
      <c r="D85" s="41"/>
      <c r="E85" s="41"/>
      <c r="F85" s="22" t="str">
        <f>"Sous total "&amp;B80&amp;" hors taxes"</f>
        <v>Sous total 10 hors taxes</v>
      </c>
      <c r="G85" s="46"/>
      <c r="H85" s="88"/>
      <c r="I85" s="88"/>
      <c r="J85" s="47"/>
      <c r="K85" s="45">
        <f>SUM(K79:K83)</f>
        <v>0</v>
      </c>
    </row>
    <row r="86" spans="2:35">
      <c r="B86" s="35"/>
      <c r="C86" s="37"/>
      <c r="D86" s="5"/>
      <c r="E86" s="5"/>
      <c r="F86" s="22"/>
      <c r="G86" s="46"/>
      <c r="H86" s="118"/>
      <c r="I86" s="88"/>
      <c r="J86" s="47"/>
      <c r="K86" s="58"/>
    </row>
    <row r="87" spans="2:35">
      <c r="B87" s="13"/>
      <c r="C87" s="93"/>
      <c r="D87" s="14"/>
      <c r="E87" s="15"/>
      <c r="F87" s="16"/>
      <c r="G87" s="17"/>
      <c r="I87" s="18"/>
      <c r="J87" s="10"/>
      <c r="K87" s="12"/>
    </row>
    <row r="88" spans="2:35">
      <c r="B88" s="19"/>
      <c r="C88" s="21"/>
      <c r="D88" s="20"/>
      <c r="E88" s="21"/>
      <c r="F88" s="22" t="s">
        <v>0</v>
      </c>
      <c r="G88" s="9"/>
      <c r="I88" s="23"/>
      <c r="J88" s="24"/>
      <c r="K88" s="11">
        <f>K85+K78+K71+K67+K58+K54+K50+K35+K18+K11</f>
        <v>0</v>
      </c>
      <c r="M88" s="2"/>
    </row>
    <row r="89" spans="2:35">
      <c r="B89" s="19"/>
      <c r="C89" s="21"/>
      <c r="D89" s="21"/>
      <c r="E89" s="21"/>
      <c r="F89" s="22" t="s">
        <v>4</v>
      </c>
      <c r="G89" s="9"/>
      <c r="I89" s="23"/>
      <c r="J89" s="24"/>
      <c r="K89" s="12">
        <f>ROUND(K88*0.2,2)</f>
        <v>0</v>
      </c>
    </row>
    <row r="90" spans="2:35">
      <c r="B90" s="19"/>
      <c r="C90" s="21"/>
      <c r="D90" s="21"/>
      <c r="E90" s="21"/>
      <c r="F90" s="22" t="s">
        <v>6</v>
      </c>
      <c r="G90" s="9"/>
      <c r="H90" s="88"/>
      <c r="I90" s="23"/>
      <c r="J90" s="24"/>
      <c r="K90" s="11">
        <f>K88+K89</f>
        <v>0</v>
      </c>
    </row>
    <row r="91" spans="2:35" s="6" customFormat="1">
      <c r="B91" s="26"/>
      <c r="C91" s="27"/>
      <c r="D91" s="27"/>
      <c r="E91" s="27"/>
      <c r="F91" s="28"/>
      <c r="G91" s="29"/>
      <c r="H91" s="117"/>
      <c r="I91" s="30"/>
      <c r="J91" s="31"/>
      <c r="K91" s="57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</row>
    <row r="98" spans="8:8">
      <c r="H98" s="116"/>
    </row>
    <row r="99" spans="8:8">
      <c r="H99" s="116"/>
    </row>
  </sheetData>
  <mergeCells count="4">
    <mergeCell ref="B5:K5"/>
    <mergeCell ref="J6:K6"/>
    <mergeCell ref="D7:F7"/>
    <mergeCell ref="B4:K4"/>
  </mergeCells>
  <phoneticPr fontId="9" type="noConversion"/>
  <pageMargins left="0.25" right="0.25" top="0.75" bottom="0.75" header="0.3" footer="0.3"/>
  <pageSetup paperSize="9" scale="85" fitToHeight="0" orientation="portrait" r:id="rId1"/>
  <headerFooter>
    <oddFooter>&amp;L&amp;K000000AME ARCHITECTURE et AME INGENIERIE&amp;C&amp;K000000&amp;D&amp;R&amp;K000000&amp;P / &amp;N</oddFooter>
  </headerFooter>
  <rowBreaks count="1" manualBreakCount="1">
    <brk id="59" min="1" max="10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6854B6-148B-934B-9E20-7F32BB362388}">
  <sheetPr>
    <pageSetUpPr fitToPage="1"/>
  </sheetPr>
  <dimension ref="B1:N132"/>
  <sheetViews>
    <sheetView showGridLines="0" zoomScale="130" zoomScaleNormal="130" zoomScaleSheetLayoutView="115" workbookViewId="0">
      <selection activeCell="K2" sqref="K2"/>
    </sheetView>
  </sheetViews>
  <sheetFormatPr baseColWidth="10" defaultColWidth="11.5" defaultRowHeight="13"/>
  <cols>
    <col min="1" max="1" width="0.6640625" style="1" customWidth="1"/>
    <col min="2" max="2" width="7.6640625" style="1" customWidth="1"/>
    <col min="3" max="3" width="1.1640625" style="1" customWidth="1"/>
    <col min="4" max="4" width="7.6640625" style="1" customWidth="1"/>
    <col min="5" max="5" width="9.6640625" style="1" customWidth="1"/>
    <col min="6" max="6" width="36.6640625" style="1" customWidth="1"/>
    <col min="7" max="7" width="7.6640625" style="1" customWidth="1"/>
    <col min="8" max="9" width="8.6640625" style="50" customWidth="1"/>
    <col min="10" max="10" width="10.6640625" style="51" customWidth="1"/>
    <col min="11" max="11" width="10.6640625" style="2" customWidth="1"/>
    <col min="12" max="12" width="2.5" style="1" customWidth="1"/>
    <col min="13" max="16384" width="11.5" style="1"/>
  </cols>
  <sheetData>
    <row r="1" spans="2:14">
      <c r="B1" s="3" t="s">
        <v>8</v>
      </c>
      <c r="C1" s="4"/>
      <c r="G1" s="34"/>
      <c r="J1" s="34"/>
      <c r="K1" s="34" t="s">
        <v>353</v>
      </c>
    </row>
    <row r="2" spans="2:14">
      <c r="B2" s="3" t="s">
        <v>9</v>
      </c>
      <c r="C2" s="4"/>
      <c r="G2" s="40"/>
      <c r="J2" s="40"/>
      <c r="K2" s="40">
        <f ca="1">TODAY()</f>
        <v>45666</v>
      </c>
      <c r="M2" s="32"/>
    </row>
    <row r="3" spans="2:14">
      <c r="B3" s="59" t="s">
        <v>376</v>
      </c>
      <c r="C3" s="5"/>
      <c r="G3" s="34"/>
      <c r="J3" s="34"/>
      <c r="K3" s="34" t="s">
        <v>380</v>
      </c>
      <c r="M3" s="32"/>
    </row>
    <row r="4" spans="2:14">
      <c r="B4" s="158" t="s">
        <v>375</v>
      </c>
      <c r="C4" s="158"/>
      <c r="D4" s="158"/>
      <c r="E4" s="158"/>
      <c r="F4" s="158"/>
      <c r="G4" s="158"/>
      <c r="H4" s="158"/>
      <c r="I4" s="158"/>
      <c r="J4" s="158"/>
      <c r="K4" s="158"/>
    </row>
    <row r="5" spans="2:14" ht="15" customHeight="1">
      <c r="B5" s="154" t="s">
        <v>296</v>
      </c>
      <c r="C5" s="154"/>
      <c r="D5" s="154"/>
      <c r="E5" s="154"/>
      <c r="F5" s="154"/>
      <c r="G5" s="154"/>
      <c r="H5" s="154"/>
      <c r="I5" s="154"/>
      <c r="J5" s="154"/>
      <c r="K5" s="154"/>
      <c r="N5" s="33"/>
    </row>
    <row r="6" spans="2:14">
      <c r="B6" s="6"/>
      <c r="C6" s="6"/>
      <c r="D6" s="6"/>
      <c r="E6" s="6"/>
      <c r="F6" s="6"/>
      <c r="G6" s="6"/>
      <c r="J6" s="155"/>
      <c r="K6" s="155"/>
    </row>
    <row r="7" spans="2:14">
      <c r="B7" s="7" t="s">
        <v>1</v>
      </c>
      <c r="C7" s="91"/>
      <c r="D7" s="156" t="s">
        <v>294</v>
      </c>
      <c r="E7" s="156"/>
      <c r="F7" s="157"/>
      <c r="G7" s="7" t="s">
        <v>2</v>
      </c>
      <c r="H7" s="52" t="s">
        <v>168</v>
      </c>
      <c r="I7" s="52" t="s">
        <v>169</v>
      </c>
      <c r="J7" s="53" t="s">
        <v>5</v>
      </c>
      <c r="K7" s="8" t="s">
        <v>3</v>
      </c>
    </row>
    <row r="8" spans="2:14">
      <c r="B8" s="35"/>
      <c r="C8" s="37"/>
      <c r="D8" s="37"/>
      <c r="E8" s="37"/>
      <c r="F8" s="38"/>
      <c r="G8" s="46"/>
      <c r="H8" s="88"/>
      <c r="I8" s="88"/>
      <c r="J8" s="121"/>
      <c r="K8" s="39"/>
    </row>
    <row r="9" spans="2:14">
      <c r="B9" s="35">
        <v>1</v>
      </c>
      <c r="C9" s="37"/>
      <c r="D9" s="41" t="s">
        <v>275</v>
      </c>
      <c r="E9" s="37"/>
      <c r="F9" s="38"/>
      <c r="G9" s="46" t="s">
        <v>33</v>
      </c>
      <c r="H9" s="88">
        <v>1</v>
      </c>
      <c r="I9" s="88"/>
      <c r="J9" s="47"/>
      <c r="K9" s="48">
        <f>I9*J9</f>
        <v>0</v>
      </c>
    </row>
    <row r="10" spans="2:14">
      <c r="B10" s="35"/>
      <c r="C10" s="37"/>
      <c r="D10" s="41"/>
      <c r="E10" s="37"/>
      <c r="F10" s="38"/>
      <c r="G10" s="46"/>
      <c r="H10" s="88"/>
      <c r="I10" s="88"/>
      <c r="J10" s="47"/>
      <c r="K10" s="48"/>
    </row>
    <row r="11" spans="2:14">
      <c r="B11" s="35"/>
      <c r="C11" s="37"/>
      <c r="D11" s="41"/>
      <c r="E11" s="41"/>
      <c r="F11" s="22" t="str">
        <f>"Sous total "&amp;B9&amp;" hors taxes"</f>
        <v>Sous total 1 hors taxes</v>
      </c>
      <c r="G11" s="46"/>
      <c r="H11" s="88"/>
      <c r="I11" s="88"/>
      <c r="J11" s="47"/>
      <c r="K11" s="45">
        <f>SUM(K9:K9)</f>
        <v>0</v>
      </c>
    </row>
    <row r="12" spans="2:14">
      <c r="B12" s="35"/>
      <c r="C12" s="37"/>
      <c r="D12" s="41"/>
      <c r="E12" s="41"/>
      <c r="F12" s="22"/>
      <c r="G12" s="46"/>
      <c r="H12" s="88"/>
      <c r="I12" s="88"/>
      <c r="J12" s="47"/>
      <c r="K12" s="12"/>
    </row>
    <row r="13" spans="2:14">
      <c r="B13" s="35">
        <v>2</v>
      </c>
      <c r="C13" s="37"/>
      <c r="D13" s="41" t="s">
        <v>18</v>
      </c>
      <c r="E13" s="37"/>
      <c r="F13" s="38"/>
      <c r="G13" s="46"/>
      <c r="H13" s="88"/>
      <c r="I13" s="88"/>
      <c r="J13" s="47"/>
      <c r="K13" s="48"/>
    </row>
    <row r="14" spans="2:14">
      <c r="B14" s="35"/>
      <c r="C14" s="37"/>
      <c r="D14" s="41"/>
      <c r="E14" s="41"/>
      <c r="F14" s="22"/>
      <c r="G14" s="46"/>
      <c r="H14" s="88"/>
      <c r="I14" s="88"/>
      <c r="J14" s="47"/>
      <c r="K14" s="12"/>
    </row>
    <row r="15" spans="2:14">
      <c r="B15" s="145" t="s">
        <v>86</v>
      </c>
      <c r="C15" s="37"/>
      <c r="D15" s="5" t="s">
        <v>183</v>
      </c>
      <c r="E15" s="41"/>
      <c r="F15" s="22"/>
      <c r="G15" s="46" t="s">
        <v>33</v>
      </c>
      <c r="H15" s="88">
        <v>1</v>
      </c>
      <c r="I15" s="88"/>
      <c r="J15" s="47"/>
      <c r="K15" s="48">
        <f>I15*J15</f>
        <v>0</v>
      </c>
    </row>
    <row r="16" spans="2:14">
      <c r="B16" s="145" t="s">
        <v>87</v>
      </c>
      <c r="C16" s="37"/>
      <c r="D16" s="5" t="s">
        <v>184</v>
      </c>
      <c r="E16" s="41"/>
      <c r="F16" s="22"/>
      <c r="G16" s="46" t="s">
        <v>33</v>
      </c>
      <c r="H16" s="88">
        <v>1</v>
      </c>
      <c r="I16" s="88"/>
      <c r="J16" s="47"/>
      <c r="K16" s="48">
        <f>I16*J16</f>
        <v>0</v>
      </c>
    </row>
    <row r="17" spans="2:11">
      <c r="B17" s="35"/>
      <c r="C17" s="37"/>
      <c r="D17" s="41"/>
      <c r="E17" s="41"/>
      <c r="F17" s="22"/>
      <c r="G17" s="46"/>
      <c r="H17" s="88"/>
      <c r="I17" s="88"/>
      <c r="J17" s="47"/>
      <c r="K17" s="12"/>
    </row>
    <row r="18" spans="2:11">
      <c r="B18" s="35"/>
      <c r="C18" s="37"/>
      <c r="D18" s="41"/>
      <c r="E18" s="41"/>
      <c r="F18" s="22" t="str">
        <f>"Sous total "&amp;B13&amp;" hors taxes"</f>
        <v>Sous total 2 hors taxes</v>
      </c>
      <c r="G18" s="46"/>
      <c r="H18" s="88"/>
      <c r="I18" s="88"/>
      <c r="J18" s="47"/>
      <c r="K18" s="45">
        <f>SUM(K15:K16)</f>
        <v>0</v>
      </c>
    </row>
    <row r="19" spans="2:11">
      <c r="B19" s="35"/>
      <c r="C19" s="37"/>
      <c r="D19" s="5"/>
      <c r="E19" s="37"/>
      <c r="F19" s="38"/>
      <c r="G19" s="46"/>
      <c r="H19" s="88"/>
      <c r="I19" s="88"/>
      <c r="J19" s="47"/>
      <c r="K19" s="48"/>
    </row>
    <row r="20" spans="2:11">
      <c r="B20" s="35">
        <v>3</v>
      </c>
      <c r="C20" s="37"/>
      <c r="D20" s="41" t="s">
        <v>185</v>
      </c>
      <c r="E20" s="37"/>
      <c r="F20" s="22"/>
      <c r="G20" s="46" t="s">
        <v>33</v>
      </c>
      <c r="H20" s="88">
        <v>1</v>
      </c>
      <c r="I20" s="88"/>
      <c r="J20" s="47"/>
      <c r="K20" s="48">
        <f>I20*J20</f>
        <v>0</v>
      </c>
    </row>
    <row r="21" spans="2:11">
      <c r="B21" s="35"/>
      <c r="C21" s="37"/>
      <c r="D21" s="41"/>
      <c r="E21" s="37"/>
      <c r="F21" s="22"/>
      <c r="G21" s="46"/>
      <c r="H21" s="88"/>
      <c r="I21" s="88"/>
      <c r="J21" s="47"/>
      <c r="K21" s="12"/>
    </row>
    <row r="22" spans="2:11">
      <c r="B22" s="35"/>
      <c r="C22" s="37"/>
      <c r="D22" s="41"/>
      <c r="E22" s="41"/>
      <c r="F22" s="22" t="str">
        <f>"Sous total "&amp;B20&amp;" hors taxes"</f>
        <v>Sous total 3 hors taxes</v>
      </c>
      <c r="G22" s="46"/>
      <c r="H22" s="88"/>
      <c r="I22" s="88"/>
      <c r="J22" s="47"/>
      <c r="K22" s="45">
        <f>SUM(K20:K20)</f>
        <v>0</v>
      </c>
    </row>
    <row r="23" spans="2:11">
      <c r="B23" s="35"/>
      <c r="C23" s="37"/>
      <c r="D23" s="5"/>
      <c r="E23" s="37"/>
      <c r="F23" s="38"/>
      <c r="G23" s="46"/>
      <c r="H23" s="88"/>
      <c r="I23" s="88"/>
      <c r="J23" s="47"/>
      <c r="K23" s="48"/>
    </row>
    <row r="24" spans="2:11">
      <c r="B24" s="35">
        <v>4</v>
      </c>
      <c r="C24" s="37"/>
      <c r="D24" s="41" t="s">
        <v>186</v>
      </c>
      <c r="E24" s="37"/>
      <c r="F24" s="22"/>
      <c r="G24" s="46" t="s">
        <v>78</v>
      </c>
      <c r="H24" s="88"/>
      <c r="I24" s="88"/>
      <c r="J24" s="47"/>
      <c r="K24" s="12"/>
    </row>
    <row r="25" spans="2:11">
      <c r="B25" s="35"/>
      <c r="C25" s="37"/>
      <c r="D25" s="41"/>
      <c r="E25" s="37"/>
      <c r="F25" s="22"/>
      <c r="G25" s="46"/>
      <c r="H25" s="88"/>
      <c r="I25" s="88"/>
      <c r="J25" s="47"/>
      <c r="K25" s="12"/>
    </row>
    <row r="26" spans="2:11">
      <c r="B26" s="35">
        <v>5</v>
      </c>
      <c r="C26" s="37"/>
      <c r="D26" s="41" t="s">
        <v>187</v>
      </c>
      <c r="E26" s="37"/>
      <c r="F26" s="22"/>
      <c r="G26" s="46"/>
      <c r="H26" s="88"/>
      <c r="I26" s="88"/>
      <c r="J26" s="47"/>
      <c r="K26" s="12"/>
    </row>
    <row r="27" spans="2:11">
      <c r="B27" s="35"/>
      <c r="C27" s="37"/>
      <c r="D27" s="41"/>
      <c r="E27" s="37"/>
      <c r="F27" s="22"/>
      <c r="G27" s="46"/>
      <c r="H27" s="88"/>
      <c r="I27" s="88"/>
      <c r="J27" s="47"/>
      <c r="K27" s="12"/>
    </row>
    <row r="28" spans="2:11">
      <c r="B28" s="145" t="s">
        <v>81</v>
      </c>
      <c r="C28" s="37"/>
      <c r="D28" s="5" t="s">
        <v>188</v>
      </c>
      <c r="E28" s="37"/>
      <c r="F28" s="22"/>
      <c r="G28" s="46" t="s">
        <v>276</v>
      </c>
      <c r="H28" s="88">
        <v>1</v>
      </c>
      <c r="I28" s="88"/>
      <c r="J28" s="47"/>
      <c r="K28" s="48">
        <f>I28*J28</f>
        <v>0</v>
      </c>
    </row>
    <row r="29" spans="2:11">
      <c r="B29" s="145" t="s">
        <v>82</v>
      </c>
      <c r="C29" s="37"/>
      <c r="D29" s="5" t="s">
        <v>277</v>
      </c>
      <c r="E29" s="37"/>
      <c r="F29" s="22"/>
      <c r="G29" s="46" t="s">
        <v>32</v>
      </c>
      <c r="H29" s="88">
        <v>90.67</v>
      </c>
      <c r="I29" s="88"/>
      <c r="J29" s="47"/>
      <c r="K29" s="48">
        <f>I29*J29</f>
        <v>0</v>
      </c>
    </row>
    <row r="30" spans="2:11">
      <c r="B30" s="35"/>
      <c r="C30" s="37"/>
      <c r="D30" s="41"/>
      <c r="E30" s="37"/>
      <c r="F30" s="22"/>
      <c r="G30" s="46"/>
      <c r="H30" s="88"/>
      <c r="I30" s="88"/>
      <c r="J30" s="47"/>
      <c r="K30" s="12"/>
    </row>
    <row r="31" spans="2:11">
      <c r="B31" s="35"/>
      <c r="C31" s="37"/>
      <c r="D31" s="41"/>
      <c r="E31" s="41"/>
      <c r="F31" s="22" t="str">
        <f>"Sous total "&amp;B26&amp;" hors taxes"</f>
        <v>Sous total 5 hors taxes</v>
      </c>
      <c r="G31" s="46"/>
      <c r="H31" s="88"/>
      <c r="I31" s="88"/>
      <c r="J31" s="47"/>
      <c r="K31" s="45">
        <f>SUM(K26:K29)</f>
        <v>0</v>
      </c>
    </row>
    <row r="32" spans="2:11">
      <c r="B32" s="35"/>
      <c r="C32" s="37"/>
      <c r="D32" s="41"/>
      <c r="E32" s="37"/>
      <c r="F32" s="22"/>
      <c r="G32" s="46"/>
      <c r="H32" s="88"/>
      <c r="I32" s="88"/>
      <c r="J32" s="47"/>
      <c r="K32" s="12"/>
    </row>
    <row r="33" spans="2:11">
      <c r="B33" s="35">
        <v>6</v>
      </c>
      <c r="C33" s="37"/>
      <c r="D33" s="41" t="s">
        <v>189</v>
      </c>
      <c r="E33" s="37"/>
      <c r="F33" s="22"/>
      <c r="G33" s="46"/>
      <c r="H33" s="88"/>
      <c r="I33" s="88"/>
      <c r="J33" s="47"/>
      <c r="K33" s="12"/>
    </row>
    <row r="34" spans="2:11">
      <c r="B34" s="35"/>
      <c r="C34" s="37"/>
      <c r="D34" s="41"/>
      <c r="E34" s="37"/>
      <c r="F34" s="22"/>
      <c r="G34" s="46"/>
      <c r="H34" s="88"/>
      <c r="I34" s="88"/>
      <c r="J34" s="47"/>
      <c r="K34" s="12"/>
    </row>
    <row r="35" spans="2:11">
      <c r="B35" s="145" t="s">
        <v>102</v>
      </c>
      <c r="C35" s="37"/>
      <c r="D35" s="5" t="s">
        <v>65</v>
      </c>
      <c r="E35" s="37"/>
      <c r="F35" s="22"/>
      <c r="G35" s="46" t="s">
        <v>78</v>
      </c>
      <c r="H35" s="88"/>
      <c r="I35" s="88"/>
      <c r="J35" s="47"/>
      <c r="K35" s="12"/>
    </row>
    <row r="36" spans="2:11">
      <c r="B36" s="145" t="s">
        <v>104</v>
      </c>
      <c r="C36" s="37"/>
      <c r="D36" s="5" t="s">
        <v>47</v>
      </c>
      <c r="E36" s="37"/>
      <c r="F36" s="22"/>
      <c r="G36" s="46" t="s">
        <v>78</v>
      </c>
      <c r="H36" s="88"/>
      <c r="I36" s="88"/>
      <c r="J36" s="47"/>
      <c r="K36" s="12"/>
    </row>
    <row r="37" spans="2:11">
      <c r="B37" s="145" t="s">
        <v>278</v>
      </c>
      <c r="C37" s="37"/>
      <c r="D37" s="5" t="s">
        <v>190</v>
      </c>
      <c r="E37" s="37"/>
      <c r="F37" s="22"/>
      <c r="G37" s="99" t="s">
        <v>241</v>
      </c>
      <c r="H37" s="88"/>
      <c r="I37" s="88"/>
      <c r="J37" s="47"/>
      <c r="K37" s="12"/>
    </row>
    <row r="38" spans="2:11">
      <c r="B38" s="145"/>
      <c r="C38" s="37"/>
      <c r="D38" s="5"/>
      <c r="E38" s="37"/>
      <c r="F38" s="22"/>
      <c r="G38" s="99"/>
      <c r="H38" s="88"/>
      <c r="I38" s="88"/>
      <c r="J38" s="47"/>
      <c r="K38" s="12"/>
    </row>
    <row r="39" spans="2:11">
      <c r="B39" s="35"/>
      <c r="C39" s="37"/>
      <c r="D39" s="41"/>
      <c r="E39" s="41"/>
      <c r="F39" s="22" t="str">
        <f>"Sous total "&amp;B33&amp;" hors taxes"</f>
        <v>Sous total 6 hors taxes</v>
      </c>
      <c r="G39" s="46"/>
      <c r="H39" s="88"/>
      <c r="I39" s="88"/>
      <c r="J39" s="47"/>
      <c r="K39" s="45">
        <f>SUM(K33:K33)</f>
        <v>0</v>
      </c>
    </row>
    <row r="40" spans="2:11">
      <c r="B40" s="35"/>
      <c r="C40" s="37"/>
      <c r="D40" s="41"/>
      <c r="E40" s="37"/>
      <c r="F40" s="22"/>
      <c r="G40" s="46"/>
      <c r="H40" s="88"/>
      <c r="I40" s="88"/>
      <c r="J40" s="47"/>
      <c r="K40" s="12"/>
    </row>
    <row r="41" spans="2:11">
      <c r="B41" s="35">
        <v>7</v>
      </c>
      <c r="C41" s="37"/>
      <c r="D41" s="41" t="s">
        <v>191</v>
      </c>
      <c r="E41" s="37"/>
      <c r="F41" s="22"/>
      <c r="G41" s="46"/>
      <c r="H41" s="88"/>
      <c r="I41" s="88"/>
      <c r="J41" s="47"/>
      <c r="K41" s="12"/>
    </row>
    <row r="42" spans="2:11">
      <c r="B42" s="35"/>
      <c r="C42" s="37"/>
      <c r="D42" s="41"/>
      <c r="E42" s="37"/>
      <c r="F42" s="22"/>
      <c r="G42" s="46"/>
      <c r="H42" s="88"/>
      <c r="I42" s="88"/>
      <c r="J42" s="47"/>
      <c r="K42" s="12"/>
    </row>
    <row r="43" spans="2:11">
      <c r="B43" s="145" t="s">
        <v>279</v>
      </c>
      <c r="C43" s="37"/>
      <c r="D43" s="5" t="s">
        <v>192</v>
      </c>
      <c r="E43" s="37"/>
      <c r="F43" s="22"/>
      <c r="G43" s="46" t="s">
        <v>33</v>
      </c>
      <c r="H43" s="88">
        <v>1</v>
      </c>
      <c r="I43" s="88"/>
      <c r="J43" s="47"/>
      <c r="K43" s="48">
        <f>I43*J43</f>
        <v>0</v>
      </c>
    </row>
    <row r="44" spans="2:11">
      <c r="B44" s="145" t="s">
        <v>280</v>
      </c>
      <c r="C44" s="37"/>
      <c r="D44" s="5" t="s">
        <v>193</v>
      </c>
      <c r="E44" s="37"/>
      <c r="F44" s="22"/>
      <c r="G44" s="46"/>
      <c r="H44" s="88"/>
      <c r="I44" s="88"/>
      <c r="J44" s="47"/>
      <c r="K44" s="48"/>
    </row>
    <row r="45" spans="2:11">
      <c r="B45" s="145" t="s">
        <v>281</v>
      </c>
      <c r="C45" s="37"/>
      <c r="D45" s="5"/>
      <c r="E45" s="5" t="s">
        <v>194</v>
      </c>
      <c r="F45" s="22"/>
      <c r="G45" s="46" t="s">
        <v>31</v>
      </c>
      <c r="H45" s="88">
        <v>64</v>
      </c>
      <c r="I45" s="88"/>
      <c r="J45" s="47"/>
      <c r="K45" s="48">
        <f t="shared" ref="K45:K53" si="0">I45*J45</f>
        <v>0</v>
      </c>
    </row>
    <row r="46" spans="2:11">
      <c r="B46" s="145" t="s">
        <v>282</v>
      </c>
      <c r="C46" s="37"/>
      <c r="D46" s="5"/>
      <c r="E46" s="5" t="s">
        <v>195</v>
      </c>
      <c r="F46" s="22"/>
      <c r="G46" s="46" t="s">
        <v>31</v>
      </c>
      <c r="H46" s="88">
        <v>16</v>
      </c>
      <c r="I46" s="88"/>
      <c r="J46" s="47"/>
      <c r="K46" s="48">
        <f t="shared" si="0"/>
        <v>0</v>
      </c>
    </row>
    <row r="47" spans="2:11">
      <c r="B47" s="145" t="s">
        <v>283</v>
      </c>
      <c r="C47" s="37"/>
      <c r="D47" s="5"/>
      <c r="E47" s="5" t="s">
        <v>196</v>
      </c>
      <c r="F47" s="22"/>
      <c r="G47" s="46" t="s">
        <v>31</v>
      </c>
      <c r="H47" s="88">
        <v>12</v>
      </c>
      <c r="I47" s="88"/>
      <c r="J47" s="47"/>
      <c r="K47" s="48">
        <f t="shared" si="0"/>
        <v>0</v>
      </c>
    </row>
    <row r="48" spans="2:11">
      <c r="B48" s="145" t="s">
        <v>284</v>
      </c>
      <c r="C48" s="37"/>
      <c r="D48" s="5"/>
      <c r="E48" s="5" t="s">
        <v>197</v>
      </c>
      <c r="F48" s="22"/>
      <c r="G48" s="46" t="s">
        <v>31</v>
      </c>
      <c r="H48" s="88">
        <v>1</v>
      </c>
      <c r="I48" s="88"/>
      <c r="J48" s="47"/>
      <c r="K48" s="48">
        <f t="shared" ref="K48" si="1">I48*J48</f>
        <v>0</v>
      </c>
    </row>
    <row r="49" spans="2:11">
      <c r="B49" s="145" t="s">
        <v>284</v>
      </c>
      <c r="C49" s="37"/>
      <c r="D49" s="5"/>
      <c r="E49" s="5" t="s">
        <v>366</v>
      </c>
      <c r="F49" s="22"/>
      <c r="G49" s="46" t="s">
        <v>31</v>
      </c>
      <c r="H49" s="88">
        <v>2</v>
      </c>
      <c r="I49" s="88"/>
      <c r="J49" s="47"/>
      <c r="K49" s="48">
        <f t="shared" si="0"/>
        <v>0</v>
      </c>
    </row>
    <row r="50" spans="2:11">
      <c r="B50" s="46" t="s">
        <v>329</v>
      </c>
      <c r="C50" s="37"/>
      <c r="D50" s="5" t="s">
        <v>285</v>
      </c>
      <c r="E50" s="37"/>
      <c r="F50" s="22"/>
      <c r="G50" s="46"/>
      <c r="H50" s="88"/>
      <c r="I50" s="88"/>
      <c r="J50" s="47"/>
      <c r="K50" s="48"/>
    </row>
    <row r="51" spans="2:11">
      <c r="B51" s="46" t="s">
        <v>336</v>
      </c>
      <c r="C51" s="37"/>
      <c r="D51" s="5"/>
      <c r="E51" s="5" t="s">
        <v>286</v>
      </c>
      <c r="F51" s="22"/>
      <c r="G51" s="46" t="s">
        <v>31</v>
      </c>
      <c r="H51" s="88">
        <v>6</v>
      </c>
      <c r="I51" s="88"/>
      <c r="J51" s="47"/>
      <c r="K51" s="48">
        <f t="shared" si="0"/>
        <v>0</v>
      </c>
    </row>
    <row r="52" spans="2:11">
      <c r="B52" s="46" t="s">
        <v>337</v>
      </c>
      <c r="C52" s="37"/>
      <c r="D52" s="5"/>
      <c r="E52" s="5" t="s">
        <v>287</v>
      </c>
      <c r="F52" s="22"/>
      <c r="G52" s="46" t="s">
        <v>31</v>
      </c>
      <c r="H52" s="88">
        <v>4</v>
      </c>
      <c r="I52" s="88"/>
      <c r="J52" s="47"/>
      <c r="K52" s="48">
        <f>I52*J52</f>
        <v>0</v>
      </c>
    </row>
    <row r="53" spans="2:11">
      <c r="B53" s="46" t="s">
        <v>338</v>
      </c>
      <c r="C53" s="37"/>
      <c r="D53" s="5"/>
      <c r="E53" s="5" t="s">
        <v>288</v>
      </c>
      <c r="F53" s="22"/>
      <c r="G53" s="46" t="s">
        <v>31</v>
      </c>
      <c r="H53" s="88">
        <v>15</v>
      </c>
      <c r="I53" s="88"/>
      <c r="J53" s="47"/>
      <c r="K53" s="48">
        <f t="shared" si="0"/>
        <v>0</v>
      </c>
    </row>
    <row r="54" spans="2:11">
      <c r="B54" s="35"/>
      <c r="C54" s="37"/>
      <c r="D54" s="5"/>
      <c r="E54" s="5"/>
      <c r="F54" s="22"/>
      <c r="G54" s="46"/>
      <c r="H54" s="88"/>
      <c r="I54" s="88"/>
      <c r="J54" s="47"/>
      <c r="K54" s="12"/>
    </row>
    <row r="55" spans="2:11">
      <c r="B55" s="35"/>
      <c r="C55" s="37"/>
      <c r="D55" s="41"/>
      <c r="E55" s="41"/>
      <c r="F55" s="22" t="str">
        <f>"Sous total "&amp;B37&amp;" hors taxes"</f>
        <v>Sous total 6.3 hors taxes</v>
      </c>
      <c r="G55" s="46"/>
      <c r="H55" s="88"/>
      <c r="I55" s="88"/>
      <c r="J55" s="47"/>
      <c r="K55" s="45">
        <f>SUM(K43:K54)</f>
        <v>0</v>
      </c>
    </row>
    <row r="56" spans="2:11">
      <c r="B56" s="35"/>
      <c r="C56" s="37"/>
      <c r="D56" s="41"/>
      <c r="E56" s="37"/>
      <c r="F56" s="22"/>
      <c r="G56" s="42"/>
      <c r="I56" s="55"/>
      <c r="J56" s="47"/>
      <c r="K56" s="66"/>
    </row>
    <row r="57" spans="2:11">
      <c r="B57" s="35">
        <v>8</v>
      </c>
      <c r="C57" s="37"/>
      <c r="D57" s="41" t="s">
        <v>220</v>
      </c>
      <c r="E57" s="37"/>
      <c r="F57" s="38"/>
      <c r="G57" s="46" t="s">
        <v>33</v>
      </c>
      <c r="H57" s="88">
        <v>13</v>
      </c>
      <c r="I57" s="88"/>
      <c r="J57" s="47"/>
      <c r="K57" s="48">
        <f t="shared" ref="K57" si="2">J57*I57</f>
        <v>0</v>
      </c>
    </row>
    <row r="58" spans="2:11">
      <c r="B58" s="35"/>
      <c r="C58" s="37"/>
      <c r="D58" s="49"/>
      <c r="E58" s="37"/>
      <c r="F58" s="38"/>
      <c r="G58" s="46"/>
      <c r="I58" s="55"/>
      <c r="J58" s="47"/>
      <c r="K58" s="48"/>
    </row>
    <row r="59" spans="2:11">
      <c r="B59" s="35"/>
      <c r="C59" s="37"/>
      <c r="D59" s="41"/>
      <c r="E59" s="37"/>
      <c r="F59" s="22" t="str">
        <f>"Sous total "&amp;B57&amp;" hors taxes"</f>
        <v>Sous total 8 hors taxes</v>
      </c>
      <c r="G59" s="42"/>
      <c r="I59" s="55"/>
      <c r="J59" s="47"/>
      <c r="K59" s="45">
        <f>SUM(K57:K58)</f>
        <v>0</v>
      </c>
    </row>
    <row r="60" spans="2:11">
      <c r="B60" s="35"/>
      <c r="C60" s="37"/>
      <c r="D60" s="41"/>
      <c r="E60" s="37"/>
      <c r="F60" s="22"/>
      <c r="G60" s="42"/>
      <c r="I60" s="55"/>
      <c r="J60" s="47"/>
      <c r="K60" s="62"/>
    </row>
    <row r="61" spans="2:11">
      <c r="B61" s="35">
        <v>9</v>
      </c>
      <c r="C61" s="37"/>
      <c r="D61" s="41" t="s">
        <v>42</v>
      </c>
      <c r="E61" s="37"/>
      <c r="F61" s="38"/>
      <c r="G61" s="46" t="s">
        <v>78</v>
      </c>
      <c r="H61" s="88"/>
      <c r="I61" s="55"/>
      <c r="J61" s="54"/>
      <c r="K61" s="67"/>
    </row>
    <row r="62" spans="2:11" s="6" customFormat="1">
      <c r="B62" s="82"/>
      <c r="C62" s="83"/>
      <c r="D62" s="96"/>
      <c r="E62" s="83"/>
      <c r="F62" s="28"/>
      <c r="G62" s="97"/>
      <c r="H62" s="149"/>
      <c r="I62" s="56"/>
      <c r="J62" s="98"/>
      <c r="K62" s="57"/>
    </row>
    <row r="63" spans="2:11">
      <c r="B63" s="35"/>
      <c r="C63" s="37"/>
      <c r="D63" s="41"/>
      <c r="E63" s="37"/>
      <c r="F63" s="22"/>
      <c r="G63" s="42"/>
      <c r="I63" s="55"/>
      <c r="J63" s="47"/>
      <c r="K63" s="12"/>
    </row>
    <row r="64" spans="2:11">
      <c r="B64" s="35">
        <v>10</v>
      </c>
      <c r="C64" s="37"/>
      <c r="D64" s="41" t="s">
        <v>43</v>
      </c>
      <c r="E64" s="37"/>
      <c r="F64" s="38"/>
      <c r="G64" s="42"/>
      <c r="I64" s="55"/>
      <c r="J64" s="54"/>
      <c r="K64" s="39"/>
    </row>
    <row r="65" spans="2:11">
      <c r="B65" s="35"/>
      <c r="C65" s="37"/>
      <c r="D65" s="41"/>
      <c r="E65" s="37"/>
      <c r="F65" s="38"/>
      <c r="G65" s="42"/>
      <c r="H65" s="88"/>
      <c r="I65" s="55"/>
      <c r="J65" s="54"/>
      <c r="K65" s="39"/>
    </row>
    <row r="66" spans="2:11">
      <c r="B66" s="46" t="s">
        <v>274</v>
      </c>
      <c r="C66" s="37"/>
      <c r="D66" s="5" t="s">
        <v>159</v>
      </c>
      <c r="E66" s="37"/>
      <c r="F66" s="38"/>
      <c r="G66" s="46" t="s">
        <v>33</v>
      </c>
      <c r="H66" s="116">
        <v>30</v>
      </c>
      <c r="I66" s="55">
        <v>1</v>
      </c>
      <c r="J66" s="47">
        <v>12</v>
      </c>
      <c r="K66" s="48">
        <f>J66*I66</f>
        <v>12</v>
      </c>
    </row>
    <row r="67" spans="2:11">
      <c r="B67" s="46" t="s">
        <v>330</v>
      </c>
      <c r="C67" s="37"/>
      <c r="D67" s="5" t="s">
        <v>221</v>
      </c>
      <c r="E67" s="37"/>
      <c r="F67" s="38"/>
      <c r="G67" s="46" t="s">
        <v>33</v>
      </c>
      <c r="H67" s="116">
        <v>12</v>
      </c>
      <c r="I67" s="55">
        <v>1</v>
      </c>
      <c r="J67" s="47">
        <v>12</v>
      </c>
      <c r="K67" s="48">
        <f t="shared" ref="K67:K71" si="3">J67*I67</f>
        <v>12</v>
      </c>
    </row>
    <row r="68" spans="2:11">
      <c r="B68" s="46" t="s">
        <v>332</v>
      </c>
      <c r="C68" s="37"/>
      <c r="D68" s="5" t="s">
        <v>222</v>
      </c>
      <c r="E68" s="37"/>
      <c r="F68" s="38"/>
      <c r="G68" s="46" t="s">
        <v>33</v>
      </c>
      <c r="H68" s="116">
        <v>4</v>
      </c>
      <c r="I68" s="55">
        <v>1</v>
      </c>
      <c r="J68" s="47">
        <v>12</v>
      </c>
      <c r="K68" s="48">
        <f t="shared" si="3"/>
        <v>12</v>
      </c>
    </row>
    <row r="69" spans="2:11">
      <c r="B69" s="46" t="s">
        <v>333</v>
      </c>
      <c r="C69" s="37"/>
      <c r="D69" s="5" t="s">
        <v>157</v>
      </c>
      <c r="E69" s="151" t="s">
        <v>158</v>
      </c>
      <c r="F69" s="38"/>
      <c r="G69" s="46" t="s">
        <v>33</v>
      </c>
      <c r="H69" s="55">
        <v>10</v>
      </c>
      <c r="I69" s="55">
        <v>1</v>
      </c>
      <c r="J69" s="47">
        <v>12</v>
      </c>
      <c r="K69" s="48">
        <f t="shared" si="3"/>
        <v>12</v>
      </c>
    </row>
    <row r="70" spans="2:11">
      <c r="B70" s="46" t="s">
        <v>334</v>
      </c>
      <c r="C70" s="37"/>
      <c r="D70" s="5" t="s">
        <v>160</v>
      </c>
      <c r="E70" s="151" t="s">
        <v>161</v>
      </c>
      <c r="F70" s="38"/>
      <c r="G70" s="46" t="s">
        <v>33</v>
      </c>
      <c r="H70" s="55">
        <v>26</v>
      </c>
      <c r="I70" s="55">
        <v>1</v>
      </c>
      <c r="J70" s="47">
        <v>12</v>
      </c>
      <c r="K70" s="48">
        <f t="shared" si="3"/>
        <v>12</v>
      </c>
    </row>
    <row r="71" spans="2:11">
      <c r="B71" s="46" t="s">
        <v>335</v>
      </c>
      <c r="C71" s="37"/>
      <c r="D71" s="5" t="s">
        <v>223</v>
      </c>
      <c r="E71" s="152"/>
      <c r="F71" s="38"/>
      <c r="G71" s="46" t="s">
        <v>33</v>
      </c>
      <c r="H71" s="55">
        <v>2</v>
      </c>
      <c r="I71" s="55">
        <v>1</v>
      </c>
      <c r="J71" s="47">
        <v>12</v>
      </c>
      <c r="K71" s="48">
        <f t="shared" si="3"/>
        <v>12</v>
      </c>
    </row>
    <row r="72" spans="2:11">
      <c r="B72" s="46" t="s">
        <v>379</v>
      </c>
      <c r="C72" s="37"/>
      <c r="D72" s="5" t="s">
        <v>378</v>
      </c>
      <c r="E72" s="152"/>
      <c r="F72" s="38"/>
      <c r="G72" s="46" t="s">
        <v>33</v>
      </c>
      <c r="H72" s="55">
        <v>2</v>
      </c>
      <c r="I72" s="55">
        <v>1</v>
      </c>
      <c r="J72" s="47">
        <v>12</v>
      </c>
      <c r="K72" s="48">
        <f t="shared" ref="K72" si="4">J72*I72</f>
        <v>12</v>
      </c>
    </row>
    <row r="73" spans="2:11">
      <c r="B73" s="46"/>
      <c r="C73" s="37"/>
      <c r="D73" s="5"/>
      <c r="E73" s="152"/>
      <c r="F73" s="38"/>
      <c r="G73" s="46"/>
      <c r="H73" s="153"/>
      <c r="I73" s="55"/>
      <c r="J73" s="47"/>
      <c r="K73" s="48"/>
    </row>
    <row r="74" spans="2:11">
      <c r="B74" s="35"/>
      <c r="C74" s="37"/>
      <c r="D74" s="41"/>
      <c r="E74" s="37"/>
      <c r="F74" s="22" t="str">
        <f>"Sous total "&amp;B64&amp;" hors taxes"</f>
        <v>Sous total 10 hors taxes</v>
      </c>
      <c r="G74" s="42"/>
      <c r="I74" s="55"/>
      <c r="J74" s="47"/>
      <c r="K74" s="45">
        <f>SUM(K66:K73)</f>
        <v>84</v>
      </c>
    </row>
    <row r="75" spans="2:11">
      <c r="B75" s="35"/>
      <c r="C75" s="37"/>
      <c r="D75" s="41"/>
      <c r="E75" s="37"/>
      <c r="F75" s="22"/>
      <c r="G75" s="42"/>
      <c r="H75" s="88"/>
      <c r="I75" s="55"/>
      <c r="J75" s="47"/>
      <c r="K75" s="62"/>
    </row>
    <row r="76" spans="2:11">
      <c r="B76" s="35">
        <v>11</v>
      </c>
      <c r="C76" s="37"/>
      <c r="D76" s="41" t="s">
        <v>152</v>
      </c>
      <c r="E76" s="37"/>
      <c r="F76" s="38"/>
      <c r="G76" s="42"/>
      <c r="H76" s="116"/>
      <c r="I76" s="55"/>
      <c r="J76" s="47"/>
      <c r="K76" s="39"/>
    </row>
    <row r="77" spans="2:11">
      <c r="B77" s="35"/>
      <c r="C77" s="37"/>
      <c r="D77" s="41"/>
      <c r="E77" s="37"/>
      <c r="F77" s="38"/>
      <c r="G77" s="42"/>
      <c r="I77" s="55"/>
      <c r="J77" s="47"/>
      <c r="K77" s="39"/>
    </row>
    <row r="78" spans="2:11">
      <c r="B78" s="46" t="s">
        <v>114</v>
      </c>
      <c r="C78" s="37"/>
      <c r="D78" s="60" t="s">
        <v>367</v>
      </c>
      <c r="E78" s="37"/>
      <c r="F78" s="38"/>
      <c r="G78" s="46"/>
      <c r="H78" s="55"/>
      <c r="I78" s="55"/>
      <c r="J78" s="47"/>
      <c r="K78" s="48"/>
    </row>
    <row r="79" spans="2:11">
      <c r="B79" s="46"/>
      <c r="C79" s="37"/>
      <c r="D79" s="5"/>
      <c r="E79" s="90" t="s">
        <v>368</v>
      </c>
      <c r="F79" s="38"/>
      <c r="G79" s="46" t="s">
        <v>33</v>
      </c>
      <c r="H79" s="116">
        <v>1</v>
      </c>
      <c r="I79" s="55"/>
      <c r="J79" s="47"/>
      <c r="K79" s="48">
        <f t="shared" ref="K79" si="5">J79*I79</f>
        <v>0</v>
      </c>
    </row>
    <row r="80" spans="2:11">
      <c r="B80" s="46" t="s">
        <v>115</v>
      </c>
      <c r="C80" s="37"/>
      <c r="D80" s="60" t="s">
        <v>44</v>
      </c>
      <c r="E80" s="37"/>
      <c r="F80" s="38"/>
      <c r="G80" s="46"/>
      <c r="H80" s="55"/>
      <c r="I80" s="55"/>
      <c r="J80" s="47"/>
      <c r="K80" s="48"/>
    </row>
    <row r="81" spans="2:11">
      <c r="B81" s="46"/>
      <c r="C81" s="37"/>
      <c r="D81" s="5"/>
      <c r="E81" s="147" t="s">
        <v>289</v>
      </c>
      <c r="F81" s="38"/>
      <c r="G81" s="46" t="s">
        <v>33</v>
      </c>
      <c r="H81" s="116">
        <v>2</v>
      </c>
      <c r="I81" s="55"/>
      <c r="J81" s="47"/>
      <c r="K81" s="48">
        <f t="shared" ref="K81:K82" si="6">J81*I81</f>
        <v>0</v>
      </c>
    </row>
    <row r="82" spans="2:11">
      <c r="B82" s="46"/>
      <c r="C82" s="37"/>
      <c r="D82" s="5"/>
      <c r="E82" s="147" t="s">
        <v>228</v>
      </c>
      <c r="F82" s="38"/>
      <c r="G82" s="46" t="s">
        <v>33</v>
      </c>
      <c r="H82" s="116">
        <v>1</v>
      </c>
      <c r="I82" s="55"/>
      <c r="J82" s="47"/>
      <c r="K82" s="48">
        <f t="shared" si="6"/>
        <v>0</v>
      </c>
    </row>
    <row r="83" spans="2:11">
      <c r="B83" s="46"/>
      <c r="C83" s="37"/>
      <c r="D83" s="5"/>
      <c r="E83" s="147" t="s">
        <v>290</v>
      </c>
      <c r="F83" s="38"/>
      <c r="G83" s="46" t="s">
        <v>33</v>
      </c>
      <c r="H83" s="116">
        <v>1</v>
      </c>
      <c r="I83" s="55"/>
      <c r="J83" s="47"/>
      <c r="K83" s="48">
        <f t="shared" ref="K83:K84" si="7">J83*I83</f>
        <v>0</v>
      </c>
    </row>
    <row r="84" spans="2:11">
      <c r="B84" s="46"/>
      <c r="C84" s="37"/>
      <c r="D84" s="5"/>
      <c r="E84" s="147" t="s">
        <v>291</v>
      </c>
      <c r="F84" s="38"/>
      <c r="G84" s="46" t="s">
        <v>33</v>
      </c>
      <c r="H84" s="116">
        <v>1</v>
      </c>
      <c r="I84" s="55"/>
      <c r="J84" s="47"/>
      <c r="K84" s="48">
        <f t="shared" si="7"/>
        <v>0</v>
      </c>
    </row>
    <row r="85" spans="2:11">
      <c r="B85" s="46" t="s">
        <v>369</v>
      </c>
      <c r="C85" s="37"/>
      <c r="D85" s="84" t="s">
        <v>45</v>
      </c>
      <c r="E85" s="37"/>
      <c r="F85" s="38"/>
      <c r="G85" s="46" t="s">
        <v>79</v>
      </c>
      <c r="I85" s="55"/>
      <c r="J85" s="47"/>
      <c r="K85" s="48"/>
    </row>
    <row r="86" spans="2:11">
      <c r="B86" s="35"/>
      <c r="C86" s="37"/>
      <c r="D86" s="49"/>
      <c r="E86" s="37"/>
      <c r="F86" s="38"/>
      <c r="G86" s="46"/>
      <c r="I86" s="55"/>
      <c r="J86" s="47"/>
      <c r="K86" s="48"/>
    </row>
    <row r="87" spans="2:11">
      <c r="B87" s="35"/>
      <c r="C87" s="37"/>
      <c r="D87" s="41"/>
      <c r="E87" s="37"/>
      <c r="F87" s="22" t="str">
        <f>"Sous total "&amp;B76&amp;" hors taxes"</f>
        <v>Sous total 11 hors taxes</v>
      </c>
      <c r="G87" s="42"/>
      <c r="I87" s="55"/>
      <c r="J87" s="47"/>
      <c r="K87" s="45">
        <f>SUM(K80:K85)</f>
        <v>0</v>
      </c>
    </row>
    <row r="88" spans="2:11">
      <c r="B88" s="35"/>
      <c r="C88" s="37"/>
      <c r="D88" s="41"/>
      <c r="E88" s="37"/>
      <c r="F88" s="22"/>
      <c r="G88" s="42"/>
      <c r="I88" s="55"/>
      <c r="J88" s="47"/>
      <c r="K88" s="62"/>
    </row>
    <row r="89" spans="2:11">
      <c r="B89" s="35">
        <v>12</v>
      </c>
      <c r="C89" s="37"/>
      <c r="D89" s="41" t="s">
        <v>46</v>
      </c>
      <c r="E89" s="37"/>
      <c r="F89" s="38"/>
      <c r="G89" s="42"/>
      <c r="I89" s="55"/>
      <c r="J89" s="47"/>
      <c r="K89" s="39"/>
    </row>
    <row r="90" spans="2:11">
      <c r="B90" s="35"/>
      <c r="C90" s="37"/>
      <c r="D90" s="41"/>
      <c r="E90" s="37"/>
      <c r="F90" s="38"/>
      <c r="G90" s="42"/>
      <c r="I90" s="55"/>
      <c r="J90" s="47"/>
      <c r="K90" s="39"/>
    </row>
    <row r="91" spans="2:11">
      <c r="B91" s="46" t="s">
        <v>116</v>
      </c>
      <c r="C91" s="37"/>
      <c r="D91" s="60" t="s">
        <v>40</v>
      </c>
      <c r="E91" s="37"/>
      <c r="F91" s="38"/>
      <c r="G91" s="46" t="s">
        <v>78</v>
      </c>
      <c r="I91" s="55"/>
      <c r="J91" s="47"/>
      <c r="K91" s="48"/>
    </row>
    <row r="92" spans="2:11">
      <c r="B92" s="46" t="s">
        <v>117</v>
      </c>
      <c r="C92" s="37"/>
      <c r="D92" s="84" t="s">
        <v>47</v>
      </c>
      <c r="E92" s="37"/>
      <c r="F92" s="38"/>
      <c r="G92" s="46" t="s">
        <v>78</v>
      </c>
      <c r="I92" s="55"/>
      <c r="J92" s="47"/>
      <c r="K92" s="48"/>
    </row>
    <row r="93" spans="2:11">
      <c r="B93" s="46" t="s">
        <v>118</v>
      </c>
      <c r="C93" s="37"/>
      <c r="D93" s="84" t="s">
        <v>41</v>
      </c>
      <c r="E93" s="37"/>
      <c r="F93" s="38"/>
      <c r="G93" s="99" t="s">
        <v>242</v>
      </c>
      <c r="I93" s="55"/>
      <c r="J93" s="47"/>
      <c r="K93" s="48"/>
    </row>
    <row r="94" spans="2:11">
      <c r="B94" s="46" t="s">
        <v>119</v>
      </c>
      <c r="C94" s="37"/>
      <c r="D94" s="84" t="s">
        <v>48</v>
      </c>
      <c r="E94" s="37"/>
      <c r="F94" s="38"/>
      <c r="G94" s="99" t="s">
        <v>242</v>
      </c>
      <c r="I94" s="55"/>
      <c r="J94" s="47"/>
      <c r="K94" s="48"/>
    </row>
    <row r="95" spans="2:11">
      <c r="B95" s="46" t="s">
        <v>120</v>
      </c>
      <c r="C95" s="37"/>
      <c r="D95" s="84" t="s">
        <v>49</v>
      </c>
      <c r="E95" s="37"/>
      <c r="F95" s="38"/>
      <c r="G95" s="46" t="s">
        <v>33</v>
      </c>
      <c r="H95" s="55">
        <v>1</v>
      </c>
      <c r="I95" s="55"/>
      <c r="J95" s="47"/>
      <c r="K95" s="48">
        <f t="shared" ref="K95:K96" si="8">J95*I95</f>
        <v>0</v>
      </c>
    </row>
    <row r="96" spans="2:11">
      <c r="B96" s="46" t="s">
        <v>121</v>
      </c>
      <c r="C96" s="37"/>
      <c r="D96" s="84" t="s">
        <v>50</v>
      </c>
      <c r="E96" s="37"/>
      <c r="F96" s="38"/>
      <c r="G96" s="46" t="s">
        <v>33</v>
      </c>
      <c r="H96" s="55">
        <v>1</v>
      </c>
      <c r="I96" s="55"/>
      <c r="J96" s="47"/>
      <c r="K96" s="48">
        <f t="shared" si="8"/>
        <v>0</v>
      </c>
    </row>
    <row r="97" spans="2:11">
      <c r="B97" s="35"/>
      <c r="C97" s="37"/>
      <c r="D97" s="84"/>
      <c r="E97" s="37"/>
      <c r="F97" s="38"/>
      <c r="G97" s="42"/>
      <c r="I97" s="55"/>
      <c r="J97" s="54"/>
      <c r="K97" s="39"/>
    </row>
    <row r="98" spans="2:11">
      <c r="B98" s="35"/>
      <c r="C98" s="37"/>
      <c r="D98" s="41"/>
      <c r="E98" s="37"/>
      <c r="F98" s="22" t="str">
        <f>"Sous total "&amp;B89&amp;" hors taxes"</f>
        <v>Sous total 12 hors taxes</v>
      </c>
      <c r="G98" s="42"/>
      <c r="I98" s="55"/>
      <c r="J98" s="47"/>
      <c r="K98" s="45">
        <f>SUM(K91:K96)</f>
        <v>0</v>
      </c>
    </row>
    <row r="99" spans="2:11">
      <c r="B99" s="35"/>
      <c r="C99" s="37"/>
      <c r="D99" s="41"/>
      <c r="E99" s="37"/>
      <c r="F99" s="22"/>
      <c r="G99" s="42"/>
      <c r="I99" s="55"/>
      <c r="J99" s="47"/>
      <c r="K99" s="12"/>
    </row>
    <row r="100" spans="2:11">
      <c r="B100" s="35">
        <v>13</v>
      </c>
      <c r="C100" s="37"/>
      <c r="D100" s="41" t="s">
        <v>370</v>
      </c>
      <c r="E100" s="37"/>
      <c r="F100" s="38"/>
      <c r="G100" s="46" t="s">
        <v>33</v>
      </c>
      <c r="H100" s="55">
        <v>1</v>
      </c>
      <c r="I100" s="55"/>
      <c r="J100" s="47"/>
      <c r="K100" s="48">
        <f t="shared" ref="K100" si="9">J100*I100</f>
        <v>0</v>
      </c>
    </row>
    <row r="101" spans="2:11">
      <c r="B101" s="35"/>
      <c r="C101" s="37"/>
      <c r="D101" s="49"/>
      <c r="E101" s="37"/>
      <c r="F101" s="38"/>
      <c r="G101" s="46"/>
      <c r="H101" s="55"/>
      <c r="I101" s="55"/>
      <c r="J101" s="47"/>
      <c r="K101" s="48"/>
    </row>
    <row r="102" spans="2:11">
      <c r="B102" s="35"/>
      <c r="C102" s="37"/>
      <c r="D102" s="41"/>
      <c r="E102" s="37"/>
      <c r="F102" s="22" t="str">
        <f>"Sous total "&amp;B100&amp;" hors taxes"</f>
        <v>Sous total 13 hors taxes</v>
      </c>
      <c r="G102" s="42"/>
      <c r="H102" s="55"/>
      <c r="I102" s="55"/>
      <c r="J102" s="47"/>
      <c r="K102" s="45">
        <f>SUM(K100:K101)</f>
        <v>0</v>
      </c>
    </row>
    <row r="103" spans="2:11">
      <c r="B103" s="35"/>
      <c r="C103" s="37"/>
      <c r="D103" s="41"/>
      <c r="E103" s="37"/>
      <c r="F103" s="22"/>
      <c r="G103" s="42"/>
      <c r="H103" s="55"/>
      <c r="I103" s="55"/>
      <c r="J103" s="47"/>
      <c r="K103" s="12"/>
    </row>
    <row r="104" spans="2:11">
      <c r="B104" s="35">
        <v>14</v>
      </c>
      <c r="C104" s="37"/>
      <c r="D104" s="41" t="s">
        <v>56</v>
      </c>
      <c r="E104" s="37"/>
      <c r="F104" s="38"/>
      <c r="G104" s="46" t="s">
        <v>33</v>
      </c>
      <c r="H104" s="55">
        <v>2</v>
      </c>
      <c r="I104" s="55"/>
      <c r="J104" s="47"/>
      <c r="K104" s="89">
        <f>J104*I104</f>
        <v>0</v>
      </c>
    </row>
    <row r="105" spans="2:11">
      <c r="B105" s="35"/>
      <c r="C105" s="37"/>
      <c r="D105" s="41"/>
      <c r="E105" s="37"/>
      <c r="F105" s="22"/>
      <c r="G105" s="42"/>
      <c r="I105" s="55"/>
      <c r="J105" s="47"/>
      <c r="K105" s="89"/>
    </row>
    <row r="106" spans="2:11">
      <c r="B106" s="35"/>
      <c r="C106" s="37"/>
      <c r="D106" s="41"/>
      <c r="E106" s="37"/>
      <c r="F106" s="22" t="str">
        <f>"Sous total "&amp;B104&amp;" hors taxes"</f>
        <v>Sous total 14 hors taxes</v>
      </c>
      <c r="G106" s="42"/>
      <c r="I106" s="55"/>
      <c r="J106" s="47"/>
      <c r="K106" s="45">
        <f>SUM(K103:K105)</f>
        <v>0</v>
      </c>
    </row>
    <row r="107" spans="2:11">
      <c r="B107" s="35"/>
      <c r="C107" s="37"/>
      <c r="D107" s="41"/>
      <c r="E107" s="37"/>
      <c r="F107" s="22"/>
      <c r="G107" s="42"/>
      <c r="H107" s="55"/>
      <c r="I107" s="55"/>
      <c r="J107" s="47"/>
      <c r="K107" s="12"/>
    </row>
    <row r="108" spans="2:11">
      <c r="B108" s="35">
        <v>15</v>
      </c>
      <c r="C108" s="37"/>
      <c r="D108" s="41" t="s">
        <v>371</v>
      </c>
      <c r="E108" s="37"/>
      <c r="F108" s="38"/>
      <c r="G108" s="46" t="s">
        <v>33</v>
      </c>
      <c r="H108" s="55">
        <v>2</v>
      </c>
      <c r="I108" s="55"/>
      <c r="J108" s="47"/>
      <c r="K108" s="89">
        <f>J108*I108</f>
        <v>0</v>
      </c>
    </row>
    <row r="109" spans="2:11">
      <c r="B109" s="35"/>
      <c r="C109" s="37"/>
      <c r="D109" s="41"/>
      <c r="E109" s="37"/>
      <c r="F109" s="22"/>
      <c r="G109" s="42"/>
      <c r="I109" s="55"/>
      <c r="J109" s="47"/>
      <c r="K109" s="89"/>
    </row>
    <row r="110" spans="2:11">
      <c r="B110" s="35"/>
      <c r="C110" s="37"/>
      <c r="D110" s="41"/>
      <c r="E110" s="37"/>
      <c r="F110" s="22" t="str">
        <f>"Sous total "&amp;B108&amp;" hors taxes"</f>
        <v>Sous total 15 hors taxes</v>
      </c>
      <c r="G110" s="42"/>
      <c r="I110" s="55"/>
      <c r="J110" s="47"/>
      <c r="K110" s="45">
        <f>SUM(K107:K109)</f>
        <v>0</v>
      </c>
    </row>
    <row r="111" spans="2:11">
      <c r="B111" s="35"/>
      <c r="C111" s="37"/>
      <c r="D111" s="41"/>
      <c r="E111" s="37"/>
      <c r="F111" s="22"/>
      <c r="G111" s="42"/>
      <c r="I111" s="55"/>
      <c r="J111" s="47"/>
      <c r="K111" s="12"/>
    </row>
    <row r="112" spans="2:11">
      <c r="B112" s="35">
        <v>16</v>
      </c>
      <c r="C112" s="37"/>
      <c r="D112" s="41" t="s">
        <v>25</v>
      </c>
      <c r="E112" s="37"/>
      <c r="F112" s="38"/>
      <c r="G112" s="46"/>
      <c r="I112" s="55"/>
      <c r="J112" s="54"/>
      <c r="K112" s="89"/>
    </row>
    <row r="113" spans="2:11">
      <c r="B113" s="35"/>
      <c r="C113" s="37"/>
      <c r="D113" s="41"/>
      <c r="E113" s="37"/>
      <c r="F113" s="38"/>
      <c r="G113" s="46"/>
      <c r="I113" s="55"/>
      <c r="J113" s="54"/>
      <c r="K113" s="89"/>
    </row>
    <row r="114" spans="2:11">
      <c r="B114" s="46" t="s">
        <v>331</v>
      </c>
      <c r="C114" s="37"/>
      <c r="D114" s="5" t="s">
        <v>293</v>
      </c>
      <c r="E114" s="37"/>
      <c r="F114" s="38"/>
      <c r="G114" s="46" t="s">
        <v>31</v>
      </c>
      <c r="H114" s="55">
        <v>4</v>
      </c>
      <c r="I114" s="55"/>
      <c r="J114" s="47"/>
      <c r="K114" s="48">
        <f t="shared" ref="K114" si="10">J114*I114</f>
        <v>0</v>
      </c>
    </row>
    <row r="115" spans="2:11">
      <c r="B115" s="46" t="s">
        <v>351</v>
      </c>
      <c r="C115" s="37"/>
      <c r="D115" s="5" t="s">
        <v>292</v>
      </c>
      <c r="E115" s="37"/>
      <c r="F115" s="38"/>
      <c r="G115" s="46" t="s">
        <v>33</v>
      </c>
      <c r="H115" s="55">
        <v>3</v>
      </c>
      <c r="I115" s="55"/>
      <c r="J115" s="47"/>
      <c r="K115" s="48">
        <f t="shared" ref="K115:K116" si="11">J115*I115</f>
        <v>0</v>
      </c>
    </row>
    <row r="116" spans="2:11">
      <c r="B116" s="46" t="s">
        <v>352</v>
      </c>
      <c r="C116" s="37"/>
      <c r="D116" s="5" t="s">
        <v>372</v>
      </c>
      <c r="E116" s="37"/>
      <c r="F116" s="38"/>
      <c r="G116" s="46" t="s">
        <v>33</v>
      </c>
      <c r="H116" s="55">
        <v>6</v>
      </c>
      <c r="I116" s="55"/>
      <c r="J116" s="47"/>
      <c r="K116" s="48">
        <f t="shared" si="11"/>
        <v>0</v>
      </c>
    </row>
    <row r="117" spans="2:11">
      <c r="B117" s="35"/>
      <c r="C117" s="37"/>
      <c r="D117" s="41"/>
      <c r="E117" s="37"/>
      <c r="F117" s="22"/>
      <c r="G117" s="42"/>
      <c r="I117" s="55"/>
      <c r="J117" s="47"/>
      <c r="K117" s="89"/>
    </row>
    <row r="118" spans="2:11">
      <c r="B118" s="35"/>
      <c r="C118" s="37"/>
      <c r="D118" s="41"/>
      <c r="E118" s="37"/>
      <c r="F118" s="22" t="str">
        <f>"Sous total "&amp;B112&amp;" hors taxes"</f>
        <v>Sous total 16 hors taxes</v>
      </c>
      <c r="G118" s="42"/>
      <c r="I118" s="55"/>
      <c r="J118" s="47"/>
      <c r="K118" s="45">
        <f>SUM(K114:K117)</f>
        <v>0</v>
      </c>
    </row>
    <row r="119" spans="2:11" s="6" customFormat="1">
      <c r="B119" s="82"/>
      <c r="C119" s="83"/>
      <c r="D119" s="96"/>
      <c r="E119" s="83"/>
      <c r="F119" s="28"/>
      <c r="G119" s="97"/>
      <c r="H119" s="149"/>
      <c r="I119" s="56"/>
      <c r="J119" s="98"/>
      <c r="K119" s="150"/>
    </row>
    <row r="120" spans="2:11">
      <c r="B120" s="35"/>
      <c r="C120" s="37"/>
      <c r="D120" s="41"/>
      <c r="E120" s="37"/>
      <c r="F120" s="22"/>
      <c r="G120" s="42"/>
      <c r="I120" s="55"/>
      <c r="J120" s="47"/>
      <c r="K120" s="89"/>
    </row>
    <row r="121" spans="2:11">
      <c r="B121" s="35">
        <v>17</v>
      </c>
      <c r="C121" s="37"/>
      <c r="D121" s="41" t="s">
        <v>51</v>
      </c>
      <c r="E121" s="37"/>
      <c r="F121" s="38"/>
      <c r="G121" s="46" t="s">
        <v>79</v>
      </c>
      <c r="I121" s="55"/>
      <c r="J121" s="54"/>
      <c r="K121" s="89"/>
    </row>
    <row r="122" spans="2:11">
      <c r="B122" s="35">
        <v>18</v>
      </c>
      <c r="C122" s="37"/>
      <c r="D122" s="41" t="s">
        <v>162</v>
      </c>
      <c r="E122" s="37"/>
      <c r="F122" s="38"/>
      <c r="G122" s="46" t="s">
        <v>79</v>
      </c>
      <c r="I122" s="55"/>
      <c r="J122" s="54"/>
      <c r="K122" s="89"/>
    </row>
    <row r="123" spans="2:11">
      <c r="B123" s="35">
        <v>19</v>
      </c>
      <c r="C123" s="37"/>
      <c r="D123" s="41" t="s">
        <v>53</v>
      </c>
      <c r="E123" s="37"/>
      <c r="F123" s="38"/>
      <c r="G123" s="46" t="s">
        <v>79</v>
      </c>
      <c r="I123" s="55"/>
      <c r="J123" s="54"/>
      <c r="K123" s="89"/>
    </row>
    <row r="124" spans="2:11">
      <c r="B124" s="35">
        <v>20</v>
      </c>
      <c r="C124" s="37"/>
      <c r="D124" s="41" t="s">
        <v>54</v>
      </c>
      <c r="E124" s="37"/>
      <c r="F124" s="38"/>
      <c r="G124" s="46" t="s">
        <v>79</v>
      </c>
      <c r="I124" s="55"/>
      <c r="J124" s="54"/>
      <c r="K124" s="89"/>
    </row>
    <row r="125" spans="2:11">
      <c r="B125" s="35">
        <v>21</v>
      </c>
      <c r="C125" s="37"/>
      <c r="D125" s="41" t="s">
        <v>55</v>
      </c>
      <c r="E125" s="37"/>
      <c r="F125" s="38"/>
      <c r="G125" s="46" t="s">
        <v>79</v>
      </c>
      <c r="I125" s="55"/>
      <c r="J125" s="54"/>
      <c r="K125" s="89"/>
    </row>
    <row r="126" spans="2:11">
      <c r="B126" s="35">
        <v>22</v>
      </c>
      <c r="C126" s="37"/>
      <c r="D126" s="41" t="s">
        <v>52</v>
      </c>
      <c r="E126" s="37"/>
      <c r="F126" s="38"/>
      <c r="G126" s="46" t="s">
        <v>79</v>
      </c>
      <c r="I126" s="55"/>
      <c r="J126" s="54"/>
      <c r="K126" s="89"/>
    </row>
    <row r="127" spans="2:11">
      <c r="B127" s="35"/>
      <c r="C127" s="37"/>
      <c r="D127" s="41"/>
      <c r="E127" s="37"/>
      <c r="F127" s="22"/>
      <c r="G127" s="42"/>
      <c r="H127" s="117"/>
      <c r="I127" s="55"/>
      <c r="J127" s="47"/>
      <c r="K127" s="61"/>
    </row>
    <row r="128" spans="2:11">
      <c r="B128" s="13"/>
      <c r="C128" s="93"/>
      <c r="D128" s="14"/>
      <c r="E128" s="15"/>
      <c r="F128" s="16"/>
      <c r="G128" s="17"/>
      <c r="I128" s="18"/>
      <c r="J128" s="10"/>
      <c r="K128" s="12"/>
    </row>
    <row r="129" spans="2:13">
      <c r="B129" s="19"/>
      <c r="C129" s="21"/>
      <c r="D129" s="20"/>
      <c r="E129" s="21"/>
      <c r="F129" s="22" t="s">
        <v>0</v>
      </c>
      <c r="G129" s="9"/>
      <c r="I129" s="23"/>
      <c r="J129" s="24"/>
      <c r="K129" s="11">
        <f>K102+K98+K87+K74+K59+K39+K31+K22+K18+K118+K55+K11+K106+K110</f>
        <v>84</v>
      </c>
      <c r="M129" s="2"/>
    </row>
    <row r="130" spans="2:13">
      <c r="B130" s="19"/>
      <c r="C130" s="21"/>
      <c r="D130" s="21"/>
      <c r="E130" s="21"/>
      <c r="F130" s="22" t="s">
        <v>4</v>
      </c>
      <c r="G130" s="9"/>
      <c r="I130" s="23"/>
      <c r="J130" s="24"/>
      <c r="K130" s="12">
        <f>ROUND(K129*0.2,2)</f>
        <v>16.8</v>
      </c>
    </row>
    <row r="131" spans="2:13">
      <c r="B131" s="19"/>
      <c r="C131" s="21"/>
      <c r="D131" s="21"/>
      <c r="E131" s="21"/>
      <c r="F131" s="22" t="s">
        <v>6</v>
      </c>
      <c r="G131" s="9"/>
      <c r="I131" s="23"/>
      <c r="J131" s="24"/>
      <c r="K131" s="11">
        <f>K129+K130</f>
        <v>100.8</v>
      </c>
    </row>
    <row r="132" spans="2:13" s="6" customFormat="1">
      <c r="B132" s="26"/>
      <c r="C132" s="27"/>
      <c r="D132" s="27"/>
      <c r="E132" s="27"/>
      <c r="F132" s="28"/>
      <c r="G132" s="29"/>
      <c r="H132" s="117"/>
      <c r="I132" s="30"/>
      <c r="J132" s="31"/>
      <c r="K132" s="57"/>
    </row>
  </sheetData>
  <mergeCells count="4">
    <mergeCell ref="B5:K5"/>
    <mergeCell ref="J6:K6"/>
    <mergeCell ref="D7:F7"/>
    <mergeCell ref="B4:K4"/>
  </mergeCells>
  <phoneticPr fontId="9" type="noConversion"/>
  <pageMargins left="0.25" right="0.25" top="0.75" bottom="0.75" header="0.3" footer="0.3"/>
  <pageSetup paperSize="9" scale="85" fitToHeight="0" orientation="portrait" r:id="rId1"/>
  <headerFooter>
    <oddFooter>&amp;L&amp;K000000AME ARCHITECTURE et AME INGENIERIE&amp;C&amp;K000000&amp;D&amp;R&amp;K000000&amp;P / &amp;N</oddFooter>
  </headerFooter>
  <rowBreaks count="2" manualBreakCount="2">
    <brk id="62" min="1" max="10" man="1"/>
    <brk id="119" min="1" max="10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441071-881E-1042-83E8-883586F7E609}">
  <sheetPr>
    <pageSetUpPr fitToPage="1"/>
  </sheetPr>
  <dimension ref="B1:N94"/>
  <sheetViews>
    <sheetView showGridLines="0" topLeftCell="A71" zoomScale="130" zoomScaleNormal="130" workbookViewId="0">
      <selection activeCell="H26" sqref="H26"/>
    </sheetView>
  </sheetViews>
  <sheetFormatPr baseColWidth="10" defaultColWidth="11.5" defaultRowHeight="13"/>
  <cols>
    <col min="1" max="1" width="0.6640625" style="1" customWidth="1"/>
    <col min="2" max="2" width="7.6640625" style="1" customWidth="1"/>
    <col min="3" max="3" width="1.1640625" style="1" customWidth="1"/>
    <col min="4" max="4" width="7.6640625" style="1" customWidth="1"/>
    <col min="5" max="5" width="9.6640625" style="1" customWidth="1"/>
    <col min="6" max="6" width="36.6640625" style="1" customWidth="1"/>
    <col min="7" max="7" width="7.6640625" style="1" customWidth="1"/>
    <col min="8" max="9" width="8.6640625" style="50" customWidth="1"/>
    <col min="10" max="10" width="10.6640625" style="51" customWidth="1"/>
    <col min="11" max="11" width="10.6640625" style="2" customWidth="1"/>
    <col min="12" max="12" width="2.5" style="1" customWidth="1"/>
    <col min="13" max="16384" width="11.5" style="1"/>
  </cols>
  <sheetData>
    <row r="1" spans="2:14">
      <c r="B1" s="3" t="s">
        <v>8</v>
      </c>
      <c r="C1" s="4"/>
      <c r="G1" s="34"/>
      <c r="J1" s="34"/>
      <c r="K1" s="34" t="s">
        <v>353</v>
      </c>
    </row>
    <row r="2" spans="2:14">
      <c r="B2" s="3" t="s">
        <v>9</v>
      </c>
      <c r="C2" s="4"/>
      <c r="G2" s="40"/>
      <c r="J2" s="40"/>
      <c r="K2" s="40">
        <f ca="1">TODAY()</f>
        <v>45666</v>
      </c>
      <c r="M2" s="32"/>
    </row>
    <row r="3" spans="2:14">
      <c r="B3" s="59" t="s">
        <v>376</v>
      </c>
      <c r="C3" s="5"/>
      <c r="G3" s="34"/>
      <c r="J3" s="34"/>
      <c r="K3" s="34" t="s">
        <v>380</v>
      </c>
      <c r="M3" s="32"/>
    </row>
    <row r="4" spans="2:14">
      <c r="B4" s="158" t="s">
        <v>375</v>
      </c>
      <c r="C4" s="158"/>
      <c r="D4" s="158"/>
      <c r="E4" s="158"/>
      <c r="F4" s="158"/>
      <c r="G4" s="158"/>
      <c r="H4" s="158"/>
      <c r="I4" s="158"/>
      <c r="J4" s="158"/>
      <c r="K4" s="158"/>
    </row>
    <row r="5" spans="2:14" ht="15" customHeight="1">
      <c r="B5" s="154" t="s">
        <v>26</v>
      </c>
      <c r="C5" s="154"/>
      <c r="D5" s="154"/>
      <c r="E5" s="154"/>
      <c r="F5" s="154"/>
      <c r="G5" s="154"/>
      <c r="H5" s="154"/>
      <c r="I5" s="154"/>
      <c r="J5" s="154"/>
      <c r="K5" s="154"/>
      <c r="N5" s="33"/>
    </row>
    <row r="6" spans="2:14">
      <c r="B6" s="6"/>
      <c r="C6" s="6"/>
      <c r="D6" s="6"/>
      <c r="E6" s="6"/>
      <c r="F6" s="6"/>
      <c r="G6" s="6"/>
      <c r="J6" s="155"/>
      <c r="K6" s="155"/>
    </row>
    <row r="7" spans="2:14">
      <c r="B7" s="7" t="s">
        <v>1</v>
      </c>
      <c r="C7" s="91"/>
      <c r="D7" s="156" t="s">
        <v>294</v>
      </c>
      <c r="E7" s="156"/>
      <c r="F7" s="157"/>
      <c r="G7" s="7" t="s">
        <v>2</v>
      </c>
      <c r="H7" s="52" t="s">
        <v>168</v>
      </c>
      <c r="I7" s="52" t="s">
        <v>169</v>
      </c>
      <c r="J7" s="53" t="s">
        <v>5</v>
      </c>
      <c r="K7" s="8" t="s">
        <v>3</v>
      </c>
    </row>
    <row r="8" spans="2:14">
      <c r="B8" s="35"/>
      <c r="C8" s="37"/>
      <c r="D8" s="37"/>
      <c r="E8" s="37"/>
      <c r="F8" s="38"/>
      <c r="G8" s="42"/>
      <c r="H8" s="88"/>
      <c r="I8" s="55"/>
      <c r="J8" s="54"/>
      <c r="K8" s="39"/>
    </row>
    <row r="9" spans="2:14">
      <c r="B9" s="35">
        <v>1</v>
      </c>
      <c r="C9" s="37"/>
      <c r="D9" s="41" t="s">
        <v>224</v>
      </c>
      <c r="E9" s="37"/>
      <c r="F9" s="38"/>
      <c r="G9" s="46" t="s">
        <v>33</v>
      </c>
      <c r="H9" s="88">
        <v>1</v>
      </c>
      <c r="I9" s="55"/>
      <c r="J9" s="47"/>
      <c r="K9" s="48">
        <f>I9*J9</f>
        <v>0</v>
      </c>
    </row>
    <row r="10" spans="2:14">
      <c r="B10" s="35"/>
      <c r="C10" s="37"/>
      <c r="D10" s="41"/>
      <c r="E10" s="37"/>
      <c r="F10" s="38"/>
      <c r="G10" s="46"/>
      <c r="H10" s="88"/>
      <c r="I10" s="55"/>
      <c r="J10" s="47"/>
      <c r="K10" s="48"/>
    </row>
    <row r="11" spans="2:14">
      <c r="B11" s="35"/>
      <c r="C11" s="37"/>
      <c r="D11" s="41"/>
      <c r="E11" s="37"/>
      <c r="F11" s="22" t="str">
        <f>"Sous total "&amp;B9&amp;" hors taxes"</f>
        <v>Sous total 1 hors taxes</v>
      </c>
      <c r="G11" s="42"/>
      <c r="H11" s="88"/>
      <c r="I11" s="55"/>
      <c r="J11" s="47"/>
      <c r="K11" s="45">
        <f>SUM(K9:K9)</f>
        <v>0</v>
      </c>
    </row>
    <row r="12" spans="2:14">
      <c r="B12" s="35"/>
      <c r="C12" s="37"/>
      <c r="D12" s="41"/>
      <c r="E12" s="37"/>
      <c r="F12" s="22"/>
      <c r="G12" s="42"/>
      <c r="H12" s="88"/>
      <c r="I12" s="55"/>
      <c r="J12" s="47"/>
      <c r="K12" s="12"/>
    </row>
    <row r="13" spans="2:14">
      <c r="B13" s="35">
        <v>2</v>
      </c>
      <c r="C13" s="37"/>
      <c r="D13" s="41" t="s">
        <v>57</v>
      </c>
      <c r="E13" s="37"/>
      <c r="F13" s="38"/>
      <c r="G13" s="42"/>
      <c r="H13" s="88"/>
      <c r="I13" s="55"/>
      <c r="J13" s="54"/>
      <c r="K13" s="39"/>
    </row>
    <row r="14" spans="2:14">
      <c r="B14" s="35"/>
      <c r="C14" s="37"/>
      <c r="D14" s="41"/>
      <c r="E14" s="37"/>
      <c r="F14" s="38"/>
      <c r="G14" s="42"/>
      <c r="H14" s="88"/>
      <c r="I14" s="55"/>
      <c r="J14" s="54"/>
      <c r="K14" s="39"/>
    </row>
    <row r="15" spans="2:14">
      <c r="B15" s="46" t="s">
        <v>86</v>
      </c>
      <c r="C15" s="95"/>
      <c r="D15" s="84" t="s">
        <v>58</v>
      </c>
      <c r="E15" s="37"/>
      <c r="F15" s="38"/>
      <c r="G15" s="42"/>
      <c r="H15" s="88"/>
      <c r="I15" s="55"/>
      <c r="J15" s="54"/>
      <c r="K15" s="39"/>
    </row>
    <row r="16" spans="2:14">
      <c r="B16" s="46" t="s">
        <v>122</v>
      </c>
      <c r="C16" s="95"/>
      <c r="D16" s="86"/>
      <c r="E16" s="43" t="s">
        <v>59</v>
      </c>
      <c r="F16" s="38"/>
      <c r="G16" s="46" t="s">
        <v>33</v>
      </c>
      <c r="H16" s="88">
        <v>4</v>
      </c>
      <c r="I16" s="55"/>
      <c r="J16" s="47"/>
      <c r="K16" s="89">
        <f>J16*I16</f>
        <v>0</v>
      </c>
    </row>
    <row r="17" spans="2:11">
      <c r="B17" s="46" t="s">
        <v>123</v>
      </c>
      <c r="C17" s="95"/>
      <c r="D17" s="41"/>
      <c r="E17" s="5" t="s">
        <v>225</v>
      </c>
      <c r="F17" s="38"/>
      <c r="G17" s="46" t="s">
        <v>33</v>
      </c>
      <c r="H17" s="88">
        <v>1</v>
      </c>
      <c r="I17" s="55"/>
      <c r="J17" s="47"/>
      <c r="K17" s="89">
        <f t="shared" ref="K17:K18" si="0">J17*I17</f>
        <v>0</v>
      </c>
    </row>
    <row r="18" spans="2:11">
      <c r="B18" s="46" t="s">
        <v>124</v>
      </c>
      <c r="C18" s="95"/>
      <c r="D18" s="41"/>
      <c r="E18" s="5" t="s">
        <v>226</v>
      </c>
      <c r="F18" s="38"/>
      <c r="G18" s="46" t="s">
        <v>33</v>
      </c>
      <c r="H18" s="88">
        <v>1</v>
      </c>
      <c r="I18" s="55"/>
      <c r="J18" s="47"/>
      <c r="K18" s="89">
        <f t="shared" si="0"/>
        <v>0</v>
      </c>
    </row>
    <row r="19" spans="2:11">
      <c r="B19" s="46" t="s">
        <v>125</v>
      </c>
      <c r="C19" s="95"/>
      <c r="D19" s="41"/>
      <c r="E19" s="84" t="s">
        <v>60</v>
      </c>
      <c r="F19" s="38"/>
      <c r="G19" s="46" t="s">
        <v>33</v>
      </c>
      <c r="H19" s="55">
        <v>1</v>
      </c>
      <c r="I19" s="55"/>
      <c r="J19" s="47"/>
      <c r="K19" s="89">
        <f t="shared" ref="K19:K40" si="1">J19*I19</f>
        <v>0</v>
      </c>
    </row>
    <row r="20" spans="2:11">
      <c r="B20" s="46" t="s">
        <v>126</v>
      </c>
      <c r="C20" s="95"/>
      <c r="D20" s="41"/>
      <c r="E20" s="84" t="s">
        <v>61</v>
      </c>
      <c r="F20" s="38"/>
      <c r="G20" s="46" t="s">
        <v>33</v>
      </c>
      <c r="H20" s="55">
        <v>6</v>
      </c>
      <c r="I20" s="55"/>
      <c r="J20" s="47"/>
      <c r="K20" s="89">
        <f t="shared" si="1"/>
        <v>0</v>
      </c>
    </row>
    <row r="21" spans="2:11">
      <c r="B21" s="46" t="s">
        <v>127</v>
      </c>
      <c r="C21" s="95"/>
      <c r="D21" s="41"/>
      <c r="E21" s="84" t="s">
        <v>62</v>
      </c>
      <c r="F21" s="38"/>
      <c r="G21" s="46" t="s">
        <v>79</v>
      </c>
      <c r="H21" s="55"/>
      <c r="I21" s="55"/>
      <c r="J21" s="47"/>
      <c r="K21" s="89"/>
    </row>
    <row r="22" spans="2:11">
      <c r="B22" s="46" t="s">
        <v>87</v>
      </c>
      <c r="C22" s="95"/>
      <c r="D22" s="84" t="s">
        <v>63</v>
      </c>
      <c r="E22" s="37"/>
      <c r="F22" s="38"/>
      <c r="G22" s="46" t="s">
        <v>33</v>
      </c>
      <c r="H22" s="55">
        <v>2</v>
      </c>
      <c r="I22" s="55"/>
      <c r="J22" s="47"/>
      <c r="K22" s="89">
        <f t="shared" si="1"/>
        <v>0</v>
      </c>
    </row>
    <row r="23" spans="2:11">
      <c r="B23" s="46" t="s">
        <v>128</v>
      </c>
      <c r="C23" s="95"/>
      <c r="D23" s="84" t="s">
        <v>64</v>
      </c>
      <c r="E23" s="37"/>
      <c r="F23" s="38"/>
      <c r="G23" s="42"/>
      <c r="H23" s="55"/>
      <c r="I23" s="55"/>
      <c r="J23" s="47"/>
      <c r="K23" s="89"/>
    </row>
    <row r="24" spans="2:11">
      <c r="B24" s="46" t="s">
        <v>130</v>
      </c>
      <c r="C24" s="95"/>
      <c r="D24" s="41"/>
      <c r="E24" s="5" t="s">
        <v>373</v>
      </c>
      <c r="F24" s="38"/>
      <c r="G24" s="46" t="s">
        <v>33</v>
      </c>
      <c r="H24" s="55">
        <v>1</v>
      </c>
      <c r="I24" s="55"/>
      <c r="J24" s="47"/>
      <c r="K24" s="89">
        <f t="shared" ref="K24" si="2">J24*I24</f>
        <v>0</v>
      </c>
    </row>
    <row r="25" spans="2:11">
      <c r="B25" s="46" t="s">
        <v>129</v>
      </c>
      <c r="C25" s="95"/>
      <c r="D25" s="41"/>
      <c r="E25" s="84" t="s">
        <v>65</v>
      </c>
      <c r="F25" s="38"/>
      <c r="G25" s="46" t="s">
        <v>78</v>
      </c>
      <c r="H25" s="55"/>
      <c r="I25" s="55"/>
      <c r="J25" s="47"/>
      <c r="K25" s="89"/>
    </row>
    <row r="26" spans="2:11">
      <c r="B26" s="46" t="s">
        <v>131</v>
      </c>
      <c r="C26" s="95"/>
      <c r="D26" s="41"/>
      <c r="E26" s="84" t="s">
        <v>66</v>
      </c>
      <c r="F26" s="38"/>
      <c r="G26" s="46" t="s">
        <v>33</v>
      </c>
      <c r="H26" s="55">
        <v>1</v>
      </c>
      <c r="I26" s="55"/>
      <c r="J26" s="47"/>
      <c r="K26" s="89">
        <f t="shared" si="1"/>
        <v>0</v>
      </c>
    </row>
    <row r="27" spans="2:11">
      <c r="B27" s="46" t="s">
        <v>132</v>
      </c>
      <c r="C27" s="95"/>
      <c r="D27" s="41"/>
      <c r="E27" s="84" t="s">
        <v>47</v>
      </c>
      <c r="F27" s="38"/>
      <c r="G27" s="46" t="s">
        <v>78</v>
      </c>
      <c r="H27" s="55"/>
      <c r="I27" s="55"/>
      <c r="J27" s="47"/>
      <c r="K27" s="89"/>
    </row>
    <row r="28" spans="2:11">
      <c r="B28" s="46" t="s">
        <v>133</v>
      </c>
      <c r="C28" s="95"/>
      <c r="D28" s="41"/>
      <c r="E28" s="84" t="s">
        <v>67</v>
      </c>
      <c r="F28" s="38"/>
      <c r="G28" s="46" t="s">
        <v>33</v>
      </c>
      <c r="H28" s="55">
        <v>1</v>
      </c>
      <c r="I28" s="55"/>
      <c r="J28" s="47"/>
      <c r="K28" s="89">
        <f t="shared" si="1"/>
        <v>0</v>
      </c>
    </row>
    <row r="29" spans="2:11">
      <c r="B29" s="46" t="s">
        <v>134</v>
      </c>
      <c r="C29" s="95"/>
      <c r="D29" s="41"/>
      <c r="E29" s="5" t="s">
        <v>69</v>
      </c>
      <c r="F29" s="38"/>
      <c r="G29" s="46" t="s">
        <v>33</v>
      </c>
      <c r="H29" s="55">
        <v>11</v>
      </c>
      <c r="I29" s="55"/>
      <c r="J29" s="47"/>
      <c r="K29" s="89">
        <f t="shared" si="1"/>
        <v>0</v>
      </c>
    </row>
    <row r="30" spans="2:11">
      <c r="B30" s="46" t="s">
        <v>135</v>
      </c>
      <c r="C30" s="95"/>
      <c r="D30" s="84" t="s">
        <v>68</v>
      </c>
      <c r="E30" s="37"/>
      <c r="F30" s="38"/>
      <c r="G30" s="42"/>
      <c r="I30" s="55"/>
      <c r="J30" s="47"/>
      <c r="K30" s="89"/>
    </row>
    <row r="31" spans="2:11">
      <c r="B31" s="46" t="s">
        <v>136</v>
      </c>
      <c r="C31" s="95"/>
      <c r="D31" s="41"/>
      <c r="E31" s="84" t="s">
        <v>65</v>
      </c>
      <c r="F31" s="38"/>
      <c r="G31" s="46" t="s">
        <v>78</v>
      </c>
      <c r="I31" s="55"/>
      <c r="J31" s="47"/>
      <c r="K31" s="89"/>
    </row>
    <row r="32" spans="2:11">
      <c r="B32" s="46" t="s">
        <v>137</v>
      </c>
      <c r="C32" s="95"/>
      <c r="D32" s="41"/>
      <c r="E32" s="5" t="s">
        <v>66</v>
      </c>
      <c r="F32" s="38"/>
      <c r="G32" s="46" t="s">
        <v>33</v>
      </c>
      <c r="H32" s="88">
        <v>1</v>
      </c>
      <c r="I32" s="55"/>
      <c r="J32" s="47"/>
      <c r="K32" s="89">
        <f t="shared" si="1"/>
        <v>0</v>
      </c>
    </row>
    <row r="33" spans="2:11">
      <c r="B33" s="46" t="s">
        <v>138</v>
      </c>
      <c r="C33" s="95"/>
      <c r="D33" s="41"/>
      <c r="E33" s="84" t="s">
        <v>47</v>
      </c>
      <c r="F33" s="38"/>
      <c r="G33" s="46" t="s">
        <v>78</v>
      </c>
      <c r="I33" s="55"/>
      <c r="J33" s="47"/>
      <c r="K33" s="89"/>
    </row>
    <row r="34" spans="2:11">
      <c r="B34" s="46" t="s">
        <v>139</v>
      </c>
      <c r="C34" s="95"/>
      <c r="D34" s="41"/>
      <c r="E34" s="84" t="s">
        <v>67</v>
      </c>
      <c r="F34" s="38"/>
      <c r="G34" s="46" t="s">
        <v>33</v>
      </c>
      <c r="H34" s="55">
        <v>1</v>
      </c>
      <c r="I34" s="55"/>
      <c r="J34" s="47"/>
      <c r="K34" s="89">
        <f t="shared" si="1"/>
        <v>0</v>
      </c>
    </row>
    <row r="35" spans="2:11">
      <c r="B35" s="46" t="s">
        <v>140</v>
      </c>
      <c r="C35" s="95"/>
      <c r="D35" s="41"/>
      <c r="E35" s="84" t="s">
        <v>69</v>
      </c>
      <c r="F35" s="38"/>
      <c r="G35" s="46" t="s">
        <v>33</v>
      </c>
      <c r="H35" s="55">
        <v>11</v>
      </c>
      <c r="I35" s="55"/>
      <c r="J35" s="47"/>
      <c r="K35" s="89">
        <f t="shared" si="1"/>
        <v>0</v>
      </c>
    </row>
    <row r="36" spans="2:11">
      <c r="B36" s="46" t="s">
        <v>141</v>
      </c>
      <c r="C36" s="95"/>
      <c r="D36" s="84" t="s">
        <v>70</v>
      </c>
      <c r="E36" s="37"/>
      <c r="F36" s="38"/>
      <c r="G36" s="42"/>
      <c r="I36" s="55"/>
      <c r="J36" s="47"/>
      <c r="K36" s="89"/>
    </row>
    <row r="37" spans="2:11">
      <c r="B37" s="46" t="s">
        <v>142</v>
      </c>
      <c r="C37" s="95"/>
      <c r="D37" s="41"/>
      <c r="E37" s="84" t="s">
        <v>65</v>
      </c>
      <c r="F37" s="38"/>
      <c r="G37" s="46" t="s">
        <v>78</v>
      </c>
      <c r="I37" s="55"/>
      <c r="J37" s="47"/>
      <c r="K37" s="89"/>
    </row>
    <row r="38" spans="2:11">
      <c r="B38" s="46" t="s">
        <v>143</v>
      </c>
      <c r="C38" s="95"/>
      <c r="D38" s="41"/>
      <c r="E38" s="84" t="s">
        <v>71</v>
      </c>
      <c r="F38" s="38"/>
      <c r="G38" s="46" t="s">
        <v>33</v>
      </c>
      <c r="H38" s="55">
        <v>1</v>
      </c>
      <c r="I38" s="55"/>
      <c r="J38" s="47"/>
      <c r="K38" s="89">
        <f t="shared" si="1"/>
        <v>0</v>
      </c>
    </row>
    <row r="39" spans="2:11">
      <c r="B39" s="46" t="s">
        <v>143</v>
      </c>
      <c r="C39" s="95"/>
      <c r="D39" s="41"/>
      <c r="E39" s="84" t="s">
        <v>72</v>
      </c>
      <c r="F39" s="38"/>
      <c r="G39" s="46" t="s">
        <v>32</v>
      </c>
      <c r="H39" s="55">
        <v>10</v>
      </c>
      <c r="I39" s="55"/>
      <c r="J39" s="47"/>
      <c r="K39" s="89">
        <f t="shared" si="1"/>
        <v>0</v>
      </c>
    </row>
    <row r="40" spans="2:11">
      <c r="B40" s="46" t="s">
        <v>144</v>
      </c>
      <c r="C40" s="95"/>
      <c r="D40" s="41"/>
      <c r="E40" s="84" t="s">
        <v>69</v>
      </c>
      <c r="F40" s="38"/>
      <c r="G40" s="46" t="s">
        <v>33</v>
      </c>
      <c r="H40" s="55">
        <v>6</v>
      </c>
      <c r="I40" s="55"/>
      <c r="J40" s="47"/>
      <c r="K40" s="89">
        <f t="shared" si="1"/>
        <v>0</v>
      </c>
    </row>
    <row r="41" spans="2:11">
      <c r="B41" s="46" t="s">
        <v>145</v>
      </c>
      <c r="C41" s="95"/>
      <c r="D41" s="41"/>
      <c r="E41" s="5" t="s">
        <v>80</v>
      </c>
      <c r="F41" s="38"/>
      <c r="G41" s="46" t="s">
        <v>79</v>
      </c>
      <c r="I41" s="55"/>
      <c r="J41" s="47"/>
      <c r="K41" s="89"/>
    </row>
    <row r="42" spans="2:11">
      <c r="B42" s="46"/>
      <c r="C42" s="95"/>
      <c r="D42" s="41"/>
      <c r="E42" s="5"/>
      <c r="F42" s="38"/>
      <c r="G42" s="46"/>
      <c r="I42" s="55"/>
      <c r="J42" s="47"/>
      <c r="K42" s="89"/>
    </row>
    <row r="43" spans="2:11">
      <c r="B43" s="35"/>
      <c r="C43" s="37"/>
      <c r="D43" s="41"/>
      <c r="E43" s="37"/>
      <c r="F43" s="22" t="str">
        <f>"Sous total "&amp;B13&amp;" hors taxes"</f>
        <v>Sous total 2 hors taxes</v>
      </c>
      <c r="G43" s="42"/>
      <c r="I43" s="55"/>
      <c r="J43" s="47"/>
      <c r="K43" s="45">
        <f>SUM(K16:K41)</f>
        <v>0</v>
      </c>
    </row>
    <row r="44" spans="2:11">
      <c r="B44" s="35"/>
      <c r="C44" s="37"/>
      <c r="D44" s="41"/>
      <c r="E44" s="37"/>
      <c r="F44" s="22"/>
      <c r="G44" s="42"/>
      <c r="I44" s="55"/>
      <c r="J44" s="47"/>
      <c r="K44" s="62"/>
    </row>
    <row r="45" spans="2:11">
      <c r="B45" s="35">
        <v>3</v>
      </c>
      <c r="C45" s="37"/>
      <c r="D45" s="41" t="s">
        <v>73</v>
      </c>
      <c r="E45" s="37"/>
      <c r="F45" s="87"/>
      <c r="G45" s="46"/>
      <c r="I45" s="55"/>
      <c r="J45" s="47"/>
      <c r="K45" s="89"/>
    </row>
    <row r="46" spans="2:11">
      <c r="B46" s="35"/>
      <c r="C46" s="37"/>
      <c r="D46" s="41"/>
      <c r="E46" s="37"/>
      <c r="F46" s="87"/>
      <c r="G46" s="46"/>
      <c r="I46" s="55"/>
      <c r="J46" s="47"/>
      <c r="K46" s="89"/>
    </row>
    <row r="47" spans="2:11">
      <c r="B47" s="145" t="s">
        <v>88</v>
      </c>
      <c r="C47" s="37"/>
      <c r="D47" s="5" t="s">
        <v>65</v>
      </c>
      <c r="E47" s="37"/>
      <c r="F47" s="87"/>
      <c r="G47" s="46" t="s">
        <v>78</v>
      </c>
      <c r="I47" s="55"/>
      <c r="J47" s="47"/>
      <c r="K47" s="89"/>
    </row>
    <row r="48" spans="2:11">
      <c r="B48" s="145" t="s">
        <v>89</v>
      </c>
      <c r="C48" s="37"/>
      <c r="D48" s="5" t="s">
        <v>227</v>
      </c>
      <c r="E48" s="37"/>
      <c r="F48" s="87"/>
      <c r="G48" s="46" t="s">
        <v>31</v>
      </c>
      <c r="H48" s="55">
        <v>5</v>
      </c>
      <c r="I48" s="55"/>
      <c r="J48" s="47"/>
      <c r="K48" s="89">
        <f t="shared" ref="K48:K60" si="3">J48*I48</f>
        <v>0</v>
      </c>
    </row>
    <row r="49" spans="2:11">
      <c r="B49" s="145" t="s">
        <v>90</v>
      </c>
      <c r="C49" s="37"/>
      <c r="D49" s="5" t="s">
        <v>228</v>
      </c>
      <c r="E49" s="37"/>
      <c r="F49" s="87"/>
      <c r="G49" s="46" t="s">
        <v>33</v>
      </c>
      <c r="H49" s="55">
        <v>1</v>
      </c>
      <c r="I49" s="55"/>
      <c r="J49" s="47"/>
      <c r="K49" s="89">
        <f t="shared" si="3"/>
        <v>0</v>
      </c>
    </row>
    <row r="50" spans="2:11">
      <c r="B50" s="145" t="s">
        <v>91</v>
      </c>
      <c r="C50" s="37"/>
      <c r="D50" s="5" t="s">
        <v>229</v>
      </c>
      <c r="E50" s="37"/>
      <c r="F50" s="87"/>
      <c r="G50" s="46" t="s">
        <v>235</v>
      </c>
      <c r="H50" s="55">
        <v>2</v>
      </c>
      <c r="I50" s="55"/>
      <c r="J50" s="47"/>
      <c r="K50" s="89">
        <f t="shared" si="3"/>
        <v>0</v>
      </c>
    </row>
    <row r="51" spans="2:11">
      <c r="B51" s="145" t="s">
        <v>254</v>
      </c>
      <c r="C51" s="37"/>
      <c r="D51" s="5" t="s">
        <v>230</v>
      </c>
      <c r="E51" s="37"/>
      <c r="F51" s="87"/>
      <c r="G51" s="46"/>
      <c r="H51" s="55"/>
      <c r="I51" s="55"/>
      <c r="J51" s="47"/>
      <c r="K51" s="89"/>
    </row>
    <row r="52" spans="2:11">
      <c r="B52" s="46" t="s">
        <v>339</v>
      </c>
      <c r="C52" s="37"/>
      <c r="D52" s="5"/>
      <c r="E52" s="148" t="s">
        <v>302</v>
      </c>
      <c r="F52" s="87"/>
      <c r="G52" s="46" t="s">
        <v>32</v>
      </c>
      <c r="H52" s="88">
        <v>27.91</v>
      </c>
      <c r="I52" s="88"/>
      <c r="J52" s="47"/>
      <c r="K52" s="89">
        <f t="shared" si="3"/>
        <v>0</v>
      </c>
    </row>
    <row r="53" spans="2:11">
      <c r="B53" s="46" t="s">
        <v>340</v>
      </c>
      <c r="C53" s="37"/>
      <c r="D53" s="5"/>
      <c r="E53" s="148" t="s">
        <v>297</v>
      </c>
      <c r="F53" s="87"/>
      <c r="G53" s="46" t="s">
        <v>32</v>
      </c>
      <c r="H53" s="55">
        <v>22.83</v>
      </c>
      <c r="I53" s="55"/>
      <c r="J53" s="47"/>
      <c r="K53" s="89">
        <f t="shared" si="3"/>
        <v>0</v>
      </c>
    </row>
    <row r="54" spans="2:11">
      <c r="B54" s="46" t="s">
        <v>341</v>
      </c>
      <c r="C54" s="37"/>
      <c r="D54" s="5"/>
      <c r="E54" s="148" t="s">
        <v>298</v>
      </c>
      <c r="F54" s="87"/>
      <c r="G54" s="46" t="s">
        <v>32</v>
      </c>
      <c r="H54" s="55">
        <v>19.059999999999999</v>
      </c>
      <c r="I54" s="55"/>
      <c r="J54" s="47"/>
      <c r="K54" s="89">
        <f t="shared" si="3"/>
        <v>0</v>
      </c>
    </row>
    <row r="55" spans="2:11">
      <c r="B55" s="46" t="s">
        <v>342</v>
      </c>
      <c r="C55" s="37"/>
      <c r="D55" s="5"/>
      <c r="E55" s="148" t="s">
        <v>299</v>
      </c>
      <c r="F55" s="87"/>
      <c r="G55" s="46" t="s">
        <v>32</v>
      </c>
      <c r="H55" s="55">
        <v>9.81</v>
      </c>
      <c r="I55" s="55"/>
      <c r="J55" s="47"/>
      <c r="K55" s="89">
        <f t="shared" ref="K55:K57" si="4">J55*I55</f>
        <v>0</v>
      </c>
    </row>
    <row r="56" spans="2:11">
      <c r="B56" s="46" t="s">
        <v>343</v>
      </c>
      <c r="C56" s="37"/>
      <c r="D56" s="5"/>
      <c r="E56" s="148" t="s">
        <v>300</v>
      </c>
      <c r="F56" s="87"/>
      <c r="G56" s="46" t="s">
        <v>32</v>
      </c>
      <c r="H56" s="55">
        <v>36.69</v>
      </c>
      <c r="I56" s="55"/>
      <c r="J56" s="47"/>
      <c r="K56" s="89">
        <f t="shared" si="4"/>
        <v>0</v>
      </c>
    </row>
    <row r="57" spans="2:11">
      <c r="B57" s="46" t="s">
        <v>344</v>
      </c>
      <c r="C57" s="37"/>
      <c r="D57" s="5"/>
      <c r="E57" s="148" t="s">
        <v>301</v>
      </c>
      <c r="F57" s="87"/>
      <c r="G57" s="46" t="s">
        <v>32</v>
      </c>
      <c r="H57" s="55">
        <v>12.79</v>
      </c>
      <c r="I57" s="55"/>
      <c r="J57" s="47"/>
      <c r="K57" s="89">
        <f t="shared" si="4"/>
        <v>0</v>
      </c>
    </row>
    <row r="58" spans="2:11">
      <c r="B58" s="145" t="s">
        <v>255</v>
      </c>
      <c r="C58" s="37"/>
      <c r="D58" s="5" t="s">
        <v>231</v>
      </c>
      <c r="E58" s="37"/>
      <c r="F58" s="87"/>
      <c r="G58" s="46" t="s">
        <v>31</v>
      </c>
      <c r="H58" s="55">
        <v>9</v>
      </c>
      <c r="I58" s="55"/>
      <c r="J58" s="47"/>
      <c r="K58" s="89">
        <f t="shared" si="3"/>
        <v>0</v>
      </c>
    </row>
    <row r="59" spans="2:11">
      <c r="B59" s="145" t="s">
        <v>256</v>
      </c>
      <c r="C59" s="37"/>
      <c r="D59" s="5" t="s">
        <v>232</v>
      </c>
      <c r="E59" s="37"/>
      <c r="F59" s="87"/>
      <c r="G59" s="46" t="s">
        <v>31</v>
      </c>
      <c r="H59" s="55">
        <v>10</v>
      </c>
      <c r="I59" s="55"/>
      <c r="J59" s="47"/>
      <c r="K59" s="89">
        <f t="shared" si="3"/>
        <v>0</v>
      </c>
    </row>
    <row r="60" spans="2:11">
      <c r="B60" s="145" t="s">
        <v>260</v>
      </c>
      <c r="C60" s="37"/>
      <c r="D60" s="5" t="s">
        <v>233</v>
      </c>
      <c r="E60" s="37"/>
      <c r="F60" s="87"/>
      <c r="G60" s="46" t="s">
        <v>33</v>
      </c>
      <c r="H60" s="55">
        <v>1</v>
      </c>
      <c r="I60" s="55"/>
      <c r="J60" s="47"/>
      <c r="K60" s="89">
        <f t="shared" si="3"/>
        <v>0</v>
      </c>
    </row>
    <row r="61" spans="2:11">
      <c r="B61" s="35"/>
      <c r="C61" s="37"/>
      <c r="D61" s="41"/>
      <c r="E61" s="37"/>
      <c r="F61" s="87"/>
      <c r="G61" s="46"/>
      <c r="I61" s="55"/>
      <c r="J61" s="47"/>
      <c r="K61" s="89"/>
    </row>
    <row r="62" spans="2:11">
      <c r="B62" s="35"/>
      <c r="C62" s="37"/>
      <c r="D62" s="41"/>
      <c r="E62" s="37"/>
      <c r="F62" s="22" t="str">
        <f>"Sous total "&amp;B45&amp;" hors taxes"</f>
        <v>Sous total 3 hors taxes</v>
      </c>
      <c r="G62" s="42"/>
      <c r="I62" s="55"/>
      <c r="J62" s="47"/>
      <c r="K62" s="45">
        <f>SUM(K45:K60)</f>
        <v>0</v>
      </c>
    </row>
    <row r="63" spans="2:11" s="6" customFormat="1">
      <c r="B63" s="82"/>
      <c r="C63" s="83"/>
      <c r="D63" s="96"/>
      <c r="E63" s="83"/>
      <c r="F63" s="28"/>
      <c r="G63" s="97"/>
      <c r="H63" s="149"/>
      <c r="I63" s="56"/>
      <c r="J63" s="98"/>
      <c r="K63" s="61"/>
    </row>
    <row r="64" spans="2:11">
      <c r="B64" s="35"/>
      <c r="C64" s="37"/>
      <c r="D64" s="41"/>
      <c r="E64" s="37"/>
      <c r="F64" s="22"/>
      <c r="G64" s="42"/>
      <c r="I64" s="55"/>
      <c r="J64" s="47"/>
      <c r="K64" s="66"/>
    </row>
    <row r="65" spans="2:11" s="104" customFormat="1">
      <c r="B65" s="124">
        <v>4</v>
      </c>
      <c r="C65" s="122"/>
      <c r="D65" s="120" t="s">
        <v>303</v>
      </c>
      <c r="E65" s="122"/>
      <c r="F65" s="108"/>
      <c r="G65" s="109"/>
      <c r="H65" s="88"/>
      <c r="I65" s="110"/>
      <c r="J65" s="111"/>
      <c r="K65" s="112"/>
    </row>
    <row r="66" spans="2:11" s="104" customFormat="1">
      <c r="B66" s="124"/>
      <c r="C66" s="122"/>
      <c r="D66" s="120"/>
      <c r="E66" s="122"/>
      <c r="F66" s="108"/>
      <c r="G66" s="109"/>
      <c r="H66" s="50"/>
      <c r="I66" s="110"/>
      <c r="J66" s="111"/>
      <c r="K66" s="113"/>
    </row>
    <row r="67" spans="2:11" s="104" customFormat="1">
      <c r="B67" s="125" t="s">
        <v>92</v>
      </c>
      <c r="C67" s="122"/>
      <c r="D67" s="123" t="s">
        <v>65</v>
      </c>
      <c r="E67" s="122"/>
      <c r="F67" s="108"/>
      <c r="G67" s="109"/>
      <c r="H67" s="50"/>
      <c r="I67" s="110"/>
      <c r="J67" s="111"/>
      <c r="K67" s="113"/>
    </row>
    <row r="68" spans="2:11" s="104" customFormat="1">
      <c r="B68" s="125" t="s">
        <v>93</v>
      </c>
      <c r="C68" s="126"/>
      <c r="D68" s="123" t="s">
        <v>304</v>
      </c>
      <c r="E68" s="123"/>
      <c r="F68" s="108"/>
      <c r="G68" s="109"/>
      <c r="H68" s="50"/>
      <c r="I68" s="110"/>
      <c r="J68" s="111"/>
      <c r="K68" s="115"/>
    </row>
    <row r="69" spans="2:11" s="104" customFormat="1">
      <c r="B69" s="125" t="s">
        <v>345</v>
      </c>
      <c r="C69" s="126"/>
      <c r="D69" s="123"/>
      <c r="E69" s="123" t="s">
        <v>165</v>
      </c>
      <c r="F69" s="108"/>
      <c r="G69" s="125" t="s">
        <v>31</v>
      </c>
      <c r="H69" s="129">
        <v>20</v>
      </c>
      <c r="I69" s="129"/>
      <c r="J69" s="130"/>
      <c r="K69" s="131">
        <f t="shared" ref="K69:K75" si="5">J69*I69</f>
        <v>0</v>
      </c>
    </row>
    <row r="70" spans="2:11" s="104" customFormat="1">
      <c r="B70" s="125" t="s">
        <v>346</v>
      </c>
      <c r="C70" s="126"/>
      <c r="D70" s="123"/>
      <c r="E70" s="123" t="s">
        <v>164</v>
      </c>
      <c r="F70" s="108"/>
      <c r="G70" s="125" t="s">
        <v>31</v>
      </c>
      <c r="H70" s="129">
        <v>22</v>
      </c>
      <c r="I70" s="129"/>
      <c r="J70" s="130"/>
      <c r="K70" s="131">
        <f t="shared" si="5"/>
        <v>0</v>
      </c>
    </row>
    <row r="71" spans="2:11" s="104" customFormat="1">
      <c r="B71" s="125" t="s">
        <v>347</v>
      </c>
      <c r="C71" s="126"/>
      <c r="D71" s="123"/>
      <c r="E71" s="123" t="s">
        <v>166</v>
      </c>
      <c r="F71" s="108"/>
      <c r="G71" s="125" t="s">
        <v>33</v>
      </c>
      <c r="H71" s="129">
        <v>29</v>
      </c>
      <c r="I71" s="129"/>
      <c r="J71" s="130"/>
      <c r="K71" s="131">
        <f>J71*I71</f>
        <v>0</v>
      </c>
    </row>
    <row r="72" spans="2:11" s="104" customFormat="1">
      <c r="B72" s="125" t="s">
        <v>111</v>
      </c>
      <c r="C72" s="126"/>
      <c r="D72" s="123" t="s">
        <v>167</v>
      </c>
      <c r="E72" s="123"/>
      <c r="F72" s="108"/>
      <c r="G72" s="125" t="s">
        <v>33</v>
      </c>
      <c r="H72" s="129">
        <v>3</v>
      </c>
      <c r="I72" s="129"/>
      <c r="J72" s="130"/>
      <c r="K72" s="131">
        <f t="shared" ref="K72" si="6">J72*I72</f>
        <v>0</v>
      </c>
    </row>
    <row r="73" spans="2:11" s="104" customFormat="1">
      <c r="B73" s="125" t="s">
        <v>163</v>
      </c>
      <c r="C73" s="126"/>
      <c r="D73" s="123" t="s">
        <v>308</v>
      </c>
      <c r="E73" s="123"/>
      <c r="F73" s="108"/>
      <c r="G73" s="125" t="s">
        <v>33</v>
      </c>
      <c r="H73" s="129">
        <v>27</v>
      </c>
      <c r="I73" s="129"/>
      <c r="J73" s="130"/>
      <c r="K73" s="131">
        <f t="shared" si="5"/>
        <v>0</v>
      </c>
    </row>
    <row r="74" spans="2:11" s="104" customFormat="1">
      <c r="B74" s="125" t="s">
        <v>305</v>
      </c>
      <c r="C74" s="126"/>
      <c r="D74" s="123" t="s">
        <v>234</v>
      </c>
      <c r="E74" s="123"/>
      <c r="F74" s="108"/>
      <c r="G74" s="125" t="s">
        <v>31</v>
      </c>
      <c r="H74" s="129">
        <v>22</v>
      </c>
      <c r="I74" s="129"/>
      <c r="J74" s="130"/>
      <c r="K74" s="131">
        <f t="shared" ref="K74" si="7">J74*I74</f>
        <v>0</v>
      </c>
    </row>
    <row r="75" spans="2:11" s="104" customFormat="1">
      <c r="B75" s="125" t="s">
        <v>306</v>
      </c>
      <c r="C75" s="126"/>
      <c r="D75" s="123" t="s">
        <v>307</v>
      </c>
      <c r="E75" s="123"/>
      <c r="F75" s="108"/>
      <c r="G75" s="125" t="s">
        <v>235</v>
      </c>
      <c r="H75" s="129">
        <v>22</v>
      </c>
      <c r="I75" s="129"/>
      <c r="J75" s="130"/>
      <c r="K75" s="131">
        <f t="shared" si="5"/>
        <v>0</v>
      </c>
    </row>
    <row r="76" spans="2:11" s="104" customFormat="1">
      <c r="B76" s="109"/>
      <c r="C76" s="114"/>
      <c r="D76" s="107"/>
      <c r="E76" s="103"/>
      <c r="F76" s="108"/>
      <c r="G76" s="125"/>
      <c r="H76" s="132"/>
      <c r="I76" s="129"/>
      <c r="J76" s="130"/>
      <c r="K76" s="131"/>
    </row>
    <row r="77" spans="2:11" s="104" customFormat="1">
      <c r="B77" s="105"/>
      <c r="C77" s="106"/>
      <c r="D77" s="107"/>
      <c r="E77" s="106"/>
      <c r="F77" s="127" t="str">
        <f>"Sous total "&amp;B65&amp;" hors taxes"</f>
        <v>Sous total 4 hors taxes</v>
      </c>
      <c r="G77" s="125"/>
      <c r="H77" s="128"/>
      <c r="I77" s="129"/>
      <c r="J77" s="130"/>
      <c r="K77" s="133">
        <f>SUM(K69:K76)</f>
        <v>0</v>
      </c>
    </row>
    <row r="78" spans="2:11">
      <c r="B78" s="35"/>
      <c r="C78" s="37"/>
      <c r="D78" s="41"/>
      <c r="E78" s="37"/>
      <c r="F78" s="22"/>
      <c r="G78" s="42"/>
      <c r="I78" s="55"/>
      <c r="J78" s="47"/>
      <c r="K78" s="66"/>
    </row>
    <row r="79" spans="2:11">
      <c r="B79" s="35">
        <v>5</v>
      </c>
      <c r="C79" s="37"/>
      <c r="D79" s="41" t="s">
        <v>74</v>
      </c>
      <c r="E79" s="37"/>
      <c r="F79" s="38"/>
      <c r="G79" s="46"/>
      <c r="I79" s="55"/>
      <c r="J79" s="47"/>
      <c r="K79" s="89"/>
    </row>
    <row r="80" spans="2:11">
      <c r="B80" s="35"/>
      <c r="C80" s="37"/>
      <c r="D80" s="41"/>
      <c r="E80" s="37"/>
      <c r="F80" s="38"/>
      <c r="G80" s="46"/>
      <c r="I80" s="55"/>
      <c r="J80" s="47"/>
      <c r="K80" s="89"/>
    </row>
    <row r="81" spans="2:13">
      <c r="B81" s="145" t="s">
        <v>81</v>
      </c>
      <c r="C81" s="37"/>
      <c r="D81" s="5" t="s">
        <v>236</v>
      </c>
      <c r="E81" s="37"/>
      <c r="F81" s="38"/>
      <c r="G81" s="46" t="s">
        <v>33</v>
      </c>
      <c r="H81" s="55">
        <v>1</v>
      </c>
      <c r="I81" s="55"/>
      <c r="J81" s="47"/>
      <c r="K81" s="89">
        <f>J81*I81</f>
        <v>0</v>
      </c>
    </row>
    <row r="82" spans="2:13">
      <c r="B82" s="145" t="s">
        <v>82</v>
      </c>
      <c r="C82" s="37"/>
      <c r="D82" s="5" t="s">
        <v>237</v>
      </c>
      <c r="E82" s="37"/>
      <c r="F82" s="38"/>
      <c r="G82" s="46" t="s">
        <v>31</v>
      </c>
      <c r="H82" s="55">
        <v>2</v>
      </c>
      <c r="I82" s="55"/>
      <c r="J82" s="47"/>
      <c r="K82" s="89">
        <f t="shared" ref="K82:K86" si="8">J82*I82</f>
        <v>0</v>
      </c>
    </row>
    <row r="83" spans="2:13">
      <c r="B83" s="145" t="s">
        <v>83</v>
      </c>
      <c r="C83" s="37"/>
      <c r="D83" s="5" t="s">
        <v>311</v>
      </c>
      <c r="E83" s="37"/>
      <c r="F83" s="38"/>
      <c r="G83" s="46" t="s">
        <v>32</v>
      </c>
      <c r="H83" s="55">
        <v>40</v>
      </c>
      <c r="I83" s="55"/>
      <c r="J83" s="47"/>
      <c r="K83" s="89">
        <f t="shared" si="8"/>
        <v>0</v>
      </c>
      <c r="M83" s="104"/>
    </row>
    <row r="84" spans="2:13">
      <c r="B84" s="145" t="s">
        <v>85</v>
      </c>
      <c r="C84" s="37"/>
      <c r="D84" s="5" t="s">
        <v>310</v>
      </c>
      <c r="E84" s="37"/>
      <c r="F84" s="38"/>
      <c r="G84" s="46" t="s">
        <v>33</v>
      </c>
      <c r="H84" s="55">
        <v>2</v>
      </c>
      <c r="I84" s="55"/>
      <c r="J84" s="47"/>
      <c r="K84" s="89">
        <f>J84*I84</f>
        <v>0</v>
      </c>
      <c r="M84" s="104"/>
    </row>
    <row r="85" spans="2:13">
      <c r="B85" s="145" t="s">
        <v>309</v>
      </c>
      <c r="C85" s="37"/>
      <c r="D85" s="5" t="s">
        <v>238</v>
      </c>
      <c r="E85" s="37"/>
      <c r="F85" s="38"/>
      <c r="G85" s="46" t="s">
        <v>33</v>
      </c>
      <c r="H85" s="55">
        <v>1</v>
      </c>
      <c r="I85" s="55"/>
      <c r="J85" s="47"/>
      <c r="K85" s="89">
        <f t="shared" si="8"/>
        <v>0</v>
      </c>
    </row>
    <row r="86" spans="2:13">
      <c r="B86" s="145" t="s">
        <v>312</v>
      </c>
      <c r="C86" s="37"/>
      <c r="D86" s="5" t="s">
        <v>239</v>
      </c>
      <c r="E86" s="37"/>
      <c r="F86" s="38"/>
      <c r="G86" s="46" t="s">
        <v>33</v>
      </c>
      <c r="H86" s="55">
        <v>1</v>
      </c>
      <c r="I86" s="55"/>
      <c r="J86" s="47"/>
      <c r="K86" s="89">
        <f t="shared" si="8"/>
        <v>0</v>
      </c>
    </row>
    <row r="87" spans="2:13">
      <c r="B87" s="35"/>
      <c r="C87" s="37"/>
      <c r="D87" s="41"/>
      <c r="E87" s="37"/>
      <c r="F87" s="38"/>
      <c r="G87" s="46"/>
      <c r="I87" s="55"/>
      <c r="J87" s="47"/>
      <c r="K87" s="89"/>
    </row>
    <row r="88" spans="2:13">
      <c r="B88" s="35"/>
      <c r="C88" s="37"/>
      <c r="D88" s="41"/>
      <c r="E88" s="37"/>
      <c r="F88" s="22" t="str">
        <f>"Sous total "&amp;B79&amp;" hors taxes"</f>
        <v>Sous total 5 hors taxes</v>
      </c>
      <c r="G88" s="42"/>
      <c r="I88" s="55"/>
      <c r="J88" s="47"/>
      <c r="K88" s="45">
        <f>SUM(K79:K86)</f>
        <v>0</v>
      </c>
    </row>
    <row r="89" spans="2:13">
      <c r="B89" s="35"/>
      <c r="C89" s="37"/>
      <c r="D89" s="41"/>
      <c r="E89" s="37"/>
      <c r="F89" s="22"/>
      <c r="G89" s="42"/>
      <c r="H89" s="117"/>
      <c r="I89" s="55"/>
      <c r="J89" s="47"/>
      <c r="K89" s="61"/>
    </row>
    <row r="90" spans="2:13">
      <c r="B90" s="13"/>
      <c r="C90" s="93"/>
      <c r="D90" s="14"/>
      <c r="E90" s="15"/>
      <c r="F90" s="16"/>
      <c r="G90" s="17"/>
      <c r="I90" s="18"/>
      <c r="J90" s="10"/>
      <c r="K90" s="12"/>
    </row>
    <row r="91" spans="2:13">
      <c r="B91" s="19"/>
      <c r="C91" s="21"/>
      <c r="D91" s="20"/>
      <c r="E91" s="21"/>
      <c r="F91" s="22" t="s">
        <v>0</v>
      </c>
      <c r="G91" s="9"/>
      <c r="I91" s="23"/>
      <c r="J91" s="24"/>
      <c r="K91" s="11">
        <f>K88+K62+K43+K11+K77</f>
        <v>0</v>
      </c>
      <c r="M91" s="2"/>
    </row>
    <row r="92" spans="2:13">
      <c r="B92" s="19"/>
      <c r="C92" s="21"/>
      <c r="D92" s="21"/>
      <c r="E92" s="21"/>
      <c r="F92" s="22" t="s">
        <v>4</v>
      </c>
      <c r="G92" s="9"/>
      <c r="I92" s="23"/>
      <c r="J92" s="24"/>
      <c r="K92" s="12">
        <f>ROUND(K91*0.2,2)</f>
        <v>0</v>
      </c>
    </row>
    <row r="93" spans="2:13">
      <c r="B93" s="19"/>
      <c r="C93" s="21"/>
      <c r="D93" s="21"/>
      <c r="E93" s="21"/>
      <c r="F93" s="22" t="s">
        <v>6</v>
      </c>
      <c r="G93" s="9"/>
      <c r="I93" s="23"/>
      <c r="J93" s="24"/>
      <c r="K93" s="45">
        <f>K91+K92</f>
        <v>0</v>
      </c>
    </row>
    <row r="94" spans="2:13" s="6" customFormat="1">
      <c r="B94" s="26"/>
      <c r="C94" s="27"/>
      <c r="D94" s="27"/>
      <c r="E94" s="27"/>
      <c r="F94" s="28"/>
      <c r="G94" s="29"/>
      <c r="H94" s="149"/>
      <c r="I94" s="30"/>
      <c r="J94" s="31"/>
      <c r="K94" s="57"/>
    </row>
  </sheetData>
  <mergeCells count="4">
    <mergeCell ref="B5:K5"/>
    <mergeCell ref="J6:K6"/>
    <mergeCell ref="D7:F7"/>
    <mergeCell ref="B4:K4"/>
  </mergeCells>
  <phoneticPr fontId="16" type="noConversion"/>
  <pageMargins left="0.25" right="0.25" top="0.75" bottom="0.75" header="0.3" footer="0.3"/>
  <pageSetup paperSize="9" scale="85" fitToHeight="0" orientation="portrait" r:id="rId1"/>
  <headerFooter>
    <oddFooter>&amp;L&amp;K000000AME ARCHITECTURE et AME INGENIERIE&amp;C&amp;K000000&amp;D&amp;R&amp;K000000&amp;P / &amp;N</oddFooter>
  </headerFooter>
  <rowBreaks count="1" manualBreakCount="1">
    <brk id="63" min="1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Feuilles de calcul</vt:lpstr>
      </vt:variant>
      <vt:variant>
        <vt:i4>6</vt:i4>
      </vt:variant>
      <vt:variant>
        <vt:lpstr>Plages nommées</vt:lpstr>
      </vt:variant>
      <vt:variant>
        <vt:i4>18</vt:i4>
      </vt:variant>
    </vt:vector>
  </HeadingPairs>
  <TitlesOfParts>
    <vt:vector size="24" baseType="lpstr">
      <vt:lpstr>Lot 1</vt:lpstr>
      <vt:lpstr>Lot 2</vt:lpstr>
      <vt:lpstr>Lot 3</vt:lpstr>
      <vt:lpstr>Lot 4</vt:lpstr>
      <vt:lpstr>Lot 5</vt:lpstr>
      <vt:lpstr>Lot 6</vt:lpstr>
      <vt:lpstr>'Lot 1'!ATotal</vt:lpstr>
      <vt:lpstr>'Lot 2'!ATotal</vt:lpstr>
      <vt:lpstr>'Lot 3'!ATotal</vt:lpstr>
      <vt:lpstr>'Lot 4'!ATotal</vt:lpstr>
      <vt:lpstr>'Lot 5'!ATotal</vt:lpstr>
      <vt:lpstr>'Lot 6'!ATotal</vt:lpstr>
      <vt:lpstr>'Lot 1'!Impression_des_titres</vt:lpstr>
      <vt:lpstr>'Lot 2'!Impression_des_titres</vt:lpstr>
      <vt:lpstr>'Lot 3'!Impression_des_titres</vt:lpstr>
      <vt:lpstr>'Lot 4'!Impression_des_titres</vt:lpstr>
      <vt:lpstr>'Lot 5'!Impression_des_titres</vt:lpstr>
      <vt:lpstr>'Lot 6'!Impression_des_titres</vt:lpstr>
      <vt:lpstr>'Lot 1'!Zone_d_impression</vt:lpstr>
      <vt:lpstr>'Lot 2'!Zone_d_impression</vt:lpstr>
      <vt:lpstr>'Lot 3'!Zone_d_impression</vt:lpstr>
      <vt:lpstr>'Lot 4'!Zone_d_impression</vt:lpstr>
      <vt:lpstr>'Lot 5'!Zone_d_impression</vt:lpstr>
      <vt:lpstr>'Lot 6'!Zone_d_impression</vt:lpstr>
    </vt:vector>
  </TitlesOfParts>
  <Company>Aliz Family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Ginger</dc:creator>
  <cp:lastModifiedBy>Jean-Rémi LAVIROTTE | AME</cp:lastModifiedBy>
  <cp:lastPrinted>2024-11-29T13:44:20Z</cp:lastPrinted>
  <dcterms:created xsi:type="dcterms:W3CDTF">2008-10-13T18:51:10Z</dcterms:created>
  <dcterms:modified xsi:type="dcterms:W3CDTF">2025-01-09T07:07:22Z</dcterms:modified>
</cp:coreProperties>
</file>