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rey.fontaine\CloudDrive\My Files\STAB\Portage\2025\DCE\"/>
    </mc:Choice>
  </mc:AlternateContent>
  <bookViews>
    <workbookView xWindow="-110" yWindow="-110" windowWidth="23260" windowHeight="12580" tabRatio="921"/>
  </bookViews>
  <sheets>
    <sheet name="Summary_fees&amp;expenses" sheetId="4" r:id="rId1"/>
    <sheet name="Position_1" sheetId="7" r:id="rId2"/>
    <sheet name="Position_2" sheetId="39" r:id="rId3"/>
    <sheet name="Position_3" sheetId="40" r:id="rId4"/>
    <sheet name="Position_4" sheetId="41" r:id="rId5"/>
    <sheet name="Position_5" sheetId="42" r:id="rId6"/>
    <sheet name="Position_6" sheetId="45" r:id="rId7"/>
    <sheet name="Position_7" sheetId="44" r:id="rId8"/>
    <sheet name="Position_8" sheetId="46" r:id="rId9"/>
    <sheet name="Position_9" sheetId="47" r:id="rId10"/>
    <sheet name="Position_10" sheetId="48" r:id="rId11"/>
    <sheet name="Position_11" sheetId="51" r:id="rId12"/>
    <sheet name="Position_12" sheetId="52" r:id="rId13"/>
    <sheet name="Position_13" sheetId="55" r:id="rId14"/>
    <sheet name="Position_14" sheetId="78" r:id="rId15"/>
    <sheet name="Position_15" sheetId="54" r:id="rId16"/>
    <sheet name="Position_16" sheetId="53" r:id="rId17"/>
    <sheet name="Position_17" sheetId="71" r:id="rId18"/>
    <sheet name="Position_18" sheetId="72" r:id="rId19"/>
    <sheet name="Position_19" sheetId="73" r:id="rId20"/>
    <sheet name="Position_20" sheetId="74" r:id="rId21"/>
    <sheet name="Position_21" sheetId="75" r:id="rId22"/>
    <sheet name="Position_22" sheetId="76" r:id="rId23"/>
    <sheet name="Position_23" sheetId="77" r:id="rId2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4" l="1"/>
  <c r="D15" i="4"/>
  <c r="C15" i="4"/>
  <c r="C22" i="78"/>
  <c r="B22" i="78"/>
  <c r="D22" i="78" s="1"/>
  <c r="C21" i="78"/>
  <c r="D21" i="78" s="1"/>
  <c r="C20" i="78"/>
  <c r="D20" i="78" s="1"/>
  <c r="C19" i="78"/>
  <c r="D19" i="78" s="1"/>
  <c r="C17" i="78"/>
  <c r="D17" i="78" s="1"/>
  <c r="C16" i="78"/>
  <c r="D16" i="78" s="1"/>
  <c r="C15" i="78"/>
  <c r="D15" i="78" s="1"/>
  <c r="D14" i="78"/>
  <c r="C14" i="78"/>
  <c r="C13" i="78"/>
  <c r="D13" i="78" s="1"/>
  <c r="C12" i="78"/>
  <c r="D12" i="78" s="1"/>
  <c r="C11" i="78"/>
  <c r="D11" i="78" s="1"/>
  <c r="D24" i="4" l="1"/>
  <c r="E24" i="4" s="1"/>
  <c r="D23" i="4"/>
  <c r="E23" i="4" s="1"/>
  <c r="D22" i="4"/>
  <c r="E22" i="4" s="1"/>
  <c r="D21" i="4"/>
  <c r="E21" i="4" s="1"/>
  <c r="D20" i="4"/>
  <c r="E20" i="4" s="1"/>
  <c r="D19" i="4"/>
  <c r="E19" i="4" s="1"/>
  <c r="D18" i="4"/>
  <c r="E18" i="4" s="1"/>
  <c r="C24" i="4"/>
  <c r="C23" i="4"/>
  <c r="C22" i="4"/>
  <c r="C21" i="4"/>
  <c r="C20" i="4"/>
  <c r="C19" i="4"/>
  <c r="C18" i="4"/>
  <c r="C24" i="77"/>
  <c r="B24" i="77"/>
  <c r="D24" i="77" s="1"/>
  <c r="C23" i="77"/>
  <c r="D23" i="77" s="1"/>
  <c r="C22" i="77"/>
  <c r="D22" i="77" s="1"/>
  <c r="C21" i="77"/>
  <c r="D21" i="77" s="1"/>
  <c r="C19" i="77"/>
  <c r="D19" i="77" s="1"/>
  <c r="C17" i="77"/>
  <c r="D17" i="77" s="1"/>
  <c r="C16" i="77"/>
  <c r="D16" i="77" s="1"/>
  <c r="D15" i="77"/>
  <c r="C15" i="77"/>
  <c r="C14" i="77"/>
  <c r="D14" i="77" s="1"/>
  <c r="C13" i="77"/>
  <c r="D13" i="77" s="1"/>
  <c r="C12" i="77"/>
  <c r="D12" i="77" s="1"/>
  <c r="C11" i="77"/>
  <c r="D11" i="77" s="1"/>
  <c r="C24" i="76"/>
  <c r="B24" i="76"/>
  <c r="D24" i="76" s="1"/>
  <c r="D23" i="76"/>
  <c r="C23" i="76"/>
  <c r="C22" i="76"/>
  <c r="D22" i="76" s="1"/>
  <c r="C21" i="76"/>
  <c r="D21" i="76" s="1"/>
  <c r="C19" i="76"/>
  <c r="D19" i="76" s="1"/>
  <c r="C17" i="76"/>
  <c r="D17" i="76" s="1"/>
  <c r="C16" i="76"/>
  <c r="D16" i="76" s="1"/>
  <c r="D15" i="76"/>
  <c r="C15" i="76"/>
  <c r="C14" i="76"/>
  <c r="D14" i="76" s="1"/>
  <c r="D13" i="76"/>
  <c r="C13" i="76"/>
  <c r="C12" i="76"/>
  <c r="D12" i="76" s="1"/>
  <c r="C11" i="76"/>
  <c r="D11" i="76" s="1"/>
  <c r="C24" i="75"/>
  <c r="B24" i="75"/>
  <c r="D24" i="75" s="1"/>
  <c r="C23" i="75"/>
  <c r="D23" i="75" s="1"/>
  <c r="D22" i="75"/>
  <c r="C22" i="75"/>
  <c r="C21" i="75"/>
  <c r="D21" i="75" s="1"/>
  <c r="C19" i="75"/>
  <c r="D19" i="75" s="1"/>
  <c r="C17" i="75"/>
  <c r="D17" i="75" s="1"/>
  <c r="C16" i="75"/>
  <c r="D16" i="75" s="1"/>
  <c r="D15" i="75"/>
  <c r="C15" i="75"/>
  <c r="C14" i="75"/>
  <c r="D14" i="75" s="1"/>
  <c r="C13" i="75"/>
  <c r="D13" i="75" s="1"/>
  <c r="D12" i="75"/>
  <c r="C12" i="75"/>
  <c r="C11" i="75"/>
  <c r="D11" i="75" s="1"/>
  <c r="C24" i="74"/>
  <c r="B24" i="74"/>
  <c r="D24" i="74" s="1"/>
  <c r="C23" i="74"/>
  <c r="D23" i="74" s="1"/>
  <c r="C22" i="74"/>
  <c r="D22" i="74" s="1"/>
  <c r="C21" i="74"/>
  <c r="D21" i="74" s="1"/>
  <c r="C19" i="74"/>
  <c r="D19" i="74" s="1"/>
  <c r="C17" i="74"/>
  <c r="D17" i="74" s="1"/>
  <c r="C16" i="74"/>
  <c r="D16" i="74" s="1"/>
  <c r="D15" i="74"/>
  <c r="C15" i="74"/>
  <c r="C14" i="74"/>
  <c r="D14" i="74" s="1"/>
  <c r="C13" i="74"/>
  <c r="D13" i="74" s="1"/>
  <c r="C12" i="74"/>
  <c r="D12" i="74" s="1"/>
  <c r="C11" i="74"/>
  <c r="D11" i="74" s="1"/>
  <c r="C24" i="73"/>
  <c r="B24" i="73"/>
  <c r="D24" i="73" s="1"/>
  <c r="C23" i="73"/>
  <c r="D23" i="73" s="1"/>
  <c r="D22" i="73"/>
  <c r="C22" i="73"/>
  <c r="C21" i="73"/>
  <c r="D21" i="73" s="1"/>
  <c r="C19" i="73"/>
  <c r="D19" i="73" s="1"/>
  <c r="C17" i="73"/>
  <c r="D17" i="73" s="1"/>
  <c r="C16" i="73"/>
  <c r="D16" i="73" s="1"/>
  <c r="D15" i="73"/>
  <c r="C15" i="73"/>
  <c r="C14" i="73"/>
  <c r="D14" i="73" s="1"/>
  <c r="C13" i="73"/>
  <c r="D13" i="73" s="1"/>
  <c r="D12" i="73"/>
  <c r="C12" i="73"/>
  <c r="C11" i="73"/>
  <c r="D11" i="73" s="1"/>
  <c r="C24" i="72"/>
  <c r="B24" i="72"/>
  <c r="D24" i="72" s="1"/>
  <c r="C23" i="72"/>
  <c r="D23" i="72" s="1"/>
  <c r="C22" i="72"/>
  <c r="D22" i="72" s="1"/>
  <c r="C21" i="72"/>
  <c r="D21" i="72" s="1"/>
  <c r="C19" i="72"/>
  <c r="D19" i="72" s="1"/>
  <c r="C17" i="72"/>
  <c r="D17" i="72" s="1"/>
  <c r="C16" i="72"/>
  <c r="D16" i="72" s="1"/>
  <c r="D15" i="72"/>
  <c r="C15" i="72"/>
  <c r="C14" i="72"/>
  <c r="D14" i="72" s="1"/>
  <c r="C13" i="72"/>
  <c r="D13" i="72" s="1"/>
  <c r="C12" i="72"/>
  <c r="D12" i="72" s="1"/>
  <c r="C11" i="72"/>
  <c r="D11" i="72" s="1"/>
  <c r="C24" i="71"/>
  <c r="B24" i="71"/>
  <c r="D24" i="71" s="1"/>
  <c r="C23" i="71"/>
  <c r="D23" i="71" s="1"/>
  <c r="D22" i="71"/>
  <c r="C22" i="71"/>
  <c r="C21" i="71"/>
  <c r="D21" i="71" s="1"/>
  <c r="C19" i="71"/>
  <c r="D19" i="71" s="1"/>
  <c r="C17" i="71"/>
  <c r="D17" i="71" s="1"/>
  <c r="C16" i="71"/>
  <c r="D16" i="71" s="1"/>
  <c r="D15" i="71"/>
  <c r="C15" i="71"/>
  <c r="C14" i="71"/>
  <c r="D14" i="71" s="1"/>
  <c r="C13" i="71"/>
  <c r="D13" i="71" s="1"/>
  <c r="D12" i="71"/>
  <c r="C12" i="71"/>
  <c r="C11" i="71"/>
  <c r="D11" i="71" s="1"/>
  <c r="B24" i="40" l="1"/>
  <c r="B24" i="39"/>
  <c r="D14" i="4" l="1"/>
  <c r="C14" i="4"/>
  <c r="C22" i="55"/>
  <c r="B22" i="55"/>
  <c r="D22" i="55" s="1"/>
  <c r="D21" i="55"/>
  <c r="C21" i="55"/>
  <c r="C20" i="55"/>
  <c r="D20" i="55" s="1"/>
  <c r="C19" i="55"/>
  <c r="D19" i="55" s="1"/>
  <c r="C17" i="55"/>
  <c r="D17" i="55" s="1"/>
  <c r="C16" i="55"/>
  <c r="D16" i="55" s="1"/>
  <c r="C15" i="55"/>
  <c r="D15" i="55" s="1"/>
  <c r="D14" i="55"/>
  <c r="C14" i="55"/>
  <c r="C13" i="55"/>
  <c r="D13" i="55" s="1"/>
  <c r="C12" i="55"/>
  <c r="D12" i="55" s="1"/>
  <c r="C11" i="55"/>
  <c r="D11" i="55" s="1"/>
  <c r="E14" i="4" l="1"/>
  <c r="D5" i="4"/>
  <c r="D17" i="4"/>
  <c r="D16" i="4"/>
  <c r="D4" i="4"/>
  <c r="D3" i="4"/>
  <c r="D2" i="4"/>
  <c r="C13" i="4"/>
  <c r="C12" i="4"/>
  <c r="C10" i="4"/>
  <c r="C9" i="4"/>
  <c r="C8" i="4"/>
  <c r="C7" i="4"/>
  <c r="C6" i="4"/>
  <c r="C5" i="4"/>
  <c r="E5" i="4" l="1"/>
  <c r="C22" i="47"/>
  <c r="C21" i="47"/>
  <c r="C20" i="47"/>
  <c r="C19" i="47"/>
  <c r="C17" i="47"/>
  <c r="C16" i="47"/>
  <c r="C15" i="47"/>
  <c r="C14" i="47"/>
  <c r="C13" i="47"/>
  <c r="C12" i="47"/>
  <c r="B22" i="47"/>
  <c r="C22" i="48"/>
  <c r="C21" i="48"/>
  <c r="C20" i="48"/>
  <c r="C19" i="48"/>
  <c r="C17" i="48"/>
  <c r="C16" i="48"/>
  <c r="C15" i="48"/>
  <c r="C14" i="48"/>
  <c r="C13" i="48"/>
  <c r="C12" i="48"/>
  <c r="B22" i="48"/>
  <c r="C22" i="51"/>
  <c r="C21" i="51"/>
  <c r="C20" i="51"/>
  <c r="C19" i="51"/>
  <c r="C17" i="51"/>
  <c r="C16" i="51"/>
  <c r="C15" i="51"/>
  <c r="C14" i="51"/>
  <c r="C13" i="51"/>
  <c r="C12" i="51"/>
  <c r="B22" i="51"/>
  <c r="B22" i="52"/>
  <c r="C22" i="52"/>
  <c r="C21" i="52"/>
  <c r="C20" i="52"/>
  <c r="C19" i="52"/>
  <c r="C17" i="52"/>
  <c r="C16" i="52"/>
  <c r="C15" i="52"/>
  <c r="C14" i="52"/>
  <c r="C13" i="52"/>
  <c r="C12" i="52"/>
  <c r="C24" i="54"/>
  <c r="C23" i="54"/>
  <c r="C22" i="54"/>
  <c r="C21" i="54"/>
  <c r="C19" i="54"/>
  <c r="C17" i="54"/>
  <c r="C16" i="54"/>
  <c r="C15" i="54"/>
  <c r="C14" i="54"/>
  <c r="C13" i="54"/>
  <c r="C12" i="54"/>
  <c r="D19" i="54"/>
  <c r="C19" i="53"/>
  <c r="D19" i="53" s="1"/>
  <c r="C24" i="53"/>
  <c r="C23" i="53"/>
  <c r="C22" i="53"/>
  <c r="C21" i="53"/>
  <c r="D21" i="53" s="1"/>
  <c r="C17" i="53"/>
  <c r="C16" i="53"/>
  <c r="C15" i="53"/>
  <c r="C14" i="53"/>
  <c r="C13" i="53"/>
  <c r="C12" i="53"/>
  <c r="B24" i="54"/>
  <c r="B24" i="53"/>
  <c r="C22" i="46"/>
  <c r="C21" i="46"/>
  <c r="C20" i="46"/>
  <c r="C19" i="46"/>
  <c r="D19" i="46" s="1"/>
  <c r="C17" i="46"/>
  <c r="C16" i="46"/>
  <c r="C15" i="46"/>
  <c r="C14" i="46"/>
  <c r="C13" i="46"/>
  <c r="C12" i="46"/>
  <c r="C11" i="46"/>
  <c r="B22" i="46"/>
  <c r="C22" i="44"/>
  <c r="C21" i="44"/>
  <c r="C20" i="44"/>
  <c r="C19" i="44"/>
  <c r="C17" i="44"/>
  <c r="C16" i="44"/>
  <c r="C15" i="44"/>
  <c r="C14" i="44"/>
  <c r="C13" i="44"/>
  <c r="C12" i="44"/>
  <c r="B22" i="44"/>
  <c r="C22" i="45"/>
  <c r="C21" i="45"/>
  <c r="C20" i="45"/>
  <c r="C19" i="45"/>
  <c r="C17" i="45"/>
  <c r="C16" i="45"/>
  <c r="C15" i="45"/>
  <c r="C14" i="45"/>
  <c r="C13" i="45"/>
  <c r="C12" i="45"/>
  <c r="B22" i="45"/>
  <c r="C22" i="42"/>
  <c r="C21" i="42"/>
  <c r="C20" i="42"/>
  <c r="C19" i="42"/>
  <c r="C17" i="42"/>
  <c r="C16" i="42"/>
  <c r="C15" i="42"/>
  <c r="C14" i="42"/>
  <c r="C13" i="42"/>
  <c r="C12" i="42"/>
  <c r="B22" i="42"/>
  <c r="B22" i="41"/>
  <c r="C22" i="41"/>
  <c r="C21" i="41"/>
  <c r="C20" i="41"/>
  <c r="C19" i="41"/>
  <c r="C17" i="41"/>
  <c r="C16" i="41"/>
  <c r="C15" i="41"/>
  <c r="C14" i="41"/>
  <c r="C13" i="41"/>
  <c r="C12" i="41"/>
  <c r="C24" i="40"/>
  <c r="C23" i="40"/>
  <c r="C22" i="40"/>
  <c r="C21" i="40"/>
  <c r="C19" i="40"/>
  <c r="C17" i="40"/>
  <c r="C16" i="40"/>
  <c r="C15" i="40"/>
  <c r="C14" i="40"/>
  <c r="C13" i="40"/>
  <c r="C12" i="40"/>
  <c r="C24" i="39"/>
  <c r="C23" i="39"/>
  <c r="C22" i="39"/>
  <c r="C21" i="39"/>
  <c r="C19" i="39"/>
  <c r="C17" i="39"/>
  <c r="C16" i="39"/>
  <c r="C15" i="39"/>
  <c r="C14" i="39"/>
  <c r="C13" i="39"/>
  <c r="C12" i="39"/>
  <c r="C24" i="7"/>
  <c r="C23" i="7"/>
  <c r="C22" i="7"/>
  <c r="C21" i="7"/>
  <c r="C19" i="7"/>
  <c r="C17" i="7"/>
  <c r="C16" i="7"/>
  <c r="C15" i="7"/>
  <c r="C14" i="7"/>
  <c r="C13" i="7"/>
  <c r="C12" i="7"/>
  <c r="C11" i="54"/>
  <c r="C11" i="53"/>
  <c r="D19" i="52"/>
  <c r="C11" i="52"/>
  <c r="C11" i="51"/>
  <c r="D11" i="48"/>
  <c r="C11" i="48"/>
  <c r="C11" i="47"/>
  <c r="D19" i="47" s="1"/>
  <c r="C11" i="44"/>
  <c r="C11" i="45"/>
  <c r="C11" i="42"/>
  <c r="D19" i="42" s="1"/>
  <c r="C11" i="41"/>
  <c r="D19" i="41" s="1"/>
  <c r="D11" i="40"/>
  <c r="C11" i="40"/>
  <c r="D11" i="39"/>
  <c r="C11" i="39"/>
  <c r="C11" i="7"/>
  <c r="D19" i="48" l="1"/>
  <c r="D19" i="51"/>
  <c r="D24" i="54"/>
  <c r="D21" i="54"/>
  <c r="D24" i="53"/>
  <c r="D19" i="44"/>
  <c r="D19" i="45"/>
  <c r="D21" i="40"/>
  <c r="D21" i="39"/>
  <c r="D12" i="54"/>
  <c r="D22" i="54"/>
  <c r="D11" i="54"/>
  <c r="D13" i="53"/>
  <c r="D23" i="53"/>
  <c r="D22" i="53"/>
  <c r="D11" i="53"/>
  <c r="D12" i="53"/>
  <c r="D22" i="40"/>
  <c r="D13" i="48"/>
  <c r="D19" i="39"/>
  <c r="D22" i="52"/>
  <c r="D13" i="52"/>
  <c r="D21" i="52"/>
  <c r="D20" i="52"/>
  <c r="D11" i="52"/>
  <c r="D12" i="52"/>
  <c r="D11" i="51"/>
  <c r="D22" i="51"/>
  <c r="D11" i="47"/>
  <c r="D11" i="46"/>
  <c r="D20" i="46"/>
  <c r="D13" i="44"/>
  <c r="D11" i="44"/>
  <c r="D11" i="45"/>
  <c r="D20" i="42"/>
  <c r="D11" i="42"/>
  <c r="D11" i="41"/>
  <c r="D12" i="41"/>
  <c r="D20" i="48"/>
  <c r="D12" i="48"/>
  <c r="D22" i="48"/>
  <c r="C11" i="4" s="1"/>
  <c r="D22" i="47"/>
  <c r="D22" i="46"/>
  <c r="D22" i="44"/>
  <c r="D22" i="45"/>
  <c r="D12" i="42"/>
  <c r="D22" i="42"/>
  <c r="D22" i="41"/>
  <c r="D12" i="40"/>
  <c r="D19" i="40"/>
  <c r="D24" i="40"/>
  <c r="C4" i="4" s="1"/>
  <c r="E4" i="4" s="1"/>
  <c r="D24" i="39"/>
  <c r="C3" i="4" s="1"/>
  <c r="E3" i="4" s="1"/>
  <c r="D24" i="7"/>
  <c r="D11" i="7"/>
  <c r="C17" i="4" l="1"/>
  <c r="E17" i="4" s="1"/>
  <c r="D13" i="4"/>
  <c r="E13" i="4" s="1"/>
  <c r="D23" i="54"/>
  <c r="C16" i="4" s="1"/>
  <c r="E16" i="4" s="1"/>
  <c r="D13" i="54"/>
  <c r="D14" i="53"/>
  <c r="D14" i="52"/>
  <c r="D12" i="51"/>
  <c r="D20" i="51"/>
  <c r="D12" i="46"/>
  <c r="D12" i="44"/>
  <c r="D21" i="44"/>
  <c r="D20" i="44"/>
  <c r="D13" i="41"/>
  <c r="D20" i="41"/>
  <c r="D21" i="48"/>
  <c r="D11" i="4" s="1"/>
  <c r="E11" i="4" s="1"/>
  <c r="D12" i="47"/>
  <c r="D20" i="47"/>
  <c r="D12" i="45"/>
  <c r="D20" i="45"/>
  <c r="D13" i="42"/>
  <c r="D13" i="40"/>
  <c r="D23" i="40"/>
  <c r="D12" i="39"/>
  <c r="D22" i="39"/>
  <c r="D14" i="48" l="1"/>
  <c r="D21" i="46"/>
  <c r="D9" i="4" s="1"/>
  <c r="E9" i="4" s="1"/>
  <c r="D13" i="46"/>
  <c r="D14" i="44"/>
  <c r="D14" i="54"/>
  <c r="D15" i="53"/>
  <c r="D8" i="4"/>
  <c r="E8" i="4" s="1"/>
  <c r="D15" i="52"/>
  <c r="D13" i="51"/>
  <c r="D21" i="51"/>
  <c r="D12" i="4" s="1"/>
  <c r="E12" i="4" s="1"/>
  <c r="D21" i="41"/>
  <c r="D15" i="48"/>
  <c r="D13" i="47"/>
  <c r="D14" i="46"/>
  <c r="D15" i="44"/>
  <c r="D13" i="45"/>
  <c r="D21" i="42"/>
  <c r="D6" i="4" s="1"/>
  <c r="D14" i="42"/>
  <c r="D14" i="40"/>
  <c r="D13" i="39"/>
  <c r="D23" i="39"/>
  <c r="E6" i="4" l="1"/>
  <c r="D15" i="54"/>
  <c r="D17" i="53"/>
  <c r="D16" i="53"/>
  <c r="D17" i="52"/>
  <c r="D16" i="52"/>
  <c r="D14" i="51"/>
  <c r="D14" i="41"/>
  <c r="D16" i="48"/>
  <c r="D17" i="48"/>
  <c r="D21" i="47"/>
  <c r="D10" i="4" s="1"/>
  <c r="E10" i="4" s="1"/>
  <c r="D14" i="47"/>
  <c r="D15" i="46"/>
  <c r="D17" i="44"/>
  <c r="D16" i="44"/>
  <c r="D21" i="45"/>
  <c r="D7" i="4" s="1"/>
  <c r="E7" i="4" s="1"/>
  <c r="D14" i="45"/>
  <c r="D15" i="42"/>
  <c r="D15" i="41"/>
  <c r="D15" i="40"/>
  <c r="D14" i="39"/>
  <c r="D25" i="4" l="1"/>
  <c r="D17" i="54"/>
  <c r="D16" i="54"/>
  <c r="D15" i="51"/>
  <c r="D15" i="47"/>
  <c r="D17" i="46"/>
  <c r="D16" i="46"/>
  <c r="D15" i="45"/>
  <c r="D16" i="42"/>
  <c r="D17" i="42"/>
  <c r="D17" i="41"/>
  <c r="D16" i="41"/>
  <c r="D17" i="40"/>
  <c r="D16" i="40"/>
  <c r="D15" i="39"/>
  <c r="D16" i="51" l="1"/>
  <c r="D17" i="51"/>
  <c r="D16" i="47"/>
  <c r="D17" i="47"/>
  <c r="D17" i="45"/>
  <c r="D16" i="45"/>
  <c r="D17" i="39"/>
  <c r="D16" i="39"/>
  <c r="B3" i="4"/>
  <c r="B2" i="4" l="1"/>
  <c r="B4" i="4" l="1"/>
  <c r="D16" i="7"/>
  <c r="D19" i="7" l="1"/>
  <c r="D17" i="7" l="1"/>
  <c r="D23" i="7"/>
  <c r="D22" i="7"/>
  <c r="D21" i="7"/>
  <c r="D15" i="7"/>
  <c r="D14" i="7"/>
  <c r="D13" i="7"/>
  <c r="C2" i="4" l="1"/>
  <c r="C25" i="4" s="1"/>
  <c r="D12" i="7"/>
  <c r="E25" i="4" l="1"/>
  <c r="E2" i="4"/>
</calcChain>
</file>

<file path=xl/sharedStrings.xml><?xml version="1.0" encoding="utf-8"?>
<sst xmlns="http://schemas.openxmlformats.org/spreadsheetml/2006/main" count="812" uniqueCount="99">
  <si>
    <t>EUR</t>
  </si>
  <si>
    <t>Position</t>
  </si>
  <si>
    <t>Contract duration</t>
  </si>
  <si>
    <t>% of work</t>
  </si>
  <si>
    <t>Place of employment</t>
  </si>
  <si>
    <t>Nationality</t>
  </si>
  <si>
    <t>ADMINISTRATIVE MANAGEMENT  AND PAYROLL</t>
  </si>
  <si>
    <t>Total, medical visit and other employer taxes and charges</t>
  </si>
  <si>
    <t>Gross salary (included paid leaves)</t>
  </si>
  <si>
    <t>Private health insurance, Prevoyance</t>
  </si>
  <si>
    <t>Management fees</t>
  </si>
  <si>
    <t>If applicable, subcontractor/local partner fees</t>
  </si>
  <si>
    <t>Global total</t>
  </si>
  <si>
    <r>
      <t xml:space="preserve">Other (to be precised- ex.: end of contract indemnity, transport indemnity, housing allowance..) </t>
    </r>
    <r>
      <rPr>
        <b/>
        <sz val="9"/>
        <color rgb="FFFF0000"/>
        <rFont val="Calibri"/>
        <family val="2"/>
        <scheme val="minor"/>
      </rPr>
      <t>(*)</t>
    </r>
  </si>
  <si>
    <r>
      <t xml:space="preserve">Mandatory employer social security contributions  </t>
    </r>
    <r>
      <rPr>
        <sz val="9"/>
        <color rgb="FFFF0000"/>
        <rFont val="Calibri"/>
        <family val="2"/>
        <scheme val="minor"/>
      </rPr>
      <t>(* - see comment below)</t>
    </r>
  </si>
  <si>
    <r>
      <t xml:space="preserve">Other legal remuneration elements (to be precised : seniority bonus, etc.)  </t>
    </r>
    <r>
      <rPr>
        <sz val="9"/>
        <color rgb="FFFF0000"/>
        <rFont val="Calibri"/>
        <family val="2"/>
        <scheme val="minor"/>
      </rPr>
      <t>(* - see comment below)</t>
    </r>
  </si>
  <si>
    <r>
      <t xml:space="preserve">Other Employer tax (ex.: tax on salaries) </t>
    </r>
    <r>
      <rPr>
        <sz val="9"/>
        <color rgb="FFFF0000"/>
        <rFont val="Calibri"/>
        <family val="2"/>
        <scheme val="minor"/>
      </rPr>
      <t>(* - see comment below)</t>
    </r>
  </si>
  <si>
    <t>Currency (currency rate: InfoEuro rate at the deadline for submission of bids  (http://ec.europa.eu/budg/inforeuro/index#!/convertor))</t>
  </si>
  <si>
    <t>Quantity</t>
  </si>
  <si>
    <t>(*) Duplicate if necessary, bearing in mind that one line = 1 type of expenditure (e.g.: 1 line for social security contributions for paid by employee, 1 line for  social security contributions paid by employer,  etc.).</t>
  </si>
  <si>
    <t>For other amounts, generally speaking, if the bidder does not price them, he indicates 0.</t>
  </si>
  <si>
    <t>However, it is the bidder's responsibility to check his calculations and rectify them in case of error.</t>
  </si>
  <si>
    <t>Of which, private insurance and, where applicable, provident fund and HR service costs</t>
  </si>
  <si>
    <t>POSITION 2</t>
  </si>
  <si>
    <t>POSITION 1</t>
  </si>
  <si>
    <t>POSITION 3</t>
  </si>
  <si>
    <t>Other Employer tax (ex.: income tax)(* - see comment below)</t>
  </si>
  <si>
    <t>However, it is the bidder's responsibility to check these automated calculations and rectify them in the event of error.</t>
  </si>
  <si>
    <t>N° of position</t>
  </si>
  <si>
    <t>POSITION 4</t>
  </si>
  <si>
    <t>Addis Abeba</t>
  </si>
  <si>
    <t>Ethiopie</t>
  </si>
  <si>
    <t>Administrative and Financial Manager</t>
  </si>
  <si>
    <t>Administrative and Financial Assistant</t>
  </si>
  <si>
    <t>Rehabilitation Officer</t>
  </si>
  <si>
    <t>Protection Officer</t>
  </si>
  <si>
    <t>Procurement and Logistics Officer</t>
  </si>
  <si>
    <t>Driver</t>
  </si>
  <si>
    <t>POSITION 10</t>
  </si>
  <si>
    <t>POSITION 5</t>
  </si>
  <si>
    <t>POSITION 7</t>
  </si>
  <si>
    <t>POSITION 8</t>
  </si>
  <si>
    <t>POSITION 9</t>
  </si>
  <si>
    <t>Administrative and Financial Manager (STAB)</t>
  </si>
  <si>
    <t>Administrative and Financial Assistant (STAB)</t>
  </si>
  <si>
    <t>Rehabilitation Officer (STAB)</t>
  </si>
  <si>
    <t>Protection Officer (STAB)</t>
  </si>
  <si>
    <t>Procurement and Logistics Officer (STAB)</t>
  </si>
  <si>
    <t>Driver (STAB)</t>
  </si>
  <si>
    <t>POSITION 11</t>
  </si>
  <si>
    <t xml:space="preserve">Contract start date (estimated) </t>
  </si>
  <si>
    <t>Administrator of the Support Unit of the TEI One Health (DEPSAN)</t>
  </si>
  <si>
    <t>Total Amound excl. VAT</t>
  </si>
  <si>
    <t>Contractor fees</t>
  </si>
  <si>
    <t xml:space="preserve"> Global Amount excl. VAT &amp; management fees</t>
  </si>
  <si>
    <t>Fees for HR Services and private health insurance, and Prevoyance if applicable, excl VAT</t>
  </si>
  <si>
    <t>Amount excl. VAT</t>
  </si>
  <si>
    <t>Net salary</t>
  </si>
  <si>
    <r>
      <t xml:space="preserve">Other (to be precised - ex: contrat implementation) </t>
    </r>
    <r>
      <rPr>
        <b/>
        <sz val="9"/>
        <color rgb="FFFF0000"/>
        <rFont val="Calibri"/>
        <family val="2"/>
        <scheme val="minor"/>
      </rPr>
      <t>(* - See comment below)</t>
    </r>
  </si>
  <si>
    <t>The bidder must fill in only those cells whose column headings are "Amount excluding VAT"</t>
  </si>
  <si>
    <t xml:space="preserve"> Global Amount excl. VAT</t>
  </si>
  <si>
    <t>Grant manager (EDI)</t>
  </si>
  <si>
    <t>Administrative and Financial Manager (EDI)</t>
  </si>
  <si>
    <t>POSITION 14</t>
  </si>
  <si>
    <t>Grant Manager</t>
  </si>
  <si>
    <t>POSITION 13</t>
  </si>
  <si>
    <t>POSITION 12</t>
  </si>
  <si>
    <t>POSITION 6</t>
  </si>
  <si>
    <t>Position title</t>
  </si>
  <si>
    <t>Share of fees and expenses related to HR Servcices and private health insurance and, where applicable, provident insurance/total costs in %.</t>
  </si>
  <si>
    <t xml:space="preserve">The amounts shown above are entered automatically via a link with the other sheets in the file. </t>
  </si>
  <si>
    <t xml:space="preserve">Private health insurance, Prevoyance </t>
  </si>
  <si>
    <t>Field Officer (STAB)</t>
  </si>
  <si>
    <t>Project Manager (STAB)</t>
  </si>
  <si>
    <t>Field  Officer</t>
  </si>
  <si>
    <t>Field Officer</t>
  </si>
  <si>
    <t>POSITION 15</t>
  </si>
  <si>
    <t>Project Manager</t>
  </si>
  <si>
    <t>Education Officer (RTIA)</t>
  </si>
  <si>
    <t>Admin &amp; Finance Officer (RTIA)</t>
  </si>
  <si>
    <t>POSITION 16</t>
  </si>
  <si>
    <t>Team leader</t>
  </si>
  <si>
    <t>POSITION 17</t>
  </si>
  <si>
    <t>Key expert (Trade)</t>
  </si>
  <si>
    <t>POSITION 18</t>
  </si>
  <si>
    <t>Key expert (Legal)</t>
  </si>
  <si>
    <t>POSITION 19</t>
  </si>
  <si>
    <t>Administrative and Financial Assistant 1</t>
  </si>
  <si>
    <t>POSITION 20</t>
  </si>
  <si>
    <t>POSITION 21</t>
  </si>
  <si>
    <t>Administrative and Financial Assistant 2</t>
  </si>
  <si>
    <t>POSITION 22</t>
  </si>
  <si>
    <t>Driver (EDI)</t>
  </si>
  <si>
    <t>Team Leader (EDI)</t>
  </si>
  <si>
    <t>Key expert Trade (EDI)</t>
  </si>
  <si>
    <t>Key expert Legal (EDI)</t>
  </si>
  <si>
    <t>Administrative and Financial Assistant 1 (EDI)</t>
  </si>
  <si>
    <t>Administrative and Financial Assistant 2 (EDI)</t>
  </si>
  <si>
    <t>POSITION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</si>
</sst>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FF00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0" fontId="6" fillId="0" borderId="0" xfId="0" applyFont="1"/>
    <xf numFmtId="4" fontId="6" fillId="0" borderId="0" xfId="0" applyNumberFormat="1" applyFont="1"/>
    <xf numFmtId="0" fontId="7" fillId="0" borderId="0" xfId="0" applyFont="1" applyAlignment="1">
      <alignment horizontal="left" wrapText="1"/>
    </xf>
    <xf numFmtId="4" fontId="7" fillId="0" borderId="0" xfId="0" applyNumberFormat="1" applyFont="1" applyAlignment="1">
      <alignment horizontal="center"/>
    </xf>
    <xf numFmtId="0" fontId="1" fillId="0" borderId="1" xfId="0" applyFont="1" applyBorder="1"/>
    <xf numFmtId="10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4" xfId="0" applyFont="1" applyBorder="1"/>
    <xf numFmtId="0" fontId="1" fillId="0" borderId="13" xfId="0" applyFont="1" applyBorder="1"/>
    <xf numFmtId="0" fontId="1" fillId="0" borderId="14" xfId="0" applyFont="1" applyBorder="1"/>
    <xf numFmtId="0" fontId="10" fillId="0" borderId="1" xfId="0" applyFont="1" applyBorder="1"/>
    <xf numFmtId="0" fontId="5" fillId="0" borderId="2" xfId="0" applyFont="1" applyBorder="1" applyAlignment="1">
      <alignment horizontal="right"/>
    </xf>
    <xf numFmtId="0" fontId="2" fillId="0" borderId="1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/>
    <xf numFmtId="0" fontId="12" fillId="6" borderId="1" xfId="0" applyFont="1" applyFill="1" applyBorder="1"/>
    <xf numFmtId="0" fontId="8" fillId="6" borderId="1" xfId="0" applyFont="1" applyFill="1" applyBorder="1"/>
    <xf numFmtId="0" fontId="8" fillId="6" borderId="0" xfId="0" applyFont="1" applyFill="1"/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top" wrapText="1"/>
    </xf>
    <xf numFmtId="0" fontId="8" fillId="6" borderId="14" xfId="0" applyFont="1" applyFill="1" applyBorder="1"/>
    <xf numFmtId="0" fontId="1" fillId="6" borderId="0" xfId="0" applyFont="1" applyFill="1"/>
    <xf numFmtId="0" fontId="2" fillId="6" borderId="0" xfId="0" applyFont="1" applyFill="1"/>
    <xf numFmtId="0" fontId="2" fillId="6" borderId="0" xfId="0" applyFont="1" applyFill="1" applyAlignment="1">
      <alignment vertical="top" wrapText="1"/>
    </xf>
    <xf numFmtId="0" fontId="2" fillId="6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14" fontId="6" fillId="0" borderId="0" xfId="0" applyNumberFormat="1" applyFont="1" applyAlignment="1">
      <alignment horizontal="center"/>
    </xf>
    <xf numFmtId="4" fontId="1" fillId="0" borderId="0" xfId="0" applyNumberFormat="1" applyFont="1"/>
    <xf numFmtId="0" fontId="11" fillId="5" borderId="14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4" fontId="2" fillId="6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1" xfId="0" applyNumberFormat="1" applyFont="1" applyBorder="1"/>
    <xf numFmtId="0" fontId="1" fillId="7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10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/>
    </xf>
    <xf numFmtId="4" fontId="7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4" xfId="0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10" fontId="1" fillId="4" borderId="2" xfId="0" applyNumberFormat="1" applyFont="1" applyFill="1" applyBorder="1" applyAlignment="1">
      <alignment horizontal="center"/>
    </xf>
    <xf numFmtId="10" fontId="1" fillId="4" borderId="4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="110" zoomScaleNormal="110" workbookViewId="0">
      <selection activeCell="B25" sqref="B25"/>
    </sheetView>
  </sheetViews>
  <sheetFormatPr baseColWidth="10" defaultColWidth="11.453125" defaultRowHeight="12" x14ac:dyDescent="0.3"/>
  <cols>
    <col min="1" max="1" width="11.453125" style="1"/>
    <col min="2" max="2" width="53.1796875" style="7" bestFit="1" customWidth="1"/>
    <col min="3" max="3" width="25" style="1" bestFit="1" customWidth="1"/>
    <col min="4" max="4" width="23.54296875" style="2" customWidth="1"/>
    <col min="5" max="5" width="20.1796875" style="2" customWidth="1"/>
    <col min="6" max="6" width="16.08984375" style="1" customWidth="1"/>
    <col min="7" max="9" width="10.54296875" style="1" customWidth="1"/>
    <col min="10" max="10" width="12.453125" style="1" customWidth="1"/>
    <col min="11" max="16384" width="11.453125" style="1"/>
  </cols>
  <sheetData>
    <row r="1" spans="1:10" ht="78" customHeight="1" x14ac:dyDescent="0.3">
      <c r="A1" s="6" t="s">
        <v>28</v>
      </c>
      <c r="B1" s="6" t="s">
        <v>68</v>
      </c>
      <c r="C1" s="6" t="s">
        <v>54</v>
      </c>
      <c r="D1" s="6" t="s">
        <v>55</v>
      </c>
      <c r="E1" s="6" t="s">
        <v>69</v>
      </c>
      <c r="F1" s="6" t="s">
        <v>50</v>
      </c>
      <c r="H1" s="5"/>
      <c r="J1" s="92"/>
    </row>
    <row r="2" spans="1:10" s="13" customFormat="1" x14ac:dyDescent="0.3">
      <c r="A2" s="10">
        <v>1</v>
      </c>
      <c r="B2" s="69" t="str">
        <f>Position_1!B2</f>
        <v>Administrator of the Support Unit of the TEI One Health (DEPSAN)</v>
      </c>
      <c r="C2" s="11">
        <f>Position_1!D24-Position_1!D21-Position_1!D22-Position_1!D23</f>
        <v>144000</v>
      </c>
      <c r="D2" s="12">
        <f>SUM(Position_1!D19:D23)</f>
        <v>0</v>
      </c>
      <c r="E2" s="86">
        <f>D2/C2</f>
        <v>0</v>
      </c>
      <c r="F2" s="70">
        <v>45658</v>
      </c>
      <c r="H2" s="10"/>
      <c r="J2" s="92"/>
    </row>
    <row r="3" spans="1:10" s="13" customFormat="1" x14ac:dyDescent="0.3">
      <c r="A3" s="10">
        <v>2</v>
      </c>
      <c r="B3" s="69" t="str">
        <f>Position_2!B2</f>
        <v>Education Officer (RTIA)</v>
      </c>
      <c r="C3" s="11">
        <f>Position_2!D24-Position_2!D21-Position_2!D22-Position_2!D23</f>
        <v>79200</v>
      </c>
      <c r="D3" s="12">
        <f>SUM(Position_2!D19:D23)</f>
        <v>0</v>
      </c>
      <c r="E3" s="86">
        <f>D3/C3</f>
        <v>0</v>
      </c>
      <c r="F3" s="70">
        <v>45658</v>
      </c>
      <c r="G3" s="14"/>
      <c r="H3" s="14"/>
      <c r="I3" s="14"/>
      <c r="J3" s="92"/>
    </row>
    <row r="4" spans="1:10" s="13" customFormat="1" x14ac:dyDescent="0.3">
      <c r="A4" s="10">
        <v>3</v>
      </c>
      <c r="B4" s="69" t="str">
        <f>Position_3!$B$2</f>
        <v>Admin &amp; Finance Officer (RTIA)</v>
      </c>
      <c r="C4" s="11">
        <f>Position_3!D24-Position_3!D21-Position_3!D22-Position_3!D23</f>
        <v>86400</v>
      </c>
      <c r="D4" s="12">
        <f>SUM(Position_3!D19:D23)</f>
        <v>0</v>
      </c>
      <c r="E4" s="86">
        <f>D4/C4</f>
        <v>0</v>
      </c>
      <c r="F4" s="70">
        <v>45658</v>
      </c>
      <c r="H4" s="10"/>
      <c r="J4" s="92"/>
    </row>
    <row r="5" spans="1:10" s="13" customFormat="1" x14ac:dyDescent="0.3">
      <c r="A5" s="10">
        <v>4</v>
      </c>
      <c r="B5" s="69" t="s">
        <v>43</v>
      </c>
      <c r="C5" s="11">
        <f>Position_4!D22-Position_4!D19-Position_4!D20-Position_4!D21</f>
        <v>31704</v>
      </c>
      <c r="D5" s="11">
        <f>SUM(Position_4!D19:D21)</f>
        <v>0</v>
      </c>
      <c r="E5" s="86">
        <f>D5/C5</f>
        <v>0</v>
      </c>
      <c r="F5" s="70">
        <v>45658</v>
      </c>
      <c r="H5" s="10"/>
      <c r="J5" s="92"/>
    </row>
    <row r="6" spans="1:10" s="13" customFormat="1" x14ac:dyDescent="0.3">
      <c r="A6" s="10">
        <v>5</v>
      </c>
      <c r="B6" s="69" t="s">
        <v>44</v>
      </c>
      <c r="C6" s="11">
        <f>Position_5!D22-Position_5!D19-Position_5!D20-Position_5!D21</f>
        <v>19260</v>
      </c>
      <c r="D6" s="11">
        <f>SUM(Position_5!D19:D21)</f>
        <v>0</v>
      </c>
      <c r="E6" s="86">
        <f t="shared" ref="E6:E25" si="0">D6/C6</f>
        <v>0</v>
      </c>
      <c r="F6" s="70">
        <v>45658</v>
      </c>
      <c r="H6" s="10"/>
      <c r="J6" s="92"/>
    </row>
    <row r="7" spans="1:10" s="13" customFormat="1" x14ac:dyDescent="0.3">
      <c r="A7" s="10">
        <v>6</v>
      </c>
      <c r="B7" s="69" t="s">
        <v>45</v>
      </c>
      <c r="C7" s="11">
        <f>Position_6!D22-Position_6!D19-Position_6!D20-Position_6!D21</f>
        <v>28560</v>
      </c>
      <c r="D7" s="11">
        <f>SUM(Position_6!D19:D21)</f>
        <v>0</v>
      </c>
      <c r="E7" s="86">
        <f t="shared" si="0"/>
        <v>0</v>
      </c>
      <c r="F7" s="70">
        <v>45658</v>
      </c>
      <c r="H7" s="10"/>
      <c r="J7" s="92"/>
    </row>
    <row r="8" spans="1:10" s="13" customFormat="1" x14ac:dyDescent="0.3">
      <c r="A8" s="10">
        <v>7</v>
      </c>
      <c r="B8" s="69" t="s">
        <v>46</v>
      </c>
      <c r="C8" s="11">
        <f>Position_7!D22-Position_7!D19-Position_7!D20-Position_7!D21</f>
        <v>31704</v>
      </c>
      <c r="D8" s="11">
        <f>SUM(Position_7!D19:D21)</f>
        <v>0</v>
      </c>
      <c r="E8" s="86">
        <f t="shared" si="0"/>
        <v>0</v>
      </c>
      <c r="F8" s="70">
        <v>45658</v>
      </c>
      <c r="H8" s="10"/>
      <c r="J8" s="92"/>
    </row>
    <row r="9" spans="1:10" s="13" customFormat="1" x14ac:dyDescent="0.3">
      <c r="A9" s="10">
        <v>8</v>
      </c>
      <c r="B9" s="69" t="s">
        <v>47</v>
      </c>
      <c r="C9" s="11">
        <f>Position_8!D22-Position_8!D19-Position_8!D20-Position_8!D21</f>
        <v>28896</v>
      </c>
      <c r="D9" s="11">
        <f>SUM(Position_8!D19:D21)</f>
        <v>0</v>
      </c>
      <c r="E9" s="86">
        <f t="shared" si="0"/>
        <v>0</v>
      </c>
      <c r="F9" s="70">
        <v>45658</v>
      </c>
      <c r="G9" s="14"/>
      <c r="H9" s="14"/>
      <c r="I9" s="14"/>
      <c r="J9" s="92"/>
    </row>
    <row r="10" spans="1:10" s="13" customFormat="1" x14ac:dyDescent="0.3">
      <c r="A10" s="10">
        <v>9</v>
      </c>
      <c r="B10" s="69" t="s">
        <v>48</v>
      </c>
      <c r="C10" s="11">
        <f>Position_9!D22-Position_9!D19-Position_9!D20-Position_9!D21</f>
        <v>17688</v>
      </c>
      <c r="D10" s="11">
        <f>SUM(Position_9!D19:D21)</f>
        <v>0</v>
      </c>
      <c r="E10" s="86">
        <f t="shared" si="0"/>
        <v>0</v>
      </c>
      <c r="F10" s="70">
        <v>45658</v>
      </c>
      <c r="G10" s="14"/>
      <c r="H10" s="14"/>
      <c r="I10" s="14"/>
      <c r="J10" s="68"/>
    </row>
    <row r="11" spans="1:10" s="13" customFormat="1" x14ac:dyDescent="0.3">
      <c r="A11" s="10">
        <v>10</v>
      </c>
      <c r="B11" s="69" t="s">
        <v>46</v>
      </c>
      <c r="C11" s="11">
        <f>Position_10!D22-Position_10!D19-Position_10!D20-Position_10!D21</f>
        <v>52200</v>
      </c>
      <c r="D11" s="11">
        <f>SUM(Position_10!D19:D21)</f>
        <v>0</v>
      </c>
      <c r="E11" s="86">
        <f t="shared" si="0"/>
        <v>0</v>
      </c>
      <c r="F11" s="70">
        <v>45658</v>
      </c>
      <c r="G11" s="14"/>
      <c r="H11" s="14"/>
      <c r="I11" s="14"/>
      <c r="J11" s="68"/>
    </row>
    <row r="12" spans="1:10" s="13" customFormat="1" x14ac:dyDescent="0.3">
      <c r="A12" s="10">
        <v>11</v>
      </c>
      <c r="B12" s="69" t="s">
        <v>72</v>
      </c>
      <c r="C12" s="11">
        <f>Position_11!D22-Position_11!D19-Position_11!D20-Position_11!D21</f>
        <v>31704</v>
      </c>
      <c r="D12" s="11">
        <f>SUM(Position_11!D19:D21)</f>
        <v>0</v>
      </c>
      <c r="E12" s="86">
        <f t="shared" si="0"/>
        <v>0</v>
      </c>
      <c r="F12" s="70">
        <v>45658</v>
      </c>
      <c r="G12" s="14"/>
      <c r="H12" s="14"/>
      <c r="I12" s="14"/>
      <c r="J12" s="68"/>
    </row>
    <row r="13" spans="1:10" s="13" customFormat="1" x14ac:dyDescent="0.3">
      <c r="A13" s="10">
        <v>12</v>
      </c>
      <c r="B13" s="69" t="s">
        <v>72</v>
      </c>
      <c r="C13" s="11">
        <f>Position_12!D22-Position_12!D19-Position_12!D20-Position_12!D21</f>
        <v>31704</v>
      </c>
      <c r="D13" s="11">
        <f>SUM(Position_12!D19:D21)</f>
        <v>0</v>
      </c>
      <c r="E13" s="86">
        <f t="shared" si="0"/>
        <v>0</v>
      </c>
      <c r="F13" s="70">
        <v>45689</v>
      </c>
      <c r="G13" s="14"/>
      <c r="H13" s="14"/>
      <c r="I13" s="14"/>
      <c r="J13" s="68"/>
    </row>
    <row r="14" spans="1:10" s="13" customFormat="1" x14ac:dyDescent="0.3">
      <c r="A14" s="10">
        <v>13</v>
      </c>
      <c r="B14" s="69" t="s">
        <v>73</v>
      </c>
      <c r="C14" s="11">
        <f>Position_13!D22-Position_13!D19-Position_13!D20-Position_13!D21</f>
        <v>67800</v>
      </c>
      <c r="D14" s="11">
        <f>SUM(Position_13!D19:D21)</f>
        <v>0</v>
      </c>
      <c r="E14" s="86">
        <f t="shared" si="0"/>
        <v>0</v>
      </c>
      <c r="F14" s="70">
        <v>45658</v>
      </c>
      <c r="G14" s="14"/>
      <c r="H14" s="14"/>
      <c r="I14" s="14"/>
      <c r="J14" s="87"/>
    </row>
    <row r="15" spans="1:10" s="13" customFormat="1" x14ac:dyDescent="0.3">
      <c r="A15" s="10">
        <v>14</v>
      </c>
      <c r="B15" s="69" t="s">
        <v>45</v>
      </c>
      <c r="C15" s="11">
        <f>Position_14!D22-Position_14!D19-Position_14!D20-Position_14!D21</f>
        <v>28560</v>
      </c>
      <c r="D15" s="11">
        <f>SUM(Position_14!D19:D21)</f>
        <v>0</v>
      </c>
      <c r="E15" s="86">
        <f t="shared" si="0"/>
        <v>0</v>
      </c>
      <c r="F15" s="70">
        <v>45658</v>
      </c>
      <c r="G15" s="14"/>
      <c r="H15" s="14"/>
      <c r="I15" s="14"/>
      <c r="J15" s="91"/>
    </row>
    <row r="16" spans="1:10" s="13" customFormat="1" x14ac:dyDescent="0.3">
      <c r="A16" s="10">
        <v>15</v>
      </c>
      <c r="B16" s="69" t="s">
        <v>62</v>
      </c>
      <c r="C16" s="11">
        <f>Position_15!D24-Position_15!D21-Position_15!D22-Position_15!D23</f>
        <v>126816</v>
      </c>
      <c r="D16" s="11">
        <f>SUM(Position_15!D19:D23)</f>
        <v>0</v>
      </c>
      <c r="E16" s="86">
        <f t="shared" si="0"/>
        <v>0</v>
      </c>
      <c r="F16" s="70">
        <v>45689</v>
      </c>
      <c r="G16" s="14"/>
      <c r="H16" s="14"/>
      <c r="I16" s="14"/>
      <c r="J16" s="68"/>
    </row>
    <row r="17" spans="1:10" s="13" customFormat="1" x14ac:dyDescent="0.3">
      <c r="A17" s="10">
        <v>16</v>
      </c>
      <c r="B17" s="69" t="s">
        <v>61</v>
      </c>
      <c r="C17" s="11">
        <f>Position_16!D24-Position_16!D21-Position_16!D22-Position_16!D23</f>
        <v>114240</v>
      </c>
      <c r="D17" s="11">
        <f>SUM(Position_16!D19:D23)</f>
        <v>0</v>
      </c>
      <c r="E17" s="86">
        <f t="shared" si="0"/>
        <v>0</v>
      </c>
      <c r="F17" s="70">
        <v>45689</v>
      </c>
      <c r="G17" s="14"/>
      <c r="H17" s="14"/>
      <c r="I17" s="14"/>
      <c r="J17" s="68"/>
    </row>
    <row r="18" spans="1:10" s="13" customFormat="1" x14ac:dyDescent="0.3">
      <c r="A18" s="10">
        <v>17</v>
      </c>
      <c r="B18" s="69" t="s">
        <v>93</v>
      </c>
      <c r="C18" s="11">
        <f>Position_17!D24-Position_17!D21-Position_17!D22-Position_17!D23</f>
        <v>336000</v>
      </c>
      <c r="D18" s="11">
        <f>SUM(Position_17!D19:D23)</f>
        <v>0</v>
      </c>
      <c r="E18" s="86">
        <f t="shared" si="0"/>
        <v>0</v>
      </c>
      <c r="F18" s="70">
        <v>45689</v>
      </c>
      <c r="G18" s="14"/>
      <c r="H18" s="14"/>
      <c r="I18" s="14"/>
      <c r="J18" s="90"/>
    </row>
    <row r="19" spans="1:10" s="13" customFormat="1" x14ac:dyDescent="0.3">
      <c r="A19" s="10">
        <v>18</v>
      </c>
      <c r="B19" s="69" t="s">
        <v>94</v>
      </c>
      <c r="C19" s="11">
        <f>Position_18!D24-Position_18!D21-Position_18!D22-Position_18!D23</f>
        <v>240000</v>
      </c>
      <c r="D19" s="11">
        <f>SUM(Position_18!D19:D23)</f>
        <v>0</v>
      </c>
      <c r="E19" s="86">
        <f t="shared" si="0"/>
        <v>0</v>
      </c>
      <c r="F19" s="70">
        <v>45689</v>
      </c>
      <c r="G19" s="14"/>
      <c r="H19" s="14"/>
      <c r="I19" s="14"/>
      <c r="J19" s="90"/>
    </row>
    <row r="20" spans="1:10" s="13" customFormat="1" x14ac:dyDescent="0.3">
      <c r="A20" s="10">
        <v>19</v>
      </c>
      <c r="B20" s="69" t="s">
        <v>95</v>
      </c>
      <c r="C20" s="11">
        <f>Position_19!D24-Position_19!D21-Position_19!D22-Position_19!D23</f>
        <v>240000</v>
      </c>
      <c r="D20" s="11">
        <f>SUM(Position_19!D19:D23)</f>
        <v>0</v>
      </c>
      <c r="E20" s="86">
        <f t="shared" si="0"/>
        <v>0</v>
      </c>
      <c r="F20" s="70">
        <v>45689</v>
      </c>
      <c r="G20" s="14"/>
      <c r="H20" s="14"/>
      <c r="I20" s="14"/>
      <c r="J20" s="90"/>
    </row>
    <row r="21" spans="1:10" s="13" customFormat="1" x14ac:dyDescent="0.3">
      <c r="A21" s="10">
        <v>20</v>
      </c>
      <c r="B21" s="69" t="s">
        <v>62</v>
      </c>
      <c r="C21" s="11">
        <f>Position_20!D24-Position_20!D21-Position_20!D22-Position_20!D23</f>
        <v>126816</v>
      </c>
      <c r="D21" s="11">
        <f>SUM(Position_20!D19:D23)</f>
        <v>0</v>
      </c>
      <c r="E21" s="86">
        <f t="shared" si="0"/>
        <v>0</v>
      </c>
      <c r="F21" s="70">
        <v>45689</v>
      </c>
      <c r="G21" s="14"/>
      <c r="H21" s="14"/>
      <c r="I21" s="14"/>
      <c r="J21" s="90"/>
    </row>
    <row r="22" spans="1:10" s="13" customFormat="1" x14ac:dyDescent="0.3">
      <c r="A22" s="10">
        <v>21</v>
      </c>
      <c r="B22" s="69" t="s">
        <v>96</v>
      </c>
      <c r="C22" s="11">
        <f>Position_21!D24-Position_21!D21-Position_21!D22-Position_21!D23</f>
        <v>77040</v>
      </c>
      <c r="D22" s="11">
        <f>SUM(Position_21!D19:D23)</f>
        <v>0</v>
      </c>
      <c r="E22" s="86">
        <f t="shared" si="0"/>
        <v>0</v>
      </c>
      <c r="F22" s="70">
        <v>45689</v>
      </c>
      <c r="G22" s="14"/>
      <c r="H22" s="14"/>
      <c r="I22" s="14"/>
      <c r="J22" s="90"/>
    </row>
    <row r="23" spans="1:10" s="13" customFormat="1" x14ac:dyDescent="0.3">
      <c r="A23" s="10">
        <v>22</v>
      </c>
      <c r="B23" s="69" t="s">
        <v>97</v>
      </c>
      <c r="C23" s="11">
        <f>Position_22!D24-Position_22!D21-Position_22!D22-Position_22!D23</f>
        <v>77040</v>
      </c>
      <c r="D23" s="11">
        <f>SUM(Position_22!D19:D23)</f>
        <v>0</v>
      </c>
      <c r="E23" s="86">
        <f t="shared" si="0"/>
        <v>0</v>
      </c>
      <c r="F23" s="70">
        <v>45689</v>
      </c>
      <c r="G23" s="14"/>
      <c r="H23" s="14"/>
      <c r="I23" s="14"/>
      <c r="J23" s="90"/>
    </row>
    <row r="24" spans="1:10" s="13" customFormat="1" ht="12.5" thickBot="1" x14ac:dyDescent="0.35">
      <c r="A24" s="10">
        <v>23</v>
      </c>
      <c r="B24" s="69" t="s">
        <v>92</v>
      </c>
      <c r="C24" s="11">
        <f>Position_23!D24-Position_23!D21-Position_23!D22-Position_23!D23</f>
        <v>70752</v>
      </c>
      <c r="D24" s="11">
        <f>SUM(Position_23!D19:D23)</f>
        <v>0</v>
      </c>
      <c r="E24" s="86">
        <f t="shared" si="0"/>
        <v>0</v>
      </c>
      <c r="F24" s="70">
        <v>45689</v>
      </c>
      <c r="G24" s="14"/>
      <c r="H24" s="14"/>
      <c r="I24" s="14"/>
      <c r="J24" s="90"/>
    </row>
    <row r="25" spans="1:10" s="13" customFormat="1" ht="12.5" thickBot="1" x14ac:dyDescent="0.35">
      <c r="B25" s="15" t="s">
        <v>60</v>
      </c>
      <c r="C25" s="16">
        <f>SUM(C2:C24)</f>
        <v>2088084</v>
      </c>
      <c r="D25" s="89">
        <f>SUM(D2:D24)</f>
        <v>0</v>
      </c>
      <c r="E25" s="88">
        <f t="shared" si="0"/>
        <v>0</v>
      </c>
      <c r="F25" s="70"/>
    </row>
    <row r="26" spans="1:10" s="13" customFormat="1" x14ac:dyDescent="0.3">
      <c r="B26" s="15"/>
      <c r="C26" s="16"/>
      <c r="D26" s="16"/>
      <c r="E26" s="88"/>
      <c r="F26" s="70"/>
    </row>
    <row r="27" spans="1:10" x14ac:dyDescent="0.3">
      <c r="B27" s="8"/>
      <c r="C27" s="4"/>
      <c r="D27" s="4"/>
      <c r="E27" s="3"/>
    </row>
    <row r="28" spans="1:10" ht="21.75" customHeight="1" x14ac:dyDescent="0.3">
      <c r="B28" s="9"/>
      <c r="C28" s="93" t="s">
        <v>70</v>
      </c>
      <c r="D28" s="93"/>
      <c r="E28" s="93"/>
    </row>
    <row r="29" spans="1:10" ht="24.75" customHeight="1" x14ac:dyDescent="0.3">
      <c r="B29" s="9"/>
      <c r="C29" s="93" t="s">
        <v>27</v>
      </c>
      <c r="D29" s="93"/>
      <c r="E29" s="93"/>
    </row>
    <row r="30" spans="1:10" x14ac:dyDescent="0.3">
      <c r="B30" s="11"/>
      <c r="C30" s="71"/>
    </row>
    <row r="31" spans="1:10" x14ac:dyDescent="0.3">
      <c r="B31" s="11"/>
      <c r="C31" s="71"/>
      <c r="D31" s="3"/>
    </row>
    <row r="32" spans="1:10" x14ac:dyDescent="0.3">
      <c r="B32" s="11"/>
      <c r="C32" s="71"/>
    </row>
    <row r="33" spans="2:3" x14ac:dyDescent="0.3">
      <c r="B33" s="11"/>
      <c r="C33" s="71"/>
    </row>
    <row r="34" spans="2:3" x14ac:dyDescent="0.3">
      <c r="B34" s="11"/>
      <c r="C34" s="71"/>
    </row>
    <row r="35" spans="2:3" x14ac:dyDescent="0.3">
      <c r="B35" s="11"/>
      <c r="C35" s="71"/>
    </row>
    <row r="36" spans="2:3" x14ac:dyDescent="0.3">
      <c r="B36" s="11"/>
      <c r="C36" s="71"/>
    </row>
    <row r="37" spans="2:3" x14ac:dyDescent="0.3">
      <c r="B37" s="11"/>
      <c r="C37" s="71"/>
    </row>
    <row r="38" spans="2:3" x14ac:dyDescent="0.3">
      <c r="B38" s="11"/>
      <c r="C38" s="71"/>
    </row>
    <row r="39" spans="2:3" x14ac:dyDescent="0.3">
      <c r="B39" s="11"/>
      <c r="C39" s="71"/>
    </row>
    <row r="40" spans="2:3" x14ac:dyDescent="0.3">
      <c r="B40" s="11"/>
      <c r="C40" s="71"/>
    </row>
  </sheetData>
  <mergeCells count="3">
    <mergeCell ref="J1:J9"/>
    <mergeCell ref="C28:E28"/>
    <mergeCell ref="C29:E2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B22" sqref="B2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42</v>
      </c>
      <c r="C1" s="105"/>
      <c r="D1" s="105"/>
    </row>
    <row r="2" spans="1:11" x14ac:dyDescent="0.3">
      <c r="A2" s="17" t="s">
        <v>1</v>
      </c>
      <c r="B2" s="94" t="s">
        <v>37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1474</v>
      </c>
      <c r="C11" s="77">
        <f>B3</f>
        <v>12</v>
      </c>
      <c r="D11" s="76">
        <f>B11*C11</f>
        <v>17688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1474</v>
      </c>
      <c r="C22" s="28">
        <f>B3</f>
        <v>12</v>
      </c>
      <c r="D22" s="79">
        <f>B22*C22</f>
        <v>17688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5:D25"/>
    <mergeCell ref="B26:D26"/>
    <mergeCell ref="B27:D27"/>
    <mergeCell ref="B1:D1"/>
    <mergeCell ref="B2:D2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B12" sqref="B1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38</v>
      </c>
      <c r="C1" s="105"/>
      <c r="D1" s="105"/>
    </row>
    <row r="2" spans="1:11" x14ac:dyDescent="0.3">
      <c r="A2" s="17" t="s">
        <v>1</v>
      </c>
      <c r="B2" s="94" t="s">
        <v>35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4350</v>
      </c>
      <c r="C11" s="77">
        <f>B3</f>
        <v>12</v>
      </c>
      <c r="D11" s="76">
        <f>B11*C11</f>
        <v>52200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4350</v>
      </c>
      <c r="C22" s="28">
        <f>B3</f>
        <v>12</v>
      </c>
      <c r="D22" s="79">
        <f>B22*C22</f>
        <v>52200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5:D25"/>
    <mergeCell ref="B26:D26"/>
    <mergeCell ref="B27:D27"/>
    <mergeCell ref="B1:D1"/>
    <mergeCell ref="B2:D2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B3" sqref="B3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49</v>
      </c>
      <c r="C1" s="105"/>
      <c r="D1" s="105"/>
    </row>
    <row r="2" spans="1:11" x14ac:dyDescent="0.3">
      <c r="A2" s="17" t="s">
        <v>1</v>
      </c>
      <c r="B2" s="94" t="s">
        <v>74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2642</v>
      </c>
      <c r="C11" s="77">
        <f>B3</f>
        <v>12</v>
      </c>
      <c r="D11" s="76">
        <f>B11*C11</f>
        <v>31704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2642</v>
      </c>
      <c r="C22" s="28">
        <f>B3</f>
        <v>12</v>
      </c>
      <c r="D22" s="79">
        <f>B22*C22</f>
        <v>31704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6:D26"/>
    <mergeCell ref="B27:D27"/>
    <mergeCell ref="B1:D1"/>
    <mergeCell ref="B2:D2"/>
    <mergeCell ref="B5:C5"/>
    <mergeCell ref="B6:C6"/>
    <mergeCell ref="B7:D7"/>
    <mergeCell ref="B25:D2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H17" sqref="H17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66</v>
      </c>
      <c r="C1" s="105"/>
      <c r="D1" s="105"/>
    </row>
    <row r="2" spans="1:11" x14ac:dyDescent="0.3">
      <c r="A2" s="17" t="s">
        <v>1</v>
      </c>
      <c r="B2" s="94" t="s">
        <v>75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2642</v>
      </c>
      <c r="C11" s="77">
        <f>B3</f>
        <v>12</v>
      </c>
      <c r="D11" s="76">
        <f>B11*C11</f>
        <v>31704</v>
      </c>
    </row>
    <row r="12" spans="1:11" x14ac:dyDescent="0.3">
      <c r="A12" s="17" t="s">
        <v>8</v>
      </c>
      <c r="B12" s="56"/>
      <c r="C12" s="77">
        <f>+B3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+B3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+B3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+B3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+B3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+B3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+B3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+B3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+B3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2642</v>
      </c>
      <c r="C22" s="28">
        <f>+B3</f>
        <v>12</v>
      </c>
      <c r="D22" s="79">
        <f>B22*C22</f>
        <v>31704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6:D26"/>
    <mergeCell ref="B27:D27"/>
    <mergeCell ref="B1:D1"/>
    <mergeCell ref="B2:D2"/>
    <mergeCell ref="B5:C5"/>
    <mergeCell ref="B6:C6"/>
    <mergeCell ref="B7:D7"/>
    <mergeCell ref="B25:D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sqref="A1:XFD1048576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65</v>
      </c>
      <c r="C1" s="105"/>
      <c r="D1" s="105"/>
    </row>
    <row r="2" spans="1:11" x14ac:dyDescent="0.3">
      <c r="A2" s="17" t="s">
        <v>1</v>
      </c>
      <c r="B2" s="94" t="s">
        <v>77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5650</v>
      </c>
      <c r="C11" s="77">
        <f>B3</f>
        <v>12</v>
      </c>
      <c r="D11" s="76">
        <f>B11*C11</f>
        <v>67800</v>
      </c>
    </row>
    <row r="12" spans="1:11" x14ac:dyDescent="0.3">
      <c r="A12" s="17" t="s">
        <v>8</v>
      </c>
      <c r="B12" s="56"/>
      <c r="C12" s="77">
        <f>+B3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+B3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+B3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+B3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+B3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+B3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+B3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+B3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+B3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5650</v>
      </c>
      <c r="C22" s="28">
        <f>+B3</f>
        <v>12</v>
      </c>
      <c r="D22" s="79">
        <f>B22*C22</f>
        <v>67800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6:D26"/>
    <mergeCell ref="B27:D27"/>
    <mergeCell ref="B1:D1"/>
    <mergeCell ref="B2:D2"/>
    <mergeCell ref="B5:C5"/>
    <mergeCell ref="B6:C6"/>
    <mergeCell ref="B7:D7"/>
    <mergeCell ref="B25:D2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D22" sqref="D2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63</v>
      </c>
      <c r="C1" s="105"/>
      <c r="D1" s="105"/>
    </row>
    <row r="2" spans="1:11" x14ac:dyDescent="0.3">
      <c r="A2" s="17" t="s">
        <v>1</v>
      </c>
      <c r="B2" s="94" t="s">
        <v>34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2380</v>
      </c>
      <c r="C11" s="77">
        <f>B3</f>
        <v>12</v>
      </c>
      <c r="D11" s="76">
        <f>B11*C11</f>
        <v>28560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2380</v>
      </c>
      <c r="C22" s="28">
        <f>B3</f>
        <v>12</v>
      </c>
      <c r="D22" s="79">
        <f>B22*C22</f>
        <v>28560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6:D26"/>
    <mergeCell ref="B27:D27"/>
    <mergeCell ref="B1:D1"/>
    <mergeCell ref="B2:D2"/>
    <mergeCell ref="B5:C5"/>
    <mergeCell ref="B6:C6"/>
    <mergeCell ref="B7:D7"/>
    <mergeCell ref="B25:D2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76</v>
      </c>
      <c r="C1" s="105"/>
      <c r="D1" s="105"/>
    </row>
    <row r="2" spans="1:11" x14ac:dyDescent="0.3">
      <c r="A2" s="17" t="s">
        <v>1</v>
      </c>
      <c r="B2" s="94" t="s">
        <v>32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2642</v>
      </c>
      <c r="C11" s="77">
        <f>B3</f>
        <v>48</v>
      </c>
      <c r="D11" s="76">
        <f>B11*C11</f>
        <v>126816</v>
      </c>
      <c r="E11" s="81"/>
    </row>
    <row r="12" spans="1:11" x14ac:dyDescent="0.3">
      <c r="A12" s="17" t="s">
        <v>8</v>
      </c>
      <c r="B12" s="56"/>
      <c r="C12" s="77">
        <f>+B3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+B3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+B3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+B3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+B3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+B3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+B3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+B3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+B3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+B3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2642</v>
      </c>
      <c r="C24" s="28">
        <f>+B3</f>
        <v>48</v>
      </c>
      <c r="D24" s="79">
        <f>B24*C24</f>
        <v>126816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80</v>
      </c>
      <c r="C1" s="105"/>
      <c r="D1" s="105"/>
    </row>
    <row r="2" spans="1:11" x14ac:dyDescent="0.3">
      <c r="A2" s="17" t="s">
        <v>1</v>
      </c>
      <c r="B2" s="94" t="s">
        <v>64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2380</v>
      </c>
      <c r="C11" s="77">
        <f>B3</f>
        <v>48</v>
      </c>
      <c r="D11" s="76">
        <f>B11*C11</f>
        <v>114240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2380</v>
      </c>
      <c r="C24" s="28">
        <f>B3</f>
        <v>48</v>
      </c>
      <c r="D24" s="79">
        <f>B24*C24</f>
        <v>114240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82</v>
      </c>
      <c r="C1" s="105"/>
      <c r="D1" s="105"/>
    </row>
    <row r="2" spans="1:11" x14ac:dyDescent="0.3">
      <c r="A2" s="17" t="s">
        <v>1</v>
      </c>
      <c r="B2" s="94" t="s">
        <v>81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7000</v>
      </c>
      <c r="C11" s="77">
        <f>B3</f>
        <v>48</v>
      </c>
      <c r="D11" s="76">
        <f>B11*C11</f>
        <v>336000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7000</v>
      </c>
      <c r="C24" s="28">
        <f>B3</f>
        <v>48</v>
      </c>
      <c r="D24" s="79">
        <f>B24*C24</f>
        <v>336000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84</v>
      </c>
      <c r="C1" s="105"/>
      <c r="D1" s="105"/>
    </row>
    <row r="2" spans="1:11" x14ac:dyDescent="0.3">
      <c r="A2" s="17" t="s">
        <v>1</v>
      </c>
      <c r="B2" s="94" t="s">
        <v>83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5000</v>
      </c>
      <c r="C11" s="77">
        <f>B3</f>
        <v>48</v>
      </c>
      <c r="D11" s="76">
        <f>B11*C11</f>
        <v>240000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5000</v>
      </c>
      <c r="C24" s="28">
        <f>B3</f>
        <v>48</v>
      </c>
      <c r="D24" s="79">
        <f>B24*C24</f>
        <v>240000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G15" sqref="G15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7" t="s">
        <v>24</v>
      </c>
      <c r="C1" s="98"/>
      <c r="D1" s="98"/>
      <c r="E1" s="96"/>
    </row>
    <row r="2" spans="1:11" ht="14.5" x14ac:dyDescent="0.35">
      <c r="A2" s="17" t="s">
        <v>1</v>
      </c>
      <c r="B2" s="94" t="s">
        <v>51</v>
      </c>
      <c r="C2" s="95"/>
      <c r="D2" s="95"/>
      <c r="E2" s="96"/>
    </row>
    <row r="3" spans="1:11" x14ac:dyDescent="0.3">
      <c r="A3" s="17" t="s">
        <v>2</v>
      </c>
      <c r="B3" s="82">
        <v>40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4" t="s">
        <v>0</v>
      </c>
      <c r="C7" s="104"/>
      <c r="D7" s="104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56"/>
      <c r="C11" s="77">
        <f>B3</f>
        <v>40</v>
      </c>
      <c r="D11" s="76">
        <f>B11*C11</f>
        <v>0</v>
      </c>
    </row>
    <row r="12" spans="1:11" x14ac:dyDescent="0.3">
      <c r="A12" s="17" t="s">
        <v>8</v>
      </c>
      <c r="B12" s="56"/>
      <c r="C12" s="77">
        <f>B3</f>
        <v>40</v>
      </c>
      <c r="D12" s="55">
        <f t="shared" ref="D12:D15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40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40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40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40</v>
      </c>
      <c r="D16" s="55">
        <f t="shared" ref="D16" si="1">B16*C16</f>
        <v>0</v>
      </c>
    </row>
    <row r="17" spans="1:10" ht="24" x14ac:dyDescent="0.3">
      <c r="A17" s="84" t="s">
        <v>13</v>
      </c>
      <c r="B17" s="53"/>
      <c r="C17" s="77">
        <f>B3</f>
        <v>40</v>
      </c>
      <c r="D17" s="55">
        <f t="shared" ref="D17" si="2">B17*C17</f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40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40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40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40</v>
      </c>
      <c r="D23" s="55">
        <f>B23*C23</f>
        <v>0</v>
      </c>
    </row>
    <row r="24" spans="1:10" ht="26.25" customHeight="1" x14ac:dyDescent="0.3">
      <c r="A24" s="26" t="s">
        <v>12</v>
      </c>
      <c r="B24" s="27">
        <v>3600</v>
      </c>
      <c r="C24" s="28">
        <f>B3</f>
        <v>40</v>
      </c>
      <c r="D24" s="79">
        <f>B24*C24</f>
        <v>144000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:E2"/>
    <mergeCell ref="B1:E1"/>
    <mergeCell ref="B28:D28"/>
    <mergeCell ref="B29:D29"/>
    <mergeCell ref="B6:C6"/>
    <mergeCell ref="B5:C5"/>
    <mergeCell ref="B7:D7"/>
    <mergeCell ref="B27:D2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86</v>
      </c>
      <c r="C1" s="105"/>
      <c r="D1" s="105"/>
    </row>
    <row r="2" spans="1:11" x14ac:dyDescent="0.3">
      <c r="A2" s="17" t="s">
        <v>1</v>
      </c>
      <c r="B2" s="94" t="s">
        <v>85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5000</v>
      </c>
      <c r="C11" s="77">
        <f>B3</f>
        <v>48</v>
      </c>
      <c r="D11" s="76">
        <f>B11*C11</f>
        <v>240000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5000</v>
      </c>
      <c r="C24" s="28">
        <f>B3</f>
        <v>48</v>
      </c>
      <c r="D24" s="79">
        <f>B24*C24</f>
        <v>240000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F21" sqref="F21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88</v>
      </c>
      <c r="C1" s="105"/>
      <c r="D1" s="105"/>
    </row>
    <row r="2" spans="1:11" x14ac:dyDescent="0.3">
      <c r="A2" s="17" t="s">
        <v>1</v>
      </c>
      <c r="B2" s="94" t="s">
        <v>32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2642</v>
      </c>
      <c r="C11" s="77">
        <f>B3</f>
        <v>48</v>
      </c>
      <c r="D11" s="76">
        <f>B11*C11</f>
        <v>126816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2642</v>
      </c>
      <c r="C24" s="28">
        <f>B3</f>
        <v>48</v>
      </c>
      <c r="D24" s="79">
        <f>B24*C24</f>
        <v>126816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89</v>
      </c>
      <c r="C1" s="105"/>
      <c r="D1" s="105"/>
    </row>
    <row r="2" spans="1:11" x14ac:dyDescent="0.3">
      <c r="A2" s="17" t="s">
        <v>1</v>
      </c>
      <c r="B2" s="94" t="s">
        <v>87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1605</v>
      </c>
      <c r="C11" s="77">
        <f>B3</f>
        <v>48</v>
      </c>
      <c r="D11" s="76">
        <f>B11*C11</f>
        <v>77040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1605</v>
      </c>
      <c r="C24" s="28">
        <f>B3</f>
        <v>48</v>
      </c>
      <c r="D24" s="79">
        <f>B24*C24</f>
        <v>77040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91</v>
      </c>
      <c r="C1" s="105"/>
      <c r="D1" s="105"/>
    </row>
    <row r="2" spans="1:11" x14ac:dyDescent="0.3">
      <c r="A2" s="17" t="s">
        <v>1</v>
      </c>
      <c r="B2" s="94" t="s">
        <v>90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1605</v>
      </c>
      <c r="C11" s="77">
        <f>B3</f>
        <v>48</v>
      </c>
      <c r="D11" s="76">
        <f>B11*C11</f>
        <v>77040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1605</v>
      </c>
      <c r="C24" s="28">
        <f>B3</f>
        <v>48</v>
      </c>
      <c r="D24" s="79">
        <f>B24*C24</f>
        <v>77040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D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98</v>
      </c>
      <c r="C1" s="105"/>
      <c r="D1" s="105"/>
    </row>
    <row r="2" spans="1:11" x14ac:dyDescent="0.3">
      <c r="A2" s="17" t="s">
        <v>1</v>
      </c>
      <c r="B2" s="94" t="s">
        <v>37</v>
      </c>
      <c r="C2" s="95"/>
      <c r="D2" s="95"/>
    </row>
    <row r="3" spans="1:11" x14ac:dyDescent="0.3">
      <c r="A3" s="17" t="s">
        <v>2</v>
      </c>
      <c r="B3" s="82">
        <v>48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1474</v>
      </c>
      <c r="C11" s="77">
        <f>B3</f>
        <v>48</v>
      </c>
      <c r="D11" s="76">
        <f>B11*C11</f>
        <v>70752</v>
      </c>
    </row>
    <row r="12" spans="1:11" x14ac:dyDescent="0.3">
      <c r="A12" s="17" t="s">
        <v>8</v>
      </c>
      <c r="B12" s="56"/>
      <c r="C12" s="77">
        <f>B3</f>
        <v>48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48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48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48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48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48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48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48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48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48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1474</v>
      </c>
      <c r="C24" s="28">
        <f>B3</f>
        <v>48</v>
      </c>
      <c r="D24" s="79">
        <f>B24*C24</f>
        <v>70752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8:D28"/>
    <mergeCell ref="B29:D29"/>
    <mergeCell ref="B1:D1"/>
    <mergeCell ref="B2:D2"/>
    <mergeCell ref="B5:C5"/>
    <mergeCell ref="B6:C6"/>
    <mergeCell ref="B7:D7"/>
    <mergeCell ref="B27:D2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5" sqref="B25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23</v>
      </c>
      <c r="C1" s="105"/>
      <c r="D1" s="105"/>
    </row>
    <row r="2" spans="1:11" x14ac:dyDescent="0.3">
      <c r="A2" s="17" t="s">
        <v>1</v>
      </c>
      <c r="B2" s="94" t="s">
        <v>78</v>
      </c>
      <c r="C2" s="95"/>
      <c r="D2" s="95"/>
    </row>
    <row r="3" spans="1:11" x14ac:dyDescent="0.3">
      <c r="A3" s="17" t="s">
        <v>2</v>
      </c>
      <c r="B3" s="82">
        <v>36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56">
        <v>2200</v>
      </c>
      <c r="C11" s="77">
        <f>B3</f>
        <v>36</v>
      </c>
      <c r="D11" s="76">
        <f>B11*C11</f>
        <v>79200</v>
      </c>
    </row>
    <row r="12" spans="1:11" x14ac:dyDescent="0.3">
      <c r="A12" s="17" t="s">
        <v>8</v>
      </c>
      <c r="B12" s="56"/>
      <c r="C12" s="77">
        <f>B3</f>
        <v>36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36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36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36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36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36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71</v>
      </c>
      <c r="B19" s="53"/>
      <c r="C19" s="77">
        <f>B3</f>
        <v>36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36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36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36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2200</v>
      </c>
      <c r="C24" s="28">
        <f>B3</f>
        <v>36</v>
      </c>
      <c r="D24" s="79">
        <f>B24*C24</f>
        <v>79200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9:D29"/>
    <mergeCell ref="B1:D1"/>
    <mergeCell ref="B2:D2"/>
    <mergeCell ref="B5:C5"/>
    <mergeCell ref="B6:C6"/>
    <mergeCell ref="B7:D7"/>
    <mergeCell ref="B27:D27"/>
    <mergeCell ref="B28:D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5" sqref="B25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25</v>
      </c>
      <c r="C1" s="105"/>
      <c r="D1" s="105"/>
    </row>
    <row r="2" spans="1:11" x14ac:dyDescent="0.3">
      <c r="A2" s="17" t="s">
        <v>1</v>
      </c>
      <c r="B2" s="94" t="s">
        <v>79</v>
      </c>
      <c r="C2" s="95"/>
      <c r="D2" s="95"/>
    </row>
    <row r="3" spans="1:11" x14ac:dyDescent="0.3">
      <c r="A3" s="17" t="s">
        <v>2</v>
      </c>
      <c r="B3" s="82">
        <v>36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56">
        <v>2400</v>
      </c>
      <c r="C11" s="77">
        <f>B3</f>
        <v>36</v>
      </c>
      <c r="D11" s="76">
        <f>B11*C11</f>
        <v>86400</v>
      </c>
    </row>
    <row r="12" spans="1:11" x14ac:dyDescent="0.3">
      <c r="A12" s="17" t="s">
        <v>8</v>
      </c>
      <c r="B12" s="56"/>
      <c r="C12" s="77">
        <f>B3</f>
        <v>36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36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36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36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36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36</v>
      </c>
      <c r="D17" s="55">
        <f t="shared" si="0"/>
        <v>0</v>
      </c>
    </row>
    <row r="18" spans="1:10" x14ac:dyDescent="0.3">
      <c r="A18" s="23" t="s">
        <v>9</v>
      </c>
      <c r="B18" s="29"/>
      <c r="C18" s="30"/>
      <c r="D18" s="29"/>
    </row>
    <row r="19" spans="1:10" x14ac:dyDescent="0.3">
      <c r="A19" s="85" t="s">
        <v>9</v>
      </c>
      <c r="B19" s="53"/>
      <c r="C19" s="77">
        <f>B3</f>
        <v>36</v>
      </c>
      <c r="D19" s="55">
        <f>B19*C19</f>
        <v>0</v>
      </c>
    </row>
    <row r="20" spans="1:10" x14ac:dyDescent="0.3">
      <c r="A20" s="23" t="s">
        <v>10</v>
      </c>
      <c r="B20" s="29"/>
      <c r="C20" s="30"/>
      <c r="D20" s="29"/>
    </row>
    <row r="21" spans="1:10" x14ac:dyDescent="0.3">
      <c r="A21" s="24" t="s">
        <v>53</v>
      </c>
      <c r="B21" s="52"/>
      <c r="C21" s="78">
        <f>B3</f>
        <v>36</v>
      </c>
      <c r="D21" s="54">
        <f>B21*C21</f>
        <v>0</v>
      </c>
    </row>
    <row r="22" spans="1:10" x14ac:dyDescent="0.3">
      <c r="A22" s="24" t="s">
        <v>11</v>
      </c>
      <c r="B22" s="52"/>
      <c r="C22" s="78">
        <f>B3</f>
        <v>36</v>
      </c>
      <c r="D22" s="54">
        <f>B22*C22</f>
        <v>0</v>
      </c>
    </row>
    <row r="23" spans="1:10" x14ac:dyDescent="0.3">
      <c r="A23" s="25" t="s">
        <v>58</v>
      </c>
      <c r="B23" s="53"/>
      <c r="C23" s="78">
        <f>B3</f>
        <v>36</v>
      </c>
      <c r="D23" s="55">
        <f>B23*C23</f>
        <v>0</v>
      </c>
    </row>
    <row r="24" spans="1:10" ht="26.25" customHeight="1" x14ac:dyDescent="0.3">
      <c r="A24" s="26" t="s">
        <v>12</v>
      </c>
      <c r="B24" s="27">
        <f>SUM(B11:B23)-B12</f>
        <v>2400</v>
      </c>
      <c r="C24" s="28">
        <f>B3</f>
        <v>36</v>
      </c>
      <c r="D24" s="79">
        <f>B24*C24</f>
        <v>86400</v>
      </c>
    </row>
    <row r="25" spans="1:10" ht="25.4" customHeight="1" x14ac:dyDescent="0.3">
      <c r="A25" s="40" t="s">
        <v>22</v>
      </c>
      <c r="B25" s="39"/>
      <c r="C25" s="39"/>
      <c r="D25" s="39"/>
      <c r="E25" s="35"/>
      <c r="F25" s="35"/>
    </row>
    <row r="26" spans="1:10" x14ac:dyDescent="0.3">
      <c r="A26" s="38"/>
      <c r="B26" s="64"/>
      <c r="C26" s="64"/>
      <c r="D26" s="64"/>
      <c r="E26" s="64"/>
      <c r="F26" s="64"/>
    </row>
    <row r="27" spans="1:10" ht="49.5" customHeight="1" x14ac:dyDescent="0.3">
      <c r="A27" s="32" t="s">
        <v>19</v>
      </c>
      <c r="B27" s="99" t="s">
        <v>59</v>
      </c>
      <c r="C27" s="99"/>
      <c r="D27" s="99"/>
      <c r="E27" s="66"/>
      <c r="F27" s="67"/>
      <c r="G27" s="59"/>
      <c r="H27" s="59"/>
      <c r="I27" s="59"/>
    </row>
    <row r="28" spans="1:10" ht="27.75" customHeight="1" x14ac:dyDescent="0.3">
      <c r="A28" s="33"/>
      <c r="B28" s="99" t="s">
        <v>20</v>
      </c>
      <c r="C28" s="99"/>
      <c r="D28" s="99"/>
      <c r="E28" s="66"/>
      <c r="F28" s="66"/>
      <c r="G28" s="60"/>
      <c r="H28" s="60"/>
      <c r="I28" s="60"/>
      <c r="J28" s="34"/>
    </row>
    <row r="29" spans="1:10" ht="22.5" customHeight="1" x14ac:dyDescent="0.3">
      <c r="A29" s="33"/>
      <c r="B29" s="99" t="s">
        <v>21</v>
      </c>
      <c r="C29" s="99"/>
      <c r="D29" s="99"/>
      <c r="E29" s="66"/>
      <c r="F29" s="66"/>
      <c r="G29" s="61"/>
      <c r="H29" s="61"/>
      <c r="I29" s="61"/>
      <c r="J29" s="34"/>
    </row>
    <row r="30" spans="1:10" x14ac:dyDescent="0.3">
      <c r="A30" s="33"/>
      <c r="B30" s="65"/>
      <c r="C30" s="65"/>
      <c r="D30" s="65"/>
      <c r="E30" s="64"/>
      <c r="F30" s="64"/>
      <c r="G30" s="60"/>
      <c r="H30" s="60"/>
      <c r="I30" s="60"/>
      <c r="J30" s="34"/>
    </row>
    <row r="31" spans="1:10" x14ac:dyDescent="0.3">
      <c r="B31" s="36"/>
      <c r="C31" s="36"/>
      <c r="D31" s="36"/>
      <c r="E31" s="36"/>
      <c r="F31" s="36"/>
      <c r="G31" s="60"/>
      <c r="H31" s="60"/>
      <c r="I31" s="60"/>
      <c r="J31" s="34"/>
    </row>
    <row r="32" spans="1:10" ht="15" customHeight="1" x14ac:dyDescent="0.3">
      <c r="A32" s="37"/>
      <c r="B32" s="42"/>
      <c r="C32" s="43"/>
      <c r="D32" s="43"/>
      <c r="E32" s="43"/>
      <c r="F32" s="43"/>
      <c r="G32" s="62"/>
      <c r="H32" s="62"/>
      <c r="I32" s="62"/>
      <c r="J32" s="34"/>
    </row>
    <row r="33" spans="2:10" x14ac:dyDescent="0.3">
      <c r="B33" s="45"/>
      <c r="C33" s="46"/>
      <c r="D33" s="46"/>
      <c r="E33" s="46"/>
      <c r="F33" s="46"/>
      <c r="G33" s="60"/>
      <c r="H33" s="60"/>
      <c r="I33" s="60"/>
      <c r="J33" s="34"/>
    </row>
    <row r="34" spans="2:10" x14ac:dyDescent="0.3">
      <c r="B34" s="45"/>
      <c r="C34" s="46"/>
      <c r="D34" s="46"/>
      <c r="E34" s="46"/>
      <c r="F34" s="46"/>
      <c r="G34" s="60"/>
      <c r="H34" s="60"/>
      <c r="I34" s="60"/>
      <c r="J34" s="34"/>
    </row>
    <row r="35" spans="2:10" x14ac:dyDescent="0.3">
      <c r="B35" s="45"/>
      <c r="C35" s="46"/>
      <c r="D35" s="46"/>
      <c r="E35" s="46"/>
      <c r="F35" s="46"/>
      <c r="G35" s="63"/>
      <c r="H35" s="63"/>
      <c r="I35" s="63"/>
    </row>
    <row r="36" spans="2:10" x14ac:dyDescent="0.3">
      <c r="B36" s="45"/>
      <c r="C36" s="46"/>
      <c r="D36" s="46"/>
      <c r="E36" s="46"/>
      <c r="F36" s="46"/>
      <c r="G36" s="43"/>
      <c r="H36" s="43"/>
      <c r="I36" s="44"/>
    </row>
    <row r="37" spans="2:10" x14ac:dyDescent="0.3">
      <c r="B37" s="45"/>
      <c r="C37" s="46"/>
      <c r="D37" s="46"/>
      <c r="E37" s="46"/>
      <c r="F37" s="46"/>
      <c r="G37" s="46"/>
      <c r="H37" s="46"/>
      <c r="I37" s="47"/>
    </row>
    <row r="38" spans="2:10" x14ac:dyDescent="0.3">
      <c r="B38" s="45"/>
      <c r="C38" s="46"/>
      <c r="D38" s="46"/>
      <c r="E38" s="46"/>
      <c r="F38" s="46"/>
      <c r="G38" s="46"/>
      <c r="H38" s="46"/>
      <c r="I38" s="47"/>
    </row>
    <row r="39" spans="2:10" x14ac:dyDescent="0.3">
      <c r="B39" s="45"/>
      <c r="C39" s="46"/>
      <c r="D39" s="46"/>
      <c r="E39" s="46"/>
      <c r="F39" s="46"/>
      <c r="G39" s="46"/>
      <c r="H39" s="46"/>
      <c r="I39" s="47"/>
    </row>
    <row r="40" spans="2:10" x14ac:dyDescent="0.3">
      <c r="B40" s="48"/>
      <c r="C40" s="49"/>
      <c r="D40" s="49"/>
      <c r="E40" s="49"/>
      <c r="F40" s="49"/>
      <c r="G40" s="46"/>
      <c r="H40" s="46"/>
      <c r="I40" s="47"/>
    </row>
    <row r="41" spans="2:10" x14ac:dyDescent="0.3">
      <c r="G41" s="46"/>
      <c r="H41" s="46"/>
      <c r="I41" s="47"/>
    </row>
    <row r="42" spans="2:10" x14ac:dyDescent="0.3">
      <c r="G42" s="46"/>
      <c r="H42" s="46"/>
      <c r="I42" s="47"/>
    </row>
    <row r="43" spans="2:10" x14ac:dyDescent="0.3">
      <c r="G43" s="46"/>
      <c r="H43" s="46"/>
      <c r="I43" s="47"/>
    </row>
    <row r="44" spans="2:10" x14ac:dyDescent="0.3">
      <c r="G44" s="49"/>
      <c r="H44" s="49"/>
      <c r="I44" s="50"/>
    </row>
  </sheetData>
  <mergeCells count="8">
    <mergeCell ref="B29:D29"/>
    <mergeCell ref="B1:D1"/>
    <mergeCell ref="B2:D2"/>
    <mergeCell ref="B5:C5"/>
    <mergeCell ref="B6:C6"/>
    <mergeCell ref="B7:D7"/>
    <mergeCell ref="B27:D27"/>
    <mergeCell ref="B28:D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B22" sqref="B2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29</v>
      </c>
      <c r="C1" s="105"/>
      <c r="D1" s="105"/>
    </row>
    <row r="2" spans="1:11" x14ac:dyDescent="0.3">
      <c r="A2" s="17" t="s">
        <v>1</v>
      </c>
      <c r="B2" s="94" t="s">
        <v>32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2642</v>
      </c>
      <c r="C11" s="77">
        <f>B3</f>
        <v>12</v>
      </c>
      <c r="D11" s="76">
        <f>B11*C11</f>
        <v>31704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2642</v>
      </c>
      <c r="C22" s="28">
        <f>B3</f>
        <v>12</v>
      </c>
      <c r="D22" s="79">
        <f>B22*C22</f>
        <v>31704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7:D27"/>
    <mergeCell ref="B1:D1"/>
    <mergeCell ref="B2:D2"/>
    <mergeCell ref="B5:C5"/>
    <mergeCell ref="B6:C6"/>
    <mergeCell ref="B7:D7"/>
    <mergeCell ref="B25:D25"/>
    <mergeCell ref="B26:D2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B14" sqref="B14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39</v>
      </c>
      <c r="C1" s="105"/>
      <c r="D1" s="105"/>
    </row>
    <row r="2" spans="1:11" x14ac:dyDescent="0.3">
      <c r="A2" s="17" t="s">
        <v>1</v>
      </c>
      <c r="B2" s="94" t="s">
        <v>33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1605</v>
      </c>
      <c r="C11" s="77">
        <f>B3</f>
        <v>12</v>
      </c>
      <c r="D11" s="76">
        <f>B11*C11</f>
        <v>19260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1605</v>
      </c>
      <c r="C22" s="28">
        <f>B3</f>
        <v>12</v>
      </c>
      <c r="D22" s="79">
        <f>B22*C22</f>
        <v>19260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5:D25"/>
    <mergeCell ref="B26:D26"/>
    <mergeCell ref="B27:D27"/>
    <mergeCell ref="B1:D1"/>
    <mergeCell ref="B2:D2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sqref="A1:XFD1048576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67</v>
      </c>
      <c r="C1" s="105"/>
      <c r="D1" s="105"/>
    </row>
    <row r="2" spans="1:11" x14ac:dyDescent="0.3">
      <c r="A2" s="17" t="s">
        <v>1</v>
      </c>
      <c r="B2" s="94" t="s">
        <v>34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2380</v>
      </c>
      <c r="C11" s="77">
        <f>B3</f>
        <v>12</v>
      </c>
      <c r="D11" s="76">
        <f>B11*C11</f>
        <v>28560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2380</v>
      </c>
      <c r="C22" s="28">
        <f>B3</f>
        <v>12</v>
      </c>
      <c r="D22" s="79">
        <f>B22*C22</f>
        <v>28560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5:D25"/>
    <mergeCell ref="B26:D26"/>
    <mergeCell ref="B27:D27"/>
    <mergeCell ref="B1:D1"/>
    <mergeCell ref="B2:D2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D19" sqref="D19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40</v>
      </c>
      <c r="C1" s="105"/>
      <c r="D1" s="105"/>
    </row>
    <row r="2" spans="1:11" x14ac:dyDescent="0.3">
      <c r="A2" s="17" t="s">
        <v>1</v>
      </c>
      <c r="B2" s="94" t="s">
        <v>35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0">
        <v>2642</v>
      </c>
      <c r="C11" s="77">
        <f>B3</f>
        <v>12</v>
      </c>
      <c r="D11" s="76">
        <f>B11*C11</f>
        <v>31704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2642</v>
      </c>
      <c r="C22" s="28">
        <f>B3</f>
        <v>12</v>
      </c>
      <c r="D22" s="79">
        <f>B22*C22</f>
        <v>31704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5:D25"/>
    <mergeCell ref="B26:D26"/>
    <mergeCell ref="B27:D27"/>
    <mergeCell ref="B1:D1"/>
    <mergeCell ref="B2:D2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D22" sqref="D22"/>
    </sheetView>
  </sheetViews>
  <sheetFormatPr baseColWidth="10" defaultColWidth="11.453125" defaultRowHeight="12" x14ac:dyDescent="0.3"/>
  <cols>
    <col min="1" max="1" width="56.1796875" style="17" customWidth="1"/>
    <col min="2" max="4" width="11.54296875" style="17" customWidth="1"/>
    <col min="5" max="16384" width="11.453125" style="17"/>
  </cols>
  <sheetData>
    <row r="1" spans="1:11" x14ac:dyDescent="0.3">
      <c r="B1" s="105" t="s">
        <v>41</v>
      </c>
      <c r="C1" s="105"/>
      <c r="D1" s="105"/>
    </row>
    <row r="2" spans="1:11" x14ac:dyDescent="0.3">
      <c r="A2" s="17" t="s">
        <v>1</v>
      </c>
      <c r="B2" s="94" t="s">
        <v>36</v>
      </c>
      <c r="C2" s="95"/>
      <c r="D2" s="95"/>
    </row>
    <row r="3" spans="1:11" x14ac:dyDescent="0.3">
      <c r="A3" s="17" t="s">
        <v>2</v>
      </c>
      <c r="B3" s="21">
        <v>12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102" t="s">
        <v>30</v>
      </c>
      <c r="C5" s="103"/>
    </row>
    <row r="6" spans="1:11" x14ac:dyDescent="0.3">
      <c r="A6" s="20" t="s">
        <v>5</v>
      </c>
      <c r="B6" s="100" t="s">
        <v>31</v>
      </c>
      <c r="C6" s="101"/>
    </row>
    <row r="7" spans="1:11" ht="24" x14ac:dyDescent="0.3">
      <c r="A7" s="22" t="s">
        <v>17</v>
      </c>
      <c r="B7" s="106" t="s">
        <v>0</v>
      </c>
      <c r="C7" s="106"/>
      <c r="D7" s="106"/>
    </row>
    <row r="8" spans="1:11" ht="24" x14ac:dyDescent="0.3">
      <c r="A8" s="33"/>
      <c r="B8" s="74" t="s">
        <v>56</v>
      </c>
      <c r="C8" s="75" t="s">
        <v>18</v>
      </c>
      <c r="D8" s="74" t="s">
        <v>52</v>
      </c>
      <c r="E8" s="34"/>
    </row>
    <row r="9" spans="1:11" s="51" customFormat="1" ht="15.75" customHeight="1" x14ac:dyDescent="0.35">
      <c r="A9" s="41" t="s">
        <v>6</v>
      </c>
      <c r="B9" s="72"/>
      <c r="C9" s="73"/>
      <c r="D9" s="72"/>
    </row>
    <row r="10" spans="1:11" x14ac:dyDescent="0.3">
      <c r="A10" s="23" t="s">
        <v>7</v>
      </c>
      <c r="B10" s="29"/>
      <c r="C10" s="30"/>
      <c r="D10" s="31"/>
    </row>
    <row r="11" spans="1:11" x14ac:dyDescent="0.3">
      <c r="A11" s="22" t="s">
        <v>57</v>
      </c>
      <c r="B11" s="83">
        <v>2408</v>
      </c>
      <c r="C11" s="77">
        <f>B3</f>
        <v>12</v>
      </c>
      <c r="D11" s="76">
        <f>B11*C11</f>
        <v>28896</v>
      </c>
    </row>
    <row r="12" spans="1:11" x14ac:dyDescent="0.3">
      <c r="A12" s="17" t="s">
        <v>8</v>
      </c>
      <c r="B12" s="56"/>
      <c r="C12" s="77">
        <f>B3</f>
        <v>12</v>
      </c>
      <c r="D12" s="55">
        <f t="shared" ref="D12:D17" si="0">B12*C12</f>
        <v>0</v>
      </c>
      <c r="F12" s="58"/>
      <c r="G12" s="58"/>
      <c r="H12" s="58"/>
      <c r="I12" s="58"/>
      <c r="J12" s="58"/>
      <c r="K12" s="57"/>
    </row>
    <row r="13" spans="1:11" ht="24" x14ac:dyDescent="0.3">
      <c r="A13" s="22" t="s">
        <v>15</v>
      </c>
      <c r="B13" s="56"/>
      <c r="C13" s="77">
        <f>B3</f>
        <v>12</v>
      </c>
      <c r="D13" s="55">
        <f t="shared" si="0"/>
        <v>0</v>
      </c>
    </row>
    <row r="14" spans="1:11" x14ac:dyDescent="0.3">
      <c r="A14" s="17" t="s">
        <v>14</v>
      </c>
      <c r="B14" s="53"/>
      <c r="C14" s="77">
        <f>B3</f>
        <v>12</v>
      </c>
      <c r="D14" s="55">
        <f t="shared" si="0"/>
        <v>0</v>
      </c>
    </row>
    <row r="15" spans="1:11" x14ac:dyDescent="0.3">
      <c r="A15" s="22" t="s">
        <v>16</v>
      </c>
      <c r="B15" s="53"/>
      <c r="C15" s="77">
        <f>B3</f>
        <v>12</v>
      </c>
      <c r="D15" s="55">
        <f t="shared" si="0"/>
        <v>0</v>
      </c>
    </row>
    <row r="16" spans="1:11" x14ac:dyDescent="0.3">
      <c r="A16" s="22" t="s">
        <v>26</v>
      </c>
      <c r="B16" s="53"/>
      <c r="C16" s="77">
        <f>B3</f>
        <v>12</v>
      </c>
      <c r="D16" s="55">
        <f t="shared" si="0"/>
        <v>0</v>
      </c>
    </row>
    <row r="17" spans="1:10" ht="24" x14ac:dyDescent="0.3">
      <c r="A17" s="84" t="s">
        <v>13</v>
      </c>
      <c r="B17" s="53"/>
      <c r="C17" s="77">
        <f>B3</f>
        <v>12</v>
      </c>
      <c r="D17" s="55">
        <f t="shared" si="0"/>
        <v>0</v>
      </c>
    </row>
    <row r="18" spans="1:10" x14ac:dyDescent="0.3">
      <c r="A18" s="23" t="s">
        <v>10</v>
      </c>
      <c r="B18" s="29"/>
      <c r="C18" s="30"/>
      <c r="D18" s="29"/>
    </row>
    <row r="19" spans="1:10" x14ac:dyDescent="0.3">
      <c r="A19" s="24" t="s">
        <v>53</v>
      </c>
      <c r="B19" s="52"/>
      <c r="C19" s="78">
        <f>B3</f>
        <v>12</v>
      </c>
      <c r="D19" s="54">
        <f>B19*C19</f>
        <v>0</v>
      </c>
    </row>
    <row r="20" spans="1:10" x14ac:dyDescent="0.3">
      <c r="A20" s="24" t="s">
        <v>11</v>
      </c>
      <c r="B20" s="52"/>
      <c r="C20" s="78">
        <f>B3</f>
        <v>12</v>
      </c>
      <c r="D20" s="54">
        <f>B20*C20</f>
        <v>0</v>
      </c>
    </row>
    <row r="21" spans="1:10" x14ac:dyDescent="0.3">
      <c r="A21" s="25" t="s">
        <v>58</v>
      </c>
      <c r="B21" s="53"/>
      <c r="C21" s="78">
        <f>B3</f>
        <v>12</v>
      </c>
      <c r="D21" s="55">
        <f>B21*C21</f>
        <v>0</v>
      </c>
    </row>
    <row r="22" spans="1:10" ht="26.25" customHeight="1" x14ac:dyDescent="0.3">
      <c r="A22" s="26" t="s">
        <v>12</v>
      </c>
      <c r="B22" s="27">
        <f>SUM(B11:B21)-B12</f>
        <v>2408</v>
      </c>
      <c r="C22" s="28">
        <f>B3</f>
        <v>12</v>
      </c>
      <c r="D22" s="79">
        <f>B22*C22</f>
        <v>28896</v>
      </c>
    </row>
    <row r="23" spans="1:10" ht="25.4" customHeight="1" x14ac:dyDescent="0.3">
      <c r="A23" s="40" t="s">
        <v>22</v>
      </c>
      <c r="B23" s="39"/>
      <c r="C23" s="39"/>
      <c r="D23" s="39"/>
      <c r="E23" s="35"/>
      <c r="F23" s="35"/>
    </row>
    <row r="24" spans="1:10" x14ac:dyDescent="0.3">
      <c r="A24" s="38"/>
      <c r="B24" s="64"/>
      <c r="C24" s="64"/>
      <c r="D24" s="64"/>
      <c r="E24" s="64"/>
      <c r="F24" s="64"/>
    </row>
    <row r="25" spans="1:10" ht="49.5" customHeight="1" x14ac:dyDescent="0.3">
      <c r="A25" s="32" t="s">
        <v>19</v>
      </c>
      <c r="B25" s="99" t="s">
        <v>59</v>
      </c>
      <c r="C25" s="99"/>
      <c r="D25" s="99"/>
      <c r="E25" s="66"/>
      <c r="F25" s="67"/>
      <c r="G25" s="59"/>
      <c r="H25" s="59"/>
      <c r="I25" s="59"/>
    </row>
    <row r="26" spans="1:10" ht="27.75" customHeight="1" x14ac:dyDescent="0.3">
      <c r="A26" s="33"/>
      <c r="B26" s="99" t="s">
        <v>20</v>
      </c>
      <c r="C26" s="99"/>
      <c r="D26" s="99"/>
      <c r="E26" s="66"/>
      <c r="F26" s="66"/>
      <c r="G26" s="60"/>
      <c r="H26" s="60"/>
      <c r="I26" s="60"/>
      <c r="J26" s="34"/>
    </row>
    <row r="27" spans="1:10" ht="22.5" customHeight="1" x14ac:dyDescent="0.3">
      <c r="A27" s="33"/>
      <c r="B27" s="99" t="s">
        <v>21</v>
      </c>
      <c r="C27" s="99"/>
      <c r="D27" s="99"/>
      <c r="E27" s="66"/>
      <c r="F27" s="66"/>
      <c r="G27" s="61"/>
      <c r="H27" s="61"/>
      <c r="I27" s="61"/>
      <c r="J27" s="34"/>
    </row>
    <row r="28" spans="1:10" x14ac:dyDescent="0.3">
      <c r="A28" s="33"/>
      <c r="B28" s="65"/>
      <c r="C28" s="65"/>
      <c r="D28" s="65"/>
      <c r="E28" s="64"/>
      <c r="F28" s="64"/>
      <c r="G28" s="60"/>
      <c r="H28" s="60"/>
      <c r="I28" s="60"/>
      <c r="J28" s="34"/>
    </row>
    <row r="29" spans="1:10" x14ac:dyDescent="0.3">
      <c r="B29" s="36"/>
      <c r="C29" s="36"/>
      <c r="D29" s="36"/>
      <c r="E29" s="36"/>
      <c r="F29" s="36"/>
      <c r="G29" s="60"/>
      <c r="H29" s="60"/>
      <c r="I29" s="60"/>
      <c r="J29" s="34"/>
    </row>
    <row r="30" spans="1:10" ht="15" customHeight="1" x14ac:dyDescent="0.3">
      <c r="A30" s="37"/>
      <c r="B30" s="42"/>
      <c r="C30" s="43"/>
      <c r="D30" s="43"/>
      <c r="E30" s="43"/>
      <c r="F30" s="43"/>
      <c r="G30" s="62"/>
      <c r="H30" s="62"/>
      <c r="I30" s="62"/>
      <c r="J30" s="34"/>
    </row>
    <row r="31" spans="1:10" x14ac:dyDescent="0.3">
      <c r="B31" s="45"/>
      <c r="C31" s="46"/>
      <c r="D31" s="46"/>
      <c r="E31" s="46"/>
      <c r="F31" s="46"/>
      <c r="G31" s="60"/>
      <c r="H31" s="60"/>
      <c r="I31" s="60"/>
      <c r="J31" s="34"/>
    </row>
    <row r="32" spans="1:10" x14ac:dyDescent="0.3">
      <c r="B32" s="45"/>
      <c r="C32" s="46"/>
      <c r="D32" s="46"/>
      <c r="E32" s="46"/>
      <c r="F32" s="46"/>
      <c r="G32" s="60"/>
      <c r="H32" s="60"/>
      <c r="I32" s="60"/>
      <c r="J32" s="34"/>
    </row>
    <row r="33" spans="2:9" x14ac:dyDescent="0.3">
      <c r="B33" s="45"/>
      <c r="C33" s="46"/>
      <c r="D33" s="46"/>
      <c r="E33" s="46"/>
      <c r="F33" s="46"/>
      <c r="G33" s="63"/>
      <c r="H33" s="63"/>
      <c r="I33" s="63"/>
    </row>
    <row r="34" spans="2:9" x14ac:dyDescent="0.3">
      <c r="B34" s="45"/>
      <c r="C34" s="46"/>
      <c r="D34" s="46"/>
      <c r="E34" s="46"/>
      <c r="F34" s="46"/>
      <c r="G34" s="43"/>
      <c r="H34" s="43"/>
      <c r="I34" s="44"/>
    </row>
    <row r="35" spans="2:9" x14ac:dyDescent="0.3">
      <c r="B35" s="45"/>
      <c r="C35" s="46"/>
      <c r="D35" s="46"/>
      <c r="E35" s="46"/>
      <c r="F35" s="46"/>
      <c r="G35" s="46"/>
      <c r="H35" s="46"/>
      <c r="I35" s="47"/>
    </row>
    <row r="36" spans="2:9" x14ac:dyDescent="0.3">
      <c r="B36" s="45"/>
      <c r="C36" s="46"/>
      <c r="D36" s="46"/>
      <c r="E36" s="46"/>
      <c r="F36" s="46"/>
      <c r="G36" s="46"/>
      <c r="H36" s="46"/>
      <c r="I36" s="47"/>
    </row>
    <row r="37" spans="2:9" x14ac:dyDescent="0.3">
      <c r="B37" s="45"/>
      <c r="C37" s="46"/>
      <c r="D37" s="46"/>
      <c r="E37" s="46"/>
      <c r="F37" s="46"/>
      <c r="G37" s="46"/>
      <c r="H37" s="46"/>
      <c r="I37" s="47"/>
    </row>
    <row r="38" spans="2:9" x14ac:dyDescent="0.3">
      <c r="B38" s="48"/>
      <c r="C38" s="49"/>
      <c r="D38" s="49"/>
      <c r="E38" s="49"/>
      <c r="F38" s="49"/>
      <c r="G38" s="46"/>
      <c r="H38" s="46"/>
      <c r="I38" s="47"/>
    </row>
    <row r="39" spans="2:9" x14ac:dyDescent="0.3">
      <c r="G39" s="46"/>
      <c r="H39" s="46"/>
      <c r="I39" s="47"/>
    </row>
    <row r="40" spans="2:9" x14ac:dyDescent="0.3">
      <c r="G40" s="46"/>
      <c r="H40" s="46"/>
      <c r="I40" s="47"/>
    </row>
    <row r="41" spans="2:9" x14ac:dyDescent="0.3">
      <c r="G41" s="46"/>
      <c r="H41" s="46"/>
      <c r="I41" s="47"/>
    </row>
    <row r="42" spans="2:9" x14ac:dyDescent="0.3">
      <c r="G42" s="49"/>
      <c r="H42" s="49"/>
      <c r="I42" s="50"/>
    </row>
  </sheetData>
  <mergeCells count="8">
    <mergeCell ref="B25:D25"/>
    <mergeCell ref="B26:D26"/>
    <mergeCell ref="B27:D27"/>
    <mergeCell ref="B1:D1"/>
    <mergeCell ref="B2:D2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24</vt:i4>
      </vt:variant>
    </vt:vector>
  </HeadingPairs>
  <TitlesOfParts>
    <vt:vector size="24" baseType="lpstr">
      <vt:lpstr>Summary_fees&amp;expenses</vt:lpstr>
      <vt:lpstr>Position_1</vt:lpstr>
      <vt:lpstr>Position_2</vt:lpstr>
      <vt:lpstr>Position_3</vt:lpstr>
      <vt:lpstr>Position_4</vt:lpstr>
      <vt:lpstr>Position_5</vt:lpstr>
      <vt:lpstr>Position_6</vt:lpstr>
      <vt:lpstr>Position_7</vt:lpstr>
      <vt:lpstr>Position_8</vt:lpstr>
      <vt:lpstr>Position_9</vt:lpstr>
      <vt:lpstr>Position_10</vt:lpstr>
      <vt:lpstr>Position_11</vt:lpstr>
      <vt:lpstr>Position_12</vt:lpstr>
      <vt:lpstr>Position_13</vt:lpstr>
      <vt:lpstr>Position_14</vt:lpstr>
      <vt:lpstr>Position_15</vt:lpstr>
      <vt:lpstr>Position_16</vt:lpstr>
      <vt:lpstr>Position_17</vt:lpstr>
      <vt:lpstr>Position_18</vt:lpstr>
      <vt:lpstr>Position_19</vt:lpstr>
      <vt:lpstr>Position_20</vt:lpstr>
      <vt:lpstr>Position_21</vt:lpstr>
      <vt:lpstr>Position_22</vt:lpstr>
      <vt:lpstr>Position_23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Nastasia POUSSE</dc:creator>
  <cp:lastModifiedBy>Audrey FONTAINE</cp:lastModifiedBy>
  <dcterms:created xsi:type="dcterms:W3CDTF">2019-10-09T08:26:47Z</dcterms:created>
  <dcterms:modified xsi:type="dcterms:W3CDTF">2024-10-28T09:12:07Z</dcterms:modified>
</cp:coreProperties>
</file>