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cedric.chretien\Desktop\CNRS\DCE\CCTP\"/>
    </mc:Choice>
  </mc:AlternateContent>
  <xr:revisionPtr revIDLastSave="0" documentId="13_ncr:1_{F8590E6E-8D4C-4017-9D9A-4C97DF97329D}" xr6:coauthVersionLast="47" xr6:coauthVersionMax="47" xr10:uidLastSave="{00000000-0000-0000-0000-000000000000}"/>
  <bookViews>
    <workbookView xWindow="-98" yWindow="-98" windowWidth="20715" windowHeight="13155" tabRatio="500" activeTab="1" xr2:uid="{00000000-000D-0000-FFFF-FFFF00000000}"/>
  </bookViews>
  <sheets>
    <sheet name="PDG" sheetId="2" r:id="rId1"/>
    <sheet name="LOT N01  " sheetId="1" r:id="rId2"/>
  </sheets>
  <definedNames>
    <definedName name="_xlnm.Print_Titles" localSheetId="1">'LOT N01  '!#REF!</definedName>
  </definedNames>
  <calcPr calcId="191029" refMode="R1C1" iterateCount="1"/>
</workbook>
</file>

<file path=xl/calcChain.xml><?xml version="1.0" encoding="utf-8"?>
<calcChain xmlns="http://schemas.openxmlformats.org/spreadsheetml/2006/main">
  <c r="I369" i="1" l="1"/>
  <c r="I539" i="1" l="1"/>
  <c r="I538" i="1"/>
  <c r="I537" i="1"/>
  <c r="I520" i="1"/>
  <c r="I519" i="1"/>
  <c r="I518" i="1"/>
  <c r="I511" i="1"/>
  <c r="I510" i="1"/>
  <c r="I496" i="1"/>
  <c r="I495" i="1"/>
  <c r="I494" i="1"/>
  <c r="I492" i="1"/>
  <c r="I491" i="1"/>
  <c r="I490" i="1"/>
  <c r="I489" i="1"/>
  <c r="I487" i="1"/>
  <c r="I485" i="1"/>
  <c r="I483" i="1"/>
  <c r="I482" i="1"/>
  <c r="I466" i="1"/>
  <c r="I458" i="1"/>
  <c r="I457" i="1"/>
  <c r="I456" i="1"/>
  <c r="I453" i="1"/>
  <c r="I454" i="1" s="1"/>
  <c r="I450" i="1"/>
  <c r="I448" i="1"/>
  <c r="I447" i="1"/>
  <c r="I446" i="1"/>
  <c r="I445" i="1"/>
  <c r="I443" i="1"/>
  <c r="I442" i="1"/>
  <c r="I441" i="1"/>
  <c r="I440" i="1"/>
  <c r="I438" i="1"/>
  <c r="I437" i="1"/>
  <c r="I436" i="1"/>
  <c r="I435" i="1"/>
  <c r="I433" i="1"/>
  <c r="I432" i="1"/>
  <c r="I431" i="1"/>
  <c r="I430" i="1"/>
  <c r="I428" i="1"/>
  <c r="I427" i="1"/>
  <c r="I426" i="1"/>
  <c r="I425" i="1"/>
  <c r="I423" i="1"/>
  <c r="I422" i="1"/>
  <c r="I421" i="1"/>
  <c r="I419" i="1"/>
  <c r="I418" i="1"/>
  <c r="I417" i="1"/>
  <c r="I415" i="1"/>
  <c r="I414" i="1"/>
  <c r="I412" i="1"/>
  <c r="I409" i="1"/>
  <c r="I405" i="1"/>
  <c r="I404" i="1"/>
  <c r="I403" i="1"/>
  <c r="I401" i="1"/>
  <c r="I399" i="1"/>
  <c r="I398" i="1"/>
  <c r="I397" i="1"/>
  <c r="I395" i="1"/>
  <c r="I394" i="1"/>
  <c r="I393" i="1"/>
  <c r="I392" i="1"/>
  <c r="I391" i="1"/>
  <c r="I389" i="1"/>
  <c r="I387" i="1"/>
  <c r="I386" i="1"/>
  <c r="I385" i="1"/>
  <c r="I383" i="1"/>
  <c r="I382" i="1"/>
  <c r="I380" i="1"/>
  <c r="I379" i="1"/>
  <c r="I378" i="1"/>
  <c r="I377" i="1"/>
  <c r="I375" i="1"/>
  <c r="I374" i="1"/>
  <c r="I373" i="1"/>
  <c r="I372" i="1"/>
  <c r="I371" i="1"/>
  <c r="I368" i="1"/>
  <c r="I367" i="1"/>
  <c r="I366" i="1"/>
  <c r="I365" i="1"/>
  <c r="I364" i="1"/>
  <c r="I363" i="1"/>
  <c r="I362" i="1"/>
  <c r="I361" i="1"/>
  <c r="I359" i="1"/>
  <c r="I358" i="1"/>
  <c r="I357" i="1"/>
  <c r="I356" i="1"/>
  <c r="I355" i="1"/>
  <c r="I354" i="1"/>
  <c r="I353" i="1"/>
  <c r="I352" i="1"/>
  <c r="I350" i="1"/>
  <c r="I349" i="1"/>
  <c r="I348" i="1"/>
  <c r="I347" i="1"/>
  <c r="I346" i="1"/>
  <c r="I345" i="1"/>
  <c r="I344" i="1"/>
  <c r="I340" i="1"/>
  <c r="I339" i="1"/>
  <c r="I338" i="1"/>
  <c r="I337" i="1"/>
  <c r="I336" i="1"/>
  <c r="I335" i="1"/>
  <c r="I319" i="1"/>
  <c r="I312" i="1"/>
  <c r="I311" i="1"/>
  <c r="I310" i="1"/>
  <c r="I308" i="1"/>
  <c r="I292" i="1"/>
  <c r="I291" i="1"/>
  <c r="I290" i="1"/>
  <c r="I281" i="1"/>
  <c r="I280" i="1"/>
  <c r="I277" i="1"/>
  <c r="I278" i="1" s="1"/>
  <c r="I274" i="1"/>
  <c r="I273" i="1"/>
  <c r="I270" i="1"/>
  <c r="I268" i="1"/>
  <c r="I252" i="1"/>
  <c r="I244" i="1"/>
  <c r="I245" i="1" s="1"/>
  <c r="I241" i="1"/>
  <c r="I240" i="1"/>
  <c r="I224" i="1"/>
  <c r="I217" i="1"/>
  <c r="I216" i="1"/>
  <c r="I214" i="1"/>
  <c r="I213" i="1"/>
  <c r="I211" i="1"/>
  <c r="I195" i="1"/>
  <c r="I194" i="1"/>
  <c r="I186" i="1"/>
  <c r="I185" i="1"/>
  <c r="I184" i="1"/>
  <c r="I181" i="1"/>
  <c r="I180" i="1"/>
  <c r="I179" i="1"/>
  <c r="I176" i="1"/>
  <c r="I175" i="1"/>
  <c r="I174" i="1"/>
  <c r="I171" i="1"/>
  <c r="I170" i="1"/>
  <c r="I167" i="1"/>
  <c r="I166" i="1"/>
  <c r="I165" i="1"/>
  <c r="I164" i="1"/>
  <c r="I161" i="1"/>
  <c r="I160" i="1"/>
  <c r="I157" i="1"/>
  <c r="I156" i="1"/>
  <c r="I139" i="1"/>
  <c r="I140" i="1" s="1"/>
  <c r="I136" i="1"/>
  <c r="I137" i="1" s="1"/>
  <c r="I133" i="1"/>
  <c r="I134" i="1" s="1"/>
  <c r="I132" i="1"/>
  <c r="I130" i="1"/>
  <c r="I131" i="1" s="1"/>
  <c r="I127" i="1"/>
  <c r="I128" i="1" s="1"/>
  <c r="I124" i="1"/>
  <c r="I123" i="1"/>
  <c r="I122" i="1"/>
  <c r="I120" i="1"/>
  <c r="I119" i="1"/>
  <c r="I118" i="1"/>
  <c r="I117" i="1"/>
  <c r="I116" i="1"/>
  <c r="I115" i="1"/>
  <c r="I97" i="1"/>
  <c r="I80" i="1"/>
  <c r="I64" i="1"/>
  <c r="I62" i="1"/>
  <c r="I57" i="1"/>
  <c r="I58" i="1" s="1"/>
  <c r="I54" i="1"/>
  <c r="I53" i="1"/>
  <c r="I52" i="1"/>
  <c r="I47" i="1"/>
  <c r="I46" i="1"/>
  <c r="I41" i="1"/>
  <c r="I39" i="1"/>
  <c r="I37" i="1"/>
  <c r="I32" i="1"/>
  <c r="I29" i="1"/>
  <c r="I28" i="1"/>
  <c r="I23" i="1"/>
  <c r="I24" i="1" s="1"/>
  <c r="I19" i="1"/>
  <c r="I18" i="1"/>
  <c r="I17" i="1"/>
  <c r="I16" i="1"/>
  <c r="I12" i="1"/>
  <c r="I451" i="1" l="1"/>
  <c r="I99" i="1"/>
  <c r="I294" i="1"/>
  <c r="I172" i="1"/>
  <c r="I275" i="1"/>
  <c r="I341" i="1"/>
  <c r="I65" i="1"/>
  <c r="I121" i="1"/>
  <c r="I177" i="1"/>
  <c r="I168" i="1"/>
  <c r="I48" i="1"/>
  <c r="I187" i="1"/>
  <c r="I125" i="1"/>
  <c r="I459" i="1"/>
  <c r="I20" i="1"/>
  <c r="I42" i="1"/>
  <c r="I271" i="1"/>
  <c r="I55" i="1"/>
  <c r="I162" i="1"/>
  <c r="I283" i="1"/>
  <c r="I182" i="1"/>
  <c r="I293" i="1"/>
  <c r="I33" i="1"/>
  <c r="I320" i="1"/>
  <c r="I467" i="1"/>
  <c r="I158" i="1"/>
  <c r="I196" i="1"/>
  <c r="I225" i="1"/>
  <c r="I253" i="1"/>
  <c r="I523" i="1"/>
  <c r="I13" i="1"/>
</calcChain>
</file>

<file path=xl/sharedStrings.xml><?xml version="1.0" encoding="utf-8"?>
<sst xmlns="http://schemas.openxmlformats.org/spreadsheetml/2006/main" count="1089" uniqueCount="667">
  <si>
    <t>Dcomposition du Prix Global et Forfaitaire - ESQ</t>
  </si>
  <si>
    <t>RÉNOVATION DES BUREAUX - PARC ALCYONE - CNRS DÉLÉGATION BRETAGNE PAYS DE LA LOIRE</t>
  </si>
  <si>
    <t>Mai 2023</t>
  </si>
  <si>
    <t>N</t>
  </si>
  <si>
    <t>Ref.</t>
  </si>
  <si>
    <t>Dsignation</t>
  </si>
  <si>
    <t>U</t>
  </si>
  <si>
    <t>Qt</t>
  </si>
  <si>
    <t>Qt ent.</t>
  </si>
  <si>
    <t>Prix Unitaire</t>
  </si>
  <si>
    <t>Montant HT</t>
  </si>
  <si>
    <t>Ref. Env.</t>
  </si>
  <si>
    <t>01</t>
  </si>
  <si>
    <t>CURAGE - DEMOLITION</t>
  </si>
  <si>
    <t>01.2</t>
  </si>
  <si>
    <t>DESCRIPTION DES OUVRAGES</t>
  </si>
  <si>
    <t>01.2.1</t>
  </si>
  <si>
    <t>INSTALLATION DE CHANTIER</t>
  </si>
  <si>
    <t>01.2.1.1</t>
  </si>
  <si>
    <t>Cloison HERAS</t>
  </si>
  <si>
    <t>ens</t>
  </si>
  <si>
    <t>Sous-Total HT de INSTALLATION DE CHANTIER</t>
  </si>
  <si>
    <t>01.2.2</t>
  </si>
  <si>
    <t>PROTECTION  OUVRAGES EXISTANTS</t>
  </si>
  <si>
    <t>01.2.2.1</t>
  </si>
  <si>
    <t>Sols durs</t>
  </si>
  <si>
    <t>01.2.2.1.1</t>
  </si>
  <si>
    <t>Fourniture et pose de protection</t>
  </si>
  <si>
    <t>m²</t>
  </si>
  <si>
    <t>01.2.2.2</t>
  </si>
  <si>
    <t>Sols souples conservés</t>
  </si>
  <si>
    <t>01.2.2.2.1</t>
  </si>
  <si>
    <t>01.2.2.3</t>
  </si>
  <si>
    <t>Stores Vénitiens conservés</t>
  </si>
  <si>
    <t>Sous-Total HT de PROTECTION  OUVRAGES EXISTANTS</t>
  </si>
  <si>
    <t>01.2.3</t>
  </si>
  <si>
    <t>DÉPOSE D'ÉLÉMENTS D'ÉLECTRICITÉ</t>
  </si>
  <si>
    <t>01.2.3.1</t>
  </si>
  <si>
    <t>Dépose évacuation des équipements et évacuation câblage</t>
  </si>
  <si>
    <t>01.2.3.1.1</t>
  </si>
  <si>
    <t>Ensemble des installations électriques non conservées</t>
  </si>
  <si>
    <t>ft</t>
  </si>
  <si>
    <t>Sous-Total HT de DÉPOSE D'ÉLÉMENTS D'ÉLECTRICITÉ</t>
  </si>
  <si>
    <t>01.2.4</t>
  </si>
  <si>
    <t>DÉMOLITION DE REVÊTEMENTS DE SOLS</t>
  </si>
  <si>
    <t>01.2.4.1</t>
  </si>
  <si>
    <t>Carrelage au sol</t>
  </si>
  <si>
    <t>01.2.4.1.1</t>
  </si>
  <si>
    <t>Sols en dur</t>
  </si>
  <si>
    <t>01.2.4.1.1.1</t>
  </si>
  <si>
    <t>Carreaux sur dalle béton</t>
  </si>
  <si>
    <t>01.2.4.1.1.2</t>
  </si>
  <si>
    <t>Plinthes sur support plâtre</t>
  </si>
  <si>
    <t>ml</t>
  </si>
  <si>
    <t>01.2.4.2</t>
  </si>
  <si>
    <t>Arrachage de sols souples</t>
  </si>
  <si>
    <t>01.2.4.2.1</t>
  </si>
  <si>
    <t>Dépose de sol souple par tous procédés</t>
  </si>
  <si>
    <t>01.2.4.2.1.1</t>
  </si>
  <si>
    <t>Revêtement en dalles</t>
  </si>
  <si>
    <t>Sous-Total HT de DÉMOLITION DE REVÊTEMENTS DE SOLS</t>
  </si>
  <si>
    <t>01.2.5</t>
  </si>
  <si>
    <t>DÉMOLITION DE CLOISONS</t>
  </si>
  <si>
    <t>01.2.5.1</t>
  </si>
  <si>
    <t>Cloisons de toutes natures</t>
  </si>
  <si>
    <t>01.2.5.1.1</t>
  </si>
  <si>
    <t>Cloisons non porteuses</t>
  </si>
  <si>
    <t>01.2.5.1.1.1</t>
  </si>
  <si>
    <t>type cloisons plâtre</t>
  </si>
  <si>
    <t>Dépose de cloison de type plaque de plâtre en prenant soin de ne pas dégrader les réseaux de VMC traversant ces dernières (réseaux VMC conservés en l'état)</t>
  </si>
  <si>
    <t>01.2.5.1.1.2</t>
  </si>
  <si>
    <t>type cloison modulaire</t>
  </si>
  <si>
    <t>01.2.5.2</t>
  </si>
  <si>
    <t>Mur Mobile</t>
  </si>
  <si>
    <t>01.2.5.2.1</t>
  </si>
  <si>
    <t>Dépose et évacuation du mur mobile existant</t>
  </si>
  <si>
    <t>Sous-Total HT de DÉMOLITION DE CLOISONS</t>
  </si>
  <si>
    <t>01.2.6</t>
  </si>
  <si>
    <t>DÉMOLITION DE PLAFONDS</t>
  </si>
  <si>
    <t>01.2.6.1</t>
  </si>
  <si>
    <t>Démolition de plafonds suspendus</t>
  </si>
  <si>
    <t>01.2.6.1.1</t>
  </si>
  <si>
    <t>Ossature faux plafond</t>
  </si>
  <si>
    <t>01.2.6.1.1.1</t>
  </si>
  <si>
    <t>Dépose faux plafond dalles 600 x 600 mm</t>
  </si>
  <si>
    <t>01.2.6.1.2</t>
  </si>
  <si>
    <t>Dalles de faux plafond</t>
  </si>
  <si>
    <t>Sous-Total HT de DÉMOLITION DE PLAFONDS</t>
  </si>
  <si>
    <t>01.2.7</t>
  </si>
  <si>
    <t>DÉMOLITION DE MENUISERIES</t>
  </si>
  <si>
    <t>01.2.7.1</t>
  </si>
  <si>
    <t>Dépose de menuiseries intérieures</t>
  </si>
  <si>
    <t>01.2.7.1.1</t>
  </si>
  <si>
    <t>Tout ouvrage intérieur</t>
  </si>
  <si>
    <t>01.2.7.1.1.1</t>
  </si>
  <si>
    <t>Blocs-portes complets</t>
  </si>
  <si>
    <t>u</t>
  </si>
  <si>
    <t>01.2.7.1.1.2</t>
  </si>
  <si>
    <t>Placards</t>
  </si>
  <si>
    <t>01.2.7.1.1.3</t>
  </si>
  <si>
    <t>Cuisine</t>
  </si>
  <si>
    <t>Sous-Total HT de DÉMOLITION DE MENUISERIES</t>
  </si>
  <si>
    <t>01.2.8</t>
  </si>
  <si>
    <t>CAROTTAGE</t>
  </si>
  <si>
    <t>01.2.8.1</t>
  </si>
  <si>
    <t>Carottage</t>
  </si>
  <si>
    <t>Sous-Total HT de CAROTTAGE</t>
  </si>
  <si>
    <t>01.2.9</t>
  </si>
  <si>
    <t>ÉVACUATION DES GRAVOIS / FIN DE CHANTIER</t>
  </si>
  <si>
    <t>01.2.9.1</t>
  </si>
  <si>
    <t>Enlèvement des gravois</t>
  </si>
  <si>
    <t>01.2.9.1.1</t>
  </si>
  <si>
    <t>Bennes</t>
  </si>
  <si>
    <t>01.2.9.1.1.1</t>
  </si>
  <si>
    <t>Enlèvement de gravois</t>
  </si>
  <si>
    <t>01.2.9.2</t>
  </si>
  <si>
    <t>Nettoyage fin de chantier</t>
  </si>
  <si>
    <t>01.2.9.2.1</t>
  </si>
  <si>
    <t>Nettoyage après travaux curage</t>
  </si>
  <si>
    <t>Sous-Total HT de ÉVACUATION DES GRAVOIS / FIN DE CHANTIER</t>
  </si>
  <si>
    <t>MONTANT HT - 01 - CURAGE - DEMOLITION</t>
  </si>
  <si>
    <t>MONTANT TVA - 20,00%</t>
  </si>
  <si>
    <t>MONTANT TTC - 01 - CURAGE - DEMOLITION</t>
  </si>
  <si>
    <t>02</t>
  </si>
  <si>
    <t>FLOCAGE</t>
  </si>
  <si>
    <t>02.1</t>
  </si>
  <si>
    <t>02.1.1</t>
  </si>
  <si>
    <t>MONTANT HT - 02 - FLOCAGE</t>
  </si>
  <si>
    <t>MONTANT TTC - 02 - FLOCAGE</t>
  </si>
  <si>
    <t>03</t>
  </si>
  <si>
    <t>MENUISERIE INTERIEURE</t>
  </si>
  <si>
    <t>03.1</t>
  </si>
  <si>
    <t>03.1.1</t>
  </si>
  <si>
    <t>BLOCS-PORTES INTERIEURES</t>
  </si>
  <si>
    <t>03.1.2</t>
  </si>
  <si>
    <t>OUVRAGES DIVERS</t>
  </si>
  <si>
    <t>03.1.2.1</t>
  </si>
  <si>
    <t>PLINTHES BOIS</t>
  </si>
  <si>
    <t>Sous-Total HT de OUVRAGES DIVERS</t>
  </si>
  <si>
    <t>MONTANT HT - 03 - MENUISERIE INTERIEURE</t>
  </si>
  <si>
    <t>MONTANT TTC - 03 - MENUISERIE INTERIEURE</t>
  </si>
  <si>
    <t>04</t>
  </si>
  <si>
    <t>CLOISON SECHES - PLATRERIE</t>
  </si>
  <si>
    <t>04.1</t>
  </si>
  <si>
    <t>04.1.1</t>
  </si>
  <si>
    <t>CLOISON DE DISTIBUTION</t>
  </si>
  <si>
    <t>04.1.1.1</t>
  </si>
  <si>
    <t>Cloisons en plaques de plâtre type 72/48 - 31 DB</t>
  </si>
  <si>
    <t>04.1.1.2</t>
  </si>
  <si>
    <t>Cloisons en plaques de plâtre type 98/48 - 44dB</t>
  </si>
  <si>
    <t>04.1.1.3</t>
  </si>
  <si>
    <t>Cloisons en plaques de plâtre type SAA 160 habito 63dB</t>
  </si>
  <si>
    <t>04.1.1.5</t>
  </si>
  <si>
    <t>Renforts pour supports appareils et accessoires</t>
  </si>
  <si>
    <t>04.1.1.6</t>
  </si>
  <si>
    <t>About de cloison</t>
  </si>
  <si>
    <t>BUREAU SAG</t>
  </si>
  <si>
    <t>04.1.1.7</t>
  </si>
  <si>
    <t>Niche pour réfrigérateur</t>
  </si>
  <si>
    <t>Sous-Total HT de CLOISON DE DISTIBUTION</t>
  </si>
  <si>
    <t>04.1.2</t>
  </si>
  <si>
    <t>RETOMBE DE PLAFOND</t>
  </si>
  <si>
    <t>04.1.2.1</t>
  </si>
  <si>
    <t>Retombé en plaque de plâtre sur ossature</t>
  </si>
  <si>
    <t>04.1.2.2</t>
  </si>
  <si>
    <t>Reprise existant</t>
  </si>
  <si>
    <t>Sous-Total HT de RETOMBE DE PLAFOND</t>
  </si>
  <si>
    <t>04.1.3</t>
  </si>
  <si>
    <t>GAINE TECHNIQUE</t>
  </si>
  <si>
    <t>04.1.3.1</t>
  </si>
  <si>
    <t>Cuisine / Douche</t>
  </si>
  <si>
    <t>Sous-Total HT de GAINE TECHNIQUE</t>
  </si>
  <si>
    <t>04.1.4</t>
  </si>
  <si>
    <t>RACCORD</t>
  </si>
  <si>
    <t>04.1.4.1</t>
  </si>
  <si>
    <t>Raccord de plâtre</t>
  </si>
  <si>
    <t>Forf</t>
  </si>
  <si>
    <t>Sous-Total HT de RACCORD</t>
  </si>
  <si>
    <t>04.1.5</t>
  </si>
  <si>
    <t>PLUS VALUE BA13 HYDRO</t>
  </si>
  <si>
    <t>04.1.5.1</t>
  </si>
  <si>
    <t>BA13 hydro dans zone humide</t>
  </si>
  <si>
    <t>Sous-Total HT de PLUS VALUE BA13 HYDRO</t>
  </si>
  <si>
    <t>04.1.6</t>
  </si>
  <si>
    <t>OUVERTURE DE BAIE LIBRE</t>
  </si>
  <si>
    <t>04.1.6.1</t>
  </si>
  <si>
    <t>Ouverture de baie dans cloison placo existante</t>
  </si>
  <si>
    <t>Sous-Total HT de OUVERTURE DE BAIE LIBRE</t>
  </si>
  <si>
    <t>04.1.7</t>
  </si>
  <si>
    <t>BANDES ARMEES / BANDES</t>
  </si>
  <si>
    <t>04.1.7.1</t>
  </si>
  <si>
    <t>Traitement des bandes</t>
  </si>
  <si>
    <t>Sous-Total HT de BANDES ARMEES / BANDES</t>
  </si>
  <si>
    <t>MONTANT HT - 04 - CLOISON SECHES - PLATRERIE</t>
  </si>
  <si>
    <t>MONTANT TTC - 04 - CLOISON SECHES - PLATRERIE</t>
  </si>
  <si>
    <t>05</t>
  </si>
  <si>
    <t>CLOISONS MODULAIRES</t>
  </si>
  <si>
    <t>05.1</t>
  </si>
  <si>
    <t>05.1.1</t>
  </si>
  <si>
    <t>INSTALLATION, TRAITEMENTS</t>
  </si>
  <si>
    <t>05.1.1.1</t>
  </si>
  <si>
    <t>Livraison, installation et repliement du chantier</t>
  </si>
  <si>
    <t>05.1.1.2</t>
  </si>
  <si>
    <t>Gestion traitement des déchets</t>
  </si>
  <si>
    <t>Sous-Total HT de INSTALLATION, TRAITEMENTS</t>
  </si>
  <si>
    <t>05.1.2</t>
  </si>
  <si>
    <t>DEPOSE SOIGNEE DES EXISTANTS</t>
  </si>
  <si>
    <t>05.1.2.1</t>
  </si>
  <si>
    <t>Dépose soignée de cloisons modulaires</t>
  </si>
  <si>
    <t>05.1.2.2</t>
  </si>
  <si>
    <t>Stockage et inventaire</t>
  </si>
  <si>
    <t>Sous-Total HT de DEPOSE SOIGNEE DES EXISTANTS</t>
  </si>
  <si>
    <t>05.1.3</t>
  </si>
  <si>
    <t>05.1.3.1</t>
  </si>
  <si>
    <t>Repose cloisons pleines existantes</t>
  </si>
  <si>
    <t>05.1.3.2</t>
  </si>
  <si>
    <t>Repose cloisons vitrées existantes</t>
  </si>
  <si>
    <t>05.1.3.3</t>
  </si>
  <si>
    <t>Repose bloc porte 1 vantail</t>
  </si>
  <si>
    <t>05.1.3.4</t>
  </si>
  <si>
    <t>Fournitures complémentaires pour repose de cloison existantes</t>
  </si>
  <si>
    <t>Sous-Total HT de REPOSE SOIGNEE DES EXISTANTS</t>
  </si>
  <si>
    <t>05.1.4</t>
  </si>
  <si>
    <t>CLOISONS MODULAIRES NEUVES</t>
  </si>
  <si>
    <t>05.1.4.1</t>
  </si>
  <si>
    <t>05.1.4.2</t>
  </si>
  <si>
    <t>Cloison pleine toute hauteur - Rw (C) = 43 (-2) dB</t>
  </si>
  <si>
    <t>Sous-Total HT de CLOISONS MODULAIRES NEUVES</t>
  </si>
  <si>
    <t>05.1.5</t>
  </si>
  <si>
    <t>BLOC PORTE</t>
  </si>
  <si>
    <t>05.1.5.1</t>
  </si>
  <si>
    <t>05.1.5.2</t>
  </si>
  <si>
    <t>05.1.5.3</t>
  </si>
  <si>
    <t>Sous-Total HT de BLOC PORTE</t>
  </si>
  <si>
    <t>05.1.6</t>
  </si>
  <si>
    <t>ACCESSOIRES</t>
  </si>
  <si>
    <t>05.1.6.1</t>
  </si>
  <si>
    <t>Accessoires de liaisons (départs et angles)</t>
  </si>
  <si>
    <t>05.1.6.2</t>
  </si>
  <si>
    <t>05.1.6.3</t>
  </si>
  <si>
    <t>Profilé aluminium de jonction</t>
  </si>
  <si>
    <t>Sous-Total HT de ACCESSOIRES</t>
  </si>
  <si>
    <t>05.1.7</t>
  </si>
  <si>
    <t>05.1.7.1</t>
  </si>
  <si>
    <t>Barrières acoustiques</t>
  </si>
  <si>
    <t>05.1.7.3</t>
  </si>
  <si>
    <t>Vitrophanie</t>
  </si>
  <si>
    <t>05.1.7.4</t>
  </si>
  <si>
    <t>Condamnation porte existante</t>
  </si>
  <si>
    <t>MONTANT HT - 05 - CLOISONS MODULAIRES</t>
  </si>
  <si>
    <t>MONTANT TTC - 05 - CLOISONS MODULAIRES</t>
  </si>
  <si>
    <t>OPTIONS</t>
  </si>
  <si>
    <t>05.1.5.4</t>
  </si>
  <si>
    <t>05.1.5.5</t>
  </si>
  <si>
    <t>06.3.3</t>
  </si>
  <si>
    <t>Tapis essuie-pieds</t>
  </si>
  <si>
    <t>08.1.3.3</t>
  </si>
  <si>
    <t>Reprise de chape</t>
  </si>
  <si>
    <t>08.1.4.2</t>
  </si>
  <si>
    <t>Sols souples PVC imitation bois de type ID click Ultimate 55 de chez Tarkett</t>
  </si>
  <si>
    <t>08.1.4.3</t>
  </si>
  <si>
    <t>Sols souples de type Moquette Desso Stratos</t>
  </si>
  <si>
    <t>09.2.3</t>
  </si>
  <si>
    <t>10.1.5.3.10</t>
  </si>
  <si>
    <t>12.6</t>
  </si>
  <si>
    <t>Bibliothèque sur mesure</t>
  </si>
  <si>
    <t>12.7</t>
  </si>
  <si>
    <t>Etagère SAG</t>
  </si>
  <si>
    <t>12.9</t>
  </si>
  <si>
    <t>Meuble bas sur mesure SDR</t>
  </si>
  <si>
    <t xml:space="preserve">Total Option </t>
  </si>
  <si>
    <t>TOTAL HT TOUTES OPTIONS</t>
  </si>
  <si>
    <t>TOTAL TVA 20,00 %</t>
  </si>
  <si>
    <t>TOTAL TTC TOUTES OPTIONS</t>
  </si>
  <si>
    <t>LOT N° 06</t>
  </si>
  <si>
    <t>PLAFONDS SUSPENDUS</t>
  </si>
  <si>
    <t>06.1</t>
  </si>
  <si>
    <t>LIVRAISON / REPLI DE CHANTIER</t>
  </si>
  <si>
    <t>06.1.1</t>
  </si>
  <si>
    <t>Livraison / Installation et repoli de chantier</t>
  </si>
  <si>
    <t>06.2</t>
  </si>
  <si>
    <t>TRAVAUX SUR LES EXISTANTS</t>
  </si>
  <si>
    <t>06.2.1</t>
  </si>
  <si>
    <t>TRAVAUX DE REPRISE</t>
  </si>
  <si>
    <t>06.2.2</t>
  </si>
  <si>
    <t>REEMPLOI DALLES DE FAUX PLAFOND EXISTANTES</t>
  </si>
  <si>
    <t>06.3</t>
  </si>
  <si>
    <t>PLAFOND SUSPENDU FIBRE MINERALE</t>
  </si>
  <si>
    <t>06.3.1</t>
  </si>
  <si>
    <t>PLAFOND SUSPENDU FIBRE MINERALE 600 x 600 DE TYPE 1 (26 dB)</t>
  </si>
  <si>
    <t>06.3.2</t>
  </si>
  <si>
    <t>PLAFOND SUSPENDU FIBRE MINERALE 600 x 600 DE TYPE 2 (sans dalles)</t>
  </si>
  <si>
    <t>MONTANT HT - 06 - PLAFONDS SUSPENDUS</t>
  </si>
  <si>
    <t>MONTANT TTC - 06 - PLAFONDS SUSPENDUS</t>
  </si>
  <si>
    <t>LOT N° 07</t>
  </si>
  <si>
    <t>CARRELAGE - FAIENCE</t>
  </si>
  <si>
    <t>07.1</t>
  </si>
  <si>
    <t>07.1.2</t>
  </si>
  <si>
    <t>REVETEMENT CARRELAGE GRES CERAME</t>
  </si>
  <si>
    <t>07.1.3</t>
  </si>
  <si>
    <t>FAIENCE</t>
  </si>
  <si>
    <t>Découpe soignée du carrelage existant au droit des cloisons</t>
  </si>
  <si>
    <t>MONTANT HT - 07 - CARRELAGE - FAIENCE</t>
  </si>
  <si>
    <t>MONTANT TTC - 07 - CARRELAGE - FAIENCE</t>
  </si>
  <si>
    <t>LOT N° 08</t>
  </si>
  <si>
    <t>REVETEMENTS SOLS SOUPLES</t>
  </si>
  <si>
    <t>08.1</t>
  </si>
  <si>
    <t>08.1.1</t>
  </si>
  <si>
    <t>INSTALLATION DE CHANTIER, APPROVISIONNEMENT ET REPLI</t>
  </si>
  <si>
    <t>08.1.2</t>
  </si>
  <si>
    <t>08.1.2.1</t>
  </si>
  <si>
    <t>Travaux de reprise ponctuel</t>
  </si>
  <si>
    <t>08.1.3</t>
  </si>
  <si>
    <t>TRAVAUX PREPARATOIRES</t>
  </si>
  <si>
    <t>08.1.3.1</t>
  </si>
  <si>
    <t>Ragréage</t>
  </si>
  <si>
    <t>08.1.3.2</t>
  </si>
  <si>
    <t>Condamnation boitier de sol</t>
  </si>
  <si>
    <t>Sous-Total HT de TRAVAUX PREPARATOIRES</t>
  </si>
  <si>
    <t>08.1.4</t>
  </si>
  <si>
    <t>REVETEMENTS DE SOLS SOUPLES</t>
  </si>
  <si>
    <t>08.1.4.1</t>
  </si>
  <si>
    <t>Sols souples PVC imitation bois de type ID inspiration 55 de chez Tarkett</t>
  </si>
  <si>
    <t>Sous-Total HT de REVETEMENTS DE SOLS SOUPLES</t>
  </si>
  <si>
    <t>08.1.5</t>
  </si>
  <si>
    <t>08.1.5.1</t>
  </si>
  <si>
    <t>Barres de seuil</t>
  </si>
  <si>
    <t>08.1.5.2</t>
  </si>
  <si>
    <t>Protection des sols</t>
  </si>
  <si>
    <t>Mise en place de bâche semi épaisse adhérente pour protection des sols</t>
  </si>
  <si>
    <t>MONTANT HT - 08 - REVETEMENTS SOLS SOUPLES</t>
  </si>
  <si>
    <t>MONTANT TTC - 08 - REVETEMENTS SOLS SOUPLES</t>
  </si>
  <si>
    <t>LOT N° 09</t>
  </si>
  <si>
    <t>PEINTURE - REVETEMENTS MURAUX - NETTOYAGE</t>
  </si>
  <si>
    <t>09.1</t>
  </si>
  <si>
    <t>PEINTURES INTERIEURES</t>
  </si>
  <si>
    <t>09.1.1</t>
  </si>
  <si>
    <t>PEINTURE SUR MENUISERIES BOIS / PLINTHES / HUISSERIES</t>
  </si>
  <si>
    <t>09.2</t>
  </si>
  <si>
    <t>PEINTURES ET REVETEMENTS MURAUX SUR PAROIS</t>
  </si>
  <si>
    <t>09.2.1</t>
  </si>
  <si>
    <t>PEINTURE SUR PAROIS</t>
  </si>
  <si>
    <t>09.2.2</t>
  </si>
  <si>
    <t>09.3</t>
  </si>
  <si>
    <t>NETTOYAGE</t>
  </si>
  <si>
    <t>MONTANT HT - 09 - PEINTURE - REVETEMENTS MURAUX - NETTOYAGE</t>
  </si>
  <si>
    <t>MONTANT TTC - 09 - PEINTURE - REVETEMENTS MURAUX - NETTOYAGE</t>
  </si>
  <si>
    <t>10</t>
  </si>
  <si>
    <t>ELECTRICITE - ECLAIRAGE</t>
  </si>
  <si>
    <t>10.1</t>
  </si>
  <si>
    <t>PRESTATIONS</t>
  </si>
  <si>
    <t>10.1.1</t>
  </si>
  <si>
    <t>NEUTRALISATION DES RESEAUX</t>
  </si>
  <si>
    <t>10.1.2</t>
  </si>
  <si>
    <t>10.1.3</t>
  </si>
  <si>
    <t>CONTINUITE DE SERVICE</t>
  </si>
  <si>
    <t>10.1.4</t>
  </si>
  <si>
    <t>DEPOSE</t>
  </si>
  <si>
    <t>10.1.4.1</t>
  </si>
  <si>
    <t>Câblage</t>
  </si>
  <si>
    <t>10.1.4.2</t>
  </si>
  <si>
    <t>Luminaires</t>
  </si>
  <si>
    <t>Sous-Total HT de DEPOSE</t>
  </si>
  <si>
    <t>10.1.5</t>
  </si>
  <si>
    <t>PRESTATIONS PAR LOCAL</t>
  </si>
  <si>
    <t>10.1.5.1</t>
  </si>
  <si>
    <t>ACCUEIL</t>
  </si>
  <si>
    <t>10.1.5.1.1</t>
  </si>
  <si>
    <t>Modification réseau éclairage</t>
  </si>
  <si>
    <t>10.1.5.1.2</t>
  </si>
  <si>
    <t>Création réseau éclairage</t>
  </si>
  <si>
    <t>10.1.5.1.3</t>
  </si>
  <si>
    <t>Défibrilateur</t>
  </si>
  <si>
    <t>10.1.5.1.4</t>
  </si>
  <si>
    <t>Adaptation goulotte électrique existante</t>
  </si>
  <si>
    <t>10.1.5.1.5</t>
  </si>
  <si>
    <t>Dépose / Déplacement / Repose goulotte électrique existante équipée</t>
  </si>
  <si>
    <t>10.1.5.1.6</t>
  </si>
  <si>
    <t>10.1.5.1.7</t>
  </si>
  <si>
    <t>Downlight</t>
  </si>
  <si>
    <t>10.1.5.2</t>
  </si>
  <si>
    <t>SALLE DE REUNION</t>
  </si>
  <si>
    <t>10.1.5.2.1</t>
  </si>
  <si>
    <t>10.1.5.2.2</t>
  </si>
  <si>
    <t>Pavé LED Dimmable</t>
  </si>
  <si>
    <t>10.1.5.2.3</t>
  </si>
  <si>
    <t>Bloc Prise tisanie</t>
  </si>
  <si>
    <t>10.1.5.2.4</t>
  </si>
  <si>
    <t>Gouloltte Electrique</t>
  </si>
  <si>
    <t>10.1.5.2.5</t>
  </si>
  <si>
    <t>Prises CFO / RJ45</t>
  </si>
  <si>
    <t>10.1.5.2.6</t>
  </si>
  <si>
    <t>Borne WIFI</t>
  </si>
  <si>
    <t>10.1.5.2.7</t>
  </si>
  <si>
    <t>Ecran de projection électrique</t>
  </si>
  <si>
    <t>10.1.5.2.8</t>
  </si>
  <si>
    <t>Bloc Prise vidéo projecteur</t>
  </si>
  <si>
    <t>10.1.5.3</t>
  </si>
  <si>
    <t>CAFETERIA</t>
  </si>
  <si>
    <t>10.1.5.3.1</t>
  </si>
  <si>
    <t>Bloc Prise existant 6PC / 2RJ</t>
  </si>
  <si>
    <t>10.1.5.3.2</t>
  </si>
  <si>
    <t>PC service</t>
  </si>
  <si>
    <t>10.1.5.3.3</t>
  </si>
  <si>
    <t>Bloc prise existant 2 PC / 3RJ</t>
  </si>
  <si>
    <t>10.1.5.3.4</t>
  </si>
  <si>
    <t>10.1.5.3.5</t>
  </si>
  <si>
    <t>Ecran TV</t>
  </si>
  <si>
    <t>10.1.5.3.6</t>
  </si>
  <si>
    <t>PC Cuisine</t>
  </si>
  <si>
    <t>10.1.5.3.7</t>
  </si>
  <si>
    <t>Modification réseau Eclairage</t>
  </si>
  <si>
    <t>10.1.5.3.8</t>
  </si>
  <si>
    <t>10.1.5.3.9</t>
  </si>
  <si>
    <t>10.1.5.4</t>
  </si>
  <si>
    <t>10.1.5.4.1</t>
  </si>
  <si>
    <t>10.1.5.4.2</t>
  </si>
  <si>
    <t>10.1.5.4.3</t>
  </si>
  <si>
    <t>PTI à créer</t>
  </si>
  <si>
    <t>10.1.5.4.4</t>
  </si>
  <si>
    <t>PTI existant à déplacer</t>
  </si>
  <si>
    <t>10.1.5.4.5</t>
  </si>
  <si>
    <t>10.1.5.5</t>
  </si>
  <si>
    <t>10.1.5.5.1</t>
  </si>
  <si>
    <t>10.1.5.5.2</t>
  </si>
  <si>
    <t>10.1.5.5.3</t>
  </si>
  <si>
    <t>10.1.5.5.4</t>
  </si>
  <si>
    <t>10.1.5.6</t>
  </si>
  <si>
    <t>CIRCULATION</t>
  </si>
  <si>
    <t>10.1.5.6.1</t>
  </si>
  <si>
    <t>BAES</t>
  </si>
  <si>
    <t>10.1.5.6.2</t>
  </si>
  <si>
    <t>10.1.5.7</t>
  </si>
  <si>
    <t>BUREAU COM</t>
  </si>
  <si>
    <t>10.1.5.7.1</t>
  </si>
  <si>
    <t>10.1.5.7.2</t>
  </si>
  <si>
    <t>10.1.5.7.3</t>
  </si>
  <si>
    <t>10.1.5.8</t>
  </si>
  <si>
    <t>BUREAU SAG responsable</t>
  </si>
  <si>
    <t>10.1.5.8.1</t>
  </si>
  <si>
    <t>10.1.5.9</t>
  </si>
  <si>
    <t>BUREAU STL / SPS</t>
  </si>
  <si>
    <t>10.1.5.9.1</t>
  </si>
  <si>
    <t>10.1.5.9.2</t>
  </si>
  <si>
    <t>10.1.5.9.3</t>
  </si>
  <si>
    <t>10.1.5.9.4</t>
  </si>
  <si>
    <t>10.1.5.9.5</t>
  </si>
  <si>
    <t>10.1.5.10</t>
  </si>
  <si>
    <t>BUREAU  SSI</t>
  </si>
  <si>
    <t>10.1.5.10.1</t>
  </si>
  <si>
    <t>10.1.5.10.2</t>
  </si>
  <si>
    <t>10.1.5.10.3</t>
  </si>
  <si>
    <t>10.1.5.11</t>
  </si>
  <si>
    <t>BUREAU  SSI RESPONSABLE</t>
  </si>
  <si>
    <t>10.1.5.11.1</t>
  </si>
  <si>
    <t>10.1.5.12</t>
  </si>
  <si>
    <t>FLEX / BULLE</t>
  </si>
  <si>
    <t>10.1.5.12.1</t>
  </si>
  <si>
    <t>10.1.5.12.2</t>
  </si>
  <si>
    <t>10.1.5.12.4</t>
  </si>
  <si>
    <t>10.1.5.13</t>
  </si>
  <si>
    <t>LOCAL INFO</t>
  </si>
  <si>
    <t>10.1.5.14</t>
  </si>
  <si>
    <t>LOCAL TECHNIQUE / MENAGE</t>
  </si>
  <si>
    <t>10.1.5.15</t>
  </si>
  <si>
    <t>LOCAL TECHNIQUE n°2</t>
  </si>
  <si>
    <t>10.1.5.15.2</t>
  </si>
  <si>
    <t>10.1.5.16</t>
  </si>
  <si>
    <t>Local Douche</t>
  </si>
  <si>
    <t>10.1.5.17</t>
  </si>
  <si>
    <t>LOCAUX DIVERS</t>
  </si>
  <si>
    <t>10.1.5.17.1</t>
  </si>
  <si>
    <t>PC service (ménage)</t>
  </si>
  <si>
    <t>10.1.5.18</t>
  </si>
  <si>
    <t>SPV Responsable 1</t>
  </si>
  <si>
    <t>10.1.5.18.1</t>
  </si>
  <si>
    <t>10.1.5.18.3</t>
  </si>
  <si>
    <t>10.1.5.19</t>
  </si>
  <si>
    <t>SPV Responsable 2</t>
  </si>
  <si>
    <t>10.1.5.19.1</t>
  </si>
  <si>
    <t>10.1.5.19.3</t>
  </si>
  <si>
    <t>10.1.5.19.4</t>
  </si>
  <si>
    <t>10.1.5.20</t>
  </si>
  <si>
    <t>SPV Responsable 3</t>
  </si>
  <si>
    <t>10.1.5.20.1</t>
  </si>
  <si>
    <t>10.1.5.20.3</t>
  </si>
  <si>
    <t>10.1.5.20.4</t>
  </si>
  <si>
    <t>10.1.5.21</t>
  </si>
  <si>
    <t>POLE EUROPE SPV</t>
  </si>
  <si>
    <t>10.1.5.21.1</t>
  </si>
  <si>
    <t>10.1.5.21.3</t>
  </si>
  <si>
    <t>10.1.5.21.4</t>
  </si>
  <si>
    <t>10.1.5.21.5</t>
  </si>
  <si>
    <t>10.1.5.22</t>
  </si>
  <si>
    <t>POLE SUBVENTION SPV</t>
  </si>
  <si>
    <t>10.1.5.22.1</t>
  </si>
  <si>
    <t>10.1.5.22.3</t>
  </si>
  <si>
    <t>10.1.5.22.4</t>
  </si>
  <si>
    <t>10.1.5.22.5</t>
  </si>
  <si>
    <t>10.1.5.23</t>
  </si>
  <si>
    <t>POLE FLEX SPV</t>
  </si>
  <si>
    <t>10.1.5.23.1</t>
  </si>
  <si>
    <t>10.1.5.23.3</t>
  </si>
  <si>
    <t>10.1.5.23.4</t>
  </si>
  <si>
    <t>10.1.5.23.5</t>
  </si>
  <si>
    <t>10.1.5.24</t>
  </si>
  <si>
    <t>POLE CONTRAT ET INNOVATION</t>
  </si>
  <si>
    <t>10.1.5.24.1</t>
  </si>
  <si>
    <t>10.1.5.24.3</t>
  </si>
  <si>
    <t>10.1.5.24.4</t>
  </si>
  <si>
    <t>10.1.5.24.5</t>
  </si>
  <si>
    <t>10.1.5.25</t>
  </si>
  <si>
    <t>BULLE 2</t>
  </si>
  <si>
    <t>10.1.5.25.1</t>
  </si>
  <si>
    <t>10.1.5.25.2</t>
  </si>
  <si>
    <t>PTI  à créer</t>
  </si>
  <si>
    <t>10.1.5.25.3</t>
  </si>
  <si>
    <t>10.1.5.25.4</t>
  </si>
  <si>
    <t>10.1.5.26</t>
  </si>
  <si>
    <t>BULLE 5p</t>
  </si>
  <si>
    <t>10.1.5.26.1</t>
  </si>
  <si>
    <t>Sous-Total HT de PRESTATIONS PAR LOCAL</t>
  </si>
  <si>
    <t>10.1.6</t>
  </si>
  <si>
    <t>TD</t>
  </si>
  <si>
    <t>10.1.6.1</t>
  </si>
  <si>
    <t>Adaptation du TD existant</t>
  </si>
  <si>
    <t>Sous-Total HT de TD</t>
  </si>
  <si>
    <t>10.1.7</t>
  </si>
  <si>
    <t>PRESTATIONS COMPLEMENTAIRES</t>
  </si>
  <si>
    <t>10.1.7.1</t>
  </si>
  <si>
    <t>Recette informatique</t>
  </si>
  <si>
    <t>10.1.7.2</t>
  </si>
  <si>
    <t>10.1.7.3</t>
  </si>
  <si>
    <t>Distribution</t>
  </si>
  <si>
    <t>PM</t>
  </si>
  <si>
    <t>Sous-Total HT de PRESTATIONS COMPLEMENTAIRES</t>
  </si>
  <si>
    <t>MONTANT HT - 10 - ELECTRICITE - ECLAIRAGE</t>
  </si>
  <si>
    <t>MONTANT TTC - 10 - ELECTRICITE - ECLAIRAGE</t>
  </si>
  <si>
    <t>11</t>
  </si>
  <si>
    <t>PLOMBERIE - CVC</t>
  </si>
  <si>
    <t>11.1</t>
  </si>
  <si>
    <t>PRESTATIONS PLOMBERIE</t>
  </si>
  <si>
    <t>11.1.1</t>
  </si>
  <si>
    <t>Neutralisation installation existante</t>
  </si>
  <si>
    <t>11.1.3</t>
  </si>
  <si>
    <t>Ballon ECS 200L</t>
  </si>
  <si>
    <t>11.2</t>
  </si>
  <si>
    <t>PRESTATION CLIMATISATION</t>
  </si>
  <si>
    <t>11.2.1</t>
  </si>
  <si>
    <t>11.2.2</t>
  </si>
  <si>
    <t>Dépose / repose unité murale</t>
  </si>
  <si>
    <t>11.2.3</t>
  </si>
  <si>
    <t>Déplacement cassette de climatisation existante</t>
  </si>
  <si>
    <t>11.2.4</t>
  </si>
  <si>
    <t>Déplacement unité murale de climatisation existante</t>
  </si>
  <si>
    <t>11.2.5</t>
  </si>
  <si>
    <t>Déplacement télécommande</t>
  </si>
  <si>
    <t>11.2.6</t>
  </si>
  <si>
    <t>Suppression télécommande / Pilotage modifié</t>
  </si>
  <si>
    <t>11.3</t>
  </si>
  <si>
    <t>PRESTATION VENTILATION</t>
  </si>
  <si>
    <t>11.3.1</t>
  </si>
  <si>
    <t>Neutralisation réseaux VMC</t>
  </si>
  <si>
    <t>11.3.2</t>
  </si>
  <si>
    <t>Dépose / Repose bouche VMC existante</t>
  </si>
  <si>
    <t>11.3.3</t>
  </si>
  <si>
    <t>Adaptation réseaux VMC</t>
  </si>
  <si>
    <t>MONTANT HT - 11 - PLOMBERIE - CVC</t>
  </si>
  <si>
    <t>MONTANT TTC - 11 - PLOMBERIE - CVC</t>
  </si>
  <si>
    <t>12</t>
  </si>
  <si>
    <t>MENUISERIE AGENCEMENT</t>
  </si>
  <si>
    <t>12.2</t>
  </si>
  <si>
    <t>12.3</t>
  </si>
  <si>
    <t>Claustras bois ajourés</t>
  </si>
  <si>
    <t>MONTANT HT - 12 - MENUISERIE AGENCEMENT</t>
  </si>
  <si>
    <t>MONTANT TTC - 12 - MENUISERIE AGENCEMENT</t>
  </si>
  <si>
    <t>13</t>
  </si>
  <si>
    <t>ACOUSTIQUE</t>
  </si>
  <si>
    <t>13.1</t>
  </si>
  <si>
    <t>13.2</t>
  </si>
  <si>
    <t>13.3</t>
  </si>
  <si>
    <t>MONTANT HT - 13 - ACOUSTIQUE</t>
  </si>
  <si>
    <t>MONTANT TTC - 13 - ACOUSTIQUE</t>
  </si>
  <si>
    <t>LOT n14. A LA CHARGE MATIRE D'OUVRAGE</t>
  </si>
  <si>
    <t>14</t>
  </si>
  <si>
    <t>14.1</t>
  </si>
  <si>
    <t>LISTE DES LOTS A LA CHARGE DU MAITRE D'OUVRAGE</t>
  </si>
  <si>
    <t>14.1.1</t>
  </si>
  <si>
    <t>Contrôle d'accès / Sécurité intrusion</t>
  </si>
  <si>
    <t>14.1.2</t>
  </si>
  <si>
    <t>SSI - Sécurité des personnes et des biens</t>
  </si>
  <si>
    <t>14.1.3</t>
  </si>
  <si>
    <t>Le Mobilier</t>
  </si>
  <si>
    <t>14.1.4</t>
  </si>
  <si>
    <t>Constat d'huissier avant travaux</t>
  </si>
  <si>
    <t>14.1.5</t>
  </si>
  <si>
    <t>Signalétique</t>
  </si>
  <si>
    <t>14.1.6</t>
  </si>
  <si>
    <t>Equipements Numériques / Digital</t>
  </si>
  <si>
    <t>14.1.7</t>
  </si>
  <si>
    <t>Stores</t>
  </si>
  <si>
    <t>Cachet et signature de l'entreprise</t>
  </si>
  <si>
    <t>Bon pour accord</t>
  </si>
  <si>
    <t>LOT n01. CURAGE - DEMOLITION (tranche ferme)</t>
  </si>
  <si>
    <t>(</t>
  </si>
  <si>
    <t>Reprise de flocage ( pas objet : tranche ferme)</t>
  </si>
  <si>
    <t>REPOSE SOIGNEE DES EXISTANTS (tranche ferme : sans objet)</t>
  </si>
  <si>
    <t xml:space="preserve">Cloison HOYEZ H7 vitrée toute hauteur - Rw (C) = 43 (-2dB) ou équivalent </t>
  </si>
  <si>
    <t>Bloc porte 1 vantail HOYEZ LINEAL vitré - L93 + imposte vitrée Rw (C) = 40 (-1dB) ou équivalent</t>
  </si>
  <si>
    <t>Bloc porte 1 vantail HOYEZ LINEAL vitré - L93 sans  imposte ou équivalent</t>
  </si>
  <si>
    <t>Bloc porte Bois stratifié avec imposte stratifié EGGER 41dB avec plinthe automatique ou équivalent</t>
  </si>
  <si>
    <t>Bloc porte 1 vantail vitré Tertial avec imposte vitrée - Rw (C) = 32dB ou équivalent</t>
  </si>
  <si>
    <t>PLAFOND SUSPENDU FIBRE MINERALE 600 x 600 DE TYPE 3 (41dB) ou équivalent</t>
  </si>
  <si>
    <t>07.1.4.1</t>
  </si>
  <si>
    <t>07.1.1</t>
  </si>
  <si>
    <t>Sous-Total HT de TRAVAUX SUR LES EXISTANTS / INSTALLATION CHANTIER</t>
  </si>
  <si>
    <t xml:space="preserve">PLUS VALUE REVETEMENT MURAL DECORATIF </t>
  </si>
  <si>
    <t xml:space="preserve">Suspension décorative </t>
  </si>
  <si>
    <t>11.1.2</t>
  </si>
  <si>
    <t>A LA CHARGE MAITRE D'OUVRAGE (pour mémoire)</t>
  </si>
  <si>
    <t>LOT n02. FLOCAGE (tranche ferme)</t>
  </si>
  <si>
    <t>LOT n03. MENUISERIE INTERIEURE (tranche ferme)</t>
  </si>
  <si>
    <t>LOT n04. CLOISON SECHES - PLATRERIE (tranche ferme)</t>
  </si>
  <si>
    <t>LOT n05. CLOISONS MODULAIRES (tranche ferme)</t>
  </si>
  <si>
    <t>LOT n06. PLAFONDS SUSPENDUS (tranche ferme)</t>
  </si>
  <si>
    <t>LOT n07. CARRELAGE - FAIENCE (tranche ferme)</t>
  </si>
  <si>
    <t>LOT n08. REVETEMENTS SOLS SOUPLES (tranche ferme)</t>
  </si>
  <si>
    <t>LOT n09. PEINTURE - REVETEMENTS MURAUX - NETTOYAGE (tranche ferme)</t>
  </si>
  <si>
    <t>LOT n10. ELECTRICITE - ECLAIRAGE (tranche ferme)</t>
  </si>
  <si>
    <t>LOT n11. PLOMBERIE - CVC (tranche ferme)</t>
  </si>
  <si>
    <t>LOT n12. MENUISERIE AGENCEMENT (tranche ferme)</t>
  </si>
  <si>
    <t>LOT n13. ACOUSTIQUE (tranche ferme)</t>
  </si>
  <si>
    <t>PC commandé y compris interrupteur</t>
  </si>
  <si>
    <t xml:space="preserve">pavé LED </t>
  </si>
  <si>
    <t>BULLE 3 (proche SDR)</t>
  </si>
  <si>
    <t xml:space="preserve">PLUS VALUE  PEINTURE ECOLOGIQUE </t>
  </si>
  <si>
    <t>03.1.2.2</t>
  </si>
  <si>
    <t>RENFORT pour ECRAN TV</t>
  </si>
  <si>
    <t>Renfort dans cloison pleine (au besoin)</t>
  </si>
  <si>
    <t>SPEC</t>
  </si>
  <si>
    <t>07.1.4</t>
  </si>
  <si>
    <t xml:space="preserve">Douche </t>
  </si>
  <si>
    <t>11.1.4</t>
  </si>
  <si>
    <t xml:space="preserve">downlight </t>
  </si>
  <si>
    <t>12.8</t>
  </si>
  <si>
    <t>12.10</t>
  </si>
  <si>
    <t>Etagère sous TV</t>
  </si>
  <si>
    <t xml:space="preserve">Meuble courrier sur mesure (dimension approximative : 80cm x 34 cm profondeur x 218,5cm) </t>
  </si>
  <si>
    <t xml:space="preserve">Panneaux muraux acoustiques </t>
  </si>
  <si>
    <t>Baffles acoustiques verticales suspendues 1m Ht x 1,8m</t>
  </si>
  <si>
    <t>Baffles acoustiques horizontales suspendus</t>
  </si>
  <si>
    <t>c.chretien@exact-amod.com</t>
  </si>
  <si>
    <t xml:space="preserve"> </t>
  </si>
  <si>
    <t>06 89 25 05 62</t>
  </si>
  <si>
    <t>35000 RENNES</t>
  </si>
  <si>
    <t>4 Rue Chicogné</t>
  </si>
  <si>
    <t>EXACT Rennes</t>
  </si>
  <si>
    <t>MAITRE D’OUVRAGE</t>
  </si>
  <si>
    <t>CNRS</t>
  </si>
  <si>
    <t>DELEGATION BRETAGNE PAYS DE LA LOIRE</t>
  </si>
  <si>
    <t>A</t>
  </si>
  <si>
    <t>PARC ALCYONE / 1 rue ANDRE ET YVONNE MEYNIER</t>
  </si>
  <si>
    <t>Rénovation des bureaux CNRS</t>
  </si>
  <si>
    <t>DPGF TCE TRANCHE FERME</t>
  </si>
  <si>
    <t>Maitre d'œuvre Réalisation :</t>
  </si>
  <si>
    <t>Date d’édition : 31/07/2024</t>
  </si>
  <si>
    <t>Dcomposition du Prix Global et Forfaitaire (tranche ferme)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</si>
</sst>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43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sz val="10"/>
      <color rgb="FF00000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  <font>
      <u/>
      <sz val="10"/>
      <name val="Calibri"/>
      <charset val="1"/>
    </font>
    <font>
      <u/>
      <sz val="10"/>
      <color theme="1"/>
      <name val="Calibri"/>
      <charset val="1"/>
    </font>
    <font>
      <u/>
      <sz val="8.25"/>
      <color theme="1"/>
      <name val="Calibri"/>
      <charset val="1"/>
    </font>
    <font>
      <b/>
      <sz val="10"/>
      <color theme="1"/>
      <name val="Calibri"/>
      <family val="2"/>
    </font>
    <font>
      <b/>
      <sz val="18"/>
      <name val="Century Gothic"/>
      <family val="2"/>
    </font>
    <font>
      <sz val="10"/>
      <color theme="1"/>
      <name val="Calibri"/>
      <family val="2"/>
    </font>
    <font>
      <b/>
      <sz val="12"/>
      <name val="Century Gothic"/>
      <family val="2"/>
    </font>
    <font>
      <b/>
      <sz val="8.25"/>
      <name val="Tahoma"/>
      <family val="2"/>
      <charset val="1"/>
    </font>
    <font>
      <sz val="10"/>
      <color rgb="FF000000"/>
      <name val="Calibri"/>
      <family val="2"/>
    </font>
    <font>
      <sz val="8"/>
      <name val="Tahoma"/>
      <family val="2"/>
      <charset val="1"/>
    </font>
    <font>
      <sz val="8.25"/>
      <name val="Tahoma"/>
      <charset val="1"/>
    </font>
    <font>
      <sz val="8.25"/>
      <name val="Calibri"/>
      <charset val="1"/>
    </font>
    <font>
      <sz val="9"/>
      <name val="Calibri"/>
      <family val="2"/>
    </font>
    <font>
      <sz val="8.25"/>
      <name val="Calibri"/>
      <family val="2"/>
    </font>
    <font>
      <sz val="8.25"/>
      <name val="Tahoma"/>
      <family val="2"/>
    </font>
    <font>
      <sz val="10"/>
      <name val="Calibri"/>
      <family val="2"/>
    </font>
    <font>
      <u/>
      <sz val="8.25"/>
      <color theme="10"/>
      <name val="Tahoma"/>
      <family val="2"/>
    </font>
    <font>
      <b/>
      <sz val="10"/>
      <name val="Calibri"/>
      <family val="2"/>
    </font>
    <font>
      <b/>
      <sz val="2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4"/>
      <color indexed="8"/>
      <name val="Microsoft Sans Serif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2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/>
        <bgColor rgb="FFB0C4DE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rgb="FF646464"/>
      </left>
      <right/>
      <top style="thick">
        <color rgb="FF646464"/>
      </top>
      <bottom style="medium">
        <color rgb="FF646464"/>
      </bottom>
      <diagonal/>
    </border>
    <border>
      <left/>
      <right/>
      <top style="thick">
        <color rgb="FF646464"/>
      </top>
      <bottom style="medium">
        <color rgb="FF646464"/>
      </bottom>
      <diagonal/>
    </border>
    <border>
      <left/>
      <right style="thick">
        <color rgb="FF646464"/>
      </right>
      <top style="thick">
        <color rgb="FF646464"/>
      </top>
      <bottom style="medium">
        <color rgb="FF646464"/>
      </bottom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  <border>
      <left style="medium">
        <color rgb="FF646464"/>
      </left>
      <right style="thin">
        <color rgb="FFC0C0C0"/>
      </right>
      <top/>
      <bottom style="thin">
        <color indexed="64"/>
      </bottom>
      <diagonal/>
    </border>
    <border>
      <left style="thin">
        <color rgb="FFC0C0C0"/>
      </left>
      <right/>
      <top/>
      <bottom style="thin">
        <color indexed="64"/>
      </bottom>
      <diagonal/>
    </border>
    <border>
      <left/>
      <right style="thin">
        <color rgb="FFC0C0C0"/>
      </right>
      <top/>
      <bottom style="thin">
        <color indexed="64"/>
      </bottom>
      <diagonal/>
    </border>
    <border>
      <left/>
      <right style="medium">
        <color rgb="FF6464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646464"/>
      </bottom>
      <diagonal/>
    </border>
    <border>
      <left/>
      <right/>
      <top style="medium">
        <color indexed="64"/>
      </top>
      <bottom style="thin">
        <color rgb="FF646464"/>
      </bottom>
      <diagonal/>
    </border>
    <border>
      <left/>
      <right style="medium">
        <color indexed="64"/>
      </right>
      <top style="medium">
        <color indexed="64"/>
      </top>
      <bottom style="thin">
        <color rgb="FF646464"/>
      </bottom>
      <diagonal/>
    </border>
    <border>
      <left style="medium">
        <color indexed="64"/>
      </left>
      <right/>
      <top style="thin">
        <color rgb="FFC0C0C0"/>
      </top>
      <bottom/>
      <diagonal/>
    </border>
    <border>
      <left/>
      <right style="medium">
        <color indexed="64"/>
      </right>
      <top style="double">
        <color rgb="FFC0C0C0"/>
      </top>
      <bottom/>
      <diagonal/>
    </border>
    <border>
      <left style="medium">
        <color indexed="64"/>
      </left>
      <right/>
      <top style="medium">
        <color rgb="FF808080"/>
      </top>
      <bottom/>
      <diagonal/>
    </border>
    <border>
      <left/>
      <right style="medium">
        <color indexed="64"/>
      </right>
      <top style="medium">
        <color rgb="FF808080"/>
      </top>
      <bottom/>
      <diagonal/>
    </border>
  </borders>
  <cellStyleXfs count="4">
    <xf numFmtId="0" fontId="0" fillId="0" borderId="0">
      <alignment vertical="top"/>
      <protection locked="0"/>
    </xf>
    <xf numFmtId="0" fontId="28" fillId="0" borderId="0">
      <protection locked="0"/>
    </xf>
    <xf numFmtId="0" fontId="32" fillId="0" borderId="0">
      <protection locked="0"/>
    </xf>
    <xf numFmtId="0" fontId="34" fillId="0" borderId="0" applyNumberFormat="0" applyFill="0" applyBorder="0" applyAlignment="0" applyProtection="0">
      <protection locked="0"/>
    </xf>
  </cellStyleXfs>
  <cellXfs count="233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3" fillId="2" borderId="0" xfId="0" applyFont="1" applyFill="1" applyAlignment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/>
      <protection locked="0"/>
    </xf>
    <xf numFmtId="0" fontId="0" fillId="2" borderId="0" xfId="0" applyFill="1" applyProtection="1">
      <alignment vertical="top"/>
    </xf>
    <xf numFmtId="0" fontId="7" fillId="2" borderId="0" xfId="0" applyFont="1" applyFill="1" applyAlignment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10" fillId="4" borderId="9" xfId="0" applyFont="1" applyFill="1" applyBorder="1" applyAlignment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>
      <alignment horizontal="center" vertical="center"/>
      <protection locked="0"/>
    </xf>
    <xf numFmtId="0" fontId="10" fillId="4" borderId="11" xfId="0" applyFont="1" applyFill="1" applyBorder="1" applyAlignment="1">
      <alignment horizontal="center" vertical="center"/>
      <protection locked="0"/>
    </xf>
    <xf numFmtId="0" fontId="10" fillId="4" borderId="0" xfId="0" applyFont="1" applyFill="1" applyAlignment="1">
      <alignment horizontal="center" vertical="center"/>
      <protection locked="0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49" fontId="12" fillId="0" borderId="4" xfId="0" applyNumberFormat="1" applyFont="1" applyBorder="1" applyAlignment="1" applyProtection="1">
      <alignment vertical="top" wrapText="1"/>
    </xf>
    <xf numFmtId="0" fontId="13" fillId="0" borderId="0" xfId="0" applyFont="1" applyProtection="1">
      <alignment vertical="top"/>
    </xf>
    <xf numFmtId="0" fontId="14" fillId="0" borderId="14" xfId="0" applyFont="1" applyBorder="1" applyAlignment="1" applyProtection="1">
      <alignment vertical="top" wrapText="1"/>
    </xf>
    <xf numFmtId="0" fontId="15" fillId="0" borderId="14" xfId="0" applyFont="1" applyBorder="1" applyAlignment="1" applyProtection="1">
      <alignment vertical="center"/>
    </xf>
    <xf numFmtId="0" fontId="0" fillId="0" borderId="14" xfId="0" applyBorder="1">
      <alignment vertical="top"/>
      <protection locked="0"/>
    </xf>
    <xf numFmtId="0" fontId="15" fillId="0" borderId="14" xfId="0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right" vertical="center"/>
    </xf>
    <xf numFmtId="0" fontId="12" fillId="0" borderId="0" xfId="0" applyFont="1">
      <alignment vertical="top"/>
      <protection locked="0"/>
    </xf>
    <xf numFmtId="0" fontId="11" fillId="0" borderId="14" xfId="0" applyFont="1" applyBorder="1" applyAlignment="1" applyProtection="1">
      <alignment horizontal="left" vertical="center" wrapText="1" indent="1"/>
    </xf>
    <xf numFmtId="49" fontId="11" fillId="0" borderId="14" xfId="0" applyNumberFormat="1" applyFont="1" applyBorder="1" applyAlignment="1" applyProtection="1">
      <alignment horizontal="center" vertical="center" wrapText="1"/>
    </xf>
    <xf numFmtId="164" fontId="11" fillId="0" borderId="14" xfId="0" applyNumberFormat="1" applyFont="1" applyBorder="1" applyAlignment="1">
      <alignment horizontal="right" vertical="center"/>
      <protection locked="0"/>
    </xf>
    <xf numFmtId="164" fontId="11" fillId="0" borderId="14" xfId="0" applyNumberFormat="1" applyFont="1" applyBorder="1" applyAlignment="1" applyProtection="1">
      <alignment horizontal="right" vertical="center"/>
    </xf>
    <xf numFmtId="3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7" fontId="11" fillId="5" borderId="5" xfId="0" applyNumberFormat="1" applyFont="1" applyFill="1" applyBorder="1" applyAlignment="1" applyProtection="1">
      <alignment horizontal="right" vertical="center"/>
    </xf>
    <xf numFmtId="0" fontId="14" fillId="5" borderId="0" xfId="0" applyFont="1" applyFill="1" applyAlignment="1">
      <alignment horizontal="left" vertical="center"/>
      <protection locked="0"/>
    </xf>
    <xf numFmtId="4" fontId="11" fillId="0" borderId="14" xfId="0" applyNumberFormat="1" applyFont="1" applyBorder="1" applyAlignment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3" fontId="11" fillId="0" borderId="14" xfId="0" applyNumberFormat="1" applyFont="1" applyBorder="1" applyAlignment="1">
      <alignment horizontal="right" vertical="center"/>
      <protection locked="0"/>
    </xf>
    <xf numFmtId="0" fontId="11" fillId="0" borderId="14" xfId="0" applyFont="1" applyBorder="1" applyAlignment="1" applyProtection="1">
      <alignment horizontal="left" vertical="center" wrapText="1" indent="2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7" fontId="11" fillId="4" borderId="5" xfId="0" applyNumberFormat="1" applyFont="1" applyFill="1" applyBorder="1" applyAlignment="1" applyProtection="1">
      <alignment horizontal="right" vertical="center"/>
    </xf>
    <xf numFmtId="7" fontId="11" fillId="4" borderId="17" xfId="0" applyNumberFormat="1" applyFont="1" applyFill="1" applyBorder="1" applyAlignment="1" applyProtection="1">
      <alignment horizontal="right" vertical="center"/>
    </xf>
    <xf numFmtId="165" fontId="11" fillId="0" borderId="14" xfId="0" applyNumberFormat="1" applyFont="1" applyBorder="1" applyAlignment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right" vertical="center"/>
    </xf>
    <xf numFmtId="0" fontId="11" fillId="4" borderId="0" xfId="0" applyFont="1" applyFill="1" applyAlignment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0" xfId="0" applyFont="1">
      <alignment vertical="top"/>
      <protection locked="0"/>
    </xf>
    <xf numFmtId="7" fontId="11" fillId="0" borderId="23" xfId="0" applyNumberFormat="1" applyFont="1" applyBorder="1" applyAlignment="1" applyProtection="1">
      <alignment horizontal="right" vertical="center"/>
    </xf>
    <xf numFmtId="0" fontId="11" fillId="0" borderId="0" xfId="0" applyFont="1" applyAlignment="1">
      <alignment horizontal="left" vertical="center"/>
      <protection locked="0"/>
    </xf>
    <xf numFmtId="7" fontId="11" fillId="4" borderId="26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vertical="center"/>
      <protection locked="0"/>
    </xf>
    <xf numFmtId="7" fontId="11" fillId="4" borderId="28" xfId="0" applyNumberFormat="1" applyFont="1" applyFill="1" applyBorder="1" applyAlignment="1" applyProtection="1">
      <alignment horizontal="right" vertical="center"/>
    </xf>
    <xf numFmtId="7" fontId="11" fillId="4" borderId="31" xfId="0" applyNumberFormat="1" applyFont="1" applyFill="1" applyBorder="1" applyAlignment="1" applyProtection="1">
      <alignment horizontal="right" vertical="center"/>
    </xf>
    <xf numFmtId="49" fontId="19" fillId="0" borderId="0" xfId="0" applyNumberFormat="1" applyFont="1" applyAlignment="1">
      <alignment horizontal="center" vertical="center" wrapText="1"/>
      <protection locked="0"/>
    </xf>
    <xf numFmtId="49" fontId="0" fillId="0" borderId="35" xfId="0" applyNumberFormat="1" applyBorder="1" applyAlignment="1">
      <alignment vertical="top" wrapText="1"/>
      <protection locked="0"/>
    </xf>
    <xf numFmtId="49" fontId="0" fillId="0" borderId="0" xfId="0" applyNumberFormat="1" applyAlignment="1" applyProtection="1">
      <alignment vertical="top" wrapText="1"/>
    </xf>
    <xf numFmtId="49" fontId="20" fillId="0" borderId="36" xfId="0" applyNumberFormat="1" applyFont="1" applyBorder="1" applyAlignment="1">
      <alignment vertical="top" wrapText="1"/>
      <protection locked="0"/>
    </xf>
    <xf numFmtId="49" fontId="0" fillId="0" borderId="0" xfId="0" applyNumberFormat="1" applyAlignment="1">
      <alignment vertical="top" wrapText="1"/>
      <protection locked="0"/>
    </xf>
    <xf numFmtId="49" fontId="0" fillId="0" borderId="36" xfId="0" applyNumberFormat="1" applyBorder="1" applyAlignment="1">
      <alignment vertical="top" wrapText="1"/>
      <protection locked="0"/>
    </xf>
    <xf numFmtId="49" fontId="0" fillId="0" borderId="37" xfId="0" applyNumberFormat="1" applyBorder="1" applyAlignment="1">
      <alignment vertical="top" wrapText="1"/>
      <protection locked="0"/>
    </xf>
    <xf numFmtId="49" fontId="0" fillId="0" borderId="38" xfId="0" applyNumberFormat="1" applyBorder="1" applyAlignment="1">
      <alignment vertical="top" wrapText="1"/>
      <protection locked="0"/>
    </xf>
    <xf numFmtId="49" fontId="0" fillId="0" borderId="39" xfId="0" applyNumberFormat="1" applyBorder="1" applyAlignment="1">
      <alignment vertical="top" wrapText="1"/>
      <protection locked="0"/>
    </xf>
    <xf numFmtId="0" fontId="0" fillId="0" borderId="39" xfId="0" applyBorder="1">
      <alignment vertical="top"/>
      <protection locked="0"/>
    </xf>
    <xf numFmtId="0" fontId="8" fillId="0" borderId="0" xfId="0" applyFont="1" applyAlignment="1">
      <alignment horizontal="center" vertical="center"/>
      <protection locked="0"/>
    </xf>
    <xf numFmtId="49" fontId="21" fillId="0" borderId="12" xfId="0" applyNumberFormat="1" applyFont="1" applyBorder="1" applyAlignment="1" applyProtection="1">
      <alignment horizontal="left" vertical="center" wrapText="1"/>
    </xf>
    <xf numFmtId="0" fontId="21" fillId="0" borderId="13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 wrapText="1"/>
    </xf>
    <xf numFmtId="49" fontId="21" fillId="0" borderId="12" xfId="0" applyNumberFormat="1" applyFont="1" applyBorder="1" applyAlignment="1" applyProtection="1">
      <alignment vertical="center" wrapText="1"/>
    </xf>
    <xf numFmtId="0" fontId="21" fillId="0" borderId="13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vertical="center" wrapText="1"/>
    </xf>
    <xf numFmtId="0" fontId="21" fillId="0" borderId="14" xfId="0" applyFont="1" applyBorder="1" applyAlignment="1" applyProtection="1">
      <alignment horizontal="center" vertical="center"/>
    </xf>
    <xf numFmtId="0" fontId="21" fillId="0" borderId="14" xfId="0" applyFont="1" applyBorder="1" applyAlignment="1">
      <alignment horizontal="right" vertical="center"/>
      <protection locked="0"/>
    </xf>
    <xf numFmtId="0" fontId="21" fillId="0" borderId="14" xfId="0" applyFont="1" applyBorder="1" applyAlignment="1" applyProtection="1">
      <alignment horizontal="right" vertical="center"/>
    </xf>
    <xf numFmtId="0" fontId="21" fillId="0" borderId="14" xfId="0" applyFont="1" applyBorder="1" applyAlignment="1" applyProtection="1">
      <alignment horizontal="left" vertical="center" wrapText="1" indent="1"/>
    </xf>
    <xf numFmtId="49" fontId="21" fillId="0" borderId="14" xfId="0" applyNumberFormat="1" applyFont="1" applyBorder="1" applyAlignment="1" applyProtection="1">
      <alignment horizontal="center" vertical="center" wrapText="1"/>
    </xf>
    <xf numFmtId="164" fontId="21" fillId="0" borderId="14" xfId="0" applyNumberFormat="1" applyFont="1" applyBorder="1" applyAlignment="1">
      <alignment horizontal="right" vertical="center"/>
      <protection locked="0"/>
    </xf>
    <xf numFmtId="164" fontId="21" fillId="0" borderId="14" xfId="0" applyNumberFormat="1" applyFont="1" applyBorder="1" applyAlignment="1" applyProtection="1">
      <alignment horizontal="right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left" vertical="center" wrapText="1" indent="1"/>
    </xf>
    <xf numFmtId="49" fontId="23" fillId="0" borderId="14" xfId="0" applyNumberFormat="1" applyFont="1" applyBorder="1" applyAlignment="1" applyProtection="1">
      <alignment horizontal="center" vertical="center" wrapText="1"/>
    </xf>
    <xf numFmtId="164" fontId="23" fillId="0" borderId="14" xfId="0" applyNumberFormat="1" applyFont="1" applyBorder="1" applyAlignment="1">
      <alignment horizontal="right" vertical="center"/>
      <protection locked="0"/>
    </xf>
    <xf numFmtId="164" fontId="23" fillId="0" borderId="14" xfId="0" applyNumberFormat="1" applyFont="1" applyBorder="1" applyAlignment="1" applyProtection="1">
      <alignment horizontal="right" vertical="center"/>
    </xf>
    <xf numFmtId="3" fontId="23" fillId="0" borderId="14" xfId="0" applyNumberFormat="1" applyFont="1" applyBorder="1" applyAlignment="1" applyProtection="1">
      <alignment horizontal="right" vertical="center"/>
    </xf>
    <xf numFmtId="7" fontId="23" fillId="0" borderId="14" xfId="0" applyNumberFormat="1" applyFont="1" applyBorder="1" applyAlignment="1">
      <alignment horizontal="right" vertical="center"/>
      <protection locked="0"/>
    </xf>
    <xf numFmtId="0" fontId="23" fillId="0" borderId="14" xfId="0" applyFont="1" applyBorder="1" applyAlignment="1" applyProtection="1">
      <alignment horizontal="left" vertical="center" wrapText="1" indent="2"/>
    </xf>
    <xf numFmtId="0" fontId="21" fillId="0" borderId="14" xfId="0" applyFont="1" applyBorder="1" applyAlignment="1" applyProtection="1">
      <alignment horizontal="left" vertical="center" wrapText="1" indent="2"/>
    </xf>
    <xf numFmtId="0" fontId="21" fillId="0" borderId="5" xfId="0" applyFont="1" applyBorder="1" applyAlignment="1" applyProtection="1">
      <alignment horizontal="right" vertical="center"/>
    </xf>
    <xf numFmtId="0" fontId="25" fillId="0" borderId="0" xfId="0" applyFont="1">
      <alignment vertical="top"/>
      <protection locked="0"/>
    </xf>
    <xf numFmtId="7" fontId="21" fillId="0" borderId="14" xfId="0" applyNumberFormat="1" applyFont="1" applyBorder="1" applyAlignment="1">
      <alignment horizontal="right" vertical="center"/>
      <protection locked="0"/>
    </xf>
    <xf numFmtId="7" fontId="21" fillId="0" borderId="5" xfId="0" applyNumberFormat="1" applyFont="1" applyBorder="1" applyAlignment="1" applyProtection="1">
      <alignment horizontal="right" vertical="center"/>
    </xf>
    <xf numFmtId="49" fontId="23" fillId="0" borderId="12" xfId="0" applyNumberFormat="1" applyFont="1" applyBorder="1" applyAlignment="1" applyProtection="1">
      <alignment vertical="center" wrapText="1"/>
    </xf>
    <xf numFmtId="0" fontId="23" fillId="0" borderId="13" xfId="0" applyFont="1" applyBorder="1" applyAlignment="1" applyProtection="1">
      <alignment vertical="center"/>
    </xf>
    <xf numFmtId="0" fontId="23" fillId="0" borderId="14" xfId="0" applyFont="1" applyBorder="1" applyAlignment="1" applyProtection="1">
      <alignment vertical="center" wrapText="1"/>
    </xf>
    <xf numFmtId="165" fontId="21" fillId="0" borderId="14" xfId="0" applyNumberFormat="1" applyFont="1" applyBorder="1" applyAlignment="1">
      <alignment horizontal="right" vertical="center"/>
      <protection locked="0"/>
    </xf>
    <xf numFmtId="165" fontId="21" fillId="0" borderId="14" xfId="0" applyNumberFormat="1" applyFont="1" applyBorder="1" applyAlignment="1" applyProtection="1">
      <alignment horizontal="right" vertical="center"/>
    </xf>
    <xf numFmtId="0" fontId="23" fillId="0" borderId="13" xfId="0" applyFont="1" applyBorder="1" applyAlignment="1" applyProtection="1">
      <alignment horizontal="left" vertical="center" wrapText="1"/>
    </xf>
    <xf numFmtId="49" fontId="11" fillId="0" borderId="40" xfId="0" applyNumberFormat="1" applyFont="1" applyBorder="1" applyAlignment="1" applyProtection="1">
      <alignment vertical="center" wrapText="1"/>
    </xf>
    <xf numFmtId="0" fontId="11" fillId="0" borderId="41" xfId="0" applyFont="1" applyBorder="1" applyAlignment="1" applyProtection="1">
      <alignment vertical="center"/>
    </xf>
    <xf numFmtId="0" fontId="11" fillId="0" borderId="42" xfId="0" applyFont="1" applyBorder="1" applyAlignment="1" applyProtection="1">
      <alignment vertical="center" wrapText="1"/>
    </xf>
    <xf numFmtId="0" fontId="11" fillId="0" borderId="42" xfId="0" applyFont="1" applyBorder="1" applyAlignment="1" applyProtection="1">
      <alignment horizontal="center" vertical="center"/>
    </xf>
    <xf numFmtId="0" fontId="11" fillId="0" borderId="42" xfId="0" applyFont="1" applyBorder="1" applyAlignment="1">
      <alignment horizontal="right" vertical="center"/>
      <protection locked="0"/>
    </xf>
    <xf numFmtId="0" fontId="11" fillId="0" borderId="42" xfId="0" applyFont="1" applyBorder="1" applyAlignment="1" applyProtection="1">
      <alignment horizontal="right" vertical="center"/>
    </xf>
    <xf numFmtId="0" fontId="11" fillId="0" borderId="43" xfId="0" applyFont="1" applyBorder="1" applyAlignment="1" applyProtection="1">
      <alignment horizontal="right" vertical="center"/>
    </xf>
    <xf numFmtId="0" fontId="7" fillId="6" borderId="0" xfId="0" applyFont="1" applyFill="1" applyAlignment="1">
      <alignment vertical="center"/>
      <protection locked="0"/>
    </xf>
    <xf numFmtId="0" fontId="9" fillId="6" borderId="0" xfId="0" applyFont="1" applyFill="1">
      <alignment vertical="top"/>
      <protection locked="0"/>
    </xf>
    <xf numFmtId="4" fontId="11" fillId="0" borderId="0" xfId="0" applyNumberFormat="1" applyFont="1" applyAlignment="1">
      <alignment horizontal="right" vertical="center"/>
      <protection locked="0"/>
    </xf>
    <xf numFmtId="7" fontId="11" fillId="0" borderId="0" xfId="0" applyNumberFormat="1" applyFont="1" applyAlignment="1">
      <alignment horizontal="right" vertical="center"/>
      <protection locked="0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49" fontId="23" fillId="0" borderId="0" xfId="0" applyNumberFormat="1" applyFont="1" applyAlignment="1" applyProtection="1">
      <alignment horizontal="center" vertical="center" wrapText="1"/>
    </xf>
    <xf numFmtId="4" fontId="23" fillId="0" borderId="0" xfId="0" applyNumberFormat="1" applyFont="1" applyAlignment="1" applyProtection="1">
      <alignment horizontal="right" vertical="center"/>
    </xf>
    <xf numFmtId="49" fontId="16" fillId="4" borderId="1" xfId="0" applyNumberFormat="1" applyFont="1" applyFill="1" applyBorder="1" applyAlignment="1" applyProtection="1">
      <alignment horizontal="left" vertical="center" wrapText="1"/>
    </xf>
    <xf numFmtId="49" fontId="16" fillId="4" borderId="2" xfId="0" applyNumberFormat="1" applyFont="1" applyFill="1" applyBorder="1" applyAlignment="1" applyProtection="1">
      <alignment horizontal="left" vertical="center" wrapText="1"/>
    </xf>
    <xf numFmtId="49" fontId="16" fillId="4" borderId="4" xfId="0" applyNumberFormat="1" applyFont="1" applyFill="1" applyBorder="1" applyAlignment="1" applyProtection="1">
      <alignment horizontal="left" vertical="center" wrapText="1"/>
    </xf>
    <xf numFmtId="49" fontId="16" fillId="4" borderId="0" xfId="0" applyNumberFormat="1" applyFont="1" applyFill="1" applyAlignment="1" applyProtection="1">
      <alignment horizontal="left" vertical="center" wrapText="1"/>
    </xf>
    <xf numFmtId="49" fontId="16" fillId="4" borderId="15" xfId="0" applyNumberFormat="1" applyFont="1" applyFill="1" applyBorder="1" applyAlignment="1" applyProtection="1">
      <alignment horizontal="left" vertical="center" wrapText="1"/>
    </xf>
    <xf numFmtId="49" fontId="16" fillId="4" borderId="16" xfId="0" applyNumberFormat="1" applyFont="1" applyFill="1" applyBorder="1" applyAlignment="1" applyProtection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24" fillId="2" borderId="6" xfId="0" applyFont="1" applyFill="1" applyBorder="1" applyAlignment="1">
      <alignment horizontal="center" vertical="center"/>
      <protection locked="0"/>
    </xf>
    <xf numFmtId="0" fontId="5" fillId="2" borderId="7" xfId="0" applyFont="1" applyFill="1" applyBorder="1" applyAlignment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center"/>
      <protection locked="0"/>
    </xf>
    <xf numFmtId="0" fontId="8" fillId="0" borderId="0" xfId="0" applyFont="1" applyAlignment="1">
      <alignment horizontal="center" vertical="center"/>
      <protection locked="0"/>
    </xf>
    <xf numFmtId="0" fontId="7" fillId="3" borderId="0" xfId="0" applyFont="1" applyFill="1" applyAlignment="1">
      <alignment vertical="center"/>
      <protection locked="0"/>
    </xf>
    <xf numFmtId="0" fontId="9" fillId="3" borderId="0" xfId="0" applyFont="1" applyFill="1">
      <alignment vertical="top"/>
      <protection locked="0"/>
    </xf>
    <xf numFmtId="49" fontId="16" fillId="4" borderId="18" xfId="0" applyNumberFormat="1" applyFont="1" applyFill="1" applyBorder="1" applyAlignment="1" applyProtection="1">
      <alignment horizontal="center" vertical="center" wrapText="1"/>
    </xf>
    <xf numFmtId="49" fontId="16" fillId="4" borderId="19" xfId="0" applyNumberFormat="1" applyFont="1" applyFill="1" applyBorder="1" applyAlignment="1" applyProtection="1">
      <alignment horizontal="center" vertical="center" wrapText="1"/>
    </xf>
    <xf numFmtId="49" fontId="16" fillId="4" borderId="20" xfId="0" applyNumberFormat="1" applyFont="1" applyFill="1" applyBorder="1" applyAlignment="1" applyProtection="1">
      <alignment horizontal="center" vertical="center" wrapText="1"/>
    </xf>
    <xf numFmtId="49" fontId="16" fillId="0" borderId="21" xfId="0" applyNumberFormat="1" applyFont="1" applyBorder="1" applyAlignment="1" applyProtection="1">
      <alignment horizontal="left" vertical="center" wrapText="1" indent="11"/>
    </xf>
    <xf numFmtId="49" fontId="16" fillId="0" borderId="22" xfId="0" applyNumberFormat="1" applyFont="1" applyBorder="1" applyAlignment="1" applyProtection="1">
      <alignment horizontal="left" vertical="center" wrapText="1" indent="11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5" fillId="2" borderId="6" xfId="0" applyFont="1" applyFill="1" applyBorder="1" applyAlignment="1">
      <alignment horizontal="center" vertical="center"/>
      <protection locked="0"/>
    </xf>
    <xf numFmtId="49" fontId="16" fillId="4" borderId="24" xfId="0" applyNumberFormat="1" applyFont="1" applyFill="1" applyBorder="1" applyAlignment="1" applyProtection="1">
      <alignment vertical="center" wrapText="1"/>
    </xf>
    <xf numFmtId="49" fontId="16" fillId="4" borderId="25" xfId="0" applyNumberFormat="1" applyFont="1" applyFill="1" applyBorder="1" applyAlignment="1" applyProtection="1">
      <alignment vertical="center" wrapText="1"/>
    </xf>
    <xf numFmtId="49" fontId="16" fillId="4" borderId="27" xfId="0" applyNumberFormat="1" applyFont="1" applyFill="1" applyBorder="1" applyAlignment="1" applyProtection="1">
      <alignment vertical="center" wrapText="1"/>
    </xf>
    <xf numFmtId="49" fontId="16" fillId="4" borderId="0" xfId="0" applyNumberFormat="1" applyFont="1" applyFill="1" applyAlignment="1" applyProtection="1">
      <alignment vertical="center" wrapText="1"/>
    </xf>
    <xf numFmtId="49" fontId="16" fillId="4" borderId="29" xfId="0" applyNumberFormat="1" applyFont="1" applyFill="1" applyBorder="1" applyAlignment="1" applyProtection="1">
      <alignment vertical="center" wrapText="1"/>
    </xf>
    <xf numFmtId="49" fontId="16" fillId="4" borderId="30" xfId="0" applyNumberFormat="1" applyFont="1" applyFill="1" applyBorder="1" applyAlignment="1" applyProtection="1">
      <alignment vertical="center" wrapText="1"/>
    </xf>
    <xf numFmtId="49" fontId="18" fillId="0" borderId="33" xfId="0" applyNumberFormat="1" applyFont="1" applyBorder="1" applyAlignment="1">
      <alignment horizontal="center" vertical="center" wrapText="1"/>
      <protection locked="0"/>
    </xf>
    <xf numFmtId="49" fontId="18" fillId="0" borderId="34" xfId="0" applyNumberFormat="1" applyFont="1" applyBorder="1" applyAlignment="1">
      <alignment horizontal="center" vertical="center" wrapText="1"/>
      <protection locked="0"/>
    </xf>
    <xf numFmtId="49" fontId="18" fillId="0" borderId="32" xfId="0" applyNumberFormat="1" applyFont="1" applyBorder="1" applyAlignment="1">
      <alignment horizontal="center" vertical="center" wrapText="1"/>
      <protection locked="0"/>
    </xf>
    <xf numFmtId="49" fontId="14" fillId="5" borderId="4" xfId="0" applyNumberFormat="1" applyFont="1" applyFill="1" applyBorder="1" applyAlignment="1" applyProtection="1">
      <alignment horizontal="left" vertical="center" wrapText="1" indent="11"/>
    </xf>
    <xf numFmtId="49" fontId="14" fillId="5" borderId="0" xfId="0" applyNumberFormat="1" applyFont="1" applyFill="1" applyAlignment="1" applyProtection="1">
      <alignment horizontal="left" vertical="center" wrapText="1" indent="11"/>
    </xf>
    <xf numFmtId="49" fontId="26" fillId="5" borderId="4" xfId="0" applyNumberFormat="1" applyFont="1" applyFill="1" applyBorder="1" applyAlignment="1" applyProtection="1">
      <alignment horizontal="left" vertical="center" wrapText="1" indent="11"/>
    </xf>
    <xf numFmtId="0" fontId="11" fillId="0" borderId="0" xfId="0" applyFont="1" applyBorder="1" applyAlignment="1" applyProtection="1">
      <alignment horizontal="left" vertical="center" wrapText="1"/>
    </xf>
    <xf numFmtId="49" fontId="11" fillId="0" borderId="0" xfId="0" applyNumberFormat="1" applyFont="1" applyBorder="1" applyAlignment="1" applyProtection="1">
      <alignment horizontal="center" vertical="center" wrapText="1"/>
    </xf>
    <xf numFmtId="164" fontId="11" fillId="0" borderId="0" xfId="0" applyNumberFormat="1" applyFont="1" applyBorder="1" applyAlignment="1">
      <alignment horizontal="right" vertical="center"/>
      <protection locked="0"/>
    </xf>
    <xf numFmtId="7" fontId="11" fillId="0" borderId="0" xfId="0" applyNumberFormat="1" applyFont="1" applyBorder="1" applyAlignment="1">
      <alignment horizontal="right" vertical="center"/>
      <protection locked="0"/>
    </xf>
    <xf numFmtId="0" fontId="28" fillId="0" borderId="0" xfId="1" applyAlignment="1">
      <alignment vertical="top"/>
      <protection locked="0"/>
    </xf>
    <xf numFmtId="0" fontId="29" fillId="0" borderId="0" xfId="1" applyFont="1" applyAlignment="1">
      <alignment vertical="top"/>
      <protection locked="0"/>
    </xf>
    <xf numFmtId="0" fontId="29" fillId="0" borderId="45" xfId="1" applyFont="1" applyBorder="1" applyAlignment="1">
      <alignment vertical="top"/>
      <protection locked="0"/>
    </xf>
    <xf numFmtId="0" fontId="29" fillId="0" borderId="46" xfId="1" applyFont="1" applyBorder="1" applyAlignment="1">
      <alignment vertical="top"/>
      <protection locked="0"/>
    </xf>
    <xf numFmtId="0" fontId="29" fillId="0" borderId="47" xfId="1" applyFont="1" applyBorder="1" applyAlignment="1">
      <alignment vertical="top"/>
      <protection locked="0"/>
    </xf>
    <xf numFmtId="0" fontId="29" fillId="0" borderId="44" xfId="1" applyFont="1" applyBorder="1" applyAlignment="1">
      <alignment vertical="top"/>
      <protection locked="0"/>
    </xf>
    <xf numFmtId="0" fontId="29" fillId="0" borderId="48" xfId="1" applyFont="1" applyBorder="1" applyAlignment="1">
      <alignment vertical="top"/>
      <protection locked="0"/>
    </xf>
    <xf numFmtId="0" fontId="29" fillId="0" borderId="49" xfId="1" applyFont="1" applyBorder="1" applyAlignment="1">
      <alignment vertical="top"/>
      <protection locked="0"/>
    </xf>
    <xf numFmtId="0" fontId="29" fillId="0" borderId="50" xfId="1" applyFont="1" applyBorder="1" applyAlignment="1">
      <alignment vertical="top"/>
      <protection locked="0"/>
    </xf>
    <xf numFmtId="0" fontId="29" fillId="0" borderId="51" xfId="1" applyFont="1" applyBorder="1" applyAlignment="1">
      <alignment vertical="top"/>
      <protection locked="0"/>
    </xf>
    <xf numFmtId="0" fontId="38" fillId="0" borderId="48" xfId="1" applyFont="1" applyBorder="1" applyAlignment="1">
      <alignment horizontal="center" vertical="center"/>
      <protection locked="0"/>
    </xf>
    <xf numFmtId="0" fontId="29" fillId="0" borderId="0" xfId="1" applyFont="1" applyBorder="1" applyAlignment="1">
      <alignment horizontal="center" vertical="center"/>
      <protection locked="0"/>
    </xf>
    <xf numFmtId="0" fontId="29" fillId="0" borderId="0" xfId="1" applyFont="1" applyBorder="1" applyAlignment="1">
      <alignment vertical="top"/>
      <protection locked="0"/>
    </xf>
    <xf numFmtId="0" fontId="29" fillId="0" borderId="44" xfId="1" applyFont="1" applyBorder="1" applyAlignment="1">
      <alignment vertical="top"/>
      <protection locked="0"/>
    </xf>
    <xf numFmtId="0" fontId="29" fillId="0" borderId="48" xfId="1" applyFont="1" applyBorder="1" applyAlignment="1">
      <alignment horizontal="center" vertical="center"/>
      <protection locked="0"/>
    </xf>
    <xf numFmtId="0" fontId="29" fillId="0" borderId="0" xfId="1" applyFont="1" applyBorder="1" applyAlignment="1">
      <alignment horizontal="center" vertical="center"/>
      <protection locked="0"/>
    </xf>
    <xf numFmtId="0" fontId="29" fillId="0" borderId="0" xfId="1" applyFont="1" applyBorder="1" applyAlignment="1">
      <alignment vertical="top"/>
      <protection locked="0"/>
    </xf>
    <xf numFmtId="0" fontId="37" fillId="0" borderId="48" xfId="1" applyFont="1" applyBorder="1" applyAlignment="1">
      <alignment horizontal="center" vertical="center"/>
      <protection locked="0"/>
    </xf>
    <xf numFmtId="0" fontId="37" fillId="0" borderId="0" xfId="1" applyFont="1" applyBorder="1" applyAlignment="1">
      <alignment horizontal="center" vertical="center"/>
      <protection locked="0"/>
    </xf>
    <xf numFmtId="0" fontId="37" fillId="0" borderId="0" xfId="1" applyFont="1" applyBorder="1" applyAlignment="1">
      <alignment vertical="top"/>
      <protection locked="0"/>
    </xf>
    <xf numFmtId="0" fontId="37" fillId="0" borderId="47" xfId="1" applyFont="1" applyBorder="1" applyAlignment="1">
      <alignment horizontal="center" vertical="center"/>
      <protection locked="0"/>
    </xf>
    <xf numFmtId="0" fontId="37" fillId="0" borderId="46" xfId="1" applyFont="1" applyBorder="1" applyAlignment="1">
      <alignment horizontal="center" vertical="center"/>
      <protection locked="0"/>
    </xf>
    <xf numFmtId="0" fontId="37" fillId="0" borderId="46" xfId="1" applyFont="1" applyBorder="1" applyAlignment="1">
      <alignment vertical="top"/>
      <protection locked="0"/>
    </xf>
    <xf numFmtId="0" fontId="29" fillId="0" borderId="46" xfId="1" applyFont="1" applyBorder="1" applyAlignment="1">
      <alignment vertical="top"/>
      <protection locked="0"/>
    </xf>
    <xf numFmtId="0" fontId="29" fillId="0" borderId="45" xfId="1" applyFont="1" applyBorder="1" applyAlignment="1">
      <alignment vertical="top"/>
      <protection locked="0"/>
    </xf>
    <xf numFmtId="0" fontId="39" fillId="0" borderId="52" xfId="1" applyFont="1" applyBorder="1" applyAlignment="1">
      <alignment horizontal="center" vertical="center"/>
      <protection locked="0"/>
    </xf>
    <xf numFmtId="0" fontId="29" fillId="0" borderId="53" xfId="1" applyFont="1" applyBorder="1" applyAlignment="1">
      <alignment horizontal="center" vertical="center"/>
      <protection locked="0"/>
    </xf>
    <xf numFmtId="0" fontId="29" fillId="0" borderId="53" xfId="1" applyFont="1" applyBorder="1" applyAlignment="1">
      <alignment vertical="top"/>
      <protection locked="0"/>
    </xf>
    <xf numFmtId="0" fontId="29" fillId="0" borderId="54" xfId="1" applyFont="1" applyBorder="1" applyAlignment="1">
      <alignment vertical="top"/>
      <protection locked="0"/>
    </xf>
    <xf numFmtId="0" fontId="40" fillId="0" borderId="51" xfId="2" applyFont="1" applyBorder="1" applyAlignment="1">
      <alignment horizontal="center" vertical="center"/>
      <protection locked="0"/>
    </xf>
    <xf numFmtId="0" fontId="41" fillId="0" borderId="50" xfId="2" applyFont="1" applyBorder="1" applyAlignment="1">
      <alignment vertical="top"/>
      <protection locked="0"/>
    </xf>
    <xf numFmtId="0" fontId="31" fillId="0" borderId="50" xfId="2" applyFont="1" applyBorder="1" applyAlignment="1">
      <alignment horizontal="center" vertical="center"/>
      <protection locked="0"/>
    </xf>
    <xf numFmtId="0" fontId="31" fillId="0" borderId="50" xfId="2" applyFont="1" applyBorder="1" applyAlignment="1">
      <alignment vertical="top"/>
      <protection locked="0"/>
    </xf>
    <xf numFmtId="0" fontId="35" fillId="0" borderId="50" xfId="2" applyFont="1" applyBorder="1" applyAlignment="1">
      <alignment vertical="top"/>
      <protection locked="0"/>
    </xf>
    <xf numFmtId="0" fontId="31" fillId="0" borderId="49" xfId="2" applyFont="1" applyBorder="1" applyAlignment="1">
      <alignment vertical="top"/>
      <protection locked="0"/>
    </xf>
    <xf numFmtId="0" fontId="41" fillId="0" borderId="48" xfId="2" applyFont="1" applyBorder="1" applyAlignment="1">
      <alignment vertical="top"/>
      <protection locked="0"/>
    </xf>
    <xf numFmtId="0" fontId="41" fillId="0" borderId="0" xfId="2" applyFont="1" applyBorder="1" applyAlignment="1">
      <alignment vertical="top"/>
      <protection locked="0"/>
    </xf>
    <xf numFmtId="0" fontId="31" fillId="0" borderId="0" xfId="2" applyFont="1" applyBorder="1" applyAlignment="1">
      <alignment vertical="top"/>
      <protection locked="0"/>
    </xf>
    <xf numFmtId="0" fontId="33" fillId="0" borderId="0" xfId="2" applyFont="1" applyBorder="1" applyAlignment="1">
      <alignment vertical="top"/>
      <protection locked="0"/>
    </xf>
    <xf numFmtId="0" fontId="31" fillId="0" borderId="44" xfId="2" applyFont="1" applyBorder="1" applyAlignment="1">
      <alignment vertical="top"/>
      <protection locked="0"/>
    </xf>
    <xf numFmtId="0" fontId="41" fillId="0" borderId="47" xfId="2" applyFont="1" applyBorder="1" applyAlignment="1">
      <alignment vertical="top"/>
      <protection locked="0"/>
    </xf>
    <xf numFmtId="0" fontId="41" fillId="0" borderId="46" xfId="2" applyFont="1" applyBorder="1" applyAlignment="1">
      <alignment vertical="top"/>
      <protection locked="0"/>
    </xf>
    <xf numFmtId="0" fontId="31" fillId="0" borderId="46" xfId="2" applyFont="1" applyBorder="1" applyAlignment="1">
      <alignment vertical="top"/>
      <protection locked="0"/>
    </xf>
    <xf numFmtId="0" fontId="34" fillId="0" borderId="46" xfId="3" applyBorder="1" applyAlignment="1">
      <alignment vertical="top"/>
      <protection locked="0"/>
    </xf>
    <xf numFmtId="0" fontId="33" fillId="0" borderId="46" xfId="2" applyFont="1" applyBorder="1" applyAlignment="1">
      <alignment vertical="top"/>
      <protection locked="0"/>
    </xf>
    <xf numFmtId="0" fontId="31" fillId="0" borderId="45" xfId="2" applyFont="1" applyBorder="1" applyAlignment="1">
      <alignment vertical="top"/>
      <protection locked="0"/>
    </xf>
    <xf numFmtId="0" fontId="42" fillId="7" borderId="52" xfId="1" applyFont="1" applyFill="1" applyBorder="1" applyAlignment="1">
      <alignment horizontal="center" vertical="center"/>
      <protection locked="0"/>
    </xf>
    <xf numFmtId="0" fontId="31" fillId="7" borderId="53" xfId="1" applyFont="1" applyFill="1" applyBorder="1" applyAlignment="1">
      <alignment vertical="top"/>
      <protection locked="0"/>
    </xf>
    <xf numFmtId="0" fontId="31" fillId="7" borderId="54" xfId="1" applyFont="1" applyFill="1" applyBorder="1" applyAlignment="1">
      <alignment vertical="top"/>
      <protection locked="0"/>
    </xf>
    <xf numFmtId="0" fontId="36" fillId="0" borderId="0" xfId="1" applyFont="1" applyBorder="1" applyAlignment="1">
      <alignment horizontal="center" vertical="top" wrapText="1"/>
      <protection locked="0"/>
    </xf>
    <xf numFmtId="0" fontId="28" fillId="0" borderId="0" xfId="1" applyBorder="1" applyAlignment="1">
      <alignment vertical="top"/>
      <protection locked="0"/>
    </xf>
    <xf numFmtId="0" fontId="31" fillId="0" borderId="0" xfId="1" applyFont="1" applyBorder="1" applyAlignment="1">
      <alignment horizontal="right" vertical="top"/>
      <protection locked="0"/>
    </xf>
    <xf numFmtId="0" fontId="31" fillId="0" borderId="0" xfId="1" applyFont="1" applyBorder="1" applyAlignment="1">
      <alignment horizontal="left" vertical="top"/>
      <protection locked="0"/>
    </xf>
    <xf numFmtId="0" fontId="30" fillId="0" borderId="0" xfId="1" applyFont="1" applyBorder="1" applyAlignment="1">
      <alignment horizontal="right" vertical="center"/>
      <protection locked="0"/>
    </xf>
    <xf numFmtId="49" fontId="16" fillId="4" borderId="55" xfId="0" applyNumberFormat="1" applyFont="1" applyFill="1" applyBorder="1" applyAlignment="1" applyProtection="1">
      <alignment horizontal="center" vertical="center" wrapText="1"/>
    </xf>
    <xf numFmtId="49" fontId="16" fillId="4" borderId="56" xfId="0" applyNumberFormat="1" applyFont="1" applyFill="1" applyBorder="1" applyAlignment="1" applyProtection="1">
      <alignment horizontal="center" vertical="center" wrapText="1"/>
    </xf>
    <xf numFmtId="49" fontId="16" fillId="4" borderId="57" xfId="0" applyNumberFormat="1" applyFont="1" applyFill="1" applyBorder="1" applyAlignment="1" applyProtection="1">
      <alignment horizontal="center" vertical="center" wrapText="1"/>
    </xf>
    <xf numFmtId="49" fontId="11" fillId="0" borderId="48" xfId="0" applyNumberFormat="1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7" fontId="11" fillId="0" borderId="44" xfId="0" applyNumberFormat="1" applyFont="1" applyBorder="1" applyAlignment="1" applyProtection="1">
      <alignment horizontal="right" vertical="center"/>
    </xf>
    <xf numFmtId="49" fontId="16" fillId="0" borderId="58" xfId="0" applyNumberFormat="1" applyFont="1" applyBorder="1" applyAlignment="1" applyProtection="1">
      <alignment horizontal="left" vertical="center" wrapText="1" indent="11"/>
    </xf>
    <xf numFmtId="7" fontId="11" fillId="0" borderId="59" xfId="0" applyNumberFormat="1" applyFont="1" applyBorder="1" applyAlignment="1" applyProtection="1">
      <alignment horizontal="right" vertical="center"/>
    </xf>
    <xf numFmtId="49" fontId="16" fillId="4" borderId="60" xfId="0" applyNumberFormat="1" applyFont="1" applyFill="1" applyBorder="1" applyAlignment="1" applyProtection="1">
      <alignment vertical="center" wrapText="1"/>
    </xf>
    <xf numFmtId="7" fontId="11" fillId="4" borderId="61" xfId="0" applyNumberFormat="1" applyFont="1" applyFill="1" applyBorder="1" applyAlignment="1" applyProtection="1">
      <alignment horizontal="right" vertical="center"/>
    </xf>
    <xf numFmtId="49" fontId="16" fillId="4" borderId="48" xfId="0" applyNumberFormat="1" applyFont="1" applyFill="1" applyBorder="1" applyAlignment="1" applyProtection="1">
      <alignment vertical="center" wrapText="1"/>
    </xf>
    <xf numFmtId="49" fontId="16" fillId="4" borderId="0" xfId="0" applyNumberFormat="1" applyFont="1" applyFill="1" applyBorder="1" applyAlignment="1" applyProtection="1">
      <alignment vertical="center" wrapText="1"/>
    </xf>
    <xf numFmtId="7" fontId="11" fillId="4" borderId="44" xfId="0" applyNumberFormat="1" applyFont="1" applyFill="1" applyBorder="1" applyAlignment="1" applyProtection="1">
      <alignment horizontal="right" vertical="center"/>
    </xf>
    <xf numFmtId="49" fontId="16" fillId="4" borderId="47" xfId="0" applyNumberFormat="1" applyFont="1" applyFill="1" applyBorder="1" applyAlignment="1" applyProtection="1">
      <alignment vertical="center" wrapText="1"/>
    </xf>
    <xf numFmtId="49" fontId="16" fillId="4" borderId="46" xfId="0" applyNumberFormat="1" applyFont="1" applyFill="1" applyBorder="1" applyAlignment="1" applyProtection="1">
      <alignment vertical="center" wrapText="1"/>
    </xf>
    <xf numFmtId="7" fontId="11" fillId="4" borderId="45" xfId="0" applyNumberFormat="1" applyFont="1" applyFill="1" applyBorder="1" applyAlignment="1" applyProtection="1">
      <alignment horizontal="right" vertical="center"/>
    </xf>
    <xf numFmtId="49" fontId="23" fillId="0" borderId="48" xfId="0" applyNumberFormat="1" applyFont="1" applyBorder="1" applyAlignment="1" applyProtection="1">
      <alignment horizontal="left" vertical="center" wrapText="1"/>
    </xf>
  </cellXfs>
  <cellStyles count="4">
    <cellStyle name="Lien hypertexte 2" xfId="3" xr:uid="{E2441A35-14BA-4BA8-9DD9-E2F1CAF9C7A2}"/>
    <cellStyle name="Normal" xfId="0" builtinId="0"/>
    <cellStyle name="Normal 2" xfId="1" xr:uid="{AE9FF85F-39AF-4113-81F7-C62DB3F8B56C}"/>
    <cellStyle name="Normal 2 2" xfId="2" xr:uid="{78C257E2-FB88-4B6B-9C12-0B22B454D57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204788</xdr:colOff>
      <xdr:row>33</xdr:row>
      <xdr:rowOff>128588</xdr:rowOff>
    </xdr:from>
    <xdr:ext cx="1981200" cy="762000"/>
    <xdr:pic>
      <xdr:nvPicPr>
        <xdr:cNvPr id="3" name="Image 4">
          <a:extLst>
            <a:ext uri="{FF2B5EF4-FFF2-40B4-BE49-F238E27FC236}">
              <a16:creationId xmlns:a16="http://schemas.microsoft.com/office/drawing/2014/main" id="{E6873114-22BF-428F-A904-2B5676E5D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4533900"/>
          <a:ext cx="19812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95249</xdr:colOff>
      <xdr:row>19</xdr:row>
      <xdr:rowOff>66674</xdr:rowOff>
    </xdr:from>
    <xdr:to>
      <xdr:col>7</xdr:col>
      <xdr:colOff>342900</xdr:colOff>
      <xdr:row>32</xdr:row>
      <xdr:rowOff>233363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892E421-E925-4B21-7538-968F3BC315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9" y="3833812"/>
          <a:ext cx="1962151" cy="1962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.chretien@exact-amod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F6873-4415-429F-A4ED-B64F2AFD7F49}">
  <sheetPr>
    <pageSetUpPr fitToPage="1"/>
  </sheetPr>
  <dimension ref="A1:IU51"/>
  <sheetViews>
    <sheetView view="pageBreakPreview" zoomScaleNormal="100" zoomScaleSheetLayoutView="100" workbookViewId="0">
      <selection activeCell="U6" sqref="U6"/>
    </sheetView>
  </sheetViews>
  <sheetFormatPr baseColWidth="10" defaultColWidth="10" defaultRowHeight="10.9" x14ac:dyDescent="0.3"/>
  <cols>
    <col min="1" max="10" width="10" style="163" customWidth="1"/>
    <col min="11" max="11" width="10.5" style="163" customWidth="1"/>
    <col min="12" max="255" width="10" style="163" customWidth="1"/>
    <col min="256" max="16384" width="10" style="162"/>
  </cols>
  <sheetData>
    <row r="1" spans="1:12" x14ac:dyDescent="0.3">
      <c r="A1" s="171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69"/>
    </row>
    <row r="2" spans="1:12" ht="11.25" thickBot="1" x14ac:dyDescent="0.35">
      <c r="A2" s="16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67"/>
    </row>
    <row r="3" spans="1:12" ht="17.25" thickBot="1" x14ac:dyDescent="0.35">
      <c r="A3" s="168"/>
      <c r="B3" s="187" t="s">
        <v>657</v>
      </c>
      <c r="C3" s="188"/>
      <c r="D3" s="189"/>
      <c r="E3" s="189"/>
      <c r="F3" s="189"/>
      <c r="G3" s="189"/>
      <c r="H3" s="189"/>
      <c r="I3" s="189"/>
      <c r="J3" s="189"/>
      <c r="K3" s="190"/>
      <c r="L3" s="167"/>
    </row>
    <row r="4" spans="1:12" ht="15.75" x14ac:dyDescent="0.3">
      <c r="A4" s="168"/>
      <c r="B4" s="172" t="s">
        <v>658</v>
      </c>
      <c r="C4" s="173"/>
      <c r="D4" s="174"/>
      <c r="E4" s="174"/>
      <c r="F4" s="174"/>
      <c r="G4" s="174"/>
      <c r="H4" s="174"/>
      <c r="I4" s="174"/>
      <c r="J4" s="174"/>
      <c r="K4" s="175"/>
      <c r="L4" s="167"/>
    </row>
    <row r="5" spans="1:12" x14ac:dyDescent="0.3">
      <c r="A5" s="168"/>
      <c r="B5" s="176"/>
      <c r="C5" s="177"/>
      <c r="D5" s="178"/>
      <c r="E5" s="178"/>
      <c r="F5" s="178"/>
      <c r="G5" s="178"/>
      <c r="H5" s="178"/>
      <c r="I5" s="178"/>
      <c r="J5" s="178"/>
      <c r="K5" s="167"/>
      <c r="L5" s="167"/>
    </row>
    <row r="6" spans="1:12" ht="15.75" x14ac:dyDescent="0.3">
      <c r="A6" s="168"/>
      <c r="B6" s="179" t="s">
        <v>659</v>
      </c>
      <c r="C6" s="180"/>
      <c r="D6" s="181"/>
      <c r="E6" s="181"/>
      <c r="F6" s="174"/>
      <c r="G6" s="174"/>
      <c r="H6" s="174"/>
      <c r="I6" s="174"/>
      <c r="J6" s="174"/>
      <c r="K6" s="175"/>
      <c r="L6" s="167"/>
    </row>
    <row r="7" spans="1:12" ht="15.75" x14ac:dyDescent="0.3">
      <c r="A7" s="168" t="s">
        <v>660</v>
      </c>
      <c r="B7" s="179" t="s">
        <v>661</v>
      </c>
      <c r="C7" s="180"/>
      <c r="D7" s="181"/>
      <c r="E7" s="181"/>
      <c r="F7" s="174"/>
      <c r="G7" s="174"/>
      <c r="H7" s="174"/>
      <c r="I7" s="174"/>
      <c r="J7" s="174"/>
      <c r="K7" s="175"/>
      <c r="L7" s="167"/>
    </row>
    <row r="8" spans="1:12" ht="16.149999999999999" thickBot="1" x14ac:dyDescent="0.35">
      <c r="A8" s="168"/>
      <c r="B8" s="182" t="s">
        <v>654</v>
      </c>
      <c r="C8" s="183"/>
      <c r="D8" s="184"/>
      <c r="E8" s="184"/>
      <c r="F8" s="185"/>
      <c r="G8" s="185"/>
      <c r="H8" s="185"/>
      <c r="I8" s="185"/>
      <c r="J8" s="185"/>
      <c r="K8" s="186"/>
      <c r="L8" s="167"/>
    </row>
    <row r="9" spans="1:12" x14ac:dyDescent="0.3">
      <c r="A9" s="168"/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67"/>
    </row>
    <row r="10" spans="1:12" x14ac:dyDescent="0.3">
      <c r="A10" s="168"/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67"/>
    </row>
    <row r="11" spans="1:12" x14ac:dyDescent="0.3">
      <c r="A11" s="168"/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67"/>
    </row>
    <row r="12" spans="1:12" x14ac:dyDescent="0.3">
      <c r="A12" s="168"/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67"/>
    </row>
    <row r="13" spans="1:12" ht="53.75" customHeight="1" x14ac:dyDescent="0.3">
      <c r="A13" s="168"/>
      <c r="B13" s="211" t="s">
        <v>662</v>
      </c>
      <c r="C13" s="174"/>
      <c r="D13" s="174"/>
      <c r="E13" s="174"/>
      <c r="F13" s="174"/>
      <c r="G13" s="174"/>
      <c r="H13" s="174"/>
      <c r="I13" s="174"/>
      <c r="J13" s="174"/>
      <c r="K13" s="174"/>
      <c r="L13" s="167"/>
    </row>
    <row r="14" spans="1:12" x14ac:dyDescent="0.3">
      <c r="A14" s="168"/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67"/>
    </row>
    <row r="15" spans="1:12" x14ac:dyDescent="0.3">
      <c r="A15" s="168"/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67"/>
    </row>
    <row r="16" spans="1:12" x14ac:dyDescent="0.3">
      <c r="A16" s="168"/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67"/>
    </row>
    <row r="17" spans="1:12" ht="11.25" thickBot="1" x14ac:dyDescent="0.35">
      <c r="A17" s="168"/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67"/>
    </row>
    <row r="18" spans="1:12" ht="31.15" thickBot="1" x14ac:dyDescent="0.35">
      <c r="A18" s="168"/>
      <c r="B18" s="208" t="s">
        <v>663</v>
      </c>
      <c r="C18" s="209"/>
      <c r="D18" s="209"/>
      <c r="E18" s="209"/>
      <c r="F18" s="209"/>
      <c r="G18" s="209"/>
      <c r="H18" s="209"/>
      <c r="I18" s="209"/>
      <c r="J18" s="209"/>
      <c r="K18" s="210"/>
      <c r="L18" s="167"/>
    </row>
    <row r="19" spans="1:12" x14ac:dyDescent="0.3">
      <c r="A19" s="168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67"/>
    </row>
    <row r="20" spans="1:12" x14ac:dyDescent="0.3">
      <c r="A20" s="168"/>
      <c r="B20" s="178"/>
      <c r="C20" s="212"/>
      <c r="D20" s="178"/>
      <c r="E20" s="178"/>
      <c r="F20" s="178"/>
      <c r="G20" s="178"/>
      <c r="H20" s="178"/>
      <c r="I20" s="178"/>
      <c r="J20" s="178"/>
      <c r="K20" s="178"/>
      <c r="L20" s="167"/>
    </row>
    <row r="21" spans="1:12" x14ac:dyDescent="0.3">
      <c r="A21" s="168"/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67"/>
    </row>
    <row r="22" spans="1:12" x14ac:dyDescent="0.3">
      <c r="A22" s="168"/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67"/>
    </row>
    <row r="23" spans="1:12" x14ac:dyDescent="0.3">
      <c r="A23" s="168"/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67"/>
    </row>
    <row r="24" spans="1:12" x14ac:dyDescent="0.3">
      <c r="A24" s="168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67"/>
    </row>
    <row r="25" spans="1:12" x14ac:dyDescent="0.3">
      <c r="A25" s="168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67"/>
    </row>
    <row r="26" spans="1:12" x14ac:dyDescent="0.3">
      <c r="A26" s="168"/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67"/>
    </row>
    <row r="27" spans="1:12" x14ac:dyDescent="0.3">
      <c r="A27" s="16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67"/>
    </row>
    <row r="28" spans="1:12" x14ac:dyDescent="0.3">
      <c r="A28" s="168"/>
      <c r="B28" s="178"/>
      <c r="C28" s="178"/>
      <c r="D28" s="178"/>
      <c r="E28" s="178"/>
      <c r="F28" s="178"/>
      <c r="G28" s="178"/>
      <c r="H28" s="178"/>
      <c r="I28" s="212"/>
      <c r="J28" s="178"/>
      <c r="K28" s="178"/>
      <c r="L28" s="167"/>
    </row>
    <row r="29" spans="1:12" x14ac:dyDescent="0.3">
      <c r="A29" s="168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67"/>
    </row>
    <row r="30" spans="1:12" x14ac:dyDescent="0.3">
      <c r="A30" s="16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67"/>
    </row>
    <row r="31" spans="1:12" x14ac:dyDescent="0.3">
      <c r="A31" s="16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67"/>
    </row>
    <row r="32" spans="1:12" x14ac:dyDescent="0.3">
      <c r="A32" s="168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67"/>
    </row>
    <row r="33" spans="1:12" ht="38" customHeight="1" thickBot="1" x14ac:dyDescent="0.35">
      <c r="A33" s="168"/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67"/>
    </row>
    <row r="34" spans="1:12" ht="13.15" x14ac:dyDescent="0.3">
      <c r="A34" s="168"/>
      <c r="B34" s="191" t="s">
        <v>664</v>
      </c>
      <c r="C34" s="192"/>
      <c r="D34" s="192"/>
      <c r="E34" s="193"/>
      <c r="F34" s="194"/>
      <c r="G34" s="194"/>
      <c r="H34" s="194"/>
      <c r="I34" s="195" t="s">
        <v>656</v>
      </c>
      <c r="J34" s="194"/>
      <c r="K34" s="196"/>
      <c r="L34" s="167"/>
    </row>
    <row r="35" spans="1:12" ht="13.15" x14ac:dyDescent="0.3">
      <c r="A35" s="168"/>
      <c r="B35" s="197"/>
      <c r="C35" s="198"/>
      <c r="D35" s="198"/>
      <c r="E35" s="199"/>
      <c r="F35" s="199"/>
      <c r="G35" s="199"/>
      <c r="H35" s="199"/>
      <c r="I35" s="200" t="s">
        <v>655</v>
      </c>
      <c r="J35" s="200"/>
      <c r="K35" s="201"/>
      <c r="L35" s="167"/>
    </row>
    <row r="36" spans="1:12" ht="13.25" customHeight="1" x14ac:dyDescent="0.3">
      <c r="A36" s="168"/>
      <c r="B36" s="197"/>
      <c r="C36" s="198"/>
      <c r="D36" s="198"/>
      <c r="E36" s="199"/>
      <c r="F36" s="199"/>
      <c r="G36" s="199"/>
      <c r="H36" s="199"/>
      <c r="I36" s="200" t="s">
        <v>654</v>
      </c>
      <c r="J36" s="200"/>
      <c r="K36" s="201"/>
      <c r="L36" s="167"/>
    </row>
    <row r="37" spans="1:12" ht="13.15" x14ac:dyDescent="0.3">
      <c r="A37" s="168"/>
      <c r="B37" s="197"/>
      <c r="C37" s="198"/>
      <c r="D37" s="198"/>
      <c r="E37" s="199"/>
      <c r="F37" s="199"/>
      <c r="G37" s="199"/>
      <c r="H37" s="199"/>
      <c r="I37" s="200" t="s">
        <v>653</v>
      </c>
      <c r="J37" s="200"/>
      <c r="K37" s="201"/>
      <c r="L37" s="167"/>
    </row>
    <row r="38" spans="1:12" ht="13.25" customHeight="1" x14ac:dyDescent="0.3">
      <c r="A38" s="168"/>
      <c r="B38" s="197" t="s">
        <v>652</v>
      </c>
      <c r="C38" s="198"/>
      <c r="D38" s="198"/>
      <c r="E38" s="199"/>
      <c r="F38" s="199"/>
      <c r="G38" s="199"/>
      <c r="H38" s="199"/>
      <c r="I38" s="200"/>
      <c r="J38" s="200"/>
      <c r="K38" s="201"/>
      <c r="L38" s="167"/>
    </row>
    <row r="39" spans="1:12" ht="13.5" customHeight="1" thickBot="1" x14ac:dyDescent="0.35">
      <c r="A39" s="168"/>
      <c r="B39" s="202"/>
      <c r="C39" s="203"/>
      <c r="D39" s="203"/>
      <c r="E39" s="204"/>
      <c r="F39" s="204"/>
      <c r="G39" s="204"/>
      <c r="H39" s="204"/>
      <c r="I39" s="205" t="s">
        <v>651</v>
      </c>
      <c r="J39" s="206"/>
      <c r="K39" s="207"/>
      <c r="L39" s="167"/>
    </row>
    <row r="40" spans="1:12" x14ac:dyDescent="0.3">
      <c r="A40" s="168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67"/>
    </row>
    <row r="41" spans="1:12" x14ac:dyDescent="0.3">
      <c r="A41" s="168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67"/>
    </row>
    <row r="42" spans="1:12" x14ac:dyDescent="0.3">
      <c r="A42" s="16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67"/>
    </row>
    <row r="43" spans="1:12" x14ac:dyDescent="0.3">
      <c r="A43" s="16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67"/>
    </row>
    <row r="44" spans="1:12" x14ac:dyDescent="0.3">
      <c r="A44" s="168"/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67"/>
    </row>
    <row r="45" spans="1:12" x14ac:dyDescent="0.3">
      <c r="A45" s="168"/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67"/>
    </row>
    <row r="46" spans="1:12" x14ac:dyDescent="0.3">
      <c r="A46" s="168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67"/>
    </row>
    <row r="47" spans="1:12" x14ac:dyDescent="0.3">
      <c r="A47" s="168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67"/>
    </row>
    <row r="48" spans="1:12" x14ac:dyDescent="0.3">
      <c r="A48" s="168"/>
      <c r="B48" s="178"/>
      <c r="C48" s="178"/>
      <c r="D48" s="178"/>
      <c r="E48" s="178"/>
      <c r="F48" s="178"/>
      <c r="G48" s="178"/>
      <c r="H48" s="178"/>
      <c r="I48" s="213"/>
      <c r="J48" s="214"/>
      <c r="K48" s="178"/>
      <c r="L48" s="167"/>
    </row>
    <row r="49" spans="1:12" ht="11.65" x14ac:dyDescent="0.3">
      <c r="A49" s="168"/>
      <c r="B49" s="215" t="s">
        <v>665</v>
      </c>
      <c r="C49" s="174"/>
      <c r="D49" s="174"/>
      <c r="E49" s="174"/>
      <c r="F49" s="174"/>
      <c r="G49" s="174"/>
      <c r="H49" s="174"/>
      <c r="I49" s="174"/>
      <c r="J49" s="174"/>
      <c r="K49" s="174"/>
      <c r="L49" s="167"/>
    </row>
    <row r="50" spans="1:12" x14ac:dyDescent="0.3">
      <c r="A50" s="168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67"/>
    </row>
    <row r="51" spans="1:12" ht="11.25" thickBot="1" x14ac:dyDescent="0.35">
      <c r="A51" s="166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4"/>
    </row>
  </sheetData>
  <mergeCells count="16">
    <mergeCell ref="B49:K49"/>
    <mergeCell ref="B18:K18"/>
    <mergeCell ref="B34:D39"/>
    <mergeCell ref="E34:H39"/>
    <mergeCell ref="I34:K34"/>
    <mergeCell ref="I35:K35"/>
    <mergeCell ref="I36:K36"/>
    <mergeCell ref="I37:K37"/>
    <mergeCell ref="I38:K38"/>
    <mergeCell ref="I39:K39"/>
    <mergeCell ref="B3:K3"/>
    <mergeCell ref="B4:K4"/>
    <mergeCell ref="B6:K6"/>
    <mergeCell ref="B7:K7"/>
    <mergeCell ref="B8:K8"/>
    <mergeCell ref="B13:K13"/>
  </mergeCells>
  <hyperlinks>
    <hyperlink ref="I39" r:id="rId1" xr:uid="{11BFA779-8831-425F-91FE-EB5147F0109F}"/>
  </hyperlinks>
  <printOptions horizontalCentered="1"/>
  <pageMargins left="0.25" right="0.25" top="0.75" bottom="0.75" header="0.3" footer="0.3"/>
  <pageSetup paperSize="9" fitToHeight="0" orientation="portrait" useFirstPageNumber="1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565"/>
  <sheetViews>
    <sheetView showZeros="0" tabSelected="1" topLeftCell="B1" zoomScale="85" zoomScaleNormal="85" workbookViewId="0">
      <pane ySplit="1" topLeftCell="A554" activePane="bottomLeft" state="frozen"/>
      <selection activeCell="O41" sqref="O41"/>
      <selection pane="bottomLeft" activeCell="L562" sqref="L562"/>
    </sheetView>
  </sheetViews>
  <sheetFormatPr baseColWidth="10" defaultColWidth="10" defaultRowHeight="15" customHeight="1" x14ac:dyDescent="0.3"/>
  <cols>
    <col min="1" max="1" width="36.33203125" customWidth="1"/>
    <col min="2" max="2" width="15" style="1" customWidth="1"/>
    <col min="3" max="3" width="0" style="1" hidden="1" customWidth="1"/>
    <col min="4" max="4" width="130.1640625" style="1" customWidth="1"/>
    <col min="5" max="6" width="14.1640625" style="1" customWidth="1"/>
    <col min="7" max="7" width="10.33203125" customWidth="1"/>
    <col min="8" max="8" width="23" customWidth="1"/>
    <col min="9" max="9" width="27" style="1" customWidth="1"/>
    <col min="10" max="10" width="0" hidden="1" customWidth="1"/>
  </cols>
  <sheetData>
    <row r="1" spans="2:10" ht="11.25" customHeight="1" thickBot="1" x14ac:dyDescent="0.35">
      <c r="B1" s="8"/>
      <c r="C1" s="9"/>
      <c r="D1" s="8"/>
      <c r="E1" s="136"/>
      <c r="F1" s="137"/>
      <c r="G1" s="138"/>
      <c r="H1" s="137"/>
      <c r="I1" s="137"/>
      <c r="J1" s="8"/>
    </row>
    <row r="2" spans="2:10" ht="11.25" customHeight="1" x14ac:dyDescent="0.3">
      <c r="B2" s="124" t="s">
        <v>666</v>
      </c>
      <c r="C2" s="125"/>
      <c r="D2" s="125"/>
      <c r="E2" s="125"/>
      <c r="F2" s="125"/>
      <c r="G2" s="125"/>
      <c r="H2" s="125"/>
      <c r="I2" s="126"/>
      <c r="J2" s="8"/>
    </row>
    <row r="3" spans="2:10" ht="11.25" customHeight="1" x14ac:dyDescent="0.3">
      <c r="B3" s="127"/>
      <c r="C3" s="128"/>
      <c r="D3" s="128"/>
      <c r="E3" s="128"/>
      <c r="F3" s="128"/>
      <c r="G3" s="128"/>
      <c r="H3" s="128"/>
      <c r="I3" s="129"/>
      <c r="J3" s="8"/>
    </row>
    <row r="4" spans="2:10" ht="11.25" customHeight="1" x14ac:dyDescent="0.3">
      <c r="B4" s="130" t="s">
        <v>1</v>
      </c>
      <c r="C4" s="131"/>
      <c r="D4" s="131"/>
      <c r="E4" s="131"/>
      <c r="F4" s="131"/>
      <c r="G4" s="131"/>
      <c r="H4" s="131"/>
      <c r="I4" s="132"/>
      <c r="J4" s="8"/>
    </row>
    <row r="5" spans="2:10" ht="18" customHeight="1" thickBot="1" x14ac:dyDescent="0.35">
      <c r="B5" s="130" t="s">
        <v>1</v>
      </c>
      <c r="C5" s="131"/>
      <c r="D5" s="131"/>
      <c r="E5" s="131"/>
      <c r="F5" s="131"/>
      <c r="G5" s="131"/>
      <c r="H5" s="131"/>
      <c r="I5" s="132"/>
      <c r="J5" s="8"/>
    </row>
    <row r="6" spans="2:10" ht="19.5" customHeight="1" thickBot="1" x14ac:dyDescent="0.35">
      <c r="B6" s="133" t="s">
        <v>603</v>
      </c>
      <c r="C6" s="134"/>
      <c r="D6" s="134"/>
      <c r="E6" s="134"/>
      <c r="F6" s="134"/>
      <c r="G6" s="134"/>
      <c r="H6" s="134"/>
      <c r="I6" s="135" t="s">
        <v>2</v>
      </c>
      <c r="J6" s="8"/>
    </row>
    <row r="7" spans="2:10" ht="11.25" customHeight="1" thickBot="1" x14ac:dyDescent="0.35">
      <c r="B7" s="8"/>
      <c r="C7" s="9"/>
      <c r="D7" s="8"/>
      <c r="E7" s="70"/>
      <c r="F7" s="110"/>
      <c r="G7" s="111"/>
      <c r="H7" s="110"/>
      <c r="I7" s="110"/>
      <c r="J7" s="8"/>
    </row>
    <row r="8" spans="2:10" ht="37.5" customHeight="1" x14ac:dyDescent="0.3">
      <c r="B8" s="10" t="s">
        <v>3</v>
      </c>
      <c r="C8" s="11" t="s">
        <v>4</v>
      </c>
      <c r="D8" s="12" t="s">
        <v>5</v>
      </c>
      <c r="E8" s="12" t="s">
        <v>6</v>
      </c>
      <c r="F8" s="12" t="s">
        <v>7</v>
      </c>
      <c r="G8" s="12" t="s">
        <v>8</v>
      </c>
      <c r="H8" s="12" t="s">
        <v>9</v>
      </c>
      <c r="I8" s="13" t="s">
        <v>10</v>
      </c>
      <c r="J8" s="14" t="s">
        <v>11</v>
      </c>
    </row>
    <row r="9" spans="2:10" ht="31.5" customHeight="1" x14ac:dyDescent="0.3">
      <c r="B9" s="71" t="s">
        <v>12</v>
      </c>
      <c r="C9" s="72"/>
      <c r="D9" s="73" t="s">
        <v>13</v>
      </c>
      <c r="E9" s="15"/>
      <c r="F9" s="17"/>
      <c r="G9" s="16"/>
      <c r="H9" s="16"/>
      <c r="I9" s="18"/>
    </row>
    <row r="10" spans="2:10" ht="26.25" customHeight="1" x14ac:dyDescent="0.3">
      <c r="B10" s="74" t="s">
        <v>14</v>
      </c>
      <c r="C10" s="75"/>
      <c r="D10" s="76" t="s">
        <v>15</v>
      </c>
      <c r="E10" s="84"/>
      <c r="F10" s="17"/>
      <c r="G10" s="16"/>
      <c r="H10" s="16"/>
      <c r="I10" s="18"/>
    </row>
    <row r="11" spans="2:10" ht="26.25" customHeight="1" x14ac:dyDescent="0.3">
      <c r="B11" s="74" t="s">
        <v>16</v>
      </c>
      <c r="C11" s="75"/>
      <c r="D11" s="76" t="s">
        <v>17</v>
      </c>
      <c r="E11" s="77"/>
      <c r="F11" s="79"/>
      <c r="G11" s="16"/>
      <c r="H11" s="16"/>
      <c r="I11" s="18"/>
    </row>
    <row r="12" spans="2:10" ht="22.5" customHeight="1" x14ac:dyDescent="0.3">
      <c r="B12" s="74" t="s">
        <v>18</v>
      </c>
      <c r="C12" s="75"/>
      <c r="D12" s="85" t="s">
        <v>19</v>
      </c>
      <c r="E12" s="86" t="s">
        <v>20</v>
      </c>
      <c r="F12" s="88">
        <v>1</v>
      </c>
      <c r="G12" s="87"/>
      <c r="H12" s="90"/>
      <c r="I12" s="36">
        <f>IF(ISNUMBER(#REF!),IF(ISNUMBER($G12),ROUND(#REF!*$G12,2),ROUND(#REF!*$F12,2)),IF(ISNUMBER($G12),ROUND($H12*$G12,2),ROUND($H12*$F12,2)))</f>
        <v>0</v>
      </c>
    </row>
    <row r="13" spans="2:10" ht="31.5" customHeight="1" x14ac:dyDescent="0.3">
      <c r="B13" s="155" t="s">
        <v>21</v>
      </c>
      <c r="C13" s="156"/>
      <c r="D13" s="156"/>
      <c r="E13" s="156"/>
      <c r="F13" s="156"/>
      <c r="G13" s="156"/>
      <c r="H13" s="156"/>
      <c r="I13" s="37">
        <f>I$12</f>
        <v>0</v>
      </c>
      <c r="J13" s="38"/>
    </row>
    <row r="14" spans="2:10" ht="26.25" customHeight="1" x14ac:dyDescent="0.3">
      <c r="B14" s="74" t="s">
        <v>22</v>
      </c>
      <c r="C14" s="75"/>
      <c r="D14" s="76" t="s">
        <v>23</v>
      </c>
      <c r="E14" s="15"/>
      <c r="F14" s="17"/>
      <c r="G14" s="16"/>
      <c r="H14" s="16"/>
      <c r="I14" s="18"/>
    </row>
    <row r="15" spans="2:10" ht="22.5" customHeight="1" x14ac:dyDescent="0.3">
      <c r="B15" s="74" t="s">
        <v>24</v>
      </c>
      <c r="C15" s="75"/>
      <c r="D15" s="80" t="s">
        <v>25</v>
      </c>
      <c r="E15" s="15"/>
      <c r="F15" s="17"/>
      <c r="G15" s="16"/>
      <c r="H15" s="16"/>
      <c r="I15" s="18"/>
    </row>
    <row r="16" spans="2:10" ht="18.75" customHeight="1" x14ac:dyDescent="0.3">
      <c r="B16" s="19" t="s">
        <v>26</v>
      </c>
      <c r="C16" s="20"/>
      <c r="D16" s="30" t="s">
        <v>27</v>
      </c>
      <c r="E16" s="31" t="s">
        <v>28</v>
      </c>
      <c r="F16" s="40">
        <v>18</v>
      </c>
      <c r="G16" s="39"/>
      <c r="H16" s="35"/>
      <c r="I16" s="36">
        <f>IF(ISNUMBER(#REF!),IF(ISNUMBER($G16),ROUND(#REF!*$G16,2),ROUND(#REF!*$F16,2)),IF(ISNUMBER($G16),ROUND($H16*$G16,2),ROUND($H16*$F16,2)))</f>
        <v>0</v>
      </c>
    </row>
    <row r="17" spans="2:10" ht="22.5" customHeight="1" x14ac:dyDescent="0.3">
      <c r="B17" s="74" t="s">
        <v>29</v>
      </c>
      <c r="C17" s="75"/>
      <c r="D17" s="80" t="s">
        <v>30</v>
      </c>
      <c r="E17" s="31"/>
      <c r="F17" s="40"/>
      <c r="G17" s="39"/>
      <c r="H17" s="35"/>
      <c r="I17" s="36">
        <f>IF(ISNUMBER(#REF!),IF(ISNUMBER($G17),ROUND(#REF!*$G17,2),ROUND(#REF!*$F17,2)),IF(ISNUMBER($G17),ROUND($H17*$G17,2),ROUND($H17*$F17,2)))</f>
        <v>0</v>
      </c>
    </row>
    <row r="18" spans="2:10" ht="18.75" customHeight="1" x14ac:dyDescent="0.3">
      <c r="B18" s="19" t="s">
        <v>31</v>
      </c>
      <c r="C18" s="20"/>
      <c r="D18" s="30" t="s">
        <v>27</v>
      </c>
      <c r="E18" s="31" t="s">
        <v>28</v>
      </c>
      <c r="F18" s="40">
        <v>80.3</v>
      </c>
      <c r="G18" s="39"/>
      <c r="H18" s="35"/>
      <c r="I18" s="36">
        <f>IF(ISNUMBER(#REF!),IF(ISNUMBER($G18),ROUND(#REF!*$G18,2),ROUND(#REF!*$F18,2)),IF(ISNUMBER($G18),ROUND($H18*$G18,2),ROUND($H18*$F18,2)))</f>
        <v>0</v>
      </c>
    </row>
    <row r="19" spans="2:10" ht="22.5" customHeight="1" x14ac:dyDescent="0.3">
      <c r="B19" s="74" t="s">
        <v>32</v>
      </c>
      <c r="C19" s="75"/>
      <c r="D19" s="80" t="s">
        <v>33</v>
      </c>
      <c r="E19" s="31" t="s">
        <v>20</v>
      </c>
      <c r="F19" s="33">
        <v>1</v>
      </c>
      <c r="G19" s="32"/>
      <c r="H19" s="35"/>
      <c r="I19" s="36">
        <f>IF(ISNUMBER(#REF!),IF(ISNUMBER($G19),ROUND(#REF!*$G19,2),ROUND(#REF!*$F19,2)),IF(ISNUMBER($G19),ROUND($H19*$G19,2),ROUND($H19*$F19,2)))</f>
        <v>0</v>
      </c>
    </row>
    <row r="20" spans="2:10" ht="31.5" customHeight="1" x14ac:dyDescent="0.3">
      <c r="B20" s="155" t="s">
        <v>34</v>
      </c>
      <c r="C20" s="156"/>
      <c r="D20" s="156"/>
      <c r="E20" s="156"/>
      <c r="F20" s="156"/>
      <c r="G20" s="156"/>
      <c r="H20" s="156"/>
      <c r="I20" s="37">
        <f>I$16+SUM(I$17:I$18)+I$19</f>
        <v>0</v>
      </c>
      <c r="J20" s="38"/>
    </row>
    <row r="21" spans="2:10" ht="26.25" customHeight="1" x14ac:dyDescent="0.3">
      <c r="B21" s="74" t="s">
        <v>35</v>
      </c>
      <c r="C21" s="75"/>
      <c r="D21" s="76" t="s">
        <v>36</v>
      </c>
      <c r="E21" s="15"/>
      <c r="F21" s="17"/>
      <c r="G21" s="16"/>
      <c r="H21" s="16"/>
      <c r="I21" s="18"/>
    </row>
    <row r="22" spans="2:10" ht="22.5" customHeight="1" x14ac:dyDescent="0.3">
      <c r="B22" s="74" t="s">
        <v>37</v>
      </c>
      <c r="C22" s="75"/>
      <c r="D22" s="80" t="s">
        <v>38</v>
      </c>
      <c r="E22" s="15"/>
      <c r="F22" s="17"/>
      <c r="G22" s="16"/>
      <c r="H22" s="16"/>
      <c r="I22" s="18"/>
    </row>
    <row r="23" spans="2:10" ht="18.75" customHeight="1" x14ac:dyDescent="0.3">
      <c r="B23" s="19" t="s">
        <v>39</v>
      </c>
      <c r="C23" s="20"/>
      <c r="D23" s="30" t="s">
        <v>40</v>
      </c>
      <c r="E23" s="31" t="s">
        <v>41</v>
      </c>
      <c r="F23" s="34">
        <v>1</v>
      </c>
      <c r="G23" s="41"/>
      <c r="H23" s="35"/>
      <c r="I23" s="36">
        <f>IF(ISNUMBER(#REF!),IF(ISNUMBER($G23),ROUND(#REF!*$G23,2),ROUND(#REF!*$F23,2)),IF(ISNUMBER($G23),ROUND($H23*$G23,2),ROUND($H23*$F23,2)))</f>
        <v>0</v>
      </c>
    </row>
    <row r="24" spans="2:10" ht="31.5" customHeight="1" x14ac:dyDescent="0.3">
      <c r="B24" s="155" t="s">
        <v>42</v>
      </c>
      <c r="C24" s="156"/>
      <c r="D24" s="156"/>
      <c r="E24" s="156"/>
      <c r="F24" s="156"/>
      <c r="G24" s="156"/>
      <c r="H24" s="156"/>
      <c r="I24" s="37">
        <f>I$23</f>
        <v>0</v>
      </c>
      <c r="J24" s="38"/>
    </row>
    <row r="25" spans="2:10" ht="26.25" customHeight="1" x14ac:dyDescent="0.3">
      <c r="B25" s="74" t="s">
        <v>43</v>
      </c>
      <c r="C25" s="75"/>
      <c r="D25" s="76" t="s">
        <v>44</v>
      </c>
      <c r="E25" s="15"/>
      <c r="F25" s="17"/>
      <c r="G25" s="16"/>
      <c r="H25" s="16"/>
      <c r="I25" s="18"/>
    </row>
    <row r="26" spans="2:10" ht="22.5" customHeight="1" x14ac:dyDescent="0.3">
      <c r="B26" s="74" t="s">
        <v>45</v>
      </c>
      <c r="C26" s="75"/>
      <c r="D26" s="80" t="s">
        <v>46</v>
      </c>
      <c r="E26" s="15"/>
      <c r="F26" s="17"/>
      <c r="G26" s="16"/>
      <c r="H26" s="16"/>
      <c r="I26" s="18"/>
    </row>
    <row r="27" spans="2:10" ht="18.75" customHeight="1" x14ac:dyDescent="0.3">
      <c r="B27" s="74" t="s">
        <v>47</v>
      </c>
      <c r="C27" s="75"/>
      <c r="D27" s="80" t="s">
        <v>48</v>
      </c>
      <c r="E27" s="15"/>
      <c r="F27" s="17"/>
      <c r="G27" s="16"/>
      <c r="H27" s="16"/>
      <c r="I27" s="18"/>
    </row>
    <row r="28" spans="2:10" ht="18.75" customHeight="1" x14ac:dyDescent="0.3">
      <c r="B28" s="19" t="s">
        <v>49</v>
      </c>
      <c r="C28" s="20"/>
      <c r="D28" s="91" t="s">
        <v>50</v>
      </c>
      <c r="E28" s="31" t="s">
        <v>28</v>
      </c>
      <c r="F28" s="40">
        <v>35.76</v>
      </c>
      <c r="G28" s="39"/>
      <c r="H28" s="35"/>
      <c r="I28" s="36">
        <f>IF(ISNUMBER(#REF!),IF(ISNUMBER($G28),ROUND(#REF!*$G28,2),ROUND(#REF!*$F28,2)),IF(ISNUMBER($G28),ROUND($H28*$G28,2),ROUND($H28*$F28,2)))</f>
        <v>0</v>
      </c>
    </row>
    <row r="29" spans="2:10" ht="18.75" customHeight="1" x14ac:dyDescent="0.3">
      <c r="B29" s="19" t="s">
        <v>51</v>
      </c>
      <c r="C29" s="20"/>
      <c r="D29" s="42" t="s">
        <v>52</v>
      </c>
      <c r="E29" s="31" t="s">
        <v>53</v>
      </c>
      <c r="F29" s="40">
        <v>4.2300000000000004</v>
      </c>
      <c r="G29" s="39"/>
      <c r="H29" s="35"/>
      <c r="I29" s="36">
        <f>IF(ISNUMBER(#REF!),IF(ISNUMBER($G29),ROUND(#REF!*$G29,2),ROUND(#REF!*$F29,2)),IF(ISNUMBER($G29),ROUND($H29*$G29,2),ROUND($H29*$F29,2)))</f>
        <v>0</v>
      </c>
    </row>
    <row r="30" spans="2:10" ht="22.5" customHeight="1" x14ac:dyDescent="0.3">
      <c r="B30" s="74" t="s">
        <v>54</v>
      </c>
      <c r="C30" s="75"/>
      <c r="D30" s="80" t="s">
        <v>55</v>
      </c>
      <c r="E30" s="15"/>
      <c r="F30" s="17"/>
      <c r="G30" s="16"/>
      <c r="H30" s="16"/>
      <c r="I30" s="18"/>
    </row>
    <row r="31" spans="2:10" ht="18.75" customHeight="1" x14ac:dyDescent="0.3">
      <c r="B31" s="74" t="s">
        <v>56</v>
      </c>
      <c r="C31" s="75"/>
      <c r="D31" s="80" t="s">
        <v>57</v>
      </c>
      <c r="E31" s="15"/>
      <c r="F31" s="17"/>
      <c r="G31" s="16"/>
      <c r="H31" s="16"/>
      <c r="I31" s="18"/>
    </row>
    <row r="32" spans="2:10" ht="18.75" customHeight="1" x14ac:dyDescent="0.3">
      <c r="B32" s="19" t="s">
        <v>58</v>
      </c>
      <c r="C32" s="20"/>
      <c r="D32" s="42" t="s">
        <v>59</v>
      </c>
      <c r="E32" s="31" t="s">
        <v>28</v>
      </c>
      <c r="F32" s="40">
        <v>93.25</v>
      </c>
      <c r="G32" s="39"/>
      <c r="H32" s="35"/>
      <c r="I32" s="36">
        <f>IF(ISNUMBER(#REF!),IF(ISNUMBER($G32),ROUND(#REF!*$G32,2),ROUND(#REF!*$F32,2)),IF(ISNUMBER($G32),ROUND($H32*$G32,2),ROUND($H32*$F32,2)))</f>
        <v>0</v>
      </c>
    </row>
    <row r="33" spans="2:10" ht="31.5" customHeight="1" x14ac:dyDescent="0.3">
      <c r="B33" s="155" t="s">
        <v>60</v>
      </c>
      <c r="C33" s="156"/>
      <c r="D33" s="156"/>
      <c r="E33" s="156"/>
      <c r="F33" s="156"/>
      <c r="G33" s="156"/>
      <c r="H33" s="156"/>
      <c r="I33" s="37">
        <f>SUM(I$28:I$29)+I$32</f>
        <v>0</v>
      </c>
      <c r="J33" s="38"/>
    </row>
    <row r="34" spans="2:10" ht="26.25" customHeight="1" x14ac:dyDescent="0.3">
      <c r="B34" s="74" t="s">
        <v>61</v>
      </c>
      <c r="C34" s="75"/>
      <c r="D34" s="76" t="s">
        <v>62</v>
      </c>
      <c r="E34" s="15"/>
      <c r="F34" s="17"/>
      <c r="G34" s="16"/>
      <c r="H34" s="16"/>
      <c r="I34" s="18"/>
    </row>
    <row r="35" spans="2:10" ht="22.5" customHeight="1" x14ac:dyDescent="0.3">
      <c r="B35" s="74" t="s">
        <v>63</v>
      </c>
      <c r="C35" s="75"/>
      <c r="D35" s="80" t="s">
        <v>64</v>
      </c>
      <c r="E35" s="15"/>
      <c r="F35" s="17"/>
      <c r="G35" s="16"/>
      <c r="H35" s="16"/>
      <c r="I35" s="18"/>
    </row>
    <row r="36" spans="2:10" ht="18.75" customHeight="1" x14ac:dyDescent="0.3">
      <c r="B36" s="74" t="s">
        <v>65</v>
      </c>
      <c r="C36" s="75"/>
      <c r="D36" s="80" t="s">
        <v>66</v>
      </c>
      <c r="E36" s="15"/>
      <c r="F36" s="17"/>
      <c r="G36" s="16"/>
      <c r="H36" s="16"/>
      <c r="I36" s="18"/>
    </row>
    <row r="37" spans="2:10" ht="18.75" customHeight="1" x14ac:dyDescent="0.3">
      <c r="B37" s="19" t="s">
        <v>67</v>
      </c>
      <c r="C37" s="20"/>
      <c r="D37" s="42" t="s">
        <v>68</v>
      </c>
      <c r="E37" s="31" t="s">
        <v>28</v>
      </c>
      <c r="F37" s="40">
        <v>115</v>
      </c>
      <c r="G37" s="39"/>
      <c r="H37" s="35"/>
      <c r="I37" s="36">
        <f>IF(ISNUMBER(#REF!),IF(ISNUMBER($G37),ROUND(#REF!*$G37,2),ROUND(#REF!*$F37,2)),IF(ISNUMBER($G37),ROUND($H37*$G37,2),ROUND($H37*$F37,2)))</f>
        <v>0</v>
      </c>
    </row>
    <row r="38" spans="2:10" ht="45.75" customHeight="1" x14ac:dyDescent="0.3">
      <c r="B38" s="22"/>
      <c r="C38" s="23"/>
      <c r="D38" s="24" t="s">
        <v>69</v>
      </c>
      <c r="E38" s="25"/>
      <c r="F38" s="25"/>
      <c r="G38" s="26"/>
      <c r="H38" s="27"/>
      <c r="I38" s="28"/>
      <c r="J38" s="29"/>
    </row>
    <row r="39" spans="2:10" ht="18.75" customHeight="1" x14ac:dyDescent="0.3">
      <c r="B39" s="74" t="s">
        <v>70</v>
      </c>
      <c r="C39" s="75"/>
      <c r="D39" s="92" t="s">
        <v>71</v>
      </c>
      <c r="E39" s="31"/>
      <c r="F39" s="40">
        <v>0</v>
      </c>
      <c r="G39" s="39"/>
      <c r="H39" s="35"/>
      <c r="I39" s="36">
        <f>IF(ISNUMBER(#REF!),IF(ISNUMBER($G39),ROUND(#REF!*$G39,2),ROUND(#REF!*$F39,2)),IF(ISNUMBER($G39),ROUND($H39*$G39,2),ROUND($H39*$F39,2)))</f>
        <v>0</v>
      </c>
    </row>
    <row r="40" spans="2:10" ht="22.5" customHeight="1" x14ac:dyDescent="0.3">
      <c r="B40" s="74" t="s">
        <v>72</v>
      </c>
      <c r="C40" s="75"/>
      <c r="D40" s="80" t="s">
        <v>73</v>
      </c>
      <c r="E40" s="77"/>
      <c r="F40" s="17"/>
      <c r="G40" s="16"/>
      <c r="H40" s="16"/>
      <c r="I40" s="18"/>
    </row>
    <row r="41" spans="2:10" ht="18.75" customHeight="1" x14ac:dyDescent="0.3">
      <c r="B41" s="19" t="s">
        <v>74</v>
      </c>
      <c r="C41" s="20"/>
      <c r="D41" s="30" t="s">
        <v>75</v>
      </c>
      <c r="E41" s="31" t="s">
        <v>20</v>
      </c>
      <c r="F41" s="33">
        <v>1</v>
      </c>
      <c r="G41" s="32"/>
      <c r="H41" s="35"/>
      <c r="I41" s="36">
        <f>IF(ISNUMBER(#REF!),IF(ISNUMBER($G41),ROUND(#REF!*$G41,2),ROUND(#REF!*$F41,2)),IF(ISNUMBER($G41),ROUND($H41*$G41,2),ROUND($H41*$F41,2)))</f>
        <v>0</v>
      </c>
    </row>
    <row r="42" spans="2:10" ht="31.5" customHeight="1" x14ac:dyDescent="0.3">
      <c r="B42" s="155" t="s">
        <v>76</v>
      </c>
      <c r="C42" s="156"/>
      <c r="D42" s="156"/>
      <c r="E42" s="156"/>
      <c r="F42" s="156"/>
      <c r="G42" s="156"/>
      <c r="H42" s="156"/>
      <c r="I42" s="37">
        <f>I$37+I$39+I$41</f>
        <v>0</v>
      </c>
      <c r="J42" s="38"/>
    </row>
    <row r="43" spans="2:10" ht="26.25" customHeight="1" x14ac:dyDescent="0.3">
      <c r="B43" s="74" t="s">
        <v>77</v>
      </c>
      <c r="C43" s="75"/>
      <c r="D43" s="76" t="s">
        <v>78</v>
      </c>
      <c r="E43" s="15"/>
      <c r="F43" s="17"/>
      <c r="G43" s="16"/>
      <c r="H43" s="16"/>
      <c r="I43" s="18"/>
    </row>
    <row r="44" spans="2:10" ht="22.5" customHeight="1" x14ac:dyDescent="0.3">
      <c r="B44" s="74" t="s">
        <v>79</v>
      </c>
      <c r="C44" s="75"/>
      <c r="D44" s="80" t="s">
        <v>80</v>
      </c>
      <c r="E44" s="15"/>
      <c r="F44" s="17"/>
      <c r="G44" s="16"/>
      <c r="H44" s="16"/>
      <c r="I44" s="18"/>
    </row>
    <row r="45" spans="2:10" ht="18.75" customHeight="1" x14ac:dyDescent="0.3">
      <c r="B45" s="19" t="s">
        <v>81</v>
      </c>
      <c r="C45" s="20"/>
      <c r="D45" s="30" t="s">
        <v>82</v>
      </c>
      <c r="E45" s="15"/>
      <c r="F45" s="17"/>
      <c r="G45" s="16"/>
      <c r="H45" s="16"/>
      <c r="I45" s="18"/>
    </row>
    <row r="46" spans="2:10" ht="18.75" customHeight="1" x14ac:dyDescent="0.3">
      <c r="B46" s="19" t="s">
        <v>83</v>
      </c>
      <c r="C46" s="20"/>
      <c r="D46" s="42" t="s">
        <v>84</v>
      </c>
      <c r="E46" s="31" t="s">
        <v>28</v>
      </c>
      <c r="F46" s="40">
        <v>148.01</v>
      </c>
      <c r="G46" s="39"/>
      <c r="H46" s="35"/>
      <c r="I46" s="36">
        <f>IF(ISNUMBER(#REF!),IF(ISNUMBER($G46),ROUND(#REF!*$G46,2),ROUND(#REF!*$F46,2)),IF(ISNUMBER($G46),ROUND($H46*$G46,2),ROUND($H46*$F46,2)))</f>
        <v>0</v>
      </c>
    </row>
    <row r="47" spans="2:10" ht="18.75" customHeight="1" x14ac:dyDescent="0.3">
      <c r="B47" s="19" t="s">
        <v>85</v>
      </c>
      <c r="C47" s="20"/>
      <c r="D47" s="30" t="s">
        <v>86</v>
      </c>
      <c r="E47" s="31" t="s">
        <v>28</v>
      </c>
      <c r="F47" s="40">
        <v>90</v>
      </c>
      <c r="G47" s="39"/>
      <c r="H47" s="35"/>
      <c r="I47" s="36">
        <f>IF(ISNUMBER(#REF!),IF(ISNUMBER($G47),ROUND(#REF!*$G47,2),ROUND(#REF!*$F47,2)),IF(ISNUMBER($G47),ROUND($H47*$G47,2),ROUND($H47*$F47,2)))</f>
        <v>0</v>
      </c>
    </row>
    <row r="48" spans="2:10" ht="31.5" customHeight="1" x14ac:dyDescent="0.3">
      <c r="B48" s="155" t="s">
        <v>87</v>
      </c>
      <c r="C48" s="156"/>
      <c r="D48" s="156"/>
      <c r="E48" s="156"/>
      <c r="F48" s="156"/>
      <c r="G48" s="156"/>
      <c r="H48" s="156"/>
      <c r="I48" s="37">
        <f>I$46+I$47</f>
        <v>0</v>
      </c>
      <c r="J48" s="38"/>
    </row>
    <row r="49" spans="2:10" ht="26.25" customHeight="1" x14ac:dyDescent="0.3">
      <c r="B49" s="74" t="s">
        <v>88</v>
      </c>
      <c r="C49" s="75"/>
      <c r="D49" s="76" t="s">
        <v>89</v>
      </c>
      <c r="E49" s="15"/>
      <c r="F49" s="17"/>
      <c r="G49" s="16"/>
      <c r="H49" s="16"/>
      <c r="I49" s="18"/>
    </row>
    <row r="50" spans="2:10" ht="22.5" customHeight="1" x14ac:dyDescent="0.3">
      <c r="B50" s="74" t="s">
        <v>90</v>
      </c>
      <c r="C50" s="75"/>
      <c r="D50" s="80" t="s">
        <v>91</v>
      </c>
      <c r="E50" s="15"/>
      <c r="F50" s="17"/>
      <c r="G50" s="16"/>
      <c r="H50" s="16"/>
      <c r="I50" s="18"/>
    </row>
    <row r="51" spans="2:10" ht="18.75" customHeight="1" x14ac:dyDescent="0.3">
      <c r="B51" s="19" t="s">
        <v>92</v>
      </c>
      <c r="C51" s="20"/>
      <c r="D51" s="30" t="s">
        <v>93</v>
      </c>
      <c r="E51" s="15"/>
      <c r="F51" s="17"/>
      <c r="G51" s="16"/>
      <c r="H51" s="16"/>
      <c r="I51" s="18"/>
    </row>
    <row r="52" spans="2:10" ht="18.75" customHeight="1" x14ac:dyDescent="0.3">
      <c r="B52" s="19" t="s">
        <v>94</v>
      </c>
      <c r="C52" s="20"/>
      <c r="D52" s="42" t="s">
        <v>95</v>
      </c>
      <c r="E52" s="31" t="s">
        <v>96</v>
      </c>
      <c r="F52" s="34">
        <v>4</v>
      </c>
      <c r="G52" s="41"/>
      <c r="H52" s="35"/>
      <c r="I52" s="36">
        <f>IF(ISNUMBER(#REF!),IF(ISNUMBER($G52),ROUND(#REF!*$G52,2),ROUND(#REF!*$F52,2)),IF(ISNUMBER($G52),ROUND($H52*$G52,2),ROUND($H52*$F52,2)))</f>
        <v>0</v>
      </c>
    </row>
    <row r="53" spans="2:10" ht="18.75" customHeight="1" x14ac:dyDescent="0.3">
      <c r="B53" s="19" t="s">
        <v>97</v>
      </c>
      <c r="C53" s="20"/>
      <c r="D53" s="42" t="s">
        <v>98</v>
      </c>
      <c r="E53" s="31"/>
      <c r="F53" s="33">
        <v>0</v>
      </c>
      <c r="G53" s="32"/>
      <c r="H53" s="35"/>
      <c r="I53" s="36">
        <f>IF(ISNUMBER(#REF!),IF(ISNUMBER($G53),ROUND(#REF!*$G53,2),ROUND(#REF!*$F53,2)),IF(ISNUMBER($G53),ROUND($H53*$G53,2),ROUND($H53*$F53,2)))</f>
        <v>0</v>
      </c>
    </row>
    <row r="54" spans="2:10" ht="18.75" customHeight="1" x14ac:dyDescent="0.3">
      <c r="B54" s="19" t="s">
        <v>99</v>
      </c>
      <c r="C54" s="20"/>
      <c r="D54" s="42" t="s">
        <v>100</v>
      </c>
      <c r="E54" s="31" t="s">
        <v>20</v>
      </c>
      <c r="F54" s="33">
        <v>1</v>
      </c>
      <c r="G54" s="32"/>
      <c r="H54" s="35"/>
      <c r="I54" s="36">
        <f>IF(ISNUMBER(#REF!),IF(ISNUMBER($G54),ROUND(#REF!*$G54,2),ROUND(#REF!*$F54,2)),IF(ISNUMBER($G54),ROUND($H54*$G54,2),ROUND($H54*$F54,2)))</f>
        <v>0</v>
      </c>
    </row>
    <row r="55" spans="2:10" ht="31.5" customHeight="1" x14ac:dyDescent="0.3">
      <c r="B55" s="155" t="s">
        <v>101</v>
      </c>
      <c r="C55" s="156"/>
      <c r="D55" s="156"/>
      <c r="E55" s="156"/>
      <c r="F55" s="156"/>
      <c r="G55" s="156"/>
      <c r="H55" s="156"/>
      <c r="I55" s="37">
        <f>I$52+SUM(I$53:I$54)</f>
        <v>0</v>
      </c>
      <c r="J55" s="38"/>
    </row>
    <row r="56" spans="2:10" s="94" customFormat="1" ht="26.25" customHeight="1" x14ac:dyDescent="0.3">
      <c r="B56" s="74" t="s">
        <v>102</v>
      </c>
      <c r="C56" s="75"/>
      <c r="D56" s="76" t="s">
        <v>103</v>
      </c>
      <c r="E56" s="77"/>
      <c r="F56" s="79"/>
      <c r="G56" s="78"/>
      <c r="H56" s="78"/>
      <c r="I56" s="93"/>
    </row>
    <row r="57" spans="2:10" s="94" customFormat="1" ht="22.5" customHeight="1" x14ac:dyDescent="0.3">
      <c r="B57" s="97" t="s">
        <v>104</v>
      </c>
      <c r="C57" s="98"/>
      <c r="D57" s="85" t="s">
        <v>105</v>
      </c>
      <c r="E57" s="86"/>
      <c r="F57" s="83">
        <v>0</v>
      </c>
      <c r="G57" s="82"/>
      <c r="H57" s="95"/>
      <c r="I57" s="96">
        <f>IF(ISNUMBER(#REF!),IF(ISNUMBER($G57),ROUND(#REF!*$G57,2),ROUND(#REF!*$F57,2)),IF(ISNUMBER($G57),ROUND($H57*$G57,2),ROUND($H57*$F57,2)))</f>
        <v>0</v>
      </c>
    </row>
    <row r="58" spans="2:10" ht="31.5" customHeight="1" x14ac:dyDescent="0.3">
      <c r="B58" s="155" t="s">
        <v>106</v>
      </c>
      <c r="C58" s="156"/>
      <c r="D58" s="156"/>
      <c r="E58" s="156"/>
      <c r="F58" s="156"/>
      <c r="G58" s="156"/>
      <c r="H58" s="156"/>
      <c r="I58" s="37">
        <f>I$57</f>
        <v>0</v>
      </c>
      <c r="J58" s="38"/>
    </row>
    <row r="59" spans="2:10" ht="26.25" customHeight="1" x14ac:dyDescent="0.3">
      <c r="B59" s="74" t="s">
        <v>107</v>
      </c>
      <c r="C59" s="75"/>
      <c r="D59" s="76" t="s">
        <v>108</v>
      </c>
      <c r="E59" s="15"/>
      <c r="F59" s="17"/>
      <c r="G59" s="16"/>
      <c r="H59" s="16"/>
      <c r="I59" s="18"/>
    </row>
    <row r="60" spans="2:10" ht="22.5" customHeight="1" x14ac:dyDescent="0.3">
      <c r="B60" s="19" t="s">
        <v>109</v>
      </c>
      <c r="C60" s="20"/>
      <c r="D60" s="30" t="s">
        <v>110</v>
      </c>
      <c r="E60" s="15"/>
      <c r="F60" s="17"/>
      <c r="G60" s="16"/>
      <c r="H60" s="16"/>
      <c r="I60" s="18"/>
    </row>
    <row r="61" spans="2:10" ht="18.75" customHeight="1" x14ac:dyDescent="0.3">
      <c r="B61" s="19" t="s">
        <v>111</v>
      </c>
      <c r="C61" s="20"/>
      <c r="D61" s="30" t="s">
        <v>112</v>
      </c>
      <c r="E61" s="15"/>
      <c r="F61" s="17"/>
      <c r="G61" s="16"/>
      <c r="H61" s="16"/>
      <c r="I61" s="18"/>
    </row>
    <row r="62" spans="2:10" ht="18.75" customHeight="1" x14ac:dyDescent="0.3">
      <c r="B62" s="19" t="s">
        <v>113</v>
      </c>
      <c r="C62" s="20"/>
      <c r="D62" s="42" t="s">
        <v>114</v>
      </c>
      <c r="E62" s="31" t="s">
        <v>20</v>
      </c>
      <c r="F62" s="33">
        <v>1</v>
      </c>
      <c r="G62" s="32"/>
      <c r="H62" s="35"/>
      <c r="I62" s="36">
        <f>IF(ISNUMBER(#REF!),IF(ISNUMBER($G62),ROUND(#REF!*$G62,2),ROUND(#REF!*$F62,2)),IF(ISNUMBER($G62),ROUND($H62*$G62,2),ROUND($H62*$F62,2)))</f>
        <v>0</v>
      </c>
    </row>
    <row r="63" spans="2:10" ht="22.5" customHeight="1" x14ac:dyDescent="0.3">
      <c r="B63" s="19" t="s">
        <v>115</v>
      </c>
      <c r="C63" s="20"/>
      <c r="D63" s="30" t="s">
        <v>116</v>
      </c>
      <c r="E63" s="15"/>
      <c r="F63" s="17"/>
      <c r="G63" s="16"/>
      <c r="H63" s="16"/>
      <c r="I63" s="18"/>
    </row>
    <row r="64" spans="2:10" ht="18.75" customHeight="1" x14ac:dyDescent="0.3">
      <c r="B64" s="19" t="s">
        <v>117</v>
      </c>
      <c r="C64" s="20"/>
      <c r="D64" s="30" t="s">
        <v>118</v>
      </c>
      <c r="E64" s="31" t="s">
        <v>20</v>
      </c>
      <c r="F64" s="33">
        <v>1</v>
      </c>
      <c r="G64" s="32"/>
      <c r="H64" s="35"/>
      <c r="I64" s="36">
        <f>IF(ISNUMBER(#REF!),IF(ISNUMBER($G64),ROUND(#REF!*$G64,2),ROUND(#REF!*$F64,2)),IF(ISNUMBER($G64),ROUND($H64*$G64,2),ROUND($H64*$F64,2)))</f>
        <v>0</v>
      </c>
    </row>
    <row r="65" spans="2:19" ht="31.5" customHeight="1" thickBot="1" x14ac:dyDescent="0.35">
      <c r="B65" s="155" t="s">
        <v>119</v>
      </c>
      <c r="C65" s="156"/>
      <c r="D65" s="156"/>
      <c r="E65" s="156"/>
      <c r="F65" s="156"/>
      <c r="G65" s="156"/>
      <c r="H65" s="156"/>
      <c r="I65" s="37">
        <f>I$62+I$64</f>
        <v>0</v>
      </c>
      <c r="J65" s="38"/>
    </row>
    <row r="66" spans="2:19" ht="15" customHeight="1" x14ac:dyDescent="0.3">
      <c r="B66" s="118" t="s">
        <v>120</v>
      </c>
      <c r="C66" s="119"/>
      <c r="D66" s="119"/>
      <c r="E66" s="119"/>
      <c r="F66" s="119"/>
      <c r="G66" s="119"/>
      <c r="H66" s="119"/>
      <c r="I66" s="43"/>
      <c r="J66" s="44"/>
    </row>
    <row r="67" spans="2:19" ht="15" customHeight="1" x14ac:dyDescent="0.3">
      <c r="B67" s="120" t="s">
        <v>121</v>
      </c>
      <c r="C67" s="121"/>
      <c r="D67" s="121"/>
      <c r="E67" s="121"/>
      <c r="F67" s="121"/>
      <c r="G67" s="121"/>
      <c r="H67" s="121"/>
      <c r="I67" s="45"/>
      <c r="J67" s="44"/>
    </row>
    <row r="68" spans="2:19" ht="15" customHeight="1" thickBot="1" x14ac:dyDescent="0.35">
      <c r="B68" s="122" t="s">
        <v>122</v>
      </c>
      <c r="C68" s="123"/>
      <c r="D68" s="123"/>
      <c r="E68" s="123"/>
      <c r="F68" s="123"/>
      <c r="G68" s="123"/>
      <c r="H68" s="123"/>
      <c r="I68" s="46"/>
      <c r="J68" s="44"/>
    </row>
    <row r="69" spans="2:19" ht="15" customHeight="1" thickBot="1" x14ac:dyDescent="0.35"/>
    <row r="70" spans="2:19" ht="18.75" customHeight="1" x14ac:dyDescent="0.3">
      <c r="B70" s="124" t="s">
        <v>666</v>
      </c>
      <c r="C70" s="125"/>
      <c r="D70" s="125"/>
      <c r="E70" s="125"/>
      <c r="F70" s="125"/>
      <c r="G70" s="125"/>
      <c r="H70" s="125"/>
      <c r="I70" s="126"/>
      <c r="J70" s="2"/>
    </row>
    <row r="71" spans="2:19" ht="15" customHeight="1" x14ac:dyDescent="0.3">
      <c r="B71" s="127"/>
      <c r="C71" s="128"/>
      <c r="D71" s="128"/>
      <c r="E71" s="128"/>
      <c r="F71" s="128"/>
      <c r="G71" s="128"/>
      <c r="H71" s="128"/>
      <c r="I71" s="129"/>
      <c r="J71" s="3"/>
    </row>
    <row r="72" spans="2:19" ht="7.5" customHeight="1" x14ac:dyDescent="0.3">
      <c r="B72" s="130" t="s">
        <v>1</v>
      </c>
      <c r="C72" s="131"/>
      <c r="D72" s="131"/>
      <c r="E72" s="131"/>
      <c r="F72" s="131"/>
      <c r="G72" s="131"/>
      <c r="H72" s="131"/>
      <c r="I72" s="132"/>
      <c r="J72" s="4"/>
    </row>
    <row r="73" spans="2:19" ht="30" customHeight="1" thickBot="1" x14ac:dyDescent="0.35">
      <c r="B73" s="130" t="s">
        <v>1</v>
      </c>
      <c r="C73" s="131"/>
      <c r="D73" s="131"/>
      <c r="E73" s="131"/>
      <c r="F73" s="131"/>
      <c r="G73" s="131"/>
      <c r="H73" s="131"/>
      <c r="I73" s="132"/>
      <c r="J73" s="5"/>
    </row>
    <row r="74" spans="2:19" ht="30" customHeight="1" thickBot="1" x14ac:dyDescent="0.35">
      <c r="B74" s="133" t="s">
        <v>620</v>
      </c>
      <c r="C74" s="134"/>
      <c r="D74" s="134"/>
      <c r="E74" s="134"/>
      <c r="F74" s="134"/>
      <c r="G74" s="134"/>
      <c r="H74" s="134"/>
      <c r="I74" s="135" t="s">
        <v>2</v>
      </c>
      <c r="J74" s="6"/>
    </row>
    <row r="75" spans="2:19" ht="7.5" customHeight="1" x14ac:dyDescent="0.3">
      <c r="B75" s="3"/>
      <c r="C75" s="7"/>
      <c r="D75" s="3"/>
      <c r="E75"/>
      <c r="F75"/>
      <c r="I75"/>
      <c r="J75" s="3"/>
    </row>
    <row r="76" spans="2:19" ht="11.25" customHeight="1" thickBot="1" x14ac:dyDescent="0.35">
      <c r="B76" s="8"/>
      <c r="C76" s="9"/>
      <c r="D76" s="8"/>
      <c r="E76" s="136"/>
      <c r="F76" s="137"/>
      <c r="G76" s="138"/>
      <c r="H76" s="137"/>
      <c r="I76" s="137"/>
      <c r="J76" s="8"/>
    </row>
    <row r="77" spans="2:19" ht="37.5" customHeight="1" x14ac:dyDescent="0.3">
      <c r="B77" s="10" t="s">
        <v>3</v>
      </c>
      <c r="C77" s="11" t="s">
        <v>4</v>
      </c>
      <c r="D77" s="12" t="s">
        <v>5</v>
      </c>
      <c r="E77" s="12" t="s">
        <v>6</v>
      </c>
      <c r="F77" s="12" t="s">
        <v>7</v>
      </c>
      <c r="G77" s="12" t="s">
        <v>8</v>
      </c>
      <c r="H77" s="12" t="s">
        <v>9</v>
      </c>
      <c r="I77" s="13" t="s">
        <v>10</v>
      </c>
      <c r="J77" s="14" t="s">
        <v>11</v>
      </c>
    </row>
    <row r="78" spans="2:19" ht="25.5" customHeight="1" x14ac:dyDescent="0.3">
      <c r="B78" s="71" t="s">
        <v>123</v>
      </c>
      <c r="C78" s="72"/>
      <c r="D78" s="73" t="s">
        <v>124</v>
      </c>
      <c r="E78" s="15"/>
      <c r="F78" s="17"/>
      <c r="G78" s="16"/>
      <c r="H78" s="16"/>
      <c r="I78" s="18"/>
      <c r="S78" t="s">
        <v>604</v>
      </c>
    </row>
    <row r="79" spans="2:19" ht="24.75" customHeight="1" x14ac:dyDescent="0.3">
      <c r="B79" s="74" t="s">
        <v>125</v>
      </c>
      <c r="C79" s="75"/>
      <c r="D79" s="76" t="s">
        <v>15</v>
      </c>
      <c r="E79" s="15"/>
      <c r="F79" s="17"/>
      <c r="G79" s="16"/>
      <c r="H79" s="16"/>
      <c r="I79" s="18"/>
    </row>
    <row r="80" spans="2:19" ht="26.25" customHeight="1" thickBot="1" x14ac:dyDescent="0.35">
      <c r="B80" s="19" t="s">
        <v>126</v>
      </c>
      <c r="C80" s="20"/>
      <c r="D80" s="99" t="s">
        <v>605</v>
      </c>
      <c r="E80" s="86"/>
      <c r="F80" s="48">
        <v>0</v>
      </c>
      <c r="G80" s="47"/>
      <c r="H80" s="35"/>
      <c r="I80" s="36">
        <f>IF(ISNUMBER(#REF!),IF(ISNUMBER($G80),ROUND(#REF!*$G80,2),ROUND(#REF!*$F80,2)),IF(ISNUMBER($G80),ROUND($H80*$G80,2),ROUND($H80*$F80,2)))</f>
        <v>0</v>
      </c>
    </row>
    <row r="81" spans="2:10" ht="15" customHeight="1" x14ac:dyDescent="0.3">
      <c r="B81" s="118" t="s">
        <v>127</v>
      </c>
      <c r="C81" s="119"/>
      <c r="D81" s="119"/>
      <c r="E81" s="119"/>
      <c r="F81" s="119"/>
      <c r="G81" s="119"/>
      <c r="H81" s="119"/>
      <c r="I81" s="43"/>
      <c r="J81" s="44"/>
    </row>
    <row r="82" spans="2:10" ht="15" customHeight="1" x14ac:dyDescent="0.3">
      <c r="B82" s="120" t="s">
        <v>121</v>
      </c>
      <c r="C82" s="121"/>
      <c r="D82" s="121"/>
      <c r="E82" s="121"/>
      <c r="F82" s="121"/>
      <c r="G82" s="121"/>
      <c r="H82" s="121"/>
      <c r="I82" s="45"/>
      <c r="J82" s="44"/>
    </row>
    <row r="83" spans="2:10" ht="15" customHeight="1" thickBot="1" x14ac:dyDescent="0.35">
      <c r="B83" s="122" t="s">
        <v>128</v>
      </c>
      <c r="C83" s="123"/>
      <c r="D83" s="123"/>
      <c r="E83" s="123"/>
      <c r="F83" s="123"/>
      <c r="G83" s="123"/>
      <c r="H83" s="123"/>
      <c r="I83" s="46"/>
      <c r="J83" s="44"/>
    </row>
    <row r="84" spans="2:10" ht="15" customHeight="1" thickBot="1" x14ac:dyDescent="0.35"/>
    <row r="85" spans="2:10" ht="18.75" customHeight="1" x14ac:dyDescent="0.3">
      <c r="B85" s="124" t="s">
        <v>666</v>
      </c>
      <c r="C85" s="125"/>
      <c r="D85" s="125"/>
      <c r="E85" s="125"/>
      <c r="F85" s="125"/>
      <c r="G85" s="125"/>
      <c r="H85" s="125"/>
      <c r="I85" s="126"/>
      <c r="J85" s="2"/>
    </row>
    <row r="86" spans="2:10" ht="15" customHeight="1" x14ac:dyDescent="0.3">
      <c r="B86" s="127"/>
      <c r="C86" s="128"/>
      <c r="D86" s="128"/>
      <c r="E86" s="128"/>
      <c r="F86" s="128"/>
      <c r="G86" s="128"/>
      <c r="H86" s="128"/>
      <c r="I86" s="129"/>
      <c r="J86" s="3"/>
    </row>
    <row r="87" spans="2:10" ht="7.5" customHeight="1" x14ac:dyDescent="0.3">
      <c r="B87" s="130" t="s">
        <v>1</v>
      </c>
      <c r="C87" s="131"/>
      <c r="D87" s="131"/>
      <c r="E87" s="131"/>
      <c r="F87" s="131"/>
      <c r="G87" s="131"/>
      <c r="H87" s="131"/>
      <c r="I87" s="132"/>
      <c r="J87" s="4"/>
    </row>
    <row r="88" spans="2:10" ht="30" customHeight="1" thickBot="1" x14ac:dyDescent="0.35">
      <c r="B88" s="130" t="s">
        <v>1</v>
      </c>
      <c r="C88" s="131"/>
      <c r="D88" s="131"/>
      <c r="E88" s="131"/>
      <c r="F88" s="131"/>
      <c r="G88" s="131"/>
      <c r="H88" s="131"/>
      <c r="I88" s="132"/>
      <c r="J88" s="5"/>
    </row>
    <row r="89" spans="2:10" ht="30" customHeight="1" thickBot="1" x14ac:dyDescent="0.35">
      <c r="B89" s="133" t="s">
        <v>621</v>
      </c>
      <c r="C89" s="134"/>
      <c r="D89" s="134"/>
      <c r="E89" s="134"/>
      <c r="F89" s="134"/>
      <c r="G89" s="134"/>
      <c r="H89" s="134"/>
      <c r="I89" s="135" t="s">
        <v>2</v>
      </c>
      <c r="J89" s="6"/>
    </row>
    <row r="90" spans="2:10" ht="7.5" customHeight="1" x14ac:dyDescent="0.3">
      <c r="B90" s="3"/>
      <c r="C90" s="7"/>
      <c r="D90" s="3"/>
      <c r="E90"/>
      <c r="F90"/>
      <c r="I90"/>
      <c r="J90" s="3"/>
    </row>
    <row r="91" spans="2:10" ht="11.25" customHeight="1" thickBot="1" x14ac:dyDescent="0.35">
      <c r="B91" s="8"/>
      <c r="C91" s="9"/>
      <c r="D91" s="8"/>
      <c r="E91" s="136"/>
      <c r="F91" s="137"/>
      <c r="G91" s="138"/>
      <c r="H91" s="137"/>
      <c r="I91" s="137"/>
      <c r="J91" s="8"/>
    </row>
    <row r="92" spans="2:10" ht="37.5" customHeight="1" x14ac:dyDescent="0.3">
      <c r="B92" s="10" t="s">
        <v>3</v>
      </c>
      <c r="C92" s="11" t="s">
        <v>4</v>
      </c>
      <c r="D92" s="12" t="s">
        <v>5</v>
      </c>
      <c r="E92" s="12" t="s">
        <v>6</v>
      </c>
      <c r="F92" s="12" t="s">
        <v>7</v>
      </c>
      <c r="G92" s="12" t="s">
        <v>8</v>
      </c>
      <c r="H92" s="12" t="s">
        <v>9</v>
      </c>
      <c r="I92" s="13" t="s">
        <v>10</v>
      </c>
      <c r="J92" s="14" t="s">
        <v>11</v>
      </c>
    </row>
    <row r="93" spans="2:10" ht="30" customHeight="1" x14ac:dyDescent="0.3">
      <c r="B93" s="71" t="s">
        <v>129</v>
      </c>
      <c r="C93" s="72"/>
      <c r="D93" s="73" t="s">
        <v>130</v>
      </c>
      <c r="E93" s="15"/>
      <c r="F93" s="17"/>
      <c r="G93" s="16"/>
      <c r="H93" s="16"/>
      <c r="I93" s="18"/>
    </row>
    <row r="94" spans="2:10" ht="31.5" customHeight="1" x14ac:dyDescent="0.3">
      <c r="B94" s="74" t="s">
        <v>131</v>
      </c>
      <c r="C94" s="75"/>
      <c r="D94" s="76" t="s">
        <v>15</v>
      </c>
      <c r="E94" s="15"/>
      <c r="F94" s="17"/>
      <c r="G94" s="16"/>
      <c r="H94" s="16"/>
      <c r="I94" s="18"/>
    </row>
    <row r="95" spans="2:10" ht="26.25" customHeight="1" x14ac:dyDescent="0.3">
      <c r="B95" s="74" t="s">
        <v>132</v>
      </c>
      <c r="C95" s="75"/>
      <c r="D95" s="76" t="s">
        <v>133</v>
      </c>
      <c r="E95" s="15"/>
      <c r="F95" s="17"/>
      <c r="G95" s="16"/>
      <c r="H95" s="16"/>
      <c r="I95" s="18"/>
    </row>
    <row r="96" spans="2:10" ht="26.25" customHeight="1" x14ac:dyDescent="0.3">
      <c r="B96" s="74" t="s">
        <v>134</v>
      </c>
      <c r="C96" s="75"/>
      <c r="D96" s="76" t="s">
        <v>135</v>
      </c>
      <c r="E96" s="15"/>
      <c r="F96" s="17"/>
      <c r="G96" s="16"/>
      <c r="H96" s="16"/>
      <c r="I96" s="18"/>
    </row>
    <row r="97" spans="2:10" ht="22.5" customHeight="1" x14ac:dyDescent="0.3">
      <c r="B97" s="19" t="s">
        <v>136</v>
      </c>
      <c r="C97" s="20"/>
      <c r="D97" s="30" t="s">
        <v>137</v>
      </c>
      <c r="E97" s="31" t="s">
        <v>53</v>
      </c>
      <c r="F97" s="40">
        <v>44.35</v>
      </c>
      <c r="G97" s="39"/>
      <c r="H97" s="35"/>
      <c r="I97" s="36">
        <f>IF(ISNUMBER(#REF!),IF(ISNUMBER($G97),ROUND(#REF!*$G97,2),ROUND(#REF!*$F97,2)),IF(ISNUMBER($G97),ROUND($H97*$G97,2),ROUND($H97*$F97,2)))</f>
        <v>0</v>
      </c>
    </row>
    <row r="98" spans="2:10" ht="22.5" customHeight="1" x14ac:dyDescent="0.3">
      <c r="B98" s="97" t="s">
        <v>636</v>
      </c>
      <c r="C98" s="114"/>
      <c r="D98" s="115" t="s">
        <v>637</v>
      </c>
      <c r="E98" s="116"/>
      <c r="F98" s="117"/>
      <c r="G98" s="112"/>
      <c r="H98" s="113"/>
      <c r="I98" s="36"/>
    </row>
    <row r="99" spans="2:10" ht="31.5" customHeight="1" thickBot="1" x14ac:dyDescent="0.35">
      <c r="B99" s="155" t="s">
        <v>138</v>
      </c>
      <c r="C99" s="156"/>
      <c r="D99" s="156"/>
      <c r="E99" s="156"/>
      <c r="F99" s="156"/>
      <c r="G99" s="156"/>
      <c r="H99" s="156"/>
      <c r="I99" s="37">
        <f t="shared" ref="I99" si="0">I$97</f>
        <v>0</v>
      </c>
      <c r="J99" s="38"/>
    </row>
    <row r="100" spans="2:10" ht="15" customHeight="1" x14ac:dyDescent="0.3">
      <c r="B100" s="118" t="s">
        <v>139</v>
      </c>
      <c r="C100" s="119"/>
      <c r="D100" s="119"/>
      <c r="E100" s="119"/>
      <c r="F100" s="119"/>
      <c r="G100" s="119"/>
      <c r="H100" s="119"/>
      <c r="I100" s="43"/>
      <c r="J100" s="44"/>
    </row>
    <row r="101" spans="2:10" ht="15" customHeight="1" x14ac:dyDescent="0.3">
      <c r="B101" s="120" t="s">
        <v>121</v>
      </c>
      <c r="C101" s="121"/>
      <c r="D101" s="121"/>
      <c r="E101" s="121"/>
      <c r="F101" s="121"/>
      <c r="G101" s="121"/>
      <c r="H101" s="121"/>
      <c r="I101" s="45"/>
      <c r="J101" s="44"/>
    </row>
    <row r="102" spans="2:10" ht="15" customHeight="1" thickBot="1" x14ac:dyDescent="0.35">
      <c r="B102" s="122" t="s">
        <v>140</v>
      </c>
      <c r="C102" s="123"/>
      <c r="D102" s="123"/>
      <c r="E102" s="123"/>
      <c r="F102" s="123"/>
      <c r="G102" s="123"/>
      <c r="H102" s="123"/>
      <c r="I102" s="46"/>
      <c r="J102" s="44"/>
    </row>
    <row r="103" spans="2:10" ht="15" customHeight="1" thickBot="1" x14ac:dyDescent="0.35"/>
    <row r="104" spans="2:10" ht="18.75" customHeight="1" x14ac:dyDescent="0.3">
      <c r="B104" s="124" t="s">
        <v>666</v>
      </c>
      <c r="C104" s="125"/>
      <c r="D104" s="125"/>
      <c r="E104" s="125"/>
      <c r="F104" s="125"/>
      <c r="G104" s="125"/>
      <c r="H104" s="125"/>
      <c r="I104" s="126"/>
      <c r="J104" s="2"/>
    </row>
    <row r="105" spans="2:10" ht="15" customHeight="1" x14ac:dyDescent="0.3">
      <c r="B105" s="127"/>
      <c r="C105" s="128"/>
      <c r="D105" s="128"/>
      <c r="E105" s="128"/>
      <c r="F105" s="128"/>
      <c r="G105" s="128"/>
      <c r="H105" s="128"/>
      <c r="I105" s="129"/>
      <c r="J105" s="3"/>
    </row>
    <row r="106" spans="2:10" ht="7.5" customHeight="1" x14ac:dyDescent="0.3">
      <c r="B106" s="130" t="s">
        <v>1</v>
      </c>
      <c r="C106" s="131"/>
      <c r="D106" s="131"/>
      <c r="E106" s="131"/>
      <c r="F106" s="131"/>
      <c r="G106" s="131"/>
      <c r="H106" s="131"/>
      <c r="I106" s="132"/>
      <c r="J106" s="4"/>
    </row>
    <row r="107" spans="2:10" ht="30" customHeight="1" thickBot="1" x14ac:dyDescent="0.35">
      <c r="B107" s="130" t="s">
        <v>1</v>
      </c>
      <c r="C107" s="131"/>
      <c r="D107" s="131"/>
      <c r="E107" s="131"/>
      <c r="F107" s="131"/>
      <c r="G107" s="131"/>
      <c r="H107" s="131"/>
      <c r="I107" s="132"/>
      <c r="J107" s="5"/>
    </row>
    <row r="108" spans="2:10" ht="30" customHeight="1" thickBot="1" x14ac:dyDescent="0.35">
      <c r="B108" s="133" t="s">
        <v>622</v>
      </c>
      <c r="C108" s="134"/>
      <c r="D108" s="134"/>
      <c r="E108" s="134"/>
      <c r="F108" s="134"/>
      <c r="G108" s="134"/>
      <c r="H108" s="134"/>
      <c r="I108" s="135" t="s">
        <v>2</v>
      </c>
      <c r="J108" s="6"/>
    </row>
    <row r="109" spans="2:10" ht="7.5" customHeight="1" x14ac:dyDescent="0.3">
      <c r="B109" s="3"/>
      <c r="C109" s="7"/>
      <c r="D109" s="3"/>
      <c r="E109"/>
      <c r="F109"/>
      <c r="I109"/>
      <c r="J109" s="3"/>
    </row>
    <row r="110" spans="2:10" ht="11.25" customHeight="1" thickBot="1" x14ac:dyDescent="0.35">
      <c r="B110" s="8"/>
      <c r="C110" s="9"/>
      <c r="D110" s="8"/>
      <c r="E110" s="136"/>
      <c r="F110" s="137"/>
      <c r="G110" s="138"/>
      <c r="H110" s="137"/>
      <c r="I110" s="137"/>
      <c r="J110" s="8"/>
    </row>
    <row r="111" spans="2:10" ht="37.5" customHeight="1" x14ac:dyDescent="0.3">
      <c r="B111" s="10" t="s">
        <v>3</v>
      </c>
      <c r="C111" s="11" t="s">
        <v>4</v>
      </c>
      <c r="D111" s="12" t="s">
        <v>5</v>
      </c>
      <c r="E111" s="12" t="s">
        <v>6</v>
      </c>
      <c r="F111" s="12" t="s">
        <v>7</v>
      </c>
      <c r="G111" s="12" t="s">
        <v>8</v>
      </c>
      <c r="H111" s="12" t="s">
        <v>9</v>
      </c>
      <c r="I111" s="13" t="s">
        <v>10</v>
      </c>
      <c r="J111" s="14" t="s">
        <v>11</v>
      </c>
    </row>
    <row r="112" spans="2:10" ht="33.75" customHeight="1" x14ac:dyDescent="0.3">
      <c r="B112" s="71" t="s">
        <v>141</v>
      </c>
      <c r="C112" s="72"/>
      <c r="D112" s="73" t="s">
        <v>142</v>
      </c>
      <c r="E112" s="15"/>
      <c r="F112" s="17"/>
      <c r="G112" s="16"/>
      <c r="H112" s="16"/>
      <c r="I112" s="18"/>
    </row>
    <row r="113" spans="2:10" ht="30" customHeight="1" x14ac:dyDescent="0.3">
      <c r="B113" s="74" t="s">
        <v>143</v>
      </c>
      <c r="C113" s="75"/>
      <c r="D113" s="76" t="s">
        <v>15</v>
      </c>
      <c r="E113" s="15"/>
      <c r="F113" s="17"/>
      <c r="G113" s="16"/>
      <c r="H113" s="16"/>
      <c r="I113" s="18"/>
    </row>
    <row r="114" spans="2:10" ht="26.25" customHeight="1" x14ac:dyDescent="0.3">
      <c r="B114" s="74" t="s">
        <v>144</v>
      </c>
      <c r="C114" s="75"/>
      <c r="D114" s="76" t="s">
        <v>145</v>
      </c>
      <c r="E114" s="15"/>
      <c r="F114" s="17"/>
      <c r="G114" s="16"/>
      <c r="H114" s="16"/>
      <c r="I114" s="18"/>
    </row>
    <row r="115" spans="2:10" ht="22.5" customHeight="1" x14ac:dyDescent="0.3">
      <c r="B115" s="19" t="s">
        <v>146</v>
      </c>
      <c r="C115" s="20"/>
      <c r="D115" s="30" t="s">
        <v>147</v>
      </c>
      <c r="E115" s="31" t="s">
        <v>28</v>
      </c>
      <c r="F115" s="40">
        <v>3.2</v>
      </c>
      <c r="G115" s="39"/>
      <c r="H115" s="35"/>
      <c r="I115" s="36">
        <f>IF(ISNUMBER(#REF!),IF(ISNUMBER($G115),ROUND(#REF!*$G115,2),ROUND(#REF!*$F115,2)),IF(ISNUMBER($G115),ROUND($H115*$G115,2),ROUND($H115*$F115,2)))</f>
        <v>0</v>
      </c>
    </row>
    <row r="116" spans="2:10" ht="22.5" customHeight="1" x14ac:dyDescent="0.3">
      <c r="B116" s="19" t="s">
        <v>148</v>
      </c>
      <c r="C116" s="20"/>
      <c r="D116" s="30" t="s">
        <v>149</v>
      </c>
      <c r="E116" s="31" t="s">
        <v>28</v>
      </c>
      <c r="F116" s="40">
        <v>19.399999999999999</v>
      </c>
      <c r="G116" s="39"/>
      <c r="H116" s="35"/>
      <c r="I116" s="36">
        <f>IF(ISNUMBER(#REF!),IF(ISNUMBER($G116),ROUND(#REF!*$G116,2),ROUND(#REF!*$F116,2)),IF(ISNUMBER($G116),ROUND($H116*$G116,2),ROUND($H116*$F116,2)))</f>
        <v>0</v>
      </c>
    </row>
    <row r="117" spans="2:10" ht="22.5" customHeight="1" x14ac:dyDescent="0.3">
      <c r="B117" s="19" t="s">
        <v>150</v>
      </c>
      <c r="C117" s="20"/>
      <c r="D117" s="30" t="s">
        <v>151</v>
      </c>
      <c r="E117" s="31" t="s">
        <v>28</v>
      </c>
      <c r="F117" s="40">
        <v>73.599999999999994</v>
      </c>
      <c r="G117" s="39"/>
      <c r="H117" s="35"/>
      <c r="I117" s="36">
        <f>IF(ISNUMBER(#REF!),IF(ISNUMBER($G117),ROUND(#REF!*$G117,2),ROUND(#REF!*$F117,2)),IF(ISNUMBER($G117),ROUND($H117*$G117,2),ROUND($H117*$F117,2)))</f>
        <v>0</v>
      </c>
    </row>
    <row r="118" spans="2:10" ht="22.5" customHeight="1" x14ac:dyDescent="0.3">
      <c r="B118" s="19" t="s">
        <v>152</v>
      </c>
      <c r="C118" s="20"/>
      <c r="D118" s="30" t="s">
        <v>153</v>
      </c>
      <c r="E118" s="31" t="s">
        <v>20</v>
      </c>
      <c r="F118" s="33">
        <v>3</v>
      </c>
      <c r="G118" s="32"/>
      <c r="H118" s="35"/>
      <c r="I118" s="36">
        <f>IF(ISNUMBER(#REF!),IF(ISNUMBER($G118),ROUND(#REF!*$G118,2),ROUND(#REF!*$F118,2)),IF(ISNUMBER($G118),ROUND($H118*$G118,2),ROUND($H118*$F118,2)))</f>
        <v>0</v>
      </c>
    </row>
    <row r="119" spans="2:10" ht="21" customHeight="1" x14ac:dyDescent="0.3">
      <c r="B119" s="19" t="s">
        <v>154</v>
      </c>
      <c r="C119" s="20"/>
      <c r="D119" s="30" t="s">
        <v>155</v>
      </c>
      <c r="E119" s="31" t="s">
        <v>96</v>
      </c>
      <c r="F119" s="34">
        <v>1</v>
      </c>
      <c r="G119" s="41"/>
      <c r="H119" s="35"/>
      <c r="I119" s="36">
        <f>IF(ISNUMBER(#REF!),IF(ISNUMBER($G119),ROUND(#REF!*$G119,2),ROUND(#REF!*$F119,2)),IF(ISNUMBER($G119),ROUND($H119*$G119,2),ROUND($H119*$F119,2)))</f>
        <v>0</v>
      </c>
    </row>
    <row r="120" spans="2:10" ht="22.5" customHeight="1" x14ac:dyDescent="0.3">
      <c r="B120" s="19" t="s">
        <v>157</v>
      </c>
      <c r="C120" s="20"/>
      <c r="D120" s="30" t="s">
        <v>158</v>
      </c>
      <c r="E120" s="31" t="s">
        <v>20</v>
      </c>
      <c r="F120" s="33">
        <v>1</v>
      </c>
      <c r="G120" s="32"/>
      <c r="H120" s="35"/>
      <c r="I120" s="36">
        <f>IF(ISNUMBER(#REF!),IF(ISNUMBER($G120),ROUND(#REF!*$G120,2),ROUND(#REF!*$F120,2)),IF(ISNUMBER($G120),ROUND($H120*$G120,2),ROUND($H120*$F120,2)))</f>
        <v>0</v>
      </c>
    </row>
    <row r="121" spans="2:10" ht="31.5" customHeight="1" x14ac:dyDescent="0.3">
      <c r="B121" s="155" t="s">
        <v>159</v>
      </c>
      <c r="C121" s="156"/>
      <c r="D121" s="156"/>
      <c r="E121" s="156"/>
      <c r="F121" s="156"/>
      <c r="G121" s="156"/>
      <c r="H121" s="156"/>
      <c r="I121" s="37">
        <f>I$115+I$116+I$117+I$118+I$119+I$120</f>
        <v>0</v>
      </c>
      <c r="J121" s="38"/>
    </row>
    <row r="122" spans="2:10" ht="26.25" customHeight="1" x14ac:dyDescent="0.3">
      <c r="B122" s="74" t="s">
        <v>160</v>
      </c>
      <c r="C122" s="75"/>
      <c r="D122" s="76" t="s">
        <v>161</v>
      </c>
      <c r="E122" s="31"/>
      <c r="F122" s="48">
        <v>0</v>
      </c>
      <c r="G122" s="47"/>
      <c r="H122" s="35"/>
      <c r="I122" s="36">
        <f>IF(ISNUMBER(#REF!),IF(ISNUMBER($G122),ROUND(#REF!*$G122,2),ROUND(#REF!*$F122,2)),IF(ISNUMBER($G122),ROUND($H122*$G122,2),ROUND($H122*$F122,2)))</f>
        <v>0</v>
      </c>
    </row>
    <row r="123" spans="2:10" ht="22.5" customHeight="1" x14ac:dyDescent="0.3">
      <c r="B123" s="19" t="s">
        <v>162</v>
      </c>
      <c r="C123" s="20"/>
      <c r="D123" s="30" t="s">
        <v>163</v>
      </c>
      <c r="E123" s="31" t="s">
        <v>53</v>
      </c>
      <c r="F123" s="40">
        <v>8</v>
      </c>
      <c r="G123" s="39"/>
      <c r="H123" s="35"/>
      <c r="I123" s="36">
        <f>IF(ISNUMBER(#REF!),IF(ISNUMBER($G123),ROUND(#REF!*$G123,2),ROUND(#REF!*$F123,2)),IF(ISNUMBER($G123),ROUND($H123*$G123,2),ROUND($H123*$F123,2)))</f>
        <v>0</v>
      </c>
    </row>
    <row r="124" spans="2:10" ht="22.5" customHeight="1" x14ac:dyDescent="0.3">
      <c r="B124" s="19" t="s">
        <v>164</v>
      </c>
      <c r="C124" s="20"/>
      <c r="D124" s="30" t="s">
        <v>165</v>
      </c>
      <c r="E124" s="31" t="s">
        <v>41</v>
      </c>
      <c r="F124" s="34">
        <v>1</v>
      </c>
      <c r="G124" s="41"/>
      <c r="H124" s="35"/>
      <c r="I124" s="36">
        <f>IF(ISNUMBER(#REF!),IF(ISNUMBER($G124),ROUND(#REF!*$G124,2),ROUND(#REF!*$F124,2)),IF(ISNUMBER($G124),ROUND($H124*$G124,2),ROUND($H124*$F124,2)))</f>
        <v>0</v>
      </c>
    </row>
    <row r="125" spans="2:10" ht="31.5" customHeight="1" x14ac:dyDescent="0.3">
      <c r="B125" s="155" t="s">
        <v>166</v>
      </c>
      <c r="C125" s="156"/>
      <c r="D125" s="156"/>
      <c r="E125" s="156"/>
      <c r="F125" s="156"/>
      <c r="G125" s="156"/>
      <c r="H125" s="156"/>
      <c r="I125" s="37">
        <f>I$123+I$124</f>
        <v>0</v>
      </c>
      <c r="J125" s="38"/>
    </row>
    <row r="126" spans="2:10" ht="26.25" customHeight="1" x14ac:dyDescent="0.3">
      <c r="B126" s="74" t="s">
        <v>167</v>
      </c>
      <c r="C126" s="75"/>
      <c r="D126" s="76" t="s">
        <v>168</v>
      </c>
      <c r="E126" s="15"/>
      <c r="F126" s="17"/>
      <c r="G126" s="16"/>
      <c r="H126" s="16"/>
      <c r="I126" s="18"/>
    </row>
    <row r="127" spans="2:10" ht="22.5" customHeight="1" x14ac:dyDescent="0.3">
      <c r="B127" s="19" t="s">
        <v>169</v>
      </c>
      <c r="C127" s="20"/>
      <c r="D127" s="30" t="s">
        <v>170</v>
      </c>
      <c r="E127" s="31" t="s">
        <v>28</v>
      </c>
      <c r="F127" s="40">
        <v>3.2</v>
      </c>
      <c r="G127" s="39"/>
      <c r="H127" s="35"/>
      <c r="I127" s="36">
        <f>IF(ISNUMBER(#REF!),IF(ISNUMBER($G127),ROUND(#REF!*$G127,2),ROUND(#REF!*$F127,2)),IF(ISNUMBER($G127),ROUND($H127*$G127,2),ROUND($H127*$F127,2)))</f>
        <v>0</v>
      </c>
    </row>
    <row r="128" spans="2:10" ht="31.5" customHeight="1" x14ac:dyDescent="0.3">
      <c r="B128" s="155" t="s">
        <v>171</v>
      </c>
      <c r="C128" s="156"/>
      <c r="D128" s="156"/>
      <c r="E128" s="156"/>
      <c r="F128" s="156"/>
      <c r="G128" s="156"/>
      <c r="H128" s="156"/>
      <c r="I128" s="37">
        <f>I$127</f>
        <v>0</v>
      </c>
      <c r="J128" s="38"/>
    </row>
    <row r="129" spans="2:10" ht="26.25" customHeight="1" x14ac:dyDescent="0.3">
      <c r="B129" s="74" t="s">
        <v>172</v>
      </c>
      <c r="C129" s="75"/>
      <c r="D129" s="76" t="s">
        <v>173</v>
      </c>
      <c r="E129" s="15"/>
      <c r="F129" s="17"/>
      <c r="G129" s="16"/>
      <c r="H129" s="16"/>
      <c r="I129" s="18"/>
    </row>
    <row r="130" spans="2:10" ht="22.5" customHeight="1" x14ac:dyDescent="0.3">
      <c r="B130" s="19" t="s">
        <v>174</v>
      </c>
      <c r="C130" s="20"/>
      <c r="D130" s="30" t="s">
        <v>175</v>
      </c>
      <c r="E130" s="31" t="s">
        <v>176</v>
      </c>
      <c r="F130" s="33">
        <v>1</v>
      </c>
      <c r="G130" s="32"/>
      <c r="H130" s="35"/>
      <c r="I130" s="36">
        <f>IF(ISNUMBER(#REF!),IF(ISNUMBER($G130),ROUND(#REF!*$G130,2),ROUND(#REF!*$F130,2)),IF(ISNUMBER($G130),ROUND($H130*$G130,2),ROUND($H130*$F130,2)))</f>
        <v>0</v>
      </c>
    </row>
    <row r="131" spans="2:10" ht="31.5" customHeight="1" x14ac:dyDescent="0.3">
      <c r="B131" s="155" t="s">
        <v>177</v>
      </c>
      <c r="C131" s="156"/>
      <c r="D131" s="156"/>
      <c r="E131" s="156"/>
      <c r="F131" s="156"/>
      <c r="G131" s="156"/>
      <c r="H131" s="156"/>
      <c r="I131" s="37">
        <f>I$130</f>
        <v>0</v>
      </c>
      <c r="J131" s="38"/>
    </row>
    <row r="132" spans="2:10" s="94" customFormat="1" ht="26.25" customHeight="1" x14ac:dyDescent="0.3">
      <c r="B132" s="74" t="s">
        <v>178</v>
      </c>
      <c r="C132" s="75"/>
      <c r="D132" s="76" t="s">
        <v>179</v>
      </c>
      <c r="E132" s="81"/>
      <c r="F132" s="101">
        <v>0</v>
      </c>
      <c r="G132" s="100"/>
      <c r="H132" s="95"/>
      <c r="I132" s="96">
        <f>IF(ISNUMBER(#REF!),IF(ISNUMBER($G132),ROUND(#REF!*$G132,2),ROUND(#REF!*$F132,2)),IF(ISNUMBER($G132),ROUND($H132*$G132,2),ROUND($H132*$F132,2)))</f>
        <v>0</v>
      </c>
    </row>
    <row r="133" spans="2:10" ht="22.5" customHeight="1" x14ac:dyDescent="0.3">
      <c r="B133" s="19" t="s">
        <v>180</v>
      </c>
      <c r="C133" s="20"/>
      <c r="D133" s="30" t="s">
        <v>181</v>
      </c>
      <c r="E133" s="31" t="s">
        <v>28</v>
      </c>
      <c r="F133" s="40">
        <v>10</v>
      </c>
      <c r="G133" s="39"/>
      <c r="H133" s="35"/>
      <c r="I133" s="36">
        <f>IF(ISNUMBER(#REF!),IF(ISNUMBER($G133),ROUND(#REF!*$G133,2),ROUND(#REF!*$F133,2)),IF(ISNUMBER($G133),ROUND($H133*$G133,2),ROUND($H133*$F133,2)))</f>
        <v>0</v>
      </c>
    </row>
    <row r="134" spans="2:10" ht="31.5" customHeight="1" x14ac:dyDescent="0.3">
      <c r="B134" s="155" t="s">
        <v>182</v>
      </c>
      <c r="C134" s="156"/>
      <c r="D134" s="156"/>
      <c r="E134" s="156"/>
      <c r="F134" s="156"/>
      <c r="G134" s="156"/>
      <c r="H134" s="156"/>
      <c r="I134" s="37">
        <f>I$133</f>
        <v>0</v>
      </c>
      <c r="J134" s="38"/>
    </row>
    <row r="135" spans="2:10" ht="26.25" customHeight="1" x14ac:dyDescent="0.3">
      <c r="B135" s="74" t="s">
        <v>183</v>
      </c>
      <c r="C135" s="75"/>
      <c r="D135" s="76" t="s">
        <v>184</v>
      </c>
      <c r="E135" s="15"/>
      <c r="F135" s="17"/>
      <c r="G135" s="16"/>
      <c r="H135" s="16"/>
      <c r="I135" s="18"/>
    </row>
    <row r="136" spans="2:10" ht="22.5" customHeight="1" x14ac:dyDescent="0.3">
      <c r="B136" s="19" t="s">
        <v>185</v>
      </c>
      <c r="C136" s="20"/>
      <c r="D136" s="30" t="s">
        <v>186</v>
      </c>
      <c r="E136" s="31" t="s">
        <v>20</v>
      </c>
      <c r="F136" s="33">
        <v>1</v>
      </c>
      <c r="G136" s="32"/>
      <c r="H136" s="35"/>
      <c r="I136" s="36">
        <f>IF(ISNUMBER(#REF!),IF(ISNUMBER($G136),ROUND(#REF!*$G136,2),ROUND(#REF!*$F136,2)),IF(ISNUMBER($G136),ROUND($H136*$G136,2),ROUND($H136*$F136,2)))</f>
        <v>0</v>
      </c>
    </row>
    <row r="137" spans="2:10" ht="31.5" customHeight="1" x14ac:dyDescent="0.3">
      <c r="B137" s="155" t="s">
        <v>187</v>
      </c>
      <c r="C137" s="156"/>
      <c r="D137" s="156"/>
      <c r="E137" s="156"/>
      <c r="F137" s="156"/>
      <c r="G137" s="156"/>
      <c r="H137" s="156"/>
      <c r="I137" s="37">
        <f>I$136</f>
        <v>0</v>
      </c>
      <c r="J137" s="38"/>
    </row>
    <row r="138" spans="2:10" ht="26.25" customHeight="1" x14ac:dyDescent="0.3">
      <c r="B138" s="74" t="s">
        <v>188</v>
      </c>
      <c r="C138" s="75"/>
      <c r="D138" s="76" t="s">
        <v>189</v>
      </c>
      <c r="E138" s="15"/>
      <c r="F138" s="17"/>
      <c r="G138" s="16"/>
      <c r="H138" s="16"/>
      <c r="I138" s="18"/>
    </row>
    <row r="139" spans="2:10" ht="22.5" customHeight="1" x14ac:dyDescent="0.3">
      <c r="B139" s="19" t="s">
        <v>190</v>
      </c>
      <c r="C139" s="20"/>
      <c r="D139" s="30" t="s">
        <v>191</v>
      </c>
      <c r="E139" s="31" t="s">
        <v>176</v>
      </c>
      <c r="F139" s="33">
        <v>1</v>
      </c>
      <c r="G139" s="32"/>
      <c r="H139" s="35"/>
      <c r="I139" s="36">
        <f>IF(ISNUMBER(#REF!),IF(ISNUMBER($G139),ROUND(#REF!*$G139,2),ROUND(#REF!*$F139,2)),IF(ISNUMBER($G139),ROUND($H139*$G139,2),ROUND($H139*$F139,2)))</f>
        <v>0</v>
      </c>
    </row>
    <row r="140" spans="2:10" ht="31.5" customHeight="1" thickBot="1" x14ac:dyDescent="0.35">
      <c r="B140" s="155" t="s">
        <v>192</v>
      </c>
      <c r="C140" s="156"/>
      <c r="D140" s="156"/>
      <c r="E140" s="156"/>
      <c r="F140" s="156"/>
      <c r="G140" s="156"/>
      <c r="H140" s="156"/>
      <c r="I140" s="37">
        <f>I$139</f>
        <v>0</v>
      </c>
      <c r="J140" s="38"/>
    </row>
    <row r="141" spans="2:10" ht="15" customHeight="1" x14ac:dyDescent="0.3">
      <c r="B141" s="118" t="s">
        <v>193</v>
      </c>
      <c r="C141" s="119"/>
      <c r="D141" s="119"/>
      <c r="E141" s="119"/>
      <c r="F141" s="119"/>
      <c r="G141" s="119"/>
      <c r="H141" s="119"/>
      <c r="I141" s="43"/>
      <c r="J141" s="44"/>
    </row>
    <row r="142" spans="2:10" ht="15" customHeight="1" x14ac:dyDescent="0.3">
      <c r="B142" s="120" t="s">
        <v>121</v>
      </c>
      <c r="C142" s="121"/>
      <c r="D142" s="121"/>
      <c r="E142" s="121"/>
      <c r="F142" s="121"/>
      <c r="G142" s="121"/>
      <c r="H142" s="121"/>
      <c r="I142" s="45"/>
      <c r="J142" s="44"/>
    </row>
    <row r="143" spans="2:10" ht="15" customHeight="1" thickBot="1" x14ac:dyDescent="0.35">
      <c r="B143" s="122" t="s">
        <v>194</v>
      </c>
      <c r="C143" s="123"/>
      <c r="D143" s="123"/>
      <c r="E143" s="123"/>
      <c r="F143" s="123"/>
      <c r="G143" s="123"/>
      <c r="H143" s="123"/>
      <c r="I143" s="46"/>
      <c r="J143" s="44"/>
    </row>
    <row r="144" spans="2:10" ht="15" customHeight="1" thickBot="1" x14ac:dyDescent="0.35"/>
    <row r="145" spans="2:10" ht="18.75" customHeight="1" x14ac:dyDescent="0.3">
      <c r="B145" s="124" t="s">
        <v>666</v>
      </c>
      <c r="C145" s="125"/>
      <c r="D145" s="125"/>
      <c r="E145" s="125"/>
      <c r="F145" s="125"/>
      <c r="G145" s="125"/>
      <c r="H145" s="125"/>
      <c r="I145" s="126"/>
      <c r="J145" s="2"/>
    </row>
    <row r="146" spans="2:10" ht="15" customHeight="1" x14ac:dyDescent="0.3">
      <c r="B146" s="127"/>
      <c r="C146" s="128"/>
      <c r="D146" s="128"/>
      <c r="E146" s="128"/>
      <c r="F146" s="128"/>
      <c r="G146" s="128"/>
      <c r="H146" s="128"/>
      <c r="I146" s="129"/>
      <c r="J146" s="3"/>
    </row>
    <row r="147" spans="2:10" ht="7.5" customHeight="1" x14ac:dyDescent="0.3">
      <c r="B147" s="130" t="s">
        <v>1</v>
      </c>
      <c r="C147" s="131"/>
      <c r="D147" s="131"/>
      <c r="E147" s="131"/>
      <c r="F147" s="131"/>
      <c r="G147" s="131"/>
      <c r="H147" s="131"/>
      <c r="I147" s="132"/>
      <c r="J147" s="4"/>
    </row>
    <row r="148" spans="2:10" ht="30" customHeight="1" thickBot="1" x14ac:dyDescent="0.35">
      <c r="B148" s="130" t="s">
        <v>1</v>
      </c>
      <c r="C148" s="131"/>
      <c r="D148" s="131"/>
      <c r="E148" s="131"/>
      <c r="F148" s="131"/>
      <c r="G148" s="131"/>
      <c r="H148" s="131"/>
      <c r="I148" s="132"/>
      <c r="J148" s="5"/>
    </row>
    <row r="149" spans="2:10" ht="30" customHeight="1" thickBot="1" x14ac:dyDescent="0.35">
      <c r="B149" s="133" t="s">
        <v>623</v>
      </c>
      <c r="C149" s="134"/>
      <c r="D149" s="134"/>
      <c r="E149" s="134"/>
      <c r="F149" s="134"/>
      <c r="G149" s="134"/>
      <c r="H149" s="134"/>
      <c r="I149" s="135" t="s">
        <v>2</v>
      </c>
      <c r="J149" s="6"/>
    </row>
    <row r="150" spans="2:10" ht="7.5" customHeight="1" x14ac:dyDescent="0.3">
      <c r="B150" s="3"/>
      <c r="C150" s="7"/>
      <c r="D150" s="3"/>
      <c r="E150"/>
      <c r="F150"/>
      <c r="I150"/>
      <c r="J150" s="3"/>
    </row>
    <row r="151" spans="2:10" ht="11.25" customHeight="1" thickBot="1" x14ac:dyDescent="0.35">
      <c r="B151" s="8"/>
      <c r="C151" s="9"/>
      <c r="D151" s="8"/>
      <c r="E151" s="136"/>
      <c r="F151" s="137"/>
      <c r="G151" s="138"/>
      <c r="H151" s="137"/>
      <c r="I151" s="137"/>
      <c r="J151" s="8"/>
    </row>
    <row r="152" spans="2:10" ht="37.5" customHeight="1" x14ac:dyDescent="0.3">
      <c r="B152" s="10" t="s">
        <v>3</v>
      </c>
      <c r="C152" s="11" t="s">
        <v>4</v>
      </c>
      <c r="D152" s="12" t="s">
        <v>5</v>
      </c>
      <c r="E152" s="12" t="s">
        <v>6</v>
      </c>
      <c r="F152" s="12" t="s">
        <v>7</v>
      </c>
      <c r="G152" s="12" t="s">
        <v>8</v>
      </c>
      <c r="H152" s="12" t="s">
        <v>9</v>
      </c>
      <c r="I152" s="13" t="s">
        <v>10</v>
      </c>
      <c r="J152" s="14" t="s">
        <v>11</v>
      </c>
    </row>
    <row r="153" spans="2:10" ht="26.25" customHeight="1" x14ac:dyDescent="0.3">
      <c r="B153" s="71" t="s">
        <v>195</v>
      </c>
      <c r="C153" s="72"/>
      <c r="D153" s="73" t="s">
        <v>196</v>
      </c>
      <c r="E153" s="15"/>
      <c r="F153" s="17"/>
      <c r="G153" s="16"/>
      <c r="H153" s="16"/>
      <c r="I153" s="18"/>
    </row>
    <row r="154" spans="2:10" ht="24" customHeight="1" x14ac:dyDescent="0.3">
      <c r="B154" s="74" t="s">
        <v>197</v>
      </c>
      <c r="C154" s="75"/>
      <c r="D154" s="76" t="s">
        <v>15</v>
      </c>
      <c r="E154" s="15"/>
      <c r="F154" s="17"/>
      <c r="G154" s="16"/>
      <c r="H154" s="16"/>
      <c r="I154" s="18"/>
    </row>
    <row r="155" spans="2:10" ht="26.25" customHeight="1" x14ac:dyDescent="0.3">
      <c r="B155" s="74" t="s">
        <v>198</v>
      </c>
      <c r="C155" s="75"/>
      <c r="D155" s="76" t="s">
        <v>199</v>
      </c>
      <c r="E155" s="15"/>
      <c r="F155" s="17"/>
      <c r="G155" s="16"/>
      <c r="H155" s="16"/>
      <c r="I155" s="18"/>
    </row>
    <row r="156" spans="2:10" ht="22.5" customHeight="1" x14ac:dyDescent="0.3">
      <c r="B156" s="19" t="s">
        <v>200</v>
      </c>
      <c r="C156" s="20"/>
      <c r="D156" s="30" t="s">
        <v>201</v>
      </c>
      <c r="E156" s="31" t="s">
        <v>41</v>
      </c>
      <c r="F156" s="34">
        <v>1</v>
      </c>
      <c r="G156" s="41"/>
      <c r="H156" s="35"/>
      <c r="I156" s="36">
        <f>IF(ISNUMBER(#REF!),IF(ISNUMBER($G156),ROUND(#REF!*$G156,2),ROUND(#REF!*$F156,2)),IF(ISNUMBER($G156),ROUND($H156*$G156,2),ROUND($H156*$F156,2)))</f>
        <v>0</v>
      </c>
    </row>
    <row r="157" spans="2:10" ht="22.5" customHeight="1" x14ac:dyDescent="0.3">
      <c r="B157" s="19" t="s">
        <v>202</v>
      </c>
      <c r="C157" s="20"/>
      <c r="D157" s="30" t="s">
        <v>203</v>
      </c>
      <c r="E157" s="31" t="s">
        <v>20</v>
      </c>
      <c r="F157" s="33">
        <v>1</v>
      </c>
      <c r="G157" s="32"/>
      <c r="H157" s="35"/>
      <c r="I157" s="36">
        <f>IF(ISNUMBER(#REF!),IF(ISNUMBER($G157),ROUND(#REF!*$G157,2),ROUND(#REF!*$F157,2)),IF(ISNUMBER($G157),ROUND($H157*$G157,2),ROUND($H157*$F157,2)))</f>
        <v>0</v>
      </c>
    </row>
    <row r="158" spans="2:10" ht="31.5" customHeight="1" x14ac:dyDescent="0.3">
      <c r="B158" s="155" t="s">
        <v>204</v>
      </c>
      <c r="C158" s="156"/>
      <c r="D158" s="156"/>
      <c r="E158" s="156"/>
      <c r="F158" s="156"/>
      <c r="G158" s="156"/>
      <c r="H158" s="156"/>
      <c r="I158" s="37">
        <f>SUM(I$156:I$157)</f>
        <v>0</v>
      </c>
      <c r="J158" s="38"/>
    </row>
    <row r="159" spans="2:10" ht="26.25" customHeight="1" x14ac:dyDescent="0.3">
      <c r="B159" s="74" t="s">
        <v>205</v>
      </c>
      <c r="C159" s="75"/>
      <c r="D159" s="76" t="s">
        <v>206</v>
      </c>
      <c r="E159" s="15"/>
      <c r="F159" s="17"/>
      <c r="G159" s="16"/>
      <c r="H159" s="16"/>
      <c r="I159" s="18"/>
    </row>
    <row r="160" spans="2:10" ht="22.5" customHeight="1" x14ac:dyDescent="0.3">
      <c r="B160" s="19" t="s">
        <v>207</v>
      </c>
      <c r="C160" s="20"/>
      <c r="D160" s="30" t="s">
        <v>208</v>
      </c>
      <c r="E160" s="31" t="s">
        <v>28</v>
      </c>
      <c r="F160" s="40">
        <v>47.8</v>
      </c>
      <c r="G160" s="39"/>
      <c r="H160" s="35"/>
      <c r="I160" s="36">
        <f>IF(ISNUMBER(#REF!),IF(ISNUMBER($G160),ROUND(#REF!*$G160,2),ROUND(#REF!*$F160,2)),IF(ISNUMBER($G160),ROUND($H160*$G160,2),ROUND($H160*$F160,2)))</f>
        <v>0</v>
      </c>
    </row>
    <row r="161" spans="2:10" ht="22.5" customHeight="1" x14ac:dyDescent="0.3">
      <c r="B161" s="19" t="s">
        <v>209</v>
      </c>
      <c r="C161" s="20"/>
      <c r="D161" s="30" t="s">
        <v>210</v>
      </c>
      <c r="E161" s="31" t="s">
        <v>176</v>
      </c>
      <c r="F161" s="33">
        <v>1</v>
      </c>
      <c r="G161" s="32"/>
      <c r="H161" s="35"/>
      <c r="I161" s="36">
        <f>IF(ISNUMBER(#REF!),IF(ISNUMBER($G161),ROUND(#REF!*$G161,2),ROUND(#REF!*$F161,2)),IF(ISNUMBER($G161),ROUND($H161*$G161,2),ROUND($H161*$F161,2)))</f>
        <v>0</v>
      </c>
    </row>
    <row r="162" spans="2:10" ht="31.5" customHeight="1" x14ac:dyDescent="0.3">
      <c r="B162" s="155" t="s">
        <v>211</v>
      </c>
      <c r="C162" s="156"/>
      <c r="D162" s="156"/>
      <c r="E162" s="156"/>
      <c r="F162" s="156"/>
      <c r="G162" s="156"/>
      <c r="H162" s="156"/>
      <c r="I162" s="37">
        <f>I$160+I$161</f>
        <v>0</v>
      </c>
      <c r="J162" s="38"/>
    </row>
    <row r="163" spans="2:10" ht="26.25" customHeight="1" x14ac:dyDescent="0.3">
      <c r="B163" s="74" t="s">
        <v>212</v>
      </c>
      <c r="C163" s="75"/>
      <c r="D163" s="76" t="s">
        <v>606</v>
      </c>
      <c r="E163" s="15"/>
      <c r="F163" s="17"/>
      <c r="G163" s="16"/>
      <c r="H163" s="16"/>
      <c r="I163" s="18"/>
    </row>
    <row r="164" spans="2:10" ht="22.5" customHeight="1" x14ac:dyDescent="0.3">
      <c r="B164" s="19" t="s">
        <v>213</v>
      </c>
      <c r="C164" s="20"/>
      <c r="D164" s="30" t="s">
        <v>214</v>
      </c>
      <c r="E164" s="31"/>
      <c r="F164" s="40">
        <v>0</v>
      </c>
      <c r="G164" s="39"/>
      <c r="H164" s="35"/>
      <c r="I164" s="36">
        <f>IF(ISNUMBER(#REF!),IF(ISNUMBER($G164),ROUND(#REF!*$G164,2),ROUND(#REF!*$F164,2)),IF(ISNUMBER($G164),ROUND($H164*$G164,2),ROUND($H164*$F164,2)))</f>
        <v>0</v>
      </c>
    </row>
    <row r="165" spans="2:10" ht="22.5" customHeight="1" x14ac:dyDescent="0.3">
      <c r="B165" s="19" t="s">
        <v>215</v>
      </c>
      <c r="C165" s="20"/>
      <c r="D165" s="30" t="s">
        <v>216</v>
      </c>
      <c r="E165" s="31"/>
      <c r="F165" s="40">
        <v>0</v>
      </c>
      <c r="G165" s="39"/>
      <c r="H165" s="35"/>
      <c r="I165" s="36">
        <f>IF(ISNUMBER(#REF!),IF(ISNUMBER($G165),ROUND(#REF!*$G165,2),ROUND(#REF!*$F165,2)),IF(ISNUMBER($G165),ROUND($H165*$G165,2),ROUND($H165*$F165,2)))</f>
        <v>0</v>
      </c>
    </row>
    <row r="166" spans="2:10" ht="22.5" customHeight="1" x14ac:dyDescent="0.3">
      <c r="B166" s="19" t="s">
        <v>217</v>
      </c>
      <c r="C166" s="20"/>
      <c r="D166" s="30" t="s">
        <v>218</v>
      </c>
      <c r="E166" s="31"/>
      <c r="F166" s="34">
        <v>0</v>
      </c>
      <c r="G166" s="41"/>
      <c r="H166" s="35"/>
      <c r="I166" s="36">
        <f>IF(ISNUMBER(#REF!),IF(ISNUMBER($G166),ROUND(#REF!*$G166,2),ROUND(#REF!*$F166,2)),IF(ISNUMBER($G166),ROUND($H166*$G166,2),ROUND($H166*$F166,2)))</f>
        <v>0</v>
      </c>
    </row>
    <row r="167" spans="2:10" ht="29.25" customHeight="1" x14ac:dyDescent="0.3">
      <c r="B167" s="19" t="s">
        <v>219</v>
      </c>
      <c r="C167" s="20"/>
      <c r="D167" s="30" t="s">
        <v>220</v>
      </c>
      <c r="E167" s="31"/>
      <c r="F167" s="34">
        <v>0</v>
      </c>
      <c r="G167" s="41"/>
      <c r="H167" s="35"/>
      <c r="I167" s="36">
        <f>IF(ISNUMBER(#REF!),IF(ISNUMBER($G167),ROUND(#REF!*$G167,2),ROUND(#REF!*$F167,2)),IF(ISNUMBER($G167),ROUND($H167*$G167,2),ROUND($H167*$F167,2)))</f>
        <v>0</v>
      </c>
    </row>
    <row r="168" spans="2:10" ht="31.5" customHeight="1" x14ac:dyDescent="0.3">
      <c r="B168" s="155" t="s">
        <v>221</v>
      </c>
      <c r="C168" s="156"/>
      <c r="D168" s="156"/>
      <c r="E168" s="156"/>
      <c r="F168" s="156"/>
      <c r="G168" s="156"/>
      <c r="H168" s="156"/>
      <c r="I168" s="37">
        <f>I$164+I$165+I$166+I$167</f>
        <v>0</v>
      </c>
      <c r="J168" s="38"/>
    </row>
    <row r="169" spans="2:10" ht="26.25" customHeight="1" x14ac:dyDescent="0.3">
      <c r="B169" s="74" t="s">
        <v>222</v>
      </c>
      <c r="C169" s="75"/>
      <c r="D169" s="76" t="s">
        <v>223</v>
      </c>
      <c r="E169" s="15"/>
      <c r="F169" s="17"/>
      <c r="G169" s="16"/>
      <c r="H169" s="16"/>
      <c r="I169" s="18"/>
    </row>
    <row r="170" spans="2:10" ht="33.75" customHeight="1" x14ac:dyDescent="0.3">
      <c r="B170" s="19" t="s">
        <v>224</v>
      </c>
      <c r="C170" s="20"/>
      <c r="D170" s="85" t="s">
        <v>607</v>
      </c>
      <c r="E170" s="31" t="s">
        <v>28</v>
      </c>
      <c r="F170" s="40">
        <v>24.2</v>
      </c>
      <c r="G170" s="39"/>
      <c r="H170" s="35"/>
      <c r="I170" s="36">
        <f>IF(ISNUMBER(#REF!),IF(ISNUMBER($G170),ROUND(#REF!*$G170,2),ROUND(#REF!*$F170,2)),IF(ISNUMBER($G170),ROUND($H170*$G170,2),ROUND($H170*$F170,2)))</f>
        <v>0</v>
      </c>
    </row>
    <row r="171" spans="2:10" ht="22.5" customHeight="1" x14ac:dyDescent="0.3">
      <c r="B171" s="19" t="s">
        <v>225</v>
      </c>
      <c r="C171" s="20"/>
      <c r="D171" s="30" t="s">
        <v>226</v>
      </c>
      <c r="E171" s="31" t="s">
        <v>28</v>
      </c>
      <c r="F171" s="40">
        <v>4.5</v>
      </c>
      <c r="G171" s="39"/>
      <c r="H171" s="35"/>
      <c r="I171" s="36">
        <f>IF(ISNUMBER(#REF!),IF(ISNUMBER($G171),ROUND(#REF!*$G171,2),ROUND(#REF!*$F171,2)),IF(ISNUMBER($G171),ROUND($H171*$G171,2),ROUND($H171*$F171,2)))</f>
        <v>0</v>
      </c>
    </row>
    <row r="172" spans="2:10" ht="31.5" customHeight="1" x14ac:dyDescent="0.3">
      <c r="B172" s="155" t="s">
        <v>227</v>
      </c>
      <c r="C172" s="156"/>
      <c r="D172" s="156"/>
      <c r="E172" s="156"/>
      <c r="F172" s="156"/>
      <c r="G172" s="156"/>
      <c r="H172" s="156"/>
      <c r="I172" s="37">
        <f>I$170+I$171</f>
        <v>0</v>
      </c>
      <c r="J172" s="38"/>
    </row>
    <row r="173" spans="2:10" ht="26.25" customHeight="1" x14ac:dyDescent="0.3">
      <c r="B173" s="74" t="s">
        <v>228</v>
      </c>
      <c r="C173" s="75"/>
      <c r="D173" s="76" t="s">
        <v>229</v>
      </c>
      <c r="E173" s="15"/>
      <c r="F173" s="17"/>
      <c r="G173" s="16"/>
      <c r="H173" s="16"/>
      <c r="I173" s="18"/>
    </row>
    <row r="174" spans="2:10" ht="29.25" customHeight="1" x14ac:dyDescent="0.3">
      <c r="B174" s="19" t="s">
        <v>230</v>
      </c>
      <c r="C174" s="20"/>
      <c r="D174" s="85" t="s">
        <v>608</v>
      </c>
      <c r="E174" s="31" t="s">
        <v>96</v>
      </c>
      <c r="F174" s="34">
        <v>3</v>
      </c>
      <c r="G174" s="41"/>
      <c r="H174" s="35"/>
      <c r="I174" s="36">
        <f>IF(ISNUMBER(#REF!),IF(ISNUMBER($G174),ROUND(#REF!*$G174,2),ROUND(#REF!*$F174,2)),IF(ISNUMBER($G174),ROUND($H174*$G174,2),ROUND($H174*$F174,2)))</f>
        <v>0</v>
      </c>
    </row>
    <row r="175" spans="2:10" ht="31.5" customHeight="1" x14ac:dyDescent="0.3">
      <c r="B175" s="19" t="s">
        <v>231</v>
      </c>
      <c r="C175" s="20"/>
      <c r="D175" s="85" t="s">
        <v>609</v>
      </c>
      <c r="E175" s="31"/>
      <c r="F175" s="89"/>
      <c r="G175" s="41"/>
      <c r="H175" s="35"/>
      <c r="I175" s="36">
        <f>IF(ISNUMBER(#REF!),IF(ISNUMBER($G175),ROUND(#REF!*$G175,2),ROUND(#REF!*$F175,2)),IF(ISNUMBER($G175),ROUND($H175*$G175,2),ROUND($H175*$F175,2)))</f>
        <v>0</v>
      </c>
    </row>
    <row r="176" spans="2:10" ht="29.25" customHeight="1" x14ac:dyDescent="0.3">
      <c r="B176" s="19" t="s">
        <v>232</v>
      </c>
      <c r="C176" s="20"/>
      <c r="D176" s="85" t="s">
        <v>610</v>
      </c>
      <c r="E176" s="31" t="s">
        <v>96</v>
      </c>
      <c r="F176" s="34">
        <v>2</v>
      </c>
      <c r="G176" s="41"/>
      <c r="H176" s="35"/>
      <c r="I176" s="36">
        <f>IF(ISNUMBER(#REF!),IF(ISNUMBER($G176),ROUND(#REF!*$G176,2),ROUND(#REF!*$F176,2)),IF(ISNUMBER($G176),ROUND($H176*$G176,2),ROUND($H176*$F176,2)))</f>
        <v>0</v>
      </c>
    </row>
    <row r="177" spans="2:10" ht="31.5" customHeight="1" x14ac:dyDescent="0.3">
      <c r="B177" s="155" t="s">
        <v>233</v>
      </c>
      <c r="C177" s="156"/>
      <c r="D177" s="156"/>
      <c r="E177" s="156"/>
      <c r="F177" s="156"/>
      <c r="G177" s="156"/>
      <c r="H177" s="156"/>
      <c r="I177" s="37">
        <f>I$174+I$175+I$176</f>
        <v>0</v>
      </c>
      <c r="J177" s="38"/>
    </row>
    <row r="178" spans="2:10" ht="26.25" customHeight="1" x14ac:dyDescent="0.3">
      <c r="B178" s="74" t="s">
        <v>234</v>
      </c>
      <c r="C178" s="75"/>
      <c r="D178" s="76" t="s">
        <v>235</v>
      </c>
      <c r="E178" s="15"/>
      <c r="F178" s="17"/>
      <c r="G178" s="16"/>
      <c r="H178" s="16"/>
      <c r="I178" s="18"/>
    </row>
    <row r="179" spans="2:10" ht="22.5" customHeight="1" x14ac:dyDescent="0.3">
      <c r="B179" s="19" t="s">
        <v>236</v>
      </c>
      <c r="C179" s="20"/>
      <c r="D179" s="30" t="s">
        <v>237</v>
      </c>
      <c r="E179" s="31" t="s">
        <v>20</v>
      </c>
      <c r="F179" s="33">
        <v>1</v>
      </c>
      <c r="G179" s="32"/>
      <c r="H179" s="35"/>
      <c r="I179" s="36">
        <f>IF(ISNUMBER(#REF!),IF(ISNUMBER($G179),ROUND(#REF!*$G179,2),ROUND(#REF!*$F179,2)),IF(ISNUMBER($G179),ROUND($H179*$G179,2),ROUND($H179*$F179,2)))</f>
        <v>0</v>
      </c>
    </row>
    <row r="180" spans="2:10" ht="22.5" customHeight="1" x14ac:dyDescent="0.3">
      <c r="B180" s="19" t="s">
        <v>238</v>
      </c>
      <c r="C180" s="20"/>
      <c r="D180" s="30" t="s">
        <v>638</v>
      </c>
      <c r="E180" s="31" t="s">
        <v>534</v>
      </c>
      <c r="F180" s="33">
        <v>0</v>
      </c>
      <c r="G180" s="32"/>
      <c r="H180" s="35"/>
      <c r="I180" s="36">
        <f>IF(ISNUMBER(#REF!),IF(ISNUMBER($G180),ROUND(#REF!*$G180,2),ROUND(#REF!*$F180,2)),IF(ISNUMBER($G180),ROUND($H180*$G180,2),ROUND($H180*$F180,2)))</f>
        <v>0</v>
      </c>
    </row>
    <row r="181" spans="2:10" ht="22.5" customHeight="1" x14ac:dyDescent="0.3">
      <c r="B181" s="19" t="s">
        <v>239</v>
      </c>
      <c r="C181" s="20"/>
      <c r="D181" s="30" t="s">
        <v>240</v>
      </c>
      <c r="E181" s="31" t="s">
        <v>20</v>
      </c>
      <c r="F181" s="33">
        <v>1</v>
      </c>
      <c r="G181" s="32"/>
      <c r="H181" s="35"/>
      <c r="I181" s="36">
        <f>IF(ISNUMBER(#REF!),IF(ISNUMBER($G181),ROUND(#REF!*$G181,2),ROUND(#REF!*$F181,2)),IF(ISNUMBER($G181),ROUND($H181*$G181,2),ROUND($H181*$F181,2)))</f>
        <v>0</v>
      </c>
    </row>
    <row r="182" spans="2:10" ht="31.5" customHeight="1" x14ac:dyDescent="0.3">
      <c r="B182" s="155" t="s">
        <v>241</v>
      </c>
      <c r="C182" s="156"/>
      <c r="D182" s="156"/>
      <c r="E182" s="156"/>
      <c r="F182" s="156"/>
      <c r="G182" s="156"/>
      <c r="H182" s="156"/>
      <c r="I182" s="37">
        <f>SUM(I$179:I$181)</f>
        <v>0</v>
      </c>
      <c r="J182" s="38"/>
    </row>
    <row r="183" spans="2:10" ht="26.25" customHeight="1" x14ac:dyDescent="0.3">
      <c r="B183" s="74" t="s">
        <v>242</v>
      </c>
      <c r="C183" s="75"/>
      <c r="D183" s="76" t="s">
        <v>135</v>
      </c>
      <c r="E183" s="15"/>
      <c r="F183" s="17"/>
      <c r="G183" s="16"/>
      <c r="H183" s="16"/>
      <c r="I183" s="18"/>
    </row>
    <row r="184" spans="2:10" ht="22.5" customHeight="1" x14ac:dyDescent="0.3">
      <c r="B184" s="19" t="s">
        <v>243</v>
      </c>
      <c r="C184" s="20"/>
      <c r="D184" s="30" t="s">
        <v>244</v>
      </c>
      <c r="E184" s="31" t="s">
        <v>53</v>
      </c>
      <c r="F184" s="40">
        <v>37</v>
      </c>
      <c r="G184" s="39"/>
      <c r="H184" s="35"/>
      <c r="I184" s="36">
        <f>IF(ISNUMBER(#REF!),IF(ISNUMBER($G184),ROUND(#REF!*$G184,2),ROUND(#REF!*$F184,2)),IF(ISNUMBER($G184),ROUND($H184*$G184,2),ROUND($H184*$F184,2)))</f>
        <v>0</v>
      </c>
    </row>
    <row r="185" spans="2:10" ht="22.5" customHeight="1" x14ac:dyDescent="0.3">
      <c r="B185" s="19" t="s">
        <v>245</v>
      </c>
      <c r="C185" s="20"/>
      <c r="D185" s="30" t="s">
        <v>246</v>
      </c>
      <c r="E185" s="31" t="s">
        <v>53</v>
      </c>
      <c r="F185" s="40">
        <v>11.2</v>
      </c>
      <c r="G185" s="39"/>
      <c r="H185" s="35"/>
      <c r="I185" s="36">
        <f>IF(ISNUMBER(#REF!),IF(ISNUMBER($G185),ROUND(#REF!*$G185,2),ROUND(#REF!*$F185,2)),IF(ISNUMBER($G185),ROUND($H185*$G185,2),ROUND($H185*$F185,2)))</f>
        <v>0</v>
      </c>
    </row>
    <row r="186" spans="2:10" ht="22.5" customHeight="1" x14ac:dyDescent="0.3">
      <c r="B186" s="19" t="s">
        <v>247</v>
      </c>
      <c r="C186" s="20"/>
      <c r="D186" s="30" t="s">
        <v>248</v>
      </c>
      <c r="E186" s="31" t="s">
        <v>96</v>
      </c>
      <c r="F186" s="34">
        <v>1</v>
      </c>
      <c r="G186" s="41"/>
      <c r="H186" s="35"/>
      <c r="I186" s="36">
        <f>IF(ISNUMBER(#REF!),IF(ISNUMBER($G186),ROUND(#REF!*$G186,2),ROUND(#REF!*$F186,2)),IF(ISNUMBER($G186),ROUND($H186*$G186,2),ROUND($H186*$F186,2)))</f>
        <v>0</v>
      </c>
    </row>
    <row r="187" spans="2:10" ht="31.5" customHeight="1" thickBot="1" x14ac:dyDescent="0.35">
      <c r="B187" s="155" t="s">
        <v>138</v>
      </c>
      <c r="C187" s="156"/>
      <c r="D187" s="156"/>
      <c r="E187" s="156"/>
      <c r="F187" s="156"/>
      <c r="G187" s="156"/>
      <c r="H187" s="156"/>
      <c r="I187" s="37">
        <f>I$184+I$185+I$186</f>
        <v>0</v>
      </c>
      <c r="J187" s="38"/>
    </row>
    <row r="188" spans="2:10" ht="15" customHeight="1" x14ac:dyDescent="0.3">
      <c r="B188" s="118" t="s">
        <v>249</v>
      </c>
      <c r="C188" s="119"/>
      <c r="D188" s="119"/>
      <c r="E188" s="119"/>
      <c r="F188" s="119"/>
      <c r="G188" s="119"/>
      <c r="H188" s="119"/>
      <c r="I188" s="43"/>
      <c r="J188" s="44"/>
    </row>
    <row r="189" spans="2:10" ht="15" customHeight="1" x14ac:dyDescent="0.3">
      <c r="B189" s="120" t="s">
        <v>121</v>
      </c>
      <c r="C189" s="121"/>
      <c r="D189" s="121"/>
      <c r="E189" s="121"/>
      <c r="F189" s="121"/>
      <c r="G189" s="121"/>
      <c r="H189" s="121"/>
      <c r="I189" s="45"/>
      <c r="J189" s="44"/>
    </row>
    <row r="190" spans="2:10" ht="15" customHeight="1" thickBot="1" x14ac:dyDescent="0.35">
      <c r="B190" s="122" t="s">
        <v>250</v>
      </c>
      <c r="C190" s="123"/>
      <c r="D190" s="123"/>
      <c r="E190" s="123"/>
      <c r="F190" s="123"/>
      <c r="G190" s="123"/>
      <c r="H190" s="123"/>
      <c r="I190" s="46"/>
      <c r="J190" s="44"/>
    </row>
    <row r="192" spans="2:10" ht="15" customHeight="1" thickBot="1" x14ac:dyDescent="0.35"/>
    <row r="193" spans="2:10" ht="16.5" customHeight="1" x14ac:dyDescent="0.3">
      <c r="B193" s="216" t="s">
        <v>251</v>
      </c>
      <c r="C193" s="217"/>
      <c r="D193" s="217"/>
      <c r="E193" s="217"/>
      <c r="F193" s="217"/>
      <c r="G193" s="217"/>
      <c r="H193" s="217"/>
      <c r="I193" s="218"/>
      <c r="J193" s="49"/>
    </row>
    <row r="194" spans="2:10" ht="28.5" customHeight="1" x14ac:dyDescent="0.3">
      <c r="B194" s="219" t="s">
        <v>252</v>
      </c>
      <c r="C194" s="220"/>
      <c r="D194" s="102" t="s">
        <v>611</v>
      </c>
      <c r="E194" s="31" t="s">
        <v>96</v>
      </c>
      <c r="F194" s="34">
        <v>1</v>
      </c>
      <c r="G194" s="41"/>
      <c r="H194" s="35"/>
      <c r="I194" s="221">
        <f>IF(ISNUMBER(#REF!),IF(ISNUMBER($G194),ROUND(#REF!*$G194,2),ROUND(#REF!*$F194,2)),IF(ISNUMBER($G194),ROUND($H194*$G194,2),ROUND($H194*$F194,2)))</f>
        <v>0</v>
      </c>
      <c r="J194" s="53"/>
    </row>
    <row r="195" spans="2:10" ht="35.25" customHeight="1" thickBot="1" x14ac:dyDescent="0.35">
      <c r="B195" s="219" t="s">
        <v>253</v>
      </c>
      <c r="C195" s="220"/>
      <c r="D195" s="102" t="s">
        <v>610</v>
      </c>
      <c r="E195" s="31" t="s">
        <v>96</v>
      </c>
      <c r="F195" s="34">
        <v>1</v>
      </c>
      <c r="G195" s="41"/>
      <c r="H195" s="35"/>
      <c r="I195" s="221">
        <f>IF(ISNUMBER(#REF!),IF(ISNUMBER($G195),ROUND(#REF!*$G195,2),ROUND(#REF!*$F195,2)),IF(ISNUMBER($G195),ROUND($H195*$G195,2),ROUND($H195*$F195,2)))</f>
        <v>0</v>
      </c>
      <c r="J195" s="53"/>
    </row>
    <row r="196" spans="2:10" ht="26.25" customHeight="1" thickTop="1" thickBot="1" x14ac:dyDescent="0.35">
      <c r="B196" s="222" t="s">
        <v>270</v>
      </c>
      <c r="C196" s="143"/>
      <c r="D196" s="143"/>
      <c r="E196" s="143"/>
      <c r="F196" s="143"/>
      <c r="G196" s="143"/>
      <c r="H196" s="143"/>
      <c r="I196" s="223">
        <f>SUM(I$194:I$195)</f>
        <v>0</v>
      </c>
      <c r="J196" s="55"/>
    </row>
    <row r="197" spans="2:10" ht="24" customHeight="1" x14ac:dyDescent="0.3">
      <c r="B197" s="224" t="s">
        <v>271</v>
      </c>
      <c r="C197" s="147"/>
      <c r="D197" s="147"/>
      <c r="E197" s="147"/>
      <c r="F197" s="147"/>
      <c r="G197" s="147"/>
      <c r="H197" s="147"/>
      <c r="I197" s="225"/>
      <c r="J197" s="57"/>
    </row>
    <row r="198" spans="2:10" ht="23.25" customHeight="1" x14ac:dyDescent="0.3">
      <c r="B198" s="226" t="s">
        <v>272</v>
      </c>
      <c r="C198" s="227"/>
      <c r="D198" s="227"/>
      <c r="E198" s="227"/>
      <c r="F198" s="227"/>
      <c r="G198" s="227"/>
      <c r="H198" s="227"/>
      <c r="I198" s="228"/>
      <c r="J198" s="57"/>
    </row>
    <row r="199" spans="2:10" ht="23.25" customHeight="1" thickBot="1" x14ac:dyDescent="0.35">
      <c r="B199" s="229" t="s">
        <v>273</v>
      </c>
      <c r="C199" s="230"/>
      <c r="D199" s="230"/>
      <c r="E199" s="230"/>
      <c r="F199" s="230"/>
      <c r="G199" s="230"/>
      <c r="H199" s="230"/>
      <c r="I199" s="231"/>
      <c r="J199" s="57"/>
    </row>
    <row r="200" spans="2:10" ht="15" customHeight="1" thickBot="1" x14ac:dyDescent="0.35"/>
    <row r="201" spans="2:10" ht="18.75" customHeight="1" x14ac:dyDescent="0.3">
      <c r="B201" s="124" t="s">
        <v>666</v>
      </c>
      <c r="C201" s="125"/>
      <c r="D201" s="125"/>
      <c r="E201" s="125"/>
      <c r="F201" s="125"/>
      <c r="G201" s="125"/>
      <c r="H201" s="125"/>
      <c r="I201" s="126"/>
      <c r="J201" s="2"/>
    </row>
    <row r="202" spans="2:10" ht="15" customHeight="1" x14ac:dyDescent="0.3">
      <c r="B202" s="127"/>
      <c r="C202" s="128"/>
      <c r="D202" s="128"/>
      <c r="E202" s="128"/>
      <c r="F202" s="128"/>
      <c r="G202" s="128"/>
      <c r="H202" s="128"/>
      <c r="I202" s="129"/>
      <c r="J202" s="3"/>
    </row>
    <row r="203" spans="2:10" ht="7.5" customHeight="1" x14ac:dyDescent="0.3">
      <c r="B203" s="130" t="s">
        <v>1</v>
      </c>
      <c r="C203" s="131"/>
      <c r="D203" s="131"/>
      <c r="E203" s="131"/>
      <c r="F203" s="131"/>
      <c r="G203" s="131"/>
      <c r="H203" s="131"/>
      <c r="I203" s="132"/>
      <c r="J203" s="4"/>
    </row>
    <row r="204" spans="2:10" ht="30" customHeight="1" thickBot="1" x14ac:dyDescent="0.35">
      <c r="B204" s="130" t="s">
        <v>1</v>
      </c>
      <c r="C204" s="131"/>
      <c r="D204" s="131"/>
      <c r="E204" s="131"/>
      <c r="F204" s="131"/>
      <c r="G204" s="131"/>
      <c r="H204" s="131"/>
      <c r="I204" s="132"/>
      <c r="J204" s="5"/>
    </row>
    <row r="205" spans="2:10" ht="30" customHeight="1" thickBot="1" x14ac:dyDescent="0.35">
      <c r="B205" s="133" t="s">
        <v>624</v>
      </c>
      <c r="C205" s="134"/>
      <c r="D205" s="134"/>
      <c r="E205" s="134"/>
      <c r="F205" s="134"/>
      <c r="G205" s="134"/>
      <c r="H205" s="134"/>
      <c r="I205" s="135" t="s">
        <v>2</v>
      </c>
      <c r="J205" s="6"/>
    </row>
    <row r="206" spans="2:10" ht="7.5" customHeight="1" x14ac:dyDescent="0.3">
      <c r="B206" s="3"/>
      <c r="C206" s="7"/>
      <c r="D206" s="3"/>
      <c r="E206"/>
      <c r="F206"/>
      <c r="I206"/>
      <c r="J206" s="3"/>
    </row>
    <row r="207" spans="2:10" ht="11.25" customHeight="1" thickBot="1" x14ac:dyDescent="0.35">
      <c r="B207" s="8"/>
      <c r="C207" s="9"/>
      <c r="D207" s="8"/>
      <c r="E207" s="136"/>
      <c r="F207" s="137"/>
      <c r="G207" s="138"/>
      <c r="H207" s="137"/>
      <c r="I207" s="137"/>
      <c r="J207" s="8"/>
    </row>
    <row r="208" spans="2:10" ht="37.5" customHeight="1" x14ac:dyDescent="0.3">
      <c r="B208" s="10" t="s">
        <v>3</v>
      </c>
      <c r="C208" s="11" t="s">
        <v>4</v>
      </c>
      <c r="D208" s="12" t="s">
        <v>5</v>
      </c>
      <c r="E208" s="12" t="s">
        <v>6</v>
      </c>
      <c r="F208" s="12" t="s">
        <v>7</v>
      </c>
      <c r="G208" s="12" t="s">
        <v>8</v>
      </c>
      <c r="H208" s="12" t="s">
        <v>9</v>
      </c>
      <c r="I208" s="13" t="s">
        <v>10</v>
      </c>
      <c r="J208" s="14" t="s">
        <v>11</v>
      </c>
    </row>
    <row r="209" spans="2:10" ht="26.25" customHeight="1" x14ac:dyDescent="0.3">
      <c r="B209" s="71" t="s">
        <v>274</v>
      </c>
      <c r="C209" s="72"/>
      <c r="D209" s="73" t="s">
        <v>275</v>
      </c>
      <c r="E209" s="15"/>
      <c r="F209" s="17"/>
      <c r="G209" s="16"/>
      <c r="H209" s="16"/>
      <c r="I209" s="18"/>
    </row>
    <row r="210" spans="2:10" ht="21" customHeight="1" x14ac:dyDescent="0.3">
      <c r="B210" s="74" t="s">
        <v>276</v>
      </c>
      <c r="C210" s="75"/>
      <c r="D210" s="76" t="s">
        <v>277</v>
      </c>
      <c r="E210" s="15"/>
      <c r="F210" s="17"/>
      <c r="G210" s="16"/>
      <c r="H210" s="16"/>
      <c r="I210" s="18"/>
    </row>
    <row r="211" spans="2:10" ht="26.25" customHeight="1" x14ac:dyDescent="0.3">
      <c r="B211" s="19" t="s">
        <v>278</v>
      </c>
      <c r="C211" s="20"/>
      <c r="D211" s="21" t="s">
        <v>279</v>
      </c>
      <c r="E211" s="31" t="s">
        <v>20</v>
      </c>
      <c r="F211" s="33">
        <v>1</v>
      </c>
      <c r="G211" s="32"/>
      <c r="H211" s="35"/>
      <c r="I211" s="36">
        <f>IF(ISNUMBER(#REF!),IF(ISNUMBER($G211),ROUND(#REF!*$G211,2),ROUND(#REF!*$F211,2)),IF(ISNUMBER($G211),ROUND($H211*$G211,2),ROUND($H211*$F211,2)))</f>
        <v>0</v>
      </c>
    </row>
    <row r="212" spans="2:10" ht="25.5" customHeight="1" x14ac:dyDescent="0.3">
      <c r="B212" s="74" t="s">
        <v>280</v>
      </c>
      <c r="C212" s="75"/>
      <c r="D212" s="76" t="s">
        <v>281</v>
      </c>
      <c r="E212" s="15"/>
      <c r="F212" s="17"/>
      <c r="G212" s="16"/>
      <c r="H212" s="16"/>
      <c r="I212" s="18"/>
    </row>
    <row r="213" spans="2:10" ht="22.5" customHeight="1" x14ac:dyDescent="0.3">
      <c r="B213" s="19" t="s">
        <v>282</v>
      </c>
      <c r="C213" s="20"/>
      <c r="D213" s="21" t="s">
        <v>283</v>
      </c>
      <c r="E213" s="31" t="s">
        <v>20</v>
      </c>
      <c r="F213" s="33">
        <v>1</v>
      </c>
      <c r="G213" s="32"/>
      <c r="H213" s="35"/>
      <c r="I213" s="36">
        <f>IF(ISNUMBER(#REF!),IF(ISNUMBER($G213),ROUND(#REF!*$G213,2),ROUND(#REF!*$F213,2)),IF(ISNUMBER($G213),ROUND($H213*$G213,2),ROUND($H213*$F213,2)))</f>
        <v>0</v>
      </c>
    </row>
    <row r="214" spans="2:10" ht="26.25" customHeight="1" x14ac:dyDescent="0.3">
      <c r="B214" s="19" t="s">
        <v>284</v>
      </c>
      <c r="C214" s="20"/>
      <c r="D214" s="21" t="s">
        <v>285</v>
      </c>
      <c r="E214" s="31" t="s">
        <v>28</v>
      </c>
      <c r="F214" s="40">
        <v>60</v>
      </c>
      <c r="G214" s="39"/>
      <c r="H214" s="35"/>
      <c r="I214" s="36">
        <f>IF(ISNUMBER(#REF!),IF(ISNUMBER($G214),ROUND(#REF!*$G214,2),ROUND(#REF!*$F214,2)),IF(ISNUMBER($G214),ROUND($H214*$G214,2),ROUND($H214*$F214,2)))</f>
        <v>0</v>
      </c>
    </row>
    <row r="215" spans="2:10" ht="27" customHeight="1" x14ac:dyDescent="0.3">
      <c r="B215" s="74" t="s">
        <v>286</v>
      </c>
      <c r="C215" s="75"/>
      <c r="D215" s="76" t="s">
        <v>287</v>
      </c>
      <c r="E215" s="15"/>
      <c r="F215" s="17"/>
      <c r="G215" s="16"/>
      <c r="H215" s="16"/>
      <c r="I215" s="18"/>
    </row>
    <row r="216" spans="2:10" ht="29.25" customHeight="1" x14ac:dyDescent="0.3">
      <c r="B216" s="19" t="s">
        <v>288</v>
      </c>
      <c r="C216" s="20"/>
      <c r="D216" s="21" t="s">
        <v>289</v>
      </c>
      <c r="E216" s="31" t="s">
        <v>28</v>
      </c>
      <c r="F216" s="40">
        <v>116</v>
      </c>
      <c r="G216" s="39"/>
      <c r="H216" s="35"/>
      <c r="I216" s="36">
        <f>IF(ISNUMBER(#REF!),IF(ISNUMBER($G216),ROUND(#REF!*$G216,2),ROUND(#REF!*$F216,2)),IF(ISNUMBER($G216),ROUND($H216*$G216,2),ROUND($H216*$F216,2)))</f>
        <v>0</v>
      </c>
    </row>
    <row r="217" spans="2:10" ht="34.5" customHeight="1" thickBot="1" x14ac:dyDescent="0.35">
      <c r="B217" s="19" t="s">
        <v>290</v>
      </c>
      <c r="C217" s="20"/>
      <c r="D217" s="21" t="s">
        <v>291</v>
      </c>
      <c r="E217" s="31" t="s">
        <v>28</v>
      </c>
      <c r="F217" s="40">
        <v>30.8</v>
      </c>
      <c r="G217" s="39"/>
      <c r="H217" s="35"/>
      <c r="I217" s="36">
        <f>IF(ISNUMBER(#REF!),IF(ISNUMBER($G217),ROUND(#REF!*$G217,2),ROUND(#REF!*$F217,2)),IF(ISNUMBER($G217),ROUND($H217*$G217,2),ROUND($H217*$F217,2)))</f>
        <v>0</v>
      </c>
    </row>
    <row r="218" spans="2:10" ht="15" customHeight="1" x14ac:dyDescent="0.3">
      <c r="B218" s="118" t="s">
        <v>292</v>
      </c>
      <c r="C218" s="119"/>
      <c r="D218" s="119"/>
      <c r="E218" s="119"/>
      <c r="F218" s="119"/>
      <c r="G218" s="119"/>
      <c r="H218" s="119"/>
      <c r="I218" s="43"/>
      <c r="J218" s="44"/>
    </row>
    <row r="219" spans="2:10" ht="15" customHeight="1" x14ac:dyDescent="0.3">
      <c r="B219" s="120" t="s">
        <v>121</v>
      </c>
      <c r="C219" s="121"/>
      <c r="D219" s="121"/>
      <c r="E219" s="121"/>
      <c r="F219" s="121"/>
      <c r="G219" s="121"/>
      <c r="H219" s="121"/>
      <c r="I219" s="45"/>
      <c r="J219" s="44"/>
    </row>
    <row r="220" spans="2:10" ht="15" customHeight="1" thickBot="1" x14ac:dyDescent="0.35">
      <c r="B220" s="122" t="s">
        <v>293</v>
      </c>
      <c r="C220" s="123"/>
      <c r="D220" s="123"/>
      <c r="E220" s="123"/>
      <c r="F220" s="123"/>
      <c r="G220" s="123"/>
      <c r="H220" s="123"/>
      <c r="I220" s="46"/>
      <c r="J220" s="44"/>
    </row>
    <row r="223" spans="2:10" ht="16.5" customHeight="1" x14ac:dyDescent="0.3">
      <c r="B223" s="139" t="s">
        <v>251</v>
      </c>
      <c r="C223" s="140"/>
      <c r="D223" s="140"/>
      <c r="E223" s="140"/>
      <c r="F223" s="140"/>
      <c r="G223" s="140"/>
      <c r="H223" s="140"/>
      <c r="I223" s="141"/>
      <c r="J223" s="49"/>
    </row>
    <row r="224" spans="2:10" ht="37.5" customHeight="1" thickBot="1" x14ac:dyDescent="0.35">
      <c r="B224" s="50" t="s">
        <v>254</v>
      </c>
      <c r="C224" s="51"/>
      <c r="D224" s="102" t="s">
        <v>612</v>
      </c>
      <c r="E224" s="31" t="s">
        <v>28</v>
      </c>
      <c r="F224" s="40">
        <v>116</v>
      </c>
      <c r="G224" s="39"/>
      <c r="H224" s="35"/>
      <c r="I224" s="36">
        <f>IF(ISNUMBER(#REF!),IF(ISNUMBER($G224),ROUND(#REF!*$G224,2),ROUND(#REF!*$F224,2)),IF(ISNUMBER($G224),ROUND($H224*$G224,2),ROUND($H224*$F224,2)))</f>
        <v>0</v>
      </c>
      <c r="J224" s="53"/>
    </row>
    <row r="225" spans="2:10" ht="26.25" customHeight="1" thickTop="1" thickBot="1" x14ac:dyDescent="0.35">
      <c r="B225" s="142" t="s">
        <v>270</v>
      </c>
      <c r="C225" s="143"/>
      <c r="D225" s="143"/>
      <c r="E225" s="143"/>
      <c r="F225" s="143"/>
      <c r="G225" s="143"/>
      <c r="H225" s="143"/>
      <c r="I225" s="54">
        <f>SUM(I$224:I$224)</f>
        <v>0</v>
      </c>
      <c r="J225" s="55"/>
    </row>
    <row r="226" spans="2:10" ht="24" customHeight="1" x14ac:dyDescent="0.3">
      <c r="B226" s="146" t="s">
        <v>271</v>
      </c>
      <c r="C226" s="147"/>
      <c r="D226" s="147"/>
      <c r="E226" s="147"/>
      <c r="F226" s="147"/>
      <c r="G226" s="147"/>
      <c r="H226" s="147"/>
      <c r="I226" s="56"/>
      <c r="J226" s="57"/>
    </row>
    <row r="227" spans="2:10" ht="23.25" customHeight="1" x14ac:dyDescent="0.3">
      <c r="B227" s="148" t="s">
        <v>272</v>
      </c>
      <c r="C227" s="149"/>
      <c r="D227" s="149"/>
      <c r="E227" s="149"/>
      <c r="F227" s="149"/>
      <c r="G227" s="149"/>
      <c r="H227" s="149"/>
      <c r="I227" s="58"/>
      <c r="J227" s="57"/>
    </row>
    <row r="228" spans="2:10" ht="23.25" customHeight="1" thickBot="1" x14ac:dyDescent="0.35">
      <c r="B228" s="150" t="s">
        <v>273</v>
      </c>
      <c r="C228" s="151"/>
      <c r="D228" s="151"/>
      <c r="E228" s="151"/>
      <c r="F228" s="151"/>
      <c r="G228" s="151"/>
      <c r="H228" s="151"/>
      <c r="I228" s="59"/>
      <c r="J228" s="57"/>
    </row>
    <row r="229" spans="2:10" ht="15" customHeight="1" thickBot="1" x14ac:dyDescent="0.35"/>
    <row r="230" spans="2:10" ht="18.75" customHeight="1" x14ac:dyDescent="0.3">
      <c r="B230" s="124" t="s">
        <v>666</v>
      </c>
      <c r="C230" s="125"/>
      <c r="D230" s="125"/>
      <c r="E230" s="125"/>
      <c r="F230" s="125"/>
      <c r="G230" s="125"/>
      <c r="H230" s="125"/>
      <c r="I230" s="126"/>
      <c r="J230" s="2"/>
    </row>
    <row r="231" spans="2:10" ht="15" customHeight="1" x14ac:dyDescent="0.3">
      <c r="B231" s="127"/>
      <c r="C231" s="128"/>
      <c r="D231" s="128"/>
      <c r="E231" s="128"/>
      <c r="F231" s="128"/>
      <c r="G231" s="128"/>
      <c r="H231" s="128"/>
      <c r="I231" s="129"/>
      <c r="J231" s="3"/>
    </row>
    <row r="232" spans="2:10" ht="7.5" customHeight="1" x14ac:dyDescent="0.3">
      <c r="B232" s="130" t="s">
        <v>1</v>
      </c>
      <c r="C232" s="131"/>
      <c r="D232" s="131"/>
      <c r="E232" s="131"/>
      <c r="F232" s="131"/>
      <c r="G232" s="131"/>
      <c r="H232" s="131"/>
      <c r="I232" s="132"/>
      <c r="J232" s="4"/>
    </row>
    <row r="233" spans="2:10" ht="30" customHeight="1" thickBot="1" x14ac:dyDescent="0.35">
      <c r="B233" s="130" t="s">
        <v>1</v>
      </c>
      <c r="C233" s="131"/>
      <c r="D233" s="131"/>
      <c r="E233" s="131"/>
      <c r="F233" s="131"/>
      <c r="G233" s="131"/>
      <c r="H233" s="131"/>
      <c r="I233" s="132"/>
      <c r="J233" s="5"/>
    </row>
    <row r="234" spans="2:10" ht="30" customHeight="1" thickBot="1" x14ac:dyDescent="0.35">
      <c r="B234" s="133" t="s">
        <v>625</v>
      </c>
      <c r="C234" s="134"/>
      <c r="D234" s="134"/>
      <c r="E234" s="134"/>
      <c r="F234" s="134"/>
      <c r="G234" s="134"/>
      <c r="H234" s="134"/>
      <c r="I234" s="135" t="s">
        <v>2</v>
      </c>
      <c r="J234" s="6"/>
    </row>
    <row r="235" spans="2:10" ht="7.5" customHeight="1" x14ac:dyDescent="0.3">
      <c r="B235" s="3"/>
      <c r="C235" s="7"/>
      <c r="D235" s="3"/>
      <c r="E235"/>
      <c r="F235"/>
      <c r="I235"/>
      <c r="J235" s="3"/>
    </row>
    <row r="236" spans="2:10" ht="11.25" customHeight="1" thickBot="1" x14ac:dyDescent="0.35">
      <c r="B236" s="8"/>
      <c r="C236" s="9"/>
      <c r="D236" s="8"/>
      <c r="E236" s="136"/>
      <c r="F236" s="137"/>
      <c r="G236" s="138"/>
      <c r="H236" s="137"/>
      <c r="I236" s="137"/>
      <c r="J236" s="8"/>
    </row>
    <row r="237" spans="2:10" ht="37.5" customHeight="1" x14ac:dyDescent="0.3">
      <c r="B237" s="10" t="s">
        <v>3</v>
      </c>
      <c r="C237" s="11" t="s">
        <v>4</v>
      </c>
      <c r="D237" s="12" t="s">
        <v>5</v>
      </c>
      <c r="E237" s="12" t="s">
        <v>6</v>
      </c>
      <c r="F237" s="12" t="s">
        <v>7</v>
      </c>
      <c r="G237" s="12" t="s">
        <v>8</v>
      </c>
      <c r="H237" s="12" t="s">
        <v>9</v>
      </c>
      <c r="I237" s="13" t="s">
        <v>10</v>
      </c>
      <c r="J237" s="14" t="s">
        <v>11</v>
      </c>
    </row>
    <row r="238" spans="2:10" ht="24.75" customHeight="1" x14ac:dyDescent="0.3">
      <c r="B238" s="71" t="s">
        <v>294</v>
      </c>
      <c r="C238" s="72"/>
      <c r="D238" s="73" t="s">
        <v>295</v>
      </c>
      <c r="E238" s="15"/>
      <c r="F238" s="17"/>
      <c r="G238" s="16"/>
      <c r="H238" s="16"/>
      <c r="I238" s="18"/>
    </row>
    <row r="239" spans="2:10" ht="25.5" customHeight="1" x14ac:dyDescent="0.3">
      <c r="B239" s="74" t="s">
        <v>296</v>
      </c>
      <c r="C239" s="75"/>
      <c r="D239" s="76" t="s">
        <v>15</v>
      </c>
      <c r="E239" s="15"/>
      <c r="F239" s="17"/>
      <c r="G239" s="16"/>
      <c r="H239" s="16"/>
      <c r="I239" s="18"/>
    </row>
    <row r="240" spans="2:10" ht="26.25" customHeight="1" x14ac:dyDescent="0.3">
      <c r="B240" s="74" t="s">
        <v>614</v>
      </c>
      <c r="C240" s="75"/>
      <c r="D240" s="76" t="s">
        <v>298</v>
      </c>
      <c r="E240" s="31"/>
      <c r="F240" s="40">
        <v>0</v>
      </c>
      <c r="G240" s="39"/>
      <c r="H240" s="35"/>
      <c r="I240" s="36">
        <f>IF(ISNUMBER(#REF!),IF(ISNUMBER($G240),ROUND(#REF!*$G240,2),ROUND(#REF!*$F240,2)),IF(ISNUMBER($G240),ROUND($H240*$G240,2),ROUND($H240*$F240,2)))</f>
        <v>0</v>
      </c>
    </row>
    <row r="241" spans="2:10" ht="26.25" customHeight="1" x14ac:dyDescent="0.3">
      <c r="B241" s="74" t="s">
        <v>297</v>
      </c>
      <c r="C241" s="75"/>
      <c r="D241" s="76" t="s">
        <v>300</v>
      </c>
      <c r="E241" s="31"/>
      <c r="F241" s="40">
        <v>0</v>
      </c>
      <c r="G241" s="39"/>
      <c r="H241" s="35"/>
      <c r="I241" s="36">
        <f>IF(ISNUMBER(#REF!),IF(ISNUMBER($G241),ROUND(#REF!*$G241,2),ROUND(#REF!*$F241,2)),IF(ISNUMBER($G241),ROUND($H241*$G241,2),ROUND($H241*$F241,2)))</f>
        <v>0</v>
      </c>
    </row>
    <row r="242" spans="2:10" ht="26.25" customHeight="1" x14ac:dyDescent="0.3">
      <c r="B242" s="74" t="s">
        <v>299</v>
      </c>
      <c r="C242" s="75"/>
      <c r="D242" s="76" t="s">
        <v>639</v>
      </c>
      <c r="E242" s="31"/>
      <c r="F242" s="40"/>
      <c r="G242" s="39"/>
      <c r="H242" s="35"/>
      <c r="I242" s="36"/>
    </row>
    <row r="243" spans="2:10" ht="26.25" customHeight="1" x14ac:dyDescent="0.3">
      <c r="B243" s="74" t="s">
        <v>640</v>
      </c>
      <c r="C243" s="75"/>
      <c r="D243" s="76" t="s">
        <v>135</v>
      </c>
      <c r="E243" s="15"/>
      <c r="F243" s="17"/>
      <c r="G243" s="16"/>
      <c r="H243" s="16"/>
      <c r="I243" s="18"/>
    </row>
    <row r="244" spans="2:10" ht="22.5" customHeight="1" x14ac:dyDescent="0.3">
      <c r="B244" s="97" t="s">
        <v>613</v>
      </c>
      <c r="C244" s="20"/>
      <c r="D244" s="30" t="s">
        <v>301</v>
      </c>
      <c r="E244" s="31" t="s">
        <v>20</v>
      </c>
      <c r="F244" s="33">
        <v>1</v>
      </c>
      <c r="G244" s="32"/>
      <c r="H244" s="35"/>
      <c r="I244" s="36">
        <f>IF(ISNUMBER(#REF!),IF(ISNUMBER($G244),ROUND(#REF!*$G244,2),ROUND(#REF!*$F244,2)),IF(ISNUMBER($G244),ROUND($H244*$G244,2),ROUND($H244*$F244,2)))</f>
        <v>0</v>
      </c>
    </row>
    <row r="245" spans="2:10" ht="31.5" customHeight="1" thickBot="1" x14ac:dyDescent="0.35">
      <c r="B245" s="155" t="s">
        <v>138</v>
      </c>
      <c r="C245" s="156"/>
      <c r="D245" s="156"/>
      <c r="E245" s="156"/>
      <c r="F245" s="156"/>
      <c r="G245" s="156"/>
      <c r="H245" s="156"/>
      <c r="I245" s="37">
        <f>I$244</f>
        <v>0</v>
      </c>
      <c r="J245" s="38"/>
    </row>
    <row r="246" spans="2:10" ht="15" customHeight="1" x14ac:dyDescent="0.3">
      <c r="B246" s="118" t="s">
        <v>302</v>
      </c>
      <c r="C246" s="119"/>
      <c r="D246" s="119"/>
      <c r="E246" s="119"/>
      <c r="F246" s="119"/>
      <c r="G246" s="119"/>
      <c r="H246" s="119"/>
      <c r="I246" s="43"/>
      <c r="J246" s="44"/>
    </row>
    <row r="247" spans="2:10" ht="15" customHeight="1" x14ac:dyDescent="0.3">
      <c r="B247" s="120" t="s">
        <v>121</v>
      </c>
      <c r="C247" s="121"/>
      <c r="D247" s="121"/>
      <c r="E247" s="121"/>
      <c r="F247" s="121"/>
      <c r="G247" s="121"/>
      <c r="H247" s="121"/>
      <c r="I247" s="45"/>
      <c r="J247" s="44"/>
    </row>
    <row r="248" spans="2:10" ht="15" customHeight="1" thickBot="1" x14ac:dyDescent="0.35">
      <c r="B248" s="122" t="s">
        <v>303</v>
      </c>
      <c r="C248" s="123"/>
      <c r="D248" s="123"/>
      <c r="E248" s="123"/>
      <c r="F248" s="123"/>
      <c r="G248" s="123"/>
      <c r="H248" s="123"/>
      <c r="I248" s="46"/>
      <c r="J248" s="44"/>
    </row>
    <row r="250" spans="2:10" ht="15" customHeight="1" thickBot="1" x14ac:dyDescent="0.35"/>
    <row r="251" spans="2:10" ht="16.5" customHeight="1" x14ac:dyDescent="0.3">
      <c r="B251" s="216" t="s">
        <v>251</v>
      </c>
      <c r="C251" s="217"/>
      <c r="D251" s="217"/>
      <c r="E251" s="217"/>
      <c r="F251" s="217"/>
      <c r="G251" s="217"/>
      <c r="H251" s="217"/>
      <c r="I251" s="218"/>
      <c r="J251" s="49"/>
    </row>
    <row r="252" spans="2:10" ht="18.75" customHeight="1" thickBot="1" x14ac:dyDescent="0.35">
      <c r="B252" s="232" t="s">
        <v>613</v>
      </c>
      <c r="C252" s="220"/>
      <c r="D252" s="52" t="s">
        <v>255</v>
      </c>
      <c r="E252" s="31" t="s">
        <v>96</v>
      </c>
      <c r="F252" s="34">
        <v>1</v>
      </c>
      <c r="G252" s="41"/>
      <c r="H252" s="35"/>
      <c r="I252" s="221">
        <f>IF(ISNUMBER(#REF!),IF(ISNUMBER($G252),ROUND(#REF!*$G252,2),ROUND(#REF!*$F252,2)),IF(ISNUMBER($G252),ROUND($H252*$G252,2),ROUND($H252*$F252,2)))</f>
        <v>0</v>
      </c>
      <c r="J252" s="53"/>
    </row>
    <row r="253" spans="2:10" ht="26.25" customHeight="1" thickTop="1" thickBot="1" x14ac:dyDescent="0.35">
      <c r="B253" s="222" t="s">
        <v>270</v>
      </c>
      <c r="C253" s="143"/>
      <c r="D253" s="143"/>
      <c r="E253" s="143"/>
      <c r="F253" s="143"/>
      <c r="G253" s="143"/>
      <c r="H253" s="143"/>
      <c r="I253" s="223">
        <f>SUM(I$252:I$252)</f>
        <v>0</v>
      </c>
      <c r="J253" s="55"/>
    </row>
    <row r="254" spans="2:10" ht="24" customHeight="1" x14ac:dyDescent="0.3">
      <c r="B254" s="224" t="s">
        <v>271</v>
      </c>
      <c r="C254" s="147"/>
      <c r="D254" s="147"/>
      <c r="E254" s="147"/>
      <c r="F254" s="147"/>
      <c r="G254" s="147"/>
      <c r="H254" s="147"/>
      <c r="I254" s="225"/>
      <c r="J254" s="57"/>
    </row>
    <row r="255" spans="2:10" ht="23.25" customHeight="1" x14ac:dyDescent="0.3">
      <c r="B255" s="226" t="s">
        <v>272</v>
      </c>
      <c r="C255" s="227"/>
      <c r="D255" s="227"/>
      <c r="E255" s="227"/>
      <c r="F255" s="227"/>
      <c r="G255" s="227"/>
      <c r="H255" s="227"/>
      <c r="I255" s="228"/>
      <c r="J255" s="57"/>
    </row>
    <row r="256" spans="2:10" ht="23.25" customHeight="1" thickBot="1" x14ac:dyDescent="0.35">
      <c r="B256" s="229" t="s">
        <v>273</v>
      </c>
      <c r="C256" s="230"/>
      <c r="D256" s="230"/>
      <c r="E256" s="230"/>
      <c r="F256" s="230"/>
      <c r="G256" s="230"/>
      <c r="H256" s="230"/>
      <c r="I256" s="231"/>
      <c r="J256" s="57"/>
    </row>
    <row r="257" spans="2:10" ht="15" customHeight="1" thickBot="1" x14ac:dyDescent="0.35"/>
    <row r="258" spans="2:10" ht="18.75" customHeight="1" x14ac:dyDescent="0.3">
      <c r="B258" s="124" t="s">
        <v>666</v>
      </c>
      <c r="C258" s="125"/>
      <c r="D258" s="125"/>
      <c r="E258" s="125"/>
      <c r="F258" s="125"/>
      <c r="G258" s="125"/>
      <c r="H258" s="125"/>
      <c r="I258" s="126"/>
      <c r="J258" s="2"/>
    </row>
    <row r="259" spans="2:10" ht="15" customHeight="1" x14ac:dyDescent="0.3">
      <c r="B259" s="127"/>
      <c r="C259" s="128"/>
      <c r="D259" s="128"/>
      <c r="E259" s="128"/>
      <c r="F259" s="128"/>
      <c r="G259" s="128"/>
      <c r="H259" s="128"/>
      <c r="I259" s="129"/>
      <c r="J259" s="3"/>
    </row>
    <row r="260" spans="2:10" ht="7.5" customHeight="1" x14ac:dyDescent="0.3">
      <c r="B260" s="130" t="s">
        <v>1</v>
      </c>
      <c r="C260" s="131"/>
      <c r="D260" s="131"/>
      <c r="E260" s="131"/>
      <c r="F260" s="131"/>
      <c r="G260" s="131"/>
      <c r="H260" s="131"/>
      <c r="I260" s="132"/>
      <c r="J260" s="4"/>
    </row>
    <row r="261" spans="2:10" ht="30" customHeight="1" thickBot="1" x14ac:dyDescent="0.35">
      <c r="B261" s="130" t="s">
        <v>1</v>
      </c>
      <c r="C261" s="131"/>
      <c r="D261" s="131"/>
      <c r="E261" s="131"/>
      <c r="F261" s="131"/>
      <c r="G261" s="131"/>
      <c r="H261" s="131"/>
      <c r="I261" s="132"/>
      <c r="J261" s="5"/>
    </row>
    <row r="262" spans="2:10" ht="30" customHeight="1" thickBot="1" x14ac:dyDescent="0.35">
      <c r="B262" s="133" t="s">
        <v>626</v>
      </c>
      <c r="C262" s="134"/>
      <c r="D262" s="134"/>
      <c r="E262" s="134"/>
      <c r="F262" s="134"/>
      <c r="G262" s="134"/>
      <c r="H262" s="134"/>
      <c r="I262" s="135" t="s">
        <v>2</v>
      </c>
      <c r="J262" s="6"/>
    </row>
    <row r="263" spans="2:10" ht="7.5" customHeight="1" x14ac:dyDescent="0.3">
      <c r="B263" s="3"/>
      <c r="C263" s="7"/>
      <c r="D263" s="3"/>
      <c r="E263"/>
      <c r="F263"/>
      <c r="I263"/>
      <c r="J263" s="3"/>
    </row>
    <row r="264" spans="2:10" ht="11.25" customHeight="1" thickBot="1" x14ac:dyDescent="0.35">
      <c r="B264" s="8"/>
      <c r="C264" s="9"/>
      <c r="D264" s="8"/>
      <c r="E264" s="136"/>
      <c r="F264" s="137"/>
      <c r="G264" s="138"/>
      <c r="H264" s="137"/>
      <c r="I264" s="137"/>
      <c r="J264" s="8"/>
    </row>
    <row r="265" spans="2:10" ht="37.5" customHeight="1" x14ac:dyDescent="0.3">
      <c r="B265" s="10" t="s">
        <v>3</v>
      </c>
      <c r="C265" s="11" t="s">
        <v>4</v>
      </c>
      <c r="D265" s="12" t="s">
        <v>5</v>
      </c>
      <c r="E265" s="12" t="s">
        <v>6</v>
      </c>
      <c r="F265" s="12" t="s">
        <v>7</v>
      </c>
      <c r="G265" s="12" t="s">
        <v>8</v>
      </c>
      <c r="H265" s="12" t="s">
        <v>9</v>
      </c>
      <c r="I265" s="13" t="s">
        <v>10</v>
      </c>
      <c r="J265" s="14" t="s">
        <v>11</v>
      </c>
    </row>
    <row r="266" spans="2:10" ht="32.25" customHeight="1" x14ac:dyDescent="0.3">
      <c r="B266" s="71" t="s">
        <v>304</v>
      </c>
      <c r="C266" s="72"/>
      <c r="D266" s="73" t="s">
        <v>305</v>
      </c>
      <c r="E266" s="15"/>
      <c r="F266" s="17"/>
      <c r="G266" s="16"/>
      <c r="H266" s="16"/>
      <c r="I266" s="18"/>
    </row>
    <row r="267" spans="2:10" ht="24.75" customHeight="1" x14ac:dyDescent="0.3">
      <c r="B267" s="74" t="s">
        <v>306</v>
      </c>
      <c r="C267" s="75"/>
      <c r="D267" s="76" t="s">
        <v>15</v>
      </c>
      <c r="E267" s="15"/>
      <c r="F267" s="17"/>
      <c r="G267" s="16"/>
      <c r="H267" s="16"/>
      <c r="I267" s="18"/>
    </row>
    <row r="268" spans="2:10" ht="26.25" customHeight="1" x14ac:dyDescent="0.3">
      <c r="B268" s="19" t="s">
        <v>307</v>
      </c>
      <c r="C268" s="20"/>
      <c r="D268" s="21" t="s">
        <v>308</v>
      </c>
      <c r="E268" s="31" t="s">
        <v>20</v>
      </c>
      <c r="F268" s="33">
        <v>1</v>
      </c>
      <c r="G268" s="32"/>
      <c r="H268" s="35"/>
      <c r="I268" s="36">
        <f>IF(ISNUMBER(#REF!),IF(ISNUMBER($G268),ROUND(#REF!*$G268,2),ROUND(#REF!*$F268,2)),IF(ISNUMBER($G268),ROUND($H268*$G268,2),ROUND($H268*$F268,2)))</f>
        <v>0</v>
      </c>
    </row>
    <row r="269" spans="2:10" ht="26.25" customHeight="1" x14ac:dyDescent="0.3">
      <c r="B269" s="19" t="s">
        <v>309</v>
      </c>
      <c r="C269" s="20"/>
      <c r="D269" s="21" t="s">
        <v>281</v>
      </c>
      <c r="E269" s="15"/>
      <c r="F269" s="17"/>
      <c r="G269" s="16"/>
      <c r="H269" s="16"/>
      <c r="I269" s="18"/>
    </row>
    <row r="270" spans="2:10" ht="22.5" customHeight="1" x14ac:dyDescent="0.3">
      <c r="B270" s="19" t="s">
        <v>310</v>
      </c>
      <c r="C270" s="20"/>
      <c r="D270" s="30" t="s">
        <v>311</v>
      </c>
      <c r="E270" s="31" t="s">
        <v>20</v>
      </c>
      <c r="F270" s="33">
        <v>1</v>
      </c>
      <c r="G270" s="32"/>
      <c r="H270" s="35"/>
      <c r="I270" s="36">
        <f>IF(ISNUMBER(#REF!),IF(ISNUMBER($G270),ROUND(#REF!*$G270,2),ROUND(#REF!*$F270,2)),IF(ISNUMBER($G270),ROUND($H270*$G270,2),ROUND($H270*$F270,2)))</f>
        <v>0</v>
      </c>
    </row>
    <row r="271" spans="2:10" ht="31.5" customHeight="1" x14ac:dyDescent="0.3">
      <c r="B271" s="157" t="s">
        <v>615</v>
      </c>
      <c r="C271" s="156"/>
      <c r="D271" s="156"/>
      <c r="E271" s="156"/>
      <c r="F271" s="156"/>
      <c r="G271" s="156"/>
      <c r="H271" s="156"/>
      <c r="I271" s="37">
        <f>I$270</f>
        <v>0</v>
      </c>
      <c r="J271" s="38"/>
    </row>
    <row r="272" spans="2:10" ht="26.25" customHeight="1" x14ac:dyDescent="0.3">
      <c r="B272" s="74" t="s">
        <v>312</v>
      </c>
      <c r="C272" s="75"/>
      <c r="D272" s="76" t="s">
        <v>313</v>
      </c>
      <c r="E272" s="15"/>
      <c r="F272" s="17"/>
      <c r="G272" s="16"/>
      <c r="H272" s="16"/>
      <c r="I272" s="18"/>
    </row>
    <row r="273" spans="2:10" ht="22.5" customHeight="1" x14ac:dyDescent="0.3">
      <c r="B273" s="19" t="s">
        <v>314</v>
      </c>
      <c r="C273" s="20"/>
      <c r="D273" s="30" t="s">
        <v>315</v>
      </c>
      <c r="E273" s="31" t="s">
        <v>28</v>
      </c>
      <c r="F273" s="40">
        <v>131</v>
      </c>
      <c r="G273" s="39"/>
      <c r="H273" s="35"/>
      <c r="I273" s="36">
        <f>IF(ISNUMBER(#REF!),IF(ISNUMBER($G273),ROUND(#REF!*$G273,2),ROUND(#REF!*$F273,2)),IF(ISNUMBER($G273),ROUND($H273*$G273,2),ROUND($H273*$F273,2)))</f>
        <v>0</v>
      </c>
    </row>
    <row r="274" spans="2:10" ht="22.5" customHeight="1" x14ac:dyDescent="0.3">
      <c r="B274" s="19" t="s">
        <v>316</v>
      </c>
      <c r="C274" s="20"/>
      <c r="D274" s="30" t="s">
        <v>317</v>
      </c>
      <c r="E274" s="31" t="s">
        <v>96</v>
      </c>
      <c r="F274" s="34">
        <v>2</v>
      </c>
      <c r="G274" s="41"/>
      <c r="H274" s="35"/>
      <c r="I274" s="36">
        <f>IF(ISNUMBER(#REF!),IF(ISNUMBER($G274),ROUND(#REF!*$G274,2),ROUND(#REF!*$F274,2)),IF(ISNUMBER($G274),ROUND($H274*$G274,2),ROUND($H274*$F274,2)))</f>
        <v>0</v>
      </c>
    </row>
    <row r="275" spans="2:10" ht="31.5" customHeight="1" x14ac:dyDescent="0.3">
      <c r="B275" s="155" t="s">
        <v>318</v>
      </c>
      <c r="C275" s="156"/>
      <c r="D275" s="156"/>
      <c r="E275" s="156"/>
      <c r="F275" s="156"/>
      <c r="G275" s="156"/>
      <c r="H275" s="156"/>
      <c r="I275" s="37">
        <f>I$273+I$274</f>
        <v>0</v>
      </c>
      <c r="J275" s="38"/>
    </row>
    <row r="276" spans="2:10" ht="26.25" customHeight="1" x14ac:dyDescent="0.3">
      <c r="B276" s="74" t="s">
        <v>319</v>
      </c>
      <c r="C276" s="75"/>
      <c r="D276" s="76" t="s">
        <v>320</v>
      </c>
      <c r="E276" s="15"/>
      <c r="F276" s="17"/>
      <c r="G276" s="16"/>
      <c r="H276" s="16"/>
      <c r="I276" s="18"/>
    </row>
    <row r="277" spans="2:10" ht="29.25" customHeight="1" x14ac:dyDescent="0.3">
      <c r="B277" s="19" t="s">
        <v>321</v>
      </c>
      <c r="C277" s="20"/>
      <c r="D277" s="30" t="s">
        <v>322</v>
      </c>
      <c r="E277" s="31" t="s">
        <v>28</v>
      </c>
      <c r="F277" s="40">
        <v>131</v>
      </c>
      <c r="G277" s="39"/>
      <c r="H277" s="35"/>
      <c r="I277" s="36">
        <f>IF(ISNUMBER(#REF!),IF(ISNUMBER($G277),ROUND(#REF!*$G277,2),ROUND(#REF!*$F277,2)),IF(ISNUMBER($G277),ROUND($H277*$G277,2),ROUND($H277*$F277,2)))</f>
        <v>0</v>
      </c>
    </row>
    <row r="278" spans="2:10" ht="31.5" customHeight="1" x14ac:dyDescent="0.3">
      <c r="B278" s="155" t="s">
        <v>323</v>
      </c>
      <c r="C278" s="156"/>
      <c r="D278" s="156"/>
      <c r="E278" s="156"/>
      <c r="F278" s="156"/>
      <c r="G278" s="156"/>
      <c r="H278" s="156"/>
      <c r="I278" s="37">
        <f>I$277</f>
        <v>0</v>
      </c>
      <c r="J278" s="38"/>
    </row>
    <row r="279" spans="2:10" ht="26.25" customHeight="1" x14ac:dyDescent="0.3">
      <c r="B279" s="74" t="s">
        <v>324</v>
      </c>
      <c r="C279" s="75"/>
      <c r="D279" s="76" t="s">
        <v>135</v>
      </c>
      <c r="E279" s="15"/>
      <c r="F279" s="17"/>
      <c r="G279" s="16"/>
      <c r="H279" s="16"/>
      <c r="I279" s="18"/>
    </row>
    <row r="280" spans="2:10" ht="22.5" customHeight="1" x14ac:dyDescent="0.3">
      <c r="B280" s="19" t="s">
        <v>325</v>
      </c>
      <c r="C280" s="20"/>
      <c r="D280" s="30" t="s">
        <v>326</v>
      </c>
      <c r="E280" s="31" t="s">
        <v>53</v>
      </c>
      <c r="F280" s="40">
        <v>7</v>
      </c>
      <c r="G280" s="39"/>
      <c r="H280" s="35"/>
      <c r="I280" s="36">
        <f>IF(ISNUMBER(#REF!),IF(ISNUMBER($G280),ROUND(#REF!*$G280,2),ROUND(#REF!*$F280,2)),IF(ISNUMBER($G280),ROUND($H280*$G280,2),ROUND($H280*$F280,2)))</f>
        <v>0</v>
      </c>
    </row>
    <row r="281" spans="2:10" ht="22.5" customHeight="1" x14ac:dyDescent="0.3">
      <c r="B281" s="19" t="s">
        <v>327</v>
      </c>
      <c r="C281" s="20"/>
      <c r="D281" s="30" t="s">
        <v>328</v>
      </c>
      <c r="E281" s="31" t="s">
        <v>28</v>
      </c>
      <c r="F281" s="40">
        <v>131</v>
      </c>
      <c r="G281" s="39"/>
      <c r="H281" s="35"/>
      <c r="I281" s="36">
        <f>IF(ISNUMBER(#REF!),IF(ISNUMBER($G281),ROUND(#REF!*$G281,2),ROUND(#REF!*$F281,2)),IF(ISNUMBER($G281),ROUND($H281*$G281,2),ROUND($H281*$F281,2)))</f>
        <v>0</v>
      </c>
    </row>
    <row r="282" spans="2:10" ht="33" customHeight="1" x14ac:dyDescent="0.3">
      <c r="B282" s="22"/>
      <c r="C282" s="23"/>
      <c r="D282" s="24" t="s">
        <v>329</v>
      </c>
      <c r="E282" s="25"/>
      <c r="F282" s="25"/>
      <c r="G282" s="26"/>
      <c r="H282" s="27"/>
      <c r="I282" s="28"/>
      <c r="J282" s="29"/>
    </row>
    <row r="283" spans="2:10" ht="31.5" customHeight="1" thickBot="1" x14ac:dyDescent="0.35">
      <c r="B283" s="155" t="s">
        <v>138</v>
      </c>
      <c r="C283" s="156"/>
      <c r="D283" s="156"/>
      <c r="E283" s="156"/>
      <c r="F283" s="156"/>
      <c r="G283" s="156"/>
      <c r="H283" s="156"/>
      <c r="I283" s="37">
        <f>I$280+I$281</f>
        <v>0</v>
      </c>
      <c r="J283" s="38"/>
    </row>
    <row r="284" spans="2:10" ht="15" customHeight="1" x14ac:dyDescent="0.3">
      <c r="B284" s="118" t="s">
        <v>330</v>
      </c>
      <c r="C284" s="119"/>
      <c r="D284" s="119"/>
      <c r="E284" s="119"/>
      <c r="F284" s="119"/>
      <c r="G284" s="119"/>
      <c r="H284" s="119"/>
      <c r="I284" s="43"/>
      <c r="J284" s="44"/>
    </row>
    <row r="285" spans="2:10" ht="15" customHeight="1" x14ac:dyDescent="0.3">
      <c r="B285" s="120" t="s">
        <v>121</v>
      </c>
      <c r="C285" s="121"/>
      <c r="D285" s="121"/>
      <c r="E285" s="121"/>
      <c r="F285" s="121"/>
      <c r="G285" s="121"/>
      <c r="H285" s="121"/>
      <c r="I285" s="45"/>
      <c r="J285" s="44"/>
    </row>
    <row r="286" spans="2:10" ht="15" customHeight="1" thickBot="1" x14ac:dyDescent="0.35">
      <c r="B286" s="122" t="s">
        <v>331</v>
      </c>
      <c r="C286" s="123"/>
      <c r="D286" s="123"/>
      <c r="E286" s="123"/>
      <c r="F286" s="123"/>
      <c r="G286" s="123"/>
      <c r="H286" s="123"/>
      <c r="I286" s="46"/>
      <c r="J286" s="44"/>
    </row>
    <row r="288" spans="2:10" ht="15" customHeight="1" thickBot="1" x14ac:dyDescent="0.35"/>
    <row r="289" spans="2:10" ht="16.5" customHeight="1" x14ac:dyDescent="0.3">
      <c r="B289" s="216" t="s">
        <v>251</v>
      </c>
      <c r="C289" s="217"/>
      <c r="D289" s="217"/>
      <c r="E289" s="217"/>
      <c r="F289" s="217"/>
      <c r="G289" s="217"/>
      <c r="H289" s="217"/>
      <c r="I289" s="218"/>
      <c r="J289" s="49"/>
    </row>
    <row r="290" spans="2:10" ht="18.75" customHeight="1" x14ac:dyDescent="0.3">
      <c r="B290" s="219" t="s">
        <v>256</v>
      </c>
      <c r="C290" s="220"/>
      <c r="D290" s="52" t="s">
        <v>257</v>
      </c>
      <c r="E290" s="31" t="s">
        <v>53</v>
      </c>
      <c r="F290" s="40">
        <v>31</v>
      </c>
      <c r="G290" s="39"/>
      <c r="H290" s="35"/>
      <c r="I290" s="221">
        <f>IF(ISNUMBER(#REF!),IF(ISNUMBER($G290),ROUND(#REF!*$G290,2),ROUND(#REF!*$F290,2)),IF(ISNUMBER($G290),ROUND($H290*$G290,2),ROUND($H290*$F290,2)))</f>
        <v>0</v>
      </c>
      <c r="J290" s="53"/>
    </row>
    <row r="291" spans="2:10" ht="30.75" customHeight="1" x14ac:dyDescent="0.3">
      <c r="B291" s="219" t="s">
        <v>258</v>
      </c>
      <c r="C291" s="220"/>
      <c r="D291" s="52" t="s">
        <v>259</v>
      </c>
      <c r="E291" s="31" t="s">
        <v>28</v>
      </c>
      <c r="F291" s="40">
        <v>131</v>
      </c>
      <c r="G291" s="39"/>
      <c r="H291" s="35"/>
      <c r="I291" s="221">
        <f>IF(ISNUMBER(#REF!),IF(ISNUMBER($G291),ROUND(#REF!*$G291,2),ROUND(#REF!*$F291,2)),IF(ISNUMBER($G291),ROUND($H291*$G291,2),ROUND($H291*$F291,2)))</f>
        <v>0</v>
      </c>
      <c r="J291" s="53"/>
    </row>
    <row r="292" spans="2:10" ht="24" customHeight="1" thickBot="1" x14ac:dyDescent="0.35">
      <c r="B292" s="219" t="s">
        <v>260</v>
      </c>
      <c r="C292" s="220"/>
      <c r="D292" s="52" t="s">
        <v>261</v>
      </c>
      <c r="E292" s="31" t="s">
        <v>28</v>
      </c>
      <c r="F292" s="40">
        <v>131</v>
      </c>
      <c r="G292" s="39"/>
      <c r="H292" s="35"/>
      <c r="I292" s="221">
        <f>IF(ISNUMBER(#REF!),IF(ISNUMBER($G292),ROUND(#REF!*$G292,2),ROUND(#REF!*$F292,2)),IF(ISNUMBER($G292),ROUND($H292*$G292,2),ROUND($H292*$F292,2)))</f>
        <v>0</v>
      </c>
      <c r="J292" s="53"/>
    </row>
    <row r="293" spans="2:10" ht="26.25" customHeight="1" thickTop="1" thickBot="1" x14ac:dyDescent="0.35">
      <c r="B293" s="222" t="s">
        <v>270</v>
      </c>
      <c r="C293" s="143"/>
      <c r="D293" s="143"/>
      <c r="E293" s="143"/>
      <c r="F293" s="143"/>
      <c r="G293" s="143"/>
      <c r="H293" s="143"/>
      <c r="I293" s="223">
        <f>SUM(I$290:I$292)</f>
        <v>0</v>
      </c>
      <c r="J293" s="55"/>
    </row>
    <row r="294" spans="2:10" ht="24" customHeight="1" x14ac:dyDescent="0.3">
      <c r="B294" s="224" t="s">
        <v>271</v>
      </c>
      <c r="C294" s="147"/>
      <c r="D294" s="147"/>
      <c r="E294" s="147"/>
      <c r="F294" s="147"/>
      <c r="G294" s="147"/>
      <c r="H294" s="147"/>
      <c r="I294" s="225">
        <f>SUM(I$291:I$292)</f>
        <v>0</v>
      </c>
      <c r="J294" s="57"/>
    </row>
    <row r="295" spans="2:10" ht="23.25" customHeight="1" x14ac:dyDescent="0.3">
      <c r="B295" s="226" t="s">
        <v>272</v>
      </c>
      <c r="C295" s="227"/>
      <c r="D295" s="227"/>
      <c r="E295" s="227"/>
      <c r="F295" s="227"/>
      <c r="G295" s="227"/>
      <c r="H295" s="227"/>
      <c r="I295" s="228"/>
      <c r="J295" s="57"/>
    </row>
    <row r="296" spans="2:10" ht="23.25" customHeight="1" thickBot="1" x14ac:dyDescent="0.35">
      <c r="B296" s="229" t="s">
        <v>273</v>
      </c>
      <c r="C296" s="230"/>
      <c r="D296" s="230"/>
      <c r="E296" s="230"/>
      <c r="F296" s="230"/>
      <c r="G296" s="230"/>
      <c r="H296" s="230"/>
      <c r="I296" s="231"/>
      <c r="J296" s="57"/>
    </row>
    <row r="297" spans="2:10" ht="15" customHeight="1" thickBot="1" x14ac:dyDescent="0.35"/>
    <row r="298" spans="2:10" ht="18.75" customHeight="1" x14ac:dyDescent="0.3">
      <c r="B298" s="124" t="s">
        <v>666</v>
      </c>
      <c r="C298" s="125"/>
      <c r="D298" s="125"/>
      <c r="E298" s="125"/>
      <c r="F298" s="125"/>
      <c r="G298" s="125"/>
      <c r="H298" s="125"/>
      <c r="I298" s="126"/>
      <c r="J298" s="2"/>
    </row>
    <row r="299" spans="2:10" ht="15" customHeight="1" x14ac:dyDescent="0.3">
      <c r="B299" s="127"/>
      <c r="C299" s="128"/>
      <c r="D299" s="128"/>
      <c r="E299" s="128"/>
      <c r="F299" s="128"/>
      <c r="G299" s="128"/>
      <c r="H299" s="128"/>
      <c r="I299" s="129"/>
      <c r="J299" s="3"/>
    </row>
    <row r="300" spans="2:10" ht="7.5" customHeight="1" x14ac:dyDescent="0.3">
      <c r="B300" s="130" t="s">
        <v>1</v>
      </c>
      <c r="C300" s="131"/>
      <c r="D300" s="131"/>
      <c r="E300" s="131"/>
      <c r="F300" s="131"/>
      <c r="G300" s="131"/>
      <c r="H300" s="131"/>
      <c r="I300" s="132"/>
      <c r="J300" s="4"/>
    </row>
    <row r="301" spans="2:10" ht="30" customHeight="1" thickBot="1" x14ac:dyDescent="0.35">
      <c r="B301" s="130" t="s">
        <v>1</v>
      </c>
      <c r="C301" s="131"/>
      <c r="D301" s="131"/>
      <c r="E301" s="131"/>
      <c r="F301" s="131"/>
      <c r="G301" s="131"/>
      <c r="H301" s="131"/>
      <c r="I301" s="132"/>
      <c r="J301" s="5"/>
    </row>
    <row r="302" spans="2:10" ht="30" customHeight="1" thickBot="1" x14ac:dyDescent="0.35">
      <c r="B302" s="133" t="s">
        <v>627</v>
      </c>
      <c r="C302" s="134"/>
      <c r="D302" s="134"/>
      <c r="E302" s="134"/>
      <c r="F302" s="134"/>
      <c r="G302" s="134"/>
      <c r="H302" s="134"/>
      <c r="I302" s="135" t="s">
        <v>2</v>
      </c>
      <c r="J302" s="6"/>
    </row>
    <row r="303" spans="2:10" ht="7.5" customHeight="1" x14ac:dyDescent="0.3">
      <c r="B303" s="3"/>
      <c r="C303" s="7"/>
      <c r="D303" s="3"/>
      <c r="E303"/>
      <c r="F303"/>
      <c r="I303"/>
      <c r="J303" s="3"/>
    </row>
    <row r="304" spans="2:10" ht="11.25" customHeight="1" thickBot="1" x14ac:dyDescent="0.35">
      <c r="B304" s="8"/>
      <c r="C304" s="9"/>
      <c r="D304" s="8"/>
      <c r="E304" s="136"/>
      <c r="F304" s="137"/>
      <c r="G304" s="138"/>
      <c r="H304" s="137"/>
      <c r="I304" s="137"/>
      <c r="J304" s="8"/>
    </row>
    <row r="305" spans="2:10" ht="37.5" customHeight="1" x14ac:dyDescent="0.3">
      <c r="B305" s="10" t="s">
        <v>3</v>
      </c>
      <c r="C305" s="11" t="s">
        <v>4</v>
      </c>
      <c r="D305" s="12" t="s">
        <v>5</v>
      </c>
      <c r="E305" s="12" t="s">
        <v>6</v>
      </c>
      <c r="F305" s="12" t="s">
        <v>7</v>
      </c>
      <c r="G305" s="12" t="s">
        <v>8</v>
      </c>
      <c r="H305" s="12" t="s">
        <v>9</v>
      </c>
      <c r="I305" s="13" t="s">
        <v>10</v>
      </c>
      <c r="J305" s="14" t="s">
        <v>11</v>
      </c>
    </row>
    <row r="306" spans="2:10" ht="27.75" customHeight="1" x14ac:dyDescent="0.3">
      <c r="B306" s="71" t="s">
        <v>332</v>
      </c>
      <c r="C306" s="72"/>
      <c r="D306" s="73" t="s">
        <v>333</v>
      </c>
      <c r="E306" s="15"/>
      <c r="F306" s="17"/>
      <c r="G306" s="16"/>
      <c r="H306" s="16"/>
      <c r="I306" s="18"/>
    </row>
    <row r="307" spans="2:10" ht="24.75" customHeight="1" x14ac:dyDescent="0.3">
      <c r="B307" s="74" t="s">
        <v>334</v>
      </c>
      <c r="C307" s="75"/>
      <c r="D307" s="76" t="s">
        <v>335</v>
      </c>
      <c r="E307" s="15"/>
      <c r="F307" s="17"/>
      <c r="G307" s="16"/>
      <c r="H307" s="16"/>
      <c r="I307" s="18"/>
    </row>
    <row r="308" spans="2:10" ht="30.75" customHeight="1" x14ac:dyDescent="0.3">
      <c r="B308" s="19" t="s">
        <v>336</v>
      </c>
      <c r="C308" s="20"/>
      <c r="D308" s="21" t="s">
        <v>337</v>
      </c>
      <c r="E308" s="31" t="s">
        <v>53</v>
      </c>
      <c r="F308" s="40">
        <v>66.349999999999994</v>
      </c>
      <c r="G308" s="39"/>
      <c r="H308" s="35"/>
      <c r="I308" s="36">
        <f>IF(ISNUMBER(#REF!),IF(ISNUMBER($G308),ROUND(#REF!*$G308,2),ROUND(#REF!*$F308,2)),IF(ISNUMBER($G308),ROUND($H308*$G308,2),ROUND($H308*$F308,2)))</f>
        <v>0</v>
      </c>
    </row>
    <row r="309" spans="2:10" ht="37.5" customHeight="1" x14ac:dyDescent="0.3">
      <c r="B309" s="74" t="s">
        <v>338</v>
      </c>
      <c r="C309" s="75"/>
      <c r="D309" s="76" t="s">
        <v>339</v>
      </c>
      <c r="E309" s="15"/>
      <c r="F309" s="17"/>
      <c r="G309" s="16"/>
      <c r="H309" s="16"/>
      <c r="I309" s="18"/>
    </row>
    <row r="310" spans="2:10" ht="26.25" customHeight="1" x14ac:dyDescent="0.3">
      <c r="B310" s="19" t="s">
        <v>340</v>
      </c>
      <c r="C310" s="20"/>
      <c r="D310" s="21" t="s">
        <v>341</v>
      </c>
      <c r="E310" s="31" t="s">
        <v>28</v>
      </c>
      <c r="F310" s="40">
        <v>226</v>
      </c>
      <c r="G310" s="39"/>
      <c r="H310" s="35"/>
      <c r="I310" s="36">
        <f>IF(ISNUMBER(#REF!),IF(ISNUMBER($G310),ROUND(#REF!*$G310,2),ROUND(#REF!*$F310,2)),IF(ISNUMBER($G310),ROUND($H310*$G310,2),ROUND($H310*$F310,2)))</f>
        <v>0</v>
      </c>
    </row>
    <row r="311" spans="2:10" ht="29.25" customHeight="1" x14ac:dyDescent="0.3">
      <c r="B311" s="19" t="s">
        <v>342</v>
      </c>
      <c r="C311" s="20"/>
      <c r="D311" s="99" t="s">
        <v>616</v>
      </c>
      <c r="E311" s="31" t="s">
        <v>28</v>
      </c>
      <c r="F311" s="40">
        <v>11.5</v>
      </c>
      <c r="G311" s="39"/>
      <c r="H311" s="35"/>
      <c r="I311" s="36">
        <f>IF(ISNUMBER(#REF!),IF(ISNUMBER($G311),ROUND(#REF!*$G311,2),ROUND(#REF!*$F311,2)),IF(ISNUMBER($G311),ROUND($H311*$G311,2),ROUND($H311*$F311,2)))</f>
        <v>0</v>
      </c>
    </row>
    <row r="312" spans="2:10" ht="37.5" customHeight="1" thickBot="1" x14ac:dyDescent="0.35">
      <c r="B312" s="19" t="s">
        <v>343</v>
      </c>
      <c r="C312" s="20"/>
      <c r="D312" s="21" t="s">
        <v>344</v>
      </c>
      <c r="E312" s="31" t="s">
        <v>20</v>
      </c>
      <c r="F312" s="33">
        <v>1</v>
      </c>
      <c r="G312" s="32"/>
      <c r="H312" s="35"/>
      <c r="I312" s="36">
        <f>IF(ISNUMBER(#REF!),IF(ISNUMBER($G312),ROUND(#REF!*$G312,2),ROUND(#REF!*$F312,2)),IF(ISNUMBER($G312),ROUND($H312*$G312,2),ROUND($H312*$F312,2)))</f>
        <v>0</v>
      </c>
    </row>
    <row r="313" spans="2:10" ht="15" customHeight="1" x14ac:dyDescent="0.3">
      <c r="B313" s="118" t="s">
        <v>345</v>
      </c>
      <c r="C313" s="119"/>
      <c r="D313" s="119"/>
      <c r="E313" s="119"/>
      <c r="F313" s="119"/>
      <c r="G313" s="119"/>
      <c r="H313" s="119"/>
      <c r="I313" s="43"/>
      <c r="J313" s="44"/>
    </row>
    <row r="314" spans="2:10" ht="15" customHeight="1" x14ac:dyDescent="0.3">
      <c r="B314" s="120" t="s">
        <v>121</v>
      </c>
      <c r="C314" s="121"/>
      <c r="D314" s="121"/>
      <c r="E314" s="121"/>
      <c r="F314" s="121"/>
      <c r="G314" s="121"/>
      <c r="H314" s="121"/>
      <c r="I314" s="45"/>
      <c r="J314" s="44"/>
    </row>
    <row r="315" spans="2:10" ht="15" customHeight="1" thickBot="1" x14ac:dyDescent="0.35">
      <c r="B315" s="122" t="s">
        <v>346</v>
      </c>
      <c r="C315" s="123"/>
      <c r="D315" s="123"/>
      <c r="E315" s="123"/>
      <c r="F315" s="123"/>
      <c r="G315" s="123"/>
      <c r="H315" s="123"/>
      <c r="I315" s="46"/>
      <c r="J315" s="44"/>
    </row>
    <row r="317" spans="2:10" ht="15" customHeight="1" thickBot="1" x14ac:dyDescent="0.35"/>
    <row r="318" spans="2:10" ht="16.5" customHeight="1" x14ac:dyDescent="0.3">
      <c r="B318" s="216" t="s">
        <v>251</v>
      </c>
      <c r="C318" s="217"/>
      <c r="D318" s="217"/>
      <c r="E318" s="217"/>
      <c r="F318" s="217"/>
      <c r="G318" s="217"/>
      <c r="H318" s="217"/>
      <c r="I318" s="218"/>
      <c r="J318" s="49"/>
    </row>
    <row r="319" spans="2:10" ht="18.75" customHeight="1" thickBot="1" x14ac:dyDescent="0.35">
      <c r="B319" s="219" t="s">
        <v>262</v>
      </c>
      <c r="C319" s="220"/>
      <c r="D319" s="52" t="s">
        <v>635</v>
      </c>
      <c r="E319" s="31" t="s">
        <v>28</v>
      </c>
      <c r="F319" s="40">
        <v>43</v>
      </c>
      <c r="G319" s="39"/>
      <c r="H319" s="35"/>
      <c r="I319" s="221">
        <f>IF(ISNUMBER(#REF!),IF(ISNUMBER($G319),ROUND(#REF!*$G319,2),ROUND(#REF!*$F319,2)),IF(ISNUMBER($G319),ROUND($H319*$G319,2),ROUND($H319*$F319,2)))</f>
        <v>0</v>
      </c>
      <c r="J319" s="53"/>
    </row>
    <row r="320" spans="2:10" ht="26.25" customHeight="1" thickTop="1" thickBot="1" x14ac:dyDescent="0.35">
      <c r="B320" s="222" t="s">
        <v>270</v>
      </c>
      <c r="C320" s="143"/>
      <c r="D320" s="143"/>
      <c r="E320" s="143"/>
      <c r="F320" s="143"/>
      <c r="G320" s="143"/>
      <c r="H320" s="143"/>
      <c r="I320" s="223">
        <f>SUM(I$319:I$319)</f>
        <v>0</v>
      </c>
      <c r="J320" s="55"/>
    </row>
    <row r="321" spans="2:10" ht="24" customHeight="1" x14ac:dyDescent="0.3">
      <c r="B321" s="224" t="s">
        <v>271</v>
      </c>
      <c r="C321" s="147"/>
      <c r="D321" s="147"/>
      <c r="E321" s="147"/>
      <c r="F321" s="147"/>
      <c r="G321" s="147"/>
      <c r="H321" s="147"/>
      <c r="I321" s="225"/>
      <c r="J321" s="57"/>
    </row>
    <row r="322" spans="2:10" ht="23.25" customHeight="1" x14ac:dyDescent="0.3">
      <c r="B322" s="226" t="s">
        <v>272</v>
      </c>
      <c r="C322" s="227"/>
      <c r="D322" s="227"/>
      <c r="E322" s="227"/>
      <c r="F322" s="227"/>
      <c r="G322" s="227"/>
      <c r="H322" s="227"/>
      <c r="I322" s="228"/>
      <c r="J322" s="57"/>
    </row>
    <row r="323" spans="2:10" ht="23.25" customHeight="1" thickBot="1" x14ac:dyDescent="0.35">
      <c r="B323" s="229" t="s">
        <v>273</v>
      </c>
      <c r="C323" s="230"/>
      <c r="D323" s="230"/>
      <c r="E323" s="230"/>
      <c r="F323" s="230"/>
      <c r="G323" s="230"/>
      <c r="H323" s="230"/>
      <c r="I323" s="231"/>
      <c r="J323" s="57"/>
    </row>
    <row r="324" spans="2:10" ht="15" customHeight="1" thickBot="1" x14ac:dyDescent="0.35"/>
    <row r="325" spans="2:10" ht="18.75" customHeight="1" x14ac:dyDescent="0.3">
      <c r="B325" s="124" t="s">
        <v>666</v>
      </c>
      <c r="C325" s="125"/>
      <c r="D325" s="125"/>
      <c r="E325" s="125"/>
      <c r="F325" s="125"/>
      <c r="G325" s="125"/>
      <c r="H325" s="125"/>
      <c r="I325" s="126"/>
      <c r="J325" s="2"/>
    </row>
    <row r="326" spans="2:10" ht="15" customHeight="1" x14ac:dyDescent="0.3">
      <c r="B326" s="127"/>
      <c r="C326" s="128"/>
      <c r="D326" s="128"/>
      <c r="E326" s="128"/>
      <c r="F326" s="128"/>
      <c r="G326" s="128"/>
      <c r="H326" s="128"/>
      <c r="I326" s="129"/>
      <c r="J326" s="3"/>
    </row>
    <row r="327" spans="2:10" ht="7.5" customHeight="1" x14ac:dyDescent="0.3">
      <c r="B327" s="130" t="s">
        <v>1</v>
      </c>
      <c r="C327" s="131"/>
      <c r="D327" s="131"/>
      <c r="E327" s="131"/>
      <c r="F327" s="131"/>
      <c r="G327" s="131"/>
      <c r="H327" s="131"/>
      <c r="I327" s="132"/>
      <c r="J327" s="4"/>
    </row>
    <row r="328" spans="2:10" ht="30" customHeight="1" thickBot="1" x14ac:dyDescent="0.35">
      <c r="B328" s="130" t="s">
        <v>1</v>
      </c>
      <c r="C328" s="131"/>
      <c r="D328" s="131"/>
      <c r="E328" s="131"/>
      <c r="F328" s="131"/>
      <c r="G328" s="131"/>
      <c r="H328" s="131"/>
      <c r="I328" s="132"/>
      <c r="J328" s="5"/>
    </row>
    <row r="329" spans="2:10" ht="30" customHeight="1" thickBot="1" x14ac:dyDescent="0.35">
      <c r="B329" s="133" t="s">
        <v>628</v>
      </c>
      <c r="C329" s="134"/>
      <c r="D329" s="134"/>
      <c r="E329" s="134"/>
      <c r="F329" s="134"/>
      <c r="G329" s="134"/>
      <c r="H329" s="134"/>
      <c r="I329" s="135" t="s">
        <v>2</v>
      </c>
      <c r="J329" s="6"/>
    </row>
    <row r="330" spans="2:10" ht="7.5" customHeight="1" x14ac:dyDescent="0.3">
      <c r="B330" s="3"/>
      <c r="C330" s="7"/>
      <c r="D330" s="3"/>
      <c r="E330"/>
      <c r="F330"/>
      <c r="I330"/>
      <c r="J330" s="3"/>
    </row>
    <row r="331" spans="2:10" ht="11.25" customHeight="1" thickBot="1" x14ac:dyDescent="0.35">
      <c r="B331" s="8"/>
      <c r="C331" s="9"/>
      <c r="D331" s="8"/>
      <c r="E331" s="136"/>
      <c r="F331" s="137"/>
      <c r="G331" s="138"/>
      <c r="H331" s="137"/>
      <c r="I331" s="137"/>
      <c r="J331" s="8"/>
    </row>
    <row r="332" spans="2:10" ht="37.5" customHeight="1" x14ac:dyDescent="0.3">
      <c r="B332" s="10" t="s">
        <v>3</v>
      </c>
      <c r="C332" s="11" t="s">
        <v>4</v>
      </c>
      <c r="D332" s="12" t="s">
        <v>5</v>
      </c>
      <c r="E332" s="12" t="s">
        <v>6</v>
      </c>
      <c r="F332" s="12" t="s">
        <v>7</v>
      </c>
      <c r="G332" s="12" t="s">
        <v>8</v>
      </c>
      <c r="H332" s="12" t="s">
        <v>9</v>
      </c>
      <c r="I332" s="13" t="s">
        <v>10</v>
      </c>
      <c r="J332" s="14" t="s">
        <v>11</v>
      </c>
    </row>
    <row r="333" spans="2:10" ht="30.75" customHeight="1" x14ac:dyDescent="0.3">
      <c r="B333" s="71" t="s">
        <v>347</v>
      </c>
      <c r="C333" s="72"/>
      <c r="D333" s="73" t="s">
        <v>348</v>
      </c>
      <c r="E333" s="15"/>
      <c r="F333" s="17"/>
      <c r="G333" s="16"/>
      <c r="H333" s="16"/>
      <c r="I333" s="18"/>
    </row>
    <row r="334" spans="2:10" ht="30.75" customHeight="1" x14ac:dyDescent="0.3">
      <c r="B334" s="74" t="s">
        <v>349</v>
      </c>
      <c r="C334" s="75"/>
      <c r="D334" s="76" t="s">
        <v>350</v>
      </c>
      <c r="E334" s="15"/>
      <c r="F334" s="17"/>
      <c r="G334" s="16"/>
      <c r="H334" s="16"/>
      <c r="I334" s="18"/>
    </row>
    <row r="335" spans="2:10" ht="26.25" customHeight="1" x14ac:dyDescent="0.3">
      <c r="B335" s="74" t="s">
        <v>351</v>
      </c>
      <c r="C335" s="75"/>
      <c r="D335" s="76" t="s">
        <v>352</v>
      </c>
      <c r="E335" s="31" t="s">
        <v>176</v>
      </c>
      <c r="F335" s="33">
        <v>1</v>
      </c>
      <c r="G335" s="32"/>
      <c r="H335" s="35"/>
      <c r="I335" s="36">
        <f>IF(ISNUMBER(#REF!),IF(ISNUMBER($G335),ROUND(#REF!*$G335,2),ROUND(#REF!*$F335,2)),IF(ISNUMBER($G335),ROUND($H335*$G335,2),ROUND($H335*$F335,2)))</f>
        <v>0</v>
      </c>
    </row>
    <row r="336" spans="2:10" ht="26.25" customHeight="1" x14ac:dyDescent="0.3">
      <c r="B336" s="74" t="s">
        <v>353</v>
      </c>
      <c r="C336" s="75"/>
      <c r="D336" s="76" t="s">
        <v>17</v>
      </c>
      <c r="E336" s="31" t="s">
        <v>41</v>
      </c>
      <c r="F336" s="34">
        <v>1</v>
      </c>
      <c r="G336" s="41"/>
      <c r="H336" s="35"/>
      <c r="I336" s="36">
        <f>IF(ISNUMBER(#REF!),IF(ISNUMBER($G336),ROUND(#REF!*$G336,2),ROUND(#REF!*$F336,2)),IF(ISNUMBER($G336),ROUND($H336*$G336,2),ROUND($H336*$F336,2)))</f>
        <v>0</v>
      </c>
    </row>
    <row r="337" spans="2:10" ht="26.25" customHeight="1" x14ac:dyDescent="0.3">
      <c r="B337" s="74" t="s">
        <v>354</v>
      </c>
      <c r="C337" s="75"/>
      <c r="D337" s="76" t="s">
        <v>355</v>
      </c>
      <c r="E337" s="31" t="s">
        <v>20</v>
      </c>
      <c r="F337" s="33">
        <v>1</v>
      </c>
      <c r="G337" s="32"/>
      <c r="H337" s="35"/>
      <c r="I337" s="36">
        <f>IF(ISNUMBER(#REF!),IF(ISNUMBER($G337),ROUND(#REF!*$G337,2),ROUND(#REF!*$F337,2)),IF(ISNUMBER($G337),ROUND($H337*$G337,2),ROUND($H337*$F337,2)))</f>
        <v>0</v>
      </c>
    </row>
    <row r="338" spans="2:10" ht="26.25" customHeight="1" x14ac:dyDescent="0.3">
      <c r="B338" s="74" t="s">
        <v>356</v>
      </c>
      <c r="C338" s="75"/>
      <c r="D338" s="76" t="s">
        <v>357</v>
      </c>
      <c r="E338" s="31"/>
      <c r="F338" s="34"/>
      <c r="G338" s="41"/>
      <c r="H338" s="35"/>
      <c r="I338" s="36">
        <f>IF(ISNUMBER(#REF!),IF(ISNUMBER($G338),ROUND(#REF!*$G338,2),ROUND(#REF!*$F338,2)),IF(ISNUMBER($G338),ROUND($H338*$G338,2),ROUND($H338*$F338,2)))</f>
        <v>0</v>
      </c>
    </row>
    <row r="339" spans="2:10" ht="22.5" customHeight="1" x14ac:dyDescent="0.3">
      <c r="B339" s="19" t="s">
        <v>358</v>
      </c>
      <c r="C339" s="20"/>
      <c r="D339" s="30" t="s">
        <v>359</v>
      </c>
      <c r="E339" s="31" t="s">
        <v>41</v>
      </c>
      <c r="F339" s="34">
        <v>1</v>
      </c>
      <c r="G339" s="41"/>
      <c r="H339" s="35"/>
      <c r="I339" s="36">
        <f>IF(ISNUMBER(#REF!),IF(ISNUMBER($G339),ROUND(#REF!*$G339,2),ROUND(#REF!*$F339,2)),IF(ISNUMBER($G339),ROUND($H339*$G339,2),ROUND($H339*$F339,2)))</f>
        <v>0</v>
      </c>
    </row>
    <row r="340" spans="2:10" ht="22.5" customHeight="1" x14ac:dyDescent="0.3">
      <c r="B340" s="19" t="s">
        <v>360</v>
      </c>
      <c r="C340" s="20"/>
      <c r="D340" s="30" t="s">
        <v>361</v>
      </c>
      <c r="E340" s="31" t="s">
        <v>96</v>
      </c>
      <c r="F340" s="34">
        <v>36</v>
      </c>
      <c r="G340" s="41"/>
      <c r="H340" s="35"/>
      <c r="I340" s="36">
        <f>IF(ISNUMBER(#REF!),IF(ISNUMBER($G340),ROUND(#REF!*$G340,2),ROUND(#REF!*$F340,2)),IF(ISNUMBER($G340),ROUND($H340*$G340,2),ROUND($H340*$F340,2)))</f>
        <v>0</v>
      </c>
    </row>
    <row r="341" spans="2:10" ht="31.5" customHeight="1" x14ac:dyDescent="0.3">
      <c r="B341" s="155" t="s">
        <v>362</v>
      </c>
      <c r="C341" s="156"/>
      <c r="D341" s="156"/>
      <c r="E341" s="156"/>
      <c r="F341" s="156"/>
      <c r="G341" s="156"/>
      <c r="H341" s="156"/>
      <c r="I341" s="37">
        <f>I$339+I$340</f>
        <v>0</v>
      </c>
      <c r="J341" s="38"/>
    </row>
    <row r="342" spans="2:10" ht="26.25" customHeight="1" x14ac:dyDescent="0.3">
      <c r="B342" s="74" t="s">
        <v>363</v>
      </c>
      <c r="C342" s="75"/>
      <c r="D342" s="76" t="s">
        <v>364</v>
      </c>
      <c r="E342" s="15"/>
      <c r="F342" s="17"/>
      <c r="G342" s="16"/>
      <c r="H342" s="16"/>
      <c r="I342" s="18"/>
    </row>
    <row r="343" spans="2:10" ht="22.5" customHeight="1" x14ac:dyDescent="0.3">
      <c r="B343" s="74" t="s">
        <v>365</v>
      </c>
      <c r="C343" s="75"/>
      <c r="D343" s="80" t="s">
        <v>366</v>
      </c>
      <c r="E343" s="15"/>
      <c r="F343" s="17"/>
      <c r="G343" s="16"/>
      <c r="H343" s="16"/>
      <c r="I343" s="18"/>
    </row>
    <row r="344" spans="2:10" ht="18.75" customHeight="1" x14ac:dyDescent="0.3">
      <c r="B344" s="19" t="s">
        <v>367</v>
      </c>
      <c r="C344" s="20"/>
      <c r="D344" s="30" t="s">
        <v>368</v>
      </c>
      <c r="E344" s="31" t="s">
        <v>20</v>
      </c>
      <c r="F344" s="33">
        <v>1</v>
      </c>
      <c r="G344" s="32"/>
      <c r="H344" s="35"/>
      <c r="I344" s="36">
        <f>IF(ISNUMBER(#REF!),IF(ISNUMBER($G344),ROUND(#REF!*$G344,2),ROUND(#REF!*$F344,2)),IF(ISNUMBER($G344),ROUND($H344*$G344,2),ROUND($H344*$F344,2)))</f>
        <v>0</v>
      </c>
    </row>
    <row r="345" spans="2:10" ht="18.75" customHeight="1" x14ac:dyDescent="0.3">
      <c r="B345" s="19" t="s">
        <v>369</v>
      </c>
      <c r="C345" s="20"/>
      <c r="D345" s="30" t="s">
        <v>370</v>
      </c>
      <c r="E345" s="31" t="s">
        <v>20</v>
      </c>
      <c r="F345" s="33">
        <v>1</v>
      </c>
      <c r="G345" s="32"/>
      <c r="H345" s="35"/>
      <c r="I345" s="36">
        <f>IF(ISNUMBER(#REF!),IF(ISNUMBER($G345),ROUND(#REF!*$G345,2),ROUND(#REF!*$F345,2)),IF(ISNUMBER($G345),ROUND($H345*$G345,2),ROUND($H345*$F345,2)))</f>
        <v>0</v>
      </c>
    </row>
    <row r="346" spans="2:10" ht="18.75" customHeight="1" x14ac:dyDescent="0.3">
      <c r="B346" s="19" t="s">
        <v>371</v>
      </c>
      <c r="C346" s="20"/>
      <c r="D346" s="30" t="s">
        <v>372</v>
      </c>
      <c r="E346" s="31" t="s">
        <v>20</v>
      </c>
      <c r="F346" s="33">
        <v>1</v>
      </c>
      <c r="G346" s="32"/>
      <c r="H346" s="35"/>
      <c r="I346" s="36">
        <f>IF(ISNUMBER(#REF!),IF(ISNUMBER($G346),ROUND(#REF!*$G346,2),ROUND(#REF!*$F346,2)),IF(ISNUMBER($G346),ROUND($H346*$G346,2),ROUND($H346*$F346,2)))</f>
        <v>0</v>
      </c>
    </row>
    <row r="347" spans="2:10" ht="18.75" customHeight="1" x14ac:dyDescent="0.3">
      <c r="B347" s="19" t="s">
        <v>373</v>
      </c>
      <c r="C347" s="20"/>
      <c r="D347" s="30" t="s">
        <v>374</v>
      </c>
      <c r="E347" s="31" t="s">
        <v>20</v>
      </c>
      <c r="F347" s="33">
        <v>1</v>
      </c>
      <c r="G347" s="32"/>
      <c r="H347" s="35"/>
      <c r="I347" s="36">
        <f>IF(ISNUMBER(#REF!),IF(ISNUMBER($G347),ROUND(#REF!*$G347,2),ROUND(#REF!*$F347,2)),IF(ISNUMBER($G347),ROUND($H347*$G347,2),ROUND($H347*$F347,2)))</f>
        <v>0</v>
      </c>
    </row>
    <row r="348" spans="2:10" ht="29.25" customHeight="1" x14ac:dyDescent="0.3">
      <c r="B348" s="19" t="s">
        <v>375</v>
      </c>
      <c r="C348" s="20"/>
      <c r="D348" s="30" t="s">
        <v>376</v>
      </c>
      <c r="E348" s="31" t="s">
        <v>20</v>
      </c>
      <c r="F348" s="33">
        <v>1</v>
      </c>
      <c r="G348" s="32"/>
      <c r="H348" s="35"/>
      <c r="I348" s="36">
        <f>IF(ISNUMBER(#REF!),IF(ISNUMBER($G348),ROUND(#REF!*$G348,2),ROUND(#REF!*$F348,2)),IF(ISNUMBER($G348),ROUND($H348*$G348,2),ROUND($H348*$F348,2)))</f>
        <v>0</v>
      </c>
    </row>
    <row r="349" spans="2:10" ht="18.75" customHeight="1" x14ac:dyDescent="0.3">
      <c r="B349" s="19" t="s">
        <v>377</v>
      </c>
      <c r="C349" s="20"/>
      <c r="D349" s="85" t="s">
        <v>617</v>
      </c>
      <c r="E349" s="31" t="s">
        <v>96</v>
      </c>
      <c r="F349" s="34">
        <v>3</v>
      </c>
      <c r="G349" s="41"/>
      <c r="H349" s="35"/>
      <c r="I349" s="36">
        <f>IF(ISNUMBER(#REF!),IF(ISNUMBER($G349),ROUND(#REF!*$G349,2),ROUND(#REF!*$F349,2)),IF(ISNUMBER($G349),ROUND($H349*$G349,2),ROUND($H349*$F349,2)))</f>
        <v>0</v>
      </c>
    </row>
    <row r="350" spans="2:10" ht="18.75" customHeight="1" x14ac:dyDescent="0.3">
      <c r="B350" s="19" t="s">
        <v>378</v>
      </c>
      <c r="C350" s="20"/>
      <c r="D350" s="30" t="s">
        <v>379</v>
      </c>
      <c r="E350" s="31" t="s">
        <v>96</v>
      </c>
      <c r="F350" s="34">
        <v>6</v>
      </c>
      <c r="G350" s="41"/>
      <c r="H350" s="35"/>
      <c r="I350" s="36">
        <f>IF(ISNUMBER(#REF!),IF(ISNUMBER($G350),ROUND(#REF!*$G350,2),ROUND(#REF!*$F350,2)),IF(ISNUMBER($G350),ROUND($H350*$G350,2),ROUND($H350*$F350,2)))</f>
        <v>0</v>
      </c>
    </row>
    <row r="351" spans="2:10" ht="22.5" customHeight="1" x14ac:dyDescent="0.3">
      <c r="B351" s="74" t="s">
        <v>380</v>
      </c>
      <c r="C351" s="75"/>
      <c r="D351" s="80" t="s">
        <v>381</v>
      </c>
      <c r="E351" s="15"/>
      <c r="F351" s="17"/>
      <c r="G351" s="16"/>
      <c r="H351" s="16"/>
      <c r="I351" s="18"/>
    </row>
    <row r="352" spans="2:10" ht="18.75" customHeight="1" x14ac:dyDescent="0.3">
      <c r="B352" s="19" t="s">
        <v>382</v>
      </c>
      <c r="C352" s="20"/>
      <c r="D352" s="30" t="s">
        <v>368</v>
      </c>
      <c r="E352" s="31" t="s">
        <v>20</v>
      </c>
      <c r="F352" s="33">
        <v>1</v>
      </c>
      <c r="G352" s="32"/>
      <c r="H352" s="35"/>
      <c r="I352" s="36">
        <f>IF(ISNUMBER(#REF!),IF(ISNUMBER($G352),ROUND(#REF!*$G352,2),ROUND(#REF!*$F352,2)),IF(ISNUMBER($G352),ROUND($H352*$G352,2),ROUND($H352*$F352,2)))</f>
        <v>0</v>
      </c>
    </row>
    <row r="353" spans="2:9" ht="18.75" customHeight="1" x14ac:dyDescent="0.3">
      <c r="B353" s="19" t="s">
        <v>383</v>
      </c>
      <c r="C353" s="20"/>
      <c r="D353" s="30" t="s">
        <v>384</v>
      </c>
      <c r="E353" s="31" t="s">
        <v>96</v>
      </c>
      <c r="F353" s="34">
        <v>6</v>
      </c>
      <c r="G353" s="41"/>
      <c r="H353" s="35"/>
      <c r="I353" s="36">
        <f>IF(ISNUMBER(#REF!),IF(ISNUMBER($G353),ROUND(#REF!*$G353,2),ROUND(#REF!*$F353,2)),IF(ISNUMBER($G353),ROUND($H353*$G353,2),ROUND($H353*$F353,2)))</f>
        <v>0</v>
      </c>
    </row>
    <row r="354" spans="2:9" ht="18.75" customHeight="1" x14ac:dyDescent="0.3">
      <c r="B354" s="19" t="s">
        <v>385</v>
      </c>
      <c r="C354" s="20"/>
      <c r="D354" s="30" t="s">
        <v>386</v>
      </c>
      <c r="E354" s="31" t="s">
        <v>20</v>
      </c>
      <c r="F354" s="33">
        <v>1</v>
      </c>
      <c r="G354" s="32"/>
      <c r="H354" s="35"/>
      <c r="I354" s="36">
        <f>IF(ISNUMBER(#REF!),IF(ISNUMBER($G354),ROUND(#REF!*$G354,2),ROUND(#REF!*$F354,2)),IF(ISNUMBER($G354),ROUND($H354*$G354,2),ROUND($H354*$F354,2)))</f>
        <v>0</v>
      </c>
    </row>
    <row r="355" spans="2:9" ht="18.75" customHeight="1" x14ac:dyDescent="0.3">
      <c r="B355" s="19" t="s">
        <v>387</v>
      </c>
      <c r="C355" s="20"/>
      <c r="D355" s="30" t="s">
        <v>388</v>
      </c>
      <c r="E355" s="31" t="s">
        <v>53</v>
      </c>
      <c r="F355" s="40">
        <v>11</v>
      </c>
      <c r="G355" s="39"/>
      <c r="H355" s="35"/>
      <c r="I355" s="36">
        <f>IF(ISNUMBER(#REF!),IF(ISNUMBER($G355),ROUND(#REF!*$G355,2),ROUND(#REF!*$F355,2)),IF(ISNUMBER($G355),ROUND($H355*$G355,2),ROUND($H355*$F355,2)))</f>
        <v>0</v>
      </c>
    </row>
    <row r="356" spans="2:9" ht="18.75" customHeight="1" x14ac:dyDescent="0.3">
      <c r="B356" s="19" t="s">
        <v>389</v>
      </c>
      <c r="C356" s="20"/>
      <c r="D356" s="30" t="s">
        <v>390</v>
      </c>
      <c r="E356" s="31" t="s">
        <v>20</v>
      </c>
      <c r="F356" s="33">
        <v>1</v>
      </c>
      <c r="G356" s="32"/>
      <c r="H356" s="35"/>
      <c r="I356" s="36">
        <f>IF(ISNUMBER(#REF!),IF(ISNUMBER($G356),ROUND(#REF!*$G356,2),ROUND(#REF!*$F356,2)),IF(ISNUMBER($G356),ROUND($H356*$G356,2),ROUND($H356*$F356,2)))</f>
        <v>0</v>
      </c>
    </row>
    <row r="357" spans="2:9" ht="18.75" customHeight="1" x14ac:dyDescent="0.3">
      <c r="B357" s="19" t="s">
        <v>391</v>
      </c>
      <c r="C357" s="20"/>
      <c r="D357" s="30" t="s">
        <v>392</v>
      </c>
      <c r="E357" s="31" t="s">
        <v>20</v>
      </c>
      <c r="F357" s="33">
        <v>1</v>
      </c>
      <c r="G357" s="32"/>
      <c r="H357" s="35"/>
      <c r="I357" s="36">
        <f>IF(ISNUMBER(#REF!),IF(ISNUMBER($G357),ROUND(#REF!*$G357,2),ROUND(#REF!*$F357,2)),IF(ISNUMBER($G357),ROUND($H357*$G357,2),ROUND($H357*$F357,2)))</f>
        <v>0</v>
      </c>
    </row>
    <row r="358" spans="2:9" ht="24" customHeight="1" x14ac:dyDescent="0.3">
      <c r="B358" s="19" t="s">
        <v>393</v>
      </c>
      <c r="C358" s="20"/>
      <c r="D358" s="30" t="s">
        <v>394</v>
      </c>
      <c r="E358" s="31" t="s">
        <v>20</v>
      </c>
      <c r="F358" s="33">
        <v>1</v>
      </c>
      <c r="G358" s="32"/>
      <c r="H358" s="35"/>
      <c r="I358" s="36">
        <f>IF(ISNUMBER(#REF!),IF(ISNUMBER($G358),ROUND(#REF!*$G358,2),ROUND(#REF!*$F358,2)),IF(ISNUMBER($G358),ROUND($H358*$G358,2),ROUND($H358*$F358,2)))</f>
        <v>0</v>
      </c>
    </row>
    <row r="359" spans="2:9" ht="24" customHeight="1" x14ac:dyDescent="0.3">
      <c r="B359" s="19" t="s">
        <v>395</v>
      </c>
      <c r="C359" s="20"/>
      <c r="D359" s="30" t="s">
        <v>396</v>
      </c>
      <c r="E359" s="31" t="s">
        <v>20</v>
      </c>
      <c r="F359" s="33">
        <v>1</v>
      </c>
      <c r="G359" s="32"/>
      <c r="H359" s="35"/>
      <c r="I359" s="36">
        <f>IF(ISNUMBER(#REF!),IF(ISNUMBER($G359),ROUND(#REF!*$G359,2),ROUND(#REF!*$F359,2)),IF(ISNUMBER($G359),ROUND($H359*$G359,2),ROUND($H359*$F359,2)))</f>
        <v>0</v>
      </c>
    </row>
    <row r="360" spans="2:9" s="94" customFormat="1" ht="24" customHeight="1" x14ac:dyDescent="0.3">
      <c r="B360" s="74" t="s">
        <v>397</v>
      </c>
      <c r="C360" s="75"/>
      <c r="D360" s="80" t="s">
        <v>398</v>
      </c>
      <c r="E360" s="77"/>
      <c r="F360" s="79"/>
      <c r="G360" s="78"/>
      <c r="H360" s="78"/>
      <c r="I360" s="93"/>
    </row>
    <row r="361" spans="2:9" ht="24" customHeight="1" x14ac:dyDescent="0.3">
      <c r="B361" s="19" t="s">
        <v>399</v>
      </c>
      <c r="C361" s="20"/>
      <c r="D361" s="30" t="s">
        <v>400</v>
      </c>
      <c r="E361" s="31" t="s">
        <v>20</v>
      </c>
      <c r="F361" s="33">
        <v>1</v>
      </c>
      <c r="G361" s="32"/>
      <c r="H361" s="35"/>
      <c r="I361" s="36">
        <f>IF(ISNUMBER(#REF!),IF(ISNUMBER($G361),ROUND(#REF!*$G361,2),ROUND(#REF!*$F361,2)),IF(ISNUMBER($G361),ROUND($H361*$G361,2),ROUND($H361*$F361,2)))</f>
        <v>0</v>
      </c>
    </row>
    <row r="362" spans="2:9" ht="24" customHeight="1" x14ac:dyDescent="0.3">
      <c r="B362" s="19" t="s">
        <v>401</v>
      </c>
      <c r="C362" s="20"/>
      <c r="D362" s="30" t="s">
        <v>402</v>
      </c>
      <c r="E362" s="31" t="s">
        <v>96</v>
      </c>
      <c r="F362" s="34">
        <v>2</v>
      </c>
      <c r="G362" s="41"/>
      <c r="H362" s="35"/>
      <c r="I362" s="36">
        <f>IF(ISNUMBER(#REF!),IF(ISNUMBER($G362),ROUND(#REF!*$G362,2),ROUND(#REF!*$F362,2)),IF(ISNUMBER($G362),ROUND($H362*$G362,2),ROUND($H362*$F362,2)))</f>
        <v>0</v>
      </c>
    </row>
    <row r="363" spans="2:9" ht="24" customHeight="1" x14ac:dyDescent="0.3">
      <c r="B363" s="19" t="s">
        <v>403</v>
      </c>
      <c r="C363" s="20"/>
      <c r="D363" s="30" t="s">
        <v>404</v>
      </c>
      <c r="E363" s="31" t="s">
        <v>20</v>
      </c>
      <c r="F363" s="33">
        <v>1</v>
      </c>
      <c r="G363" s="32"/>
      <c r="H363" s="35"/>
      <c r="I363" s="36">
        <f>IF(ISNUMBER(#REF!),IF(ISNUMBER($G363),ROUND(#REF!*$G363,2),ROUND(#REF!*$F363,2)),IF(ISNUMBER($G363),ROUND($H363*$G363,2),ROUND($H363*$F363,2)))</f>
        <v>0</v>
      </c>
    </row>
    <row r="364" spans="2:9" ht="24" customHeight="1" x14ac:dyDescent="0.3">
      <c r="B364" s="19" t="s">
        <v>405</v>
      </c>
      <c r="C364" s="20"/>
      <c r="D364" s="30" t="s">
        <v>388</v>
      </c>
      <c r="E364" s="31" t="s">
        <v>53</v>
      </c>
      <c r="F364" s="40">
        <v>5</v>
      </c>
      <c r="G364" s="39"/>
      <c r="H364" s="35"/>
      <c r="I364" s="36">
        <f>IF(ISNUMBER(#REF!),IF(ISNUMBER($G364),ROUND(#REF!*$G364,2),ROUND(#REF!*$F364,2)),IF(ISNUMBER($G364),ROUND($H364*$G364,2),ROUND($H364*$F364,2)))</f>
        <v>0</v>
      </c>
    </row>
    <row r="365" spans="2:9" ht="23.25" customHeight="1" x14ac:dyDescent="0.3">
      <c r="B365" s="19" t="s">
        <v>406</v>
      </c>
      <c r="C365" s="20"/>
      <c r="D365" s="85" t="s">
        <v>407</v>
      </c>
      <c r="E365" s="31" t="s">
        <v>20</v>
      </c>
      <c r="F365" s="33">
        <v>1</v>
      </c>
      <c r="G365" s="32"/>
      <c r="H365" s="35"/>
      <c r="I365" s="36">
        <f>IF(ISNUMBER(#REF!),IF(ISNUMBER($G365),ROUND(#REF!*$G365,2),ROUND(#REF!*$F365,2)),IF(ISNUMBER($G365),ROUND($H365*$G365,2),ROUND($H365*$F365,2)))</f>
        <v>0</v>
      </c>
    </row>
    <row r="366" spans="2:9" ht="24" customHeight="1" x14ac:dyDescent="0.3">
      <c r="B366" s="19" t="s">
        <v>408</v>
      </c>
      <c r="C366" s="20"/>
      <c r="D366" s="30" t="s">
        <v>409</v>
      </c>
      <c r="E366" s="31" t="s">
        <v>20</v>
      </c>
      <c r="F366" s="33">
        <v>1</v>
      </c>
      <c r="G366" s="32"/>
      <c r="H366" s="35"/>
      <c r="I366" s="36">
        <f>IF(ISNUMBER(#REF!),IF(ISNUMBER($G366),ROUND(#REF!*$G366,2),ROUND(#REF!*$F366,2)),IF(ISNUMBER($G366),ROUND($H366*$G366,2),ROUND($H366*$F366,2)))</f>
        <v>0</v>
      </c>
    </row>
    <row r="367" spans="2:9" ht="24" customHeight="1" x14ac:dyDescent="0.3">
      <c r="B367" s="19" t="s">
        <v>410</v>
      </c>
      <c r="C367" s="20"/>
      <c r="D367" s="30" t="s">
        <v>411</v>
      </c>
      <c r="E367" s="31" t="s">
        <v>20</v>
      </c>
      <c r="F367" s="33">
        <v>1</v>
      </c>
      <c r="G367" s="32"/>
      <c r="H367" s="35"/>
      <c r="I367" s="36">
        <f>IF(ISNUMBER(#REF!),IF(ISNUMBER($G367),ROUND(#REF!*$G367,2),ROUND(#REF!*$F367,2)),IF(ISNUMBER($G367),ROUND($H367*$G367,2),ROUND($H367*$F367,2)))</f>
        <v>0</v>
      </c>
    </row>
    <row r="368" spans="2:9" ht="24" customHeight="1" x14ac:dyDescent="0.3">
      <c r="B368" s="19" t="s">
        <v>412</v>
      </c>
      <c r="C368" s="20"/>
      <c r="D368" s="85" t="s">
        <v>633</v>
      </c>
      <c r="E368" s="31" t="s">
        <v>96</v>
      </c>
      <c r="F368" s="34">
        <v>9</v>
      </c>
      <c r="G368" s="41"/>
      <c r="H368" s="35"/>
      <c r="I368" s="36">
        <f>IF(ISNUMBER(#REF!),IF(ISNUMBER($G368),ROUND(#REF!*$G368,2),ROUND(#REF!*$F368,2)),IF(ISNUMBER($G368),ROUND($H368*$G368,2),ROUND($H368*$F368,2)))</f>
        <v>0</v>
      </c>
    </row>
    <row r="369" spans="2:9" ht="24" customHeight="1" x14ac:dyDescent="0.3">
      <c r="B369" s="97" t="s">
        <v>413</v>
      </c>
      <c r="C369" s="20"/>
      <c r="D369" s="85" t="s">
        <v>632</v>
      </c>
      <c r="E369" s="86" t="s">
        <v>96</v>
      </c>
      <c r="F369" s="34">
        <v>2</v>
      </c>
      <c r="G369" s="41"/>
      <c r="H369" s="35"/>
      <c r="I369" s="36">
        <f>IF(ISNUMBER(#REF!),IF(ISNUMBER($G369),ROUND(#REF!*$G369,2),ROUND(#REF!*$F369,2)),IF(ISNUMBER($G369),ROUND($H369*$G369,2),ROUND($H369*$F369,2)))</f>
        <v>0</v>
      </c>
    </row>
    <row r="370" spans="2:9" s="94" customFormat="1" ht="24" customHeight="1" x14ac:dyDescent="0.3">
      <c r="B370" s="74" t="s">
        <v>414</v>
      </c>
      <c r="C370" s="75"/>
      <c r="D370" s="80" t="s">
        <v>156</v>
      </c>
      <c r="E370" s="77"/>
      <c r="F370" s="79"/>
      <c r="G370" s="78"/>
      <c r="H370" s="78"/>
      <c r="I370" s="93"/>
    </row>
    <row r="371" spans="2:9" ht="24" customHeight="1" x14ac:dyDescent="0.3">
      <c r="B371" s="19" t="s">
        <v>415</v>
      </c>
      <c r="C371" s="20"/>
      <c r="D371" s="30" t="s">
        <v>368</v>
      </c>
      <c r="E371" s="31" t="s">
        <v>20</v>
      </c>
      <c r="F371" s="33">
        <v>1</v>
      </c>
      <c r="G371" s="32"/>
      <c r="H371" s="35"/>
      <c r="I371" s="36">
        <f>IF(ISNUMBER(#REF!),IF(ISNUMBER($G371),ROUND(#REF!*$G371,2),ROUND(#REF!*$F371,2)),IF(ISNUMBER($G371),ROUND($H371*$G371,2),ROUND($H371*$F371,2)))</f>
        <v>0</v>
      </c>
    </row>
    <row r="372" spans="2:9" ht="24" customHeight="1" x14ac:dyDescent="0.3">
      <c r="B372" s="19" t="s">
        <v>416</v>
      </c>
      <c r="C372" s="20"/>
      <c r="D372" s="30" t="s">
        <v>384</v>
      </c>
      <c r="E372" s="31" t="s">
        <v>96</v>
      </c>
      <c r="F372" s="34">
        <v>5</v>
      </c>
      <c r="G372" s="41"/>
      <c r="H372" s="35"/>
      <c r="I372" s="36">
        <f>IF(ISNUMBER(#REF!),IF(ISNUMBER($G372),ROUND(#REF!*$G372,2),ROUND(#REF!*$F372,2)),IF(ISNUMBER($G372),ROUND($H372*$G372,2),ROUND($H372*$F372,2)))</f>
        <v>0</v>
      </c>
    </row>
    <row r="373" spans="2:9" ht="24" customHeight="1" x14ac:dyDescent="0.3">
      <c r="B373" s="19" t="s">
        <v>417</v>
      </c>
      <c r="C373" s="20"/>
      <c r="D373" s="30" t="s">
        <v>418</v>
      </c>
      <c r="E373" s="31" t="s">
        <v>20</v>
      </c>
      <c r="F373" s="33">
        <v>4</v>
      </c>
      <c r="G373" s="32"/>
      <c r="H373" s="35"/>
      <c r="I373" s="36">
        <f>IF(ISNUMBER(#REF!),IF(ISNUMBER($G373),ROUND(#REF!*$G373,2),ROUND(#REF!*$F373,2)),IF(ISNUMBER($G373),ROUND($H373*$G373,2),ROUND($H373*$F373,2)))</f>
        <v>0</v>
      </c>
    </row>
    <row r="374" spans="2:9" ht="24" customHeight="1" x14ac:dyDescent="0.3">
      <c r="B374" s="19" t="s">
        <v>419</v>
      </c>
      <c r="C374" s="20"/>
      <c r="D374" s="30" t="s">
        <v>420</v>
      </c>
      <c r="E374" s="31" t="s">
        <v>20</v>
      </c>
      <c r="F374" s="33">
        <v>1</v>
      </c>
      <c r="G374" s="32"/>
      <c r="H374" s="35"/>
      <c r="I374" s="36">
        <f>IF(ISNUMBER(#REF!),IF(ISNUMBER($G374),ROUND(#REF!*$G374,2),ROUND(#REF!*$F374,2)),IF(ISNUMBER($G374),ROUND($H374*$G374,2),ROUND($H374*$F374,2)))</f>
        <v>0</v>
      </c>
    </row>
    <row r="375" spans="2:9" ht="24" customHeight="1" x14ac:dyDescent="0.3">
      <c r="B375" s="19" t="s">
        <v>421</v>
      </c>
      <c r="C375" s="20"/>
      <c r="D375" s="30" t="s">
        <v>388</v>
      </c>
      <c r="E375" s="31" t="s">
        <v>53</v>
      </c>
      <c r="F375" s="40">
        <v>12</v>
      </c>
      <c r="G375" s="39"/>
      <c r="H375" s="35"/>
      <c r="I375" s="36">
        <f>IF(ISNUMBER(#REF!),IF(ISNUMBER($G375),ROUND(#REF!*$G375,2),ROUND(#REF!*$F375,2)),IF(ISNUMBER($G375),ROUND($H375*$G375,2),ROUND($H375*$F375,2)))</f>
        <v>0</v>
      </c>
    </row>
    <row r="376" spans="2:9" s="94" customFormat="1" ht="24" customHeight="1" x14ac:dyDescent="0.3">
      <c r="B376" s="74" t="s">
        <v>422</v>
      </c>
      <c r="C376" s="75"/>
      <c r="D376" s="80" t="s">
        <v>634</v>
      </c>
      <c r="E376" s="77"/>
      <c r="F376" s="79"/>
      <c r="G376" s="78"/>
      <c r="H376" s="78"/>
      <c r="I376" s="93"/>
    </row>
    <row r="377" spans="2:9" ht="24" customHeight="1" x14ac:dyDescent="0.3">
      <c r="B377" s="19" t="s">
        <v>423</v>
      </c>
      <c r="C377" s="20"/>
      <c r="D377" s="30" t="s">
        <v>368</v>
      </c>
      <c r="E377" s="31" t="s">
        <v>20</v>
      </c>
      <c r="F377" s="33">
        <v>1</v>
      </c>
      <c r="G377" s="32"/>
      <c r="H377" s="35"/>
      <c r="I377" s="36">
        <f>IF(ISNUMBER(#REF!),IF(ISNUMBER($G377),ROUND(#REF!*$G377,2),ROUND(#REF!*$F377,2)),IF(ISNUMBER($G377),ROUND($H377*$G377,2),ROUND($H377*$F377,2)))</f>
        <v>0</v>
      </c>
    </row>
    <row r="378" spans="2:9" ht="24" customHeight="1" x14ac:dyDescent="0.3">
      <c r="B378" s="19" t="s">
        <v>424</v>
      </c>
      <c r="C378" s="20"/>
      <c r="D378" s="30" t="s">
        <v>420</v>
      </c>
      <c r="E378" s="31" t="s">
        <v>20</v>
      </c>
      <c r="F378" s="33">
        <v>1</v>
      </c>
      <c r="G378" s="32"/>
      <c r="H378" s="35"/>
      <c r="I378" s="36">
        <f>IF(ISNUMBER(#REF!),IF(ISNUMBER($G378),ROUND(#REF!*$G378,2),ROUND(#REF!*$F378,2)),IF(ISNUMBER($G378),ROUND($H378*$G378,2),ROUND($H378*$F378,2)))</f>
        <v>0</v>
      </c>
    </row>
    <row r="379" spans="2:9" ht="24" customHeight="1" x14ac:dyDescent="0.3">
      <c r="B379" s="19" t="s">
        <v>425</v>
      </c>
      <c r="C379" s="20"/>
      <c r="D379" s="30" t="s">
        <v>384</v>
      </c>
      <c r="E379" s="31" t="s">
        <v>96</v>
      </c>
      <c r="F379" s="34">
        <v>1</v>
      </c>
      <c r="G379" s="41"/>
      <c r="H379" s="35"/>
      <c r="I379" s="36">
        <f>IF(ISNUMBER(#REF!),IF(ISNUMBER($G379),ROUND(#REF!*$G379,2),ROUND(#REF!*$F379,2)),IF(ISNUMBER($G379),ROUND($H379*$G379,2),ROUND($H379*$F379,2)))</f>
        <v>0</v>
      </c>
    </row>
    <row r="380" spans="2:9" ht="24" customHeight="1" x14ac:dyDescent="0.3">
      <c r="B380" s="19" t="s">
        <v>426</v>
      </c>
      <c r="C380" s="20"/>
      <c r="D380" s="30" t="s">
        <v>407</v>
      </c>
      <c r="E380" s="31" t="s">
        <v>20</v>
      </c>
      <c r="F380" s="33">
        <v>1</v>
      </c>
      <c r="G380" s="32"/>
      <c r="H380" s="35"/>
      <c r="I380" s="36">
        <f>IF(ISNUMBER(#REF!),IF(ISNUMBER($G380),ROUND(#REF!*$G380,2),ROUND(#REF!*$F380,2)),IF(ISNUMBER($G380),ROUND($H380*$G380,2),ROUND($H380*$F380,2)))</f>
        <v>0</v>
      </c>
    </row>
    <row r="381" spans="2:9" s="94" customFormat="1" ht="24" customHeight="1" x14ac:dyDescent="0.3">
      <c r="B381" s="74" t="s">
        <v>427</v>
      </c>
      <c r="C381" s="75"/>
      <c r="D381" s="80" t="s">
        <v>428</v>
      </c>
      <c r="E381" s="77"/>
      <c r="F381" s="79"/>
      <c r="G381" s="78"/>
      <c r="H381" s="78"/>
      <c r="I381" s="93"/>
    </row>
    <row r="382" spans="2:9" ht="24" customHeight="1" x14ac:dyDescent="0.3">
      <c r="B382" s="19" t="s">
        <v>429</v>
      </c>
      <c r="C382" s="20"/>
      <c r="D382" s="30" t="s">
        <v>430</v>
      </c>
      <c r="E382" s="31" t="s">
        <v>20</v>
      </c>
      <c r="F382" s="33">
        <v>1</v>
      </c>
      <c r="G382" s="32"/>
      <c r="H382" s="35"/>
      <c r="I382" s="36">
        <f>IF(ISNUMBER(#REF!),IF(ISNUMBER($G382),ROUND(#REF!*$G382,2),ROUND(#REF!*$F382,2)),IF(ISNUMBER($G382),ROUND($H382*$G382,2),ROUND($H382*$F382,2)))</f>
        <v>0</v>
      </c>
    </row>
    <row r="383" spans="2:9" ht="24" customHeight="1" x14ac:dyDescent="0.3">
      <c r="B383" s="19" t="s">
        <v>431</v>
      </c>
      <c r="C383" s="20"/>
      <c r="D383" s="30" t="s">
        <v>379</v>
      </c>
      <c r="E383" s="31" t="s">
        <v>96</v>
      </c>
      <c r="F383" s="34">
        <v>6</v>
      </c>
      <c r="G383" s="41"/>
      <c r="H383" s="35"/>
      <c r="I383" s="36">
        <f>IF(ISNUMBER(#REF!),IF(ISNUMBER($G383),ROUND(#REF!*$G383,2),ROUND(#REF!*$F383,2)),IF(ISNUMBER($G383),ROUND($H383*$G383,2),ROUND($H383*$F383,2)))</f>
        <v>0</v>
      </c>
    </row>
    <row r="384" spans="2:9" s="94" customFormat="1" ht="24" customHeight="1" x14ac:dyDescent="0.3">
      <c r="B384" s="74" t="s">
        <v>432</v>
      </c>
      <c r="C384" s="75"/>
      <c r="D384" s="80" t="s">
        <v>433</v>
      </c>
      <c r="E384" s="77"/>
      <c r="F384" s="79"/>
      <c r="G384" s="78"/>
      <c r="H384" s="78"/>
      <c r="I384" s="93"/>
    </row>
    <row r="385" spans="2:9" ht="24" customHeight="1" x14ac:dyDescent="0.3">
      <c r="B385" s="19" t="s">
        <v>434</v>
      </c>
      <c r="C385" s="20"/>
      <c r="D385" s="30" t="s">
        <v>420</v>
      </c>
      <c r="E385" s="31" t="s">
        <v>96</v>
      </c>
      <c r="F385" s="34">
        <v>2</v>
      </c>
      <c r="G385" s="41"/>
      <c r="H385" s="35"/>
      <c r="I385" s="36">
        <f>IF(ISNUMBER(#REF!),IF(ISNUMBER($G385),ROUND(#REF!*$G385,2),ROUND(#REF!*$F385,2)),IF(ISNUMBER($G385),ROUND($H385*$G385,2),ROUND($H385*$F385,2)))</f>
        <v>0</v>
      </c>
    </row>
    <row r="386" spans="2:9" ht="24" customHeight="1" x14ac:dyDescent="0.3">
      <c r="B386" s="19" t="s">
        <v>435</v>
      </c>
      <c r="C386" s="20"/>
      <c r="D386" s="30" t="s">
        <v>384</v>
      </c>
      <c r="E386" s="31" t="s">
        <v>96</v>
      </c>
      <c r="F386" s="34">
        <v>3</v>
      </c>
      <c r="G386" s="41"/>
      <c r="H386" s="35"/>
      <c r="I386" s="36">
        <f>IF(ISNUMBER(#REF!),IF(ISNUMBER($G386),ROUND(#REF!*$G386,2),ROUND(#REF!*$F386,2)),IF(ISNUMBER($G386),ROUND($H386*$G386,2),ROUND($H386*$F386,2)))</f>
        <v>0</v>
      </c>
    </row>
    <row r="387" spans="2:9" ht="24" customHeight="1" x14ac:dyDescent="0.3">
      <c r="B387" s="19" t="s">
        <v>436</v>
      </c>
      <c r="C387" s="20"/>
      <c r="D387" s="30" t="s">
        <v>418</v>
      </c>
      <c r="E387" s="31" t="s">
        <v>96</v>
      </c>
      <c r="F387" s="34">
        <v>1</v>
      </c>
      <c r="G387" s="41"/>
      <c r="H387" s="35"/>
      <c r="I387" s="36">
        <f>IF(ISNUMBER(#REF!),IF(ISNUMBER($G387),ROUND(#REF!*$G387,2),ROUND(#REF!*$F387,2)),IF(ISNUMBER($G387),ROUND($H387*$G387,2),ROUND($H387*$F387,2)))</f>
        <v>0</v>
      </c>
    </row>
    <row r="388" spans="2:9" s="94" customFormat="1" ht="24" customHeight="1" x14ac:dyDescent="0.3">
      <c r="B388" s="74" t="s">
        <v>437</v>
      </c>
      <c r="C388" s="75"/>
      <c r="D388" s="80" t="s">
        <v>438</v>
      </c>
      <c r="E388" s="77"/>
      <c r="F388" s="79"/>
      <c r="G388" s="78"/>
      <c r="H388" s="78"/>
      <c r="I388" s="93"/>
    </row>
    <row r="389" spans="2:9" ht="24" customHeight="1" x14ac:dyDescent="0.3">
      <c r="B389" s="19" t="s">
        <v>439</v>
      </c>
      <c r="C389" s="20"/>
      <c r="D389" s="30" t="s">
        <v>384</v>
      </c>
      <c r="E389" s="31" t="s">
        <v>96</v>
      </c>
      <c r="F389" s="34">
        <v>2</v>
      </c>
      <c r="G389" s="41"/>
      <c r="H389" s="35"/>
      <c r="I389" s="36">
        <f>IF(ISNUMBER(#REF!),IF(ISNUMBER($G389),ROUND(#REF!*$G389,2),ROUND(#REF!*$F389,2)),IF(ISNUMBER($G389),ROUND($H389*$G389,2),ROUND($H389*$F389,2)))</f>
        <v>0</v>
      </c>
    </row>
    <row r="390" spans="2:9" s="94" customFormat="1" ht="24" customHeight="1" x14ac:dyDescent="0.3">
      <c r="B390" s="74" t="s">
        <v>440</v>
      </c>
      <c r="C390" s="75"/>
      <c r="D390" s="80" t="s">
        <v>441</v>
      </c>
      <c r="E390" s="77"/>
      <c r="F390" s="79"/>
      <c r="G390" s="78"/>
      <c r="H390" s="78"/>
      <c r="I390" s="93"/>
    </row>
    <row r="391" spans="2:9" ht="24" customHeight="1" x14ac:dyDescent="0.3">
      <c r="B391" s="19" t="s">
        <v>442</v>
      </c>
      <c r="C391" s="20"/>
      <c r="D391" s="30" t="s">
        <v>420</v>
      </c>
      <c r="E391" s="31" t="s">
        <v>96</v>
      </c>
      <c r="F391" s="34">
        <v>2</v>
      </c>
      <c r="G391" s="41"/>
      <c r="H391" s="35"/>
      <c r="I391" s="36">
        <f>IF(ISNUMBER(#REF!),IF(ISNUMBER($G391),ROUND(#REF!*$G391,2),ROUND(#REF!*$F391,2)),IF(ISNUMBER($G391),ROUND($H391*$G391,2),ROUND($H391*$F391,2)))</f>
        <v>0</v>
      </c>
    </row>
    <row r="392" spans="2:9" ht="24" customHeight="1" x14ac:dyDescent="0.3">
      <c r="B392" s="19" t="s">
        <v>443</v>
      </c>
      <c r="C392" s="20"/>
      <c r="D392" s="30" t="s">
        <v>384</v>
      </c>
      <c r="E392" s="31" t="s">
        <v>96</v>
      </c>
      <c r="F392" s="34">
        <v>4</v>
      </c>
      <c r="G392" s="41"/>
      <c r="H392" s="35"/>
      <c r="I392" s="36">
        <f>IF(ISNUMBER(#REF!),IF(ISNUMBER($G392),ROUND(#REF!*$G392,2),ROUND(#REF!*$F392,2)),IF(ISNUMBER($G392),ROUND($H392*$G392,2),ROUND($H392*$F392,2)))</f>
        <v>0</v>
      </c>
    </row>
    <row r="393" spans="2:9" ht="24" customHeight="1" x14ac:dyDescent="0.3">
      <c r="B393" s="19" t="s">
        <v>444</v>
      </c>
      <c r="C393" s="20"/>
      <c r="D393" s="30" t="s">
        <v>418</v>
      </c>
      <c r="E393" s="31" t="s">
        <v>96</v>
      </c>
      <c r="F393" s="34">
        <v>2</v>
      </c>
      <c r="G393" s="41"/>
      <c r="H393" s="35"/>
      <c r="I393" s="36">
        <f>IF(ISNUMBER(#REF!),IF(ISNUMBER($G393),ROUND(#REF!*$G393,2),ROUND(#REF!*$F393,2)),IF(ISNUMBER($G393),ROUND($H393*$G393,2),ROUND($H393*$F393,2)))</f>
        <v>0</v>
      </c>
    </row>
    <row r="394" spans="2:9" ht="24" customHeight="1" x14ac:dyDescent="0.3">
      <c r="B394" s="19" t="s">
        <v>445</v>
      </c>
      <c r="C394" s="20"/>
      <c r="D394" s="30" t="s">
        <v>388</v>
      </c>
      <c r="E394" s="31" t="s">
        <v>53</v>
      </c>
      <c r="F394" s="40">
        <v>10</v>
      </c>
      <c r="G394" s="39"/>
      <c r="H394" s="35"/>
      <c r="I394" s="36">
        <f>IF(ISNUMBER(#REF!),IF(ISNUMBER($G394),ROUND(#REF!*$G394,2),ROUND(#REF!*$F394,2)),IF(ISNUMBER($G394),ROUND($H394*$G394,2),ROUND($H394*$F394,2)))</f>
        <v>0</v>
      </c>
    </row>
    <row r="395" spans="2:9" ht="24" customHeight="1" x14ac:dyDescent="0.3">
      <c r="B395" s="19" t="s">
        <v>446</v>
      </c>
      <c r="C395" s="20"/>
      <c r="D395" s="30" t="s">
        <v>368</v>
      </c>
      <c r="E395" s="31" t="s">
        <v>20</v>
      </c>
      <c r="F395" s="33">
        <v>1</v>
      </c>
      <c r="G395" s="32"/>
      <c r="H395" s="35"/>
      <c r="I395" s="36">
        <f>IF(ISNUMBER(#REF!),IF(ISNUMBER($G395),ROUND(#REF!*$G395,2),ROUND(#REF!*$F395,2)),IF(ISNUMBER($G395),ROUND($H395*$G395,2),ROUND($H395*$F395,2)))</f>
        <v>0</v>
      </c>
    </row>
    <row r="396" spans="2:9" ht="24" customHeight="1" x14ac:dyDescent="0.3">
      <c r="B396" s="74" t="s">
        <v>447</v>
      </c>
      <c r="C396" s="75"/>
      <c r="D396" s="80" t="s">
        <v>448</v>
      </c>
      <c r="E396" s="15"/>
      <c r="F396" s="17"/>
      <c r="G396" s="16"/>
      <c r="H396" s="16"/>
      <c r="I396" s="18"/>
    </row>
    <row r="397" spans="2:9" ht="24" customHeight="1" x14ac:dyDescent="0.3">
      <c r="B397" s="19" t="s">
        <v>449</v>
      </c>
      <c r="C397" s="20"/>
      <c r="D397" s="30" t="s">
        <v>420</v>
      </c>
      <c r="E397" s="31"/>
      <c r="F397" s="33">
        <v>0</v>
      </c>
      <c r="G397" s="32"/>
      <c r="H397" s="35"/>
      <c r="I397" s="36">
        <f>IF(ISNUMBER(#REF!),IF(ISNUMBER($G397),ROUND(#REF!*$G397,2),ROUND(#REF!*$F397,2)),IF(ISNUMBER($G397),ROUND($H397*$G397,2),ROUND($H397*$F397,2)))</f>
        <v>0</v>
      </c>
    </row>
    <row r="398" spans="2:9" ht="24" customHeight="1" x14ac:dyDescent="0.3">
      <c r="B398" s="19" t="s">
        <v>450</v>
      </c>
      <c r="C398" s="20"/>
      <c r="D398" s="30" t="s">
        <v>388</v>
      </c>
      <c r="E398" s="31"/>
      <c r="F398" s="40">
        <v>0</v>
      </c>
      <c r="G398" s="39"/>
      <c r="H398" s="35"/>
      <c r="I398" s="36">
        <f>IF(ISNUMBER(#REF!),IF(ISNUMBER($G398),ROUND(#REF!*$G398,2),ROUND(#REF!*$F398,2)),IF(ISNUMBER($G398),ROUND($H398*$G398,2),ROUND($H398*$F398,2)))</f>
        <v>0</v>
      </c>
    </row>
    <row r="399" spans="2:9" ht="24" customHeight="1" x14ac:dyDescent="0.3">
      <c r="B399" s="19" t="s">
        <v>451</v>
      </c>
      <c r="C399" s="20"/>
      <c r="D399" s="30" t="s">
        <v>368</v>
      </c>
      <c r="E399" s="31"/>
      <c r="F399" s="33">
        <v>0</v>
      </c>
      <c r="G399" s="32"/>
      <c r="H399" s="35"/>
      <c r="I399" s="36">
        <f>IF(ISNUMBER(#REF!),IF(ISNUMBER($G399),ROUND(#REF!*$G399,2),ROUND(#REF!*$F399,2)),IF(ISNUMBER($G399),ROUND($H399*$G399,2),ROUND($H399*$F399,2)))</f>
        <v>0</v>
      </c>
    </row>
    <row r="400" spans="2:9" s="94" customFormat="1" ht="24" customHeight="1" x14ac:dyDescent="0.3">
      <c r="B400" s="74" t="s">
        <v>452</v>
      </c>
      <c r="C400" s="75"/>
      <c r="D400" s="80" t="s">
        <v>453</v>
      </c>
      <c r="E400" s="77"/>
      <c r="F400" s="79"/>
      <c r="G400" s="78"/>
      <c r="H400" s="78"/>
      <c r="I400" s="93"/>
    </row>
    <row r="401" spans="2:9" ht="24" customHeight="1" x14ac:dyDescent="0.3">
      <c r="B401" s="19" t="s">
        <v>454</v>
      </c>
      <c r="C401" s="20"/>
      <c r="D401" s="30" t="s">
        <v>384</v>
      </c>
      <c r="E401" s="31"/>
      <c r="F401" s="34">
        <v>0</v>
      </c>
      <c r="G401" s="41"/>
      <c r="H401" s="35"/>
      <c r="I401" s="36">
        <f>IF(ISNUMBER(#REF!),IF(ISNUMBER($G401),ROUND(#REF!*$G401,2),ROUND(#REF!*$F401,2)),IF(ISNUMBER($G401),ROUND($H401*$G401,2),ROUND($H401*$F401,2)))</f>
        <v>0</v>
      </c>
    </row>
    <row r="402" spans="2:9" s="94" customFormat="1" ht="24" customHeight="1" x14ac:dyDescent="0.3">
      <c r="B402" s="74" t="s">
        <v>455</v>
      </c>
      <c r="C402" s="75"/>
      <c r="D402" s="80" t="s">
        <v>456</v>
      </c>
      <c r="E402" s="77"/>
      <c r="F402" s="79"/>
      <c r="G402" s="78"/>
      <c r="H402" s="78"/>
      <c r="I402" s="93"/>
    </row>
    <row r="403" spans="2:9" ht="24" customHeight="1" x14ac:dyDescent="0.3">
      <c r="B403" s="19" t="s">
        <v>457</v>
      </c>
      <c r="C403" s="20"/>
      <c r="D403" s="30" t="s">
        <v>388</v>
      </c>
      <c r="E403" s="31"/>
      <c r="F403" s="40">
        <v>0</v>
      </c>
      <c r="G403" s="39"/>
      <c r="H403" s="35"/>
      <c r="I403" s="36">
        <f>IF(ISNUMBER(#REF!),IF(ISNUMBER($G403),ROUND(#REF!*$G403,2),ROUND(#REF!*$F403,2)),IF(ISNUMBER($G403),ROUND($H403*$G403,2),ROUND($H403*$F403,2)))</f>
        <v>0</v>
      </c>
    </row>
    <row r="404" spans="2:9" ht="24" customHeight="1" x14ac:dyDescent="0.3">
      <c r="B404" s="19" t="s">
        <v>458</v>
      </c>
      <c r="C404" s="20"/>
      <c r="D404" s="30" t="s">
        <v>368</v>
      </c>
      <c r="E404" s="31"/>
      <c r="F404" s="33">
        <v>0</v>
      </c>
      <c r="G404" s="32"/>
      <c r="H404" s="35"/>
      <c r="I404" s="36">
        <f>IF(ISNUMBER(#REF!),IF(ISNUMBER($G404),ROUND(#REF!*$G404,2),ROUND(#REF!*$F404,2)),IF(ISNUMBER($G404),ROUND($H404*$G404,2),ROUND($H404*$F404,2)))</f>
        <v>0</v>
      </c>
    </row>
    <row r="405" spans="2:9" ht="24" customHeight="1" x14ac:dyDescent="0.3">
      <c r="B405" s="19" t="s">
        <v>459</v>
      </c>
      <c r="C405" s="20"/>
      <c r="D405" s="30" t="s">
        <v>418</v>
      </c>
      <c r="E405" s="31"/>
      <c r="F405" s="33">
        <v>0</v>
      </c>
      <c r="G405" s="32"/>
      <c r="H405" s="35"/>
      <c r="I405" s="36">
        <f>IF(ISNUMBER(#REF!),IF(ISNUMBER($G405),ROUND(#REF!*$G405,2),ROUND(#REF!*$F405,2)),IF(ISNUMBER($G405),ROUND($H405*$G405,2),ROUND($H405*$F405,2)))</f>
        <v>0</v>
      </c>
    </row>
    <row r="406" spans="2:9" s="94" customFormat="1" ht="24" customHeight="1" x14ac:dyDescent="0.3">
      <c r="B406" s="74" t="s">
        <v>460</v>
      </c>
      <c r="C406" s="75"/>
      <c r="D406" s="80" t="s">
        <v>461</v>
      </c>
      <c r="E406" s="77"/>
      <c r="F406" s="79"/>
      <c r="G406" s="78"/>
      <c r="H406" s="78"/>
      <c r="I406" s="93"/>
    </row>
    <row r="407" spans="2:9" s="94" customFormat="1" ht="24" customHeight="1" x14ac:dyDescent="0.3">
      <c r="B407" s="74" t="s">
        <v>462</v>
      </c>
      <c r="C407" s="75"/>
      <c r="D407" s="80" t="s">
        <v>463</v>
      </c>
      <c r="E407" s="77"/>
      <c r="F407" s="79"/>
      <c r="G407" s="78"/>
      <c r="H407" s="78"/>
      <c r="I407" s="93"/>
    </row>
    <row r="408" spans="2:9" s="94" customFormat="1" ht="24" customHeight="1" x14ac:dyDescent="0.3">
      <c r="B408" s="74" t="s">
        <v>464</v>
      </c>
      <c r="C408" s="75"/>
      <c r="D408" s="80" t="s">
        <v>465</v>
      </c>
      <c r="E408" s="77"/>
      <c r="F408" s="79"/>
      <c r="G408" s="78"/>
      <c r="H408" s="78"/>
      <c r="I408" s="93"/>
    </row>
    <row r="409" spans="2:9" ht="24" customHeight="1" x14ac:dyDescent="0.3">
      <c r="B409" s="19" t="s">
        <v>466</v>
      </c>
      <c r="C409" s="20"/>
      <c r="D409" s="30" t="s">
        <v>368</v>
      </c>
      <c r="E409" s="31"/>
      <c r="F409" s="33">
        <v>0</v>
      </c>
      <c r="G409" s="32"/>
      <c r="H409" s="35"/>
      <c r="I409" s="36">
        <f>IF(ISNUMBER(#REF!),IF(ISNUMBER($G409),ROUND(#REF!*$G409,2),ROUND(#REF!*$F409,2)),IF(ISNUMBER($G409),ROUND($H409*$G409,2),ROUND($H409*$F409,2)))</f>
        <v>0</v>
      </c>
    </row>
    <row r="410" spans="2:9" s="94" customFormat="1" ht="24" customHeight="1" x14ac:dyDescent="0.3">
      <c r="B410" s="74" t="s">
        <v>467</v>
      </c>
      <c r="C410" s="75"/>
      <c r="D410" s="80" t="s">
        <v>468</v>
      </c>
      <c r="E410" s="77"/>
      <c r="F410" s="79"/>
      <c r="G410" s="78"/>
      <c r="H410" s="78"/>
      <c r="I410" s="93"/>
    </row>
    <row r="411" spans="2:9" s="94" customFormat="1" ht="24" customHeight="1" x14ac:dyDescent="0.3">
      <c r="B411" s="74" t="s">
        <v>469</v>
      </c>
      <c r="C411" s="75"/>
      <c r="D411" s="80" t="s">
        <v>470</v>
      </c>
      <c r="E411" s="77"/>
      <c r="F411" s="79"/>
      <c r="G411" s="78"/>
      <c r="H411" s="78"/>
      <c r="I411" s="93"/>
    </row>
    <row r="412" spans="2:9" ht="24" customHeight="1" x14ac:dyDescent="0.3">
      <c r="B412" s="19" t="s">
        <v>471</v>
      </c>
      <c r="C412" s="20"/>
      <c r="D412" s="30" t="s">
        <v>472</v>
      </c>
      <c r="E412" s="31" t="s">
        <v>96</v>
      </c>
      <c r="F412" s="34">
        <v>8</v>
      </c>
      <c r="G412" s="41"/>
      <c r="H412" s="35"/>
      <c r="I412" s="36">
        <f>IF(ISNUMBER(#REF!),IF(ISNUMBER($G412),ROUND(#REF!*$G412,2),ROUND(#REF!*$F412,2)),IF(ISNUMBER($G412),ROUND($H412*$G412,2),ROUND($H412*$F412,2)))</f>
        <v>0</v>
      </c>
    </row>
    <row r="413" spans="2:9" s="94" customFormat="1" ht="24" customHeight="1" x14ac:dyDescent="0.3">
      <c r="B413" s="74" t="s">
        <v>473</v>
      </c>
      <c r="C413" s="75"/>
      <c r="D413" s="80" t="s">
        <v>474</v>
      </c>
      <c r="E413" s="77"/>
      <c r="F413" s="79"/>
      <c r="G413" s="78"/>
      <c r="H413" s="78"/>
      <c r="I413" s="93"/>
    </row>
    <row r="414" spans="2:9" ht="24" customHeight="1" x14ac:dyDescent="0.3">
      <c r="B414" s="19" t="s">
        <v>475</v>
      </c>
      <c r="C414" s="20"/>
      <c r="D414" s="30" t="s">
        <v>388</v>
      </c>
      <c r="E414" s="31"/>
      <c r="F414" s="40">
        <v>0</v>
      </c>
      <c r="G414" s="39"/>
      <c r="H414" s="35"/>
      <c r="I414" s="36">
        <f>IF(ISNUMBER(#REF!),IF(ISNUMBER($G414),ROUND(#REF!*$G414,2),ROUND(#REF!*$F414,2)),IF(ISNUMBER($G414),ROUND($H414*$G414,2),ROUND($H414*$F414,2)))</f>
        <v>0</v>
      </c>
    </row>
    <row r="415" spans="2:9" ht="24" customHeight="1" x14ac:dyDescent="0.3">
      <c r="B415" s="19" t="s">
        <v>476</v>
      </c>
      <c r="C415" s="20"/>
      <c r="D415" s="30" t="s">
        <v>418</v>
      </c>
      <c r="E415" s="31"/>
      <c r="F415" s="33">
        <v>0</v>
      </c>
      <c r="G415" s="32"/>
      <c r="H415" s="35"/>
      <c r="I415" s="36">
        <f>IF(ISNUMBER(#REF!),IF(ISNUMBER($G415),ROUND(#REF!*$G415,2),ROUND(#REF!*$F415,2)),IF(ISNUMBER($G415),ROUND($H415*$G415,2),ROUND($H415*$F415,2)))</f>
        <v>0</v>
      </c>
    </row>
    <row r="416" spans="2:9" s="94" customFormat="1" ht="24" customHeight="1" x14ac:dyDescent="0.3">
      <c r="B416" s="74" t="s">
        <v>477</v>
      </c>
      <c r="C416" s="75"/>
      <c r="D416" s="80" t="s">
        <v>478</v>
      </c>
      <c r="E416" s="77"/>
      <c r="F416" s="79"/>
      <c r="G416" s="78"/>
      <c r="H416" s="78"/>
      <c r="I416" s="93"/>
    </row>
    <row r="417" spans="2:9" ht="24" customHeight="1" x14ac:dyDescent="0.3">
      <c r="B417" s="19" t="s">
        <v>479</v>
      </c>
      <c r="C417" s="20"/>
      <c r="D417" s="30" t="s">
        <v>388</v>
      </c>
      <c r="E417" s="31"/>
      <c r="F417" s="40">
        <v>0</v>
      </c>
      <c r="G417" s="39"/>
      <c r="H417" s="35"/>
      <c r="I417" s="36">
        <f>IF(ISNUMBER(#REF!),IF(ISNUMBER($G417),ROUND(#REF!*$G417,2),ROUND(#REF!*$F417,2)),IF(ISNUMBER($G417),ROUND($H417*$G417,2),ROUND($H417*$F417,2)))</f>
        <v>0</v>
      </c>
    </row>
    <row r="418" spans="2:9" ht="24" customHeight="1" x14ac:dyDescent="0.3">
      <c r="B418" s="19" t="s">
        <v>480</v>
      </c>
      <c r="C418" s="20"/>
      <c r="D418" s="30" t="s">
        <v>370</v>
      </c>
      <c r="E418" s="31"/>
      <c r="F418" s="33">
        <v>0</v>
      </c>
      <c r="G418" s="32"/>
      <c r="H418" s="35"/>
      <c r="I418" s="36">
        <f>IF(ISNUMBER(#REF!),IF(ISNUMBER($G418),ROUND(#REF!*$G418,2),ROUND(#REF!*$F418,2)),IF(ISNUMBER($G418),ROUND($H418*$G418,2),ROUND($H418*$F418,2)))</f>
        <v>0</v>
      </c>
    </row>
    <row r="419" spans="2:9" ht="24" customHeight="1" x14ac:dyDescent="0.3">
      <c r="B419" s="19" t="s">
        <v>481</v>
      </c>
      <c r="C419" s="20"/>
      <c r="D419" s="30" t="s">
        <v>420</v>
      </c>
      <c r="E419" s="31"/>
      <c r="F419" s="33">
        <v>0</v>
      </c>
      <c r="G419" s="32"/>
      <c r="H419" s="35"/>
      <c r="I419" s="36">
        <f>IF(ISNUMBER(#REF!),IF(ISNUMBER($G419),ROUND(#REF!*$G419,2),ROUND(#REF!*$F419,2)),IF(ISNUMBER($G419),ROUND($H419*$G419,2),ROUND($H419*$F419,2)))</f>
        <v>0</v>
      </c>
    </row>
    <row r="420" spans="2:9" s="94" customFormat="1" ht="24" customHeight="1" x14ac:dyDescent="0.3">
      <c r="B420" s="74" t="s">
        <v>482</v>
      </c>
      <c r="C420" s="75"/>
      <c r="D420" s="80" t="s">
        <v>483</v>
      </c>
      <c r="E420" s="77"/>
      <c r="F420" s="79"/>
      <c r="G420" s="78"/>
      <c r="H420" s="78"/>
      <c r="I420" s="93"/>
    </row>
    <row r="421" spans="2:9" ht="24" customHeight="1" x14ac:dyDescent="0.3">
      <c r="B421" s="19" t="s">
        <v>484</v>
      </c>
      <c r="C421" s="20"/>
      <c r="D421" s="30" t="s">
        <v>388</v>
      </c>
      <c r="E421" s="31"/>
      <c r="F421" s="40">
        <v>0</v>
      </c>
      <c r="G421" s="39"/>
      <c r="H421" s="35"/>
      <c r="I421" s="36">
        <f>IF(ISNUMBER(#REF!),IF(ISNUMBER($G421),ROUND(#REF!*$G421,2),ROUND(#REF!*$F421,2)),IF(ISNUMBER($G421),ROUND($H421*$G421,2),ROUND($H421*$F421,2)))</f>
        <v>0</v>
      </c>
    </row>
    <row r="422" spans="2:9" ht="24" customHeight="1" x14ac:dyDescent="0.3">
      <c r="B422" s="19" t="s">
        <v>485</v>
      </c>
      <c r="C422" s="20"/>
      <c r="D422" s="30" t="s">
        <v>368</v>
      </c>
      <c r="E422" s="31"/>
      <c r="F422" s="33">
        <v>0</v>
      </c>
      <c r="G422" s="32"/>
      <c r="H422" s="35"/>
      <c r="I422" s="36">
        <f>IF(ISNUMBER(#REF!),IF(ISNUMBER($G422),ROUND(#REF!*$G422,2),ROUND(#REF!*$F422,2)),IF(ISNUMBER($G422),ROUND($H422*$G422,2),ROUND($H422*$F422,2)))</f>
        <v>0</v>
      </c>
    </row>
    <row r="423" spans="2:9" ht="24" customHeight="1" x14ac:dyDescent="0.3">
      <c r="B423" s="19" t="s">
        <v>486</v>
      </c>
      <c r="C423" s="20"/>
      <c r="D423" s="30" t="s">
        <v>420</v>
      </c>
      <c r="E423" s="31"/>
      <c r="F423" s="33">
        <v>0</v>
      </c>
      <c r="G423" s="32"/>
      <c r="H423" s="35"/>
      <c r="I423" s="36">
        <f>IF(ISNUMBER(#REF!),IF(ISNUMBER($G423),ROUND(#REF!*$G423,2),ROUND(#REF!*$F423,2)),IF(ISNUMBER($G423),ROUND($H423*$G423,2),ROUND($H423*$F423,2)))</f>
        <v>0</v>
      </c>
    </row>
    <row r="424" spans="2:9" s="94" customFormat="1" ht="24" customHeight="1" x14ac:dyDescent="0.3">
      <c r="B424" s="74" t="s">
        <v>487</v>
      </c>
      <c r="C424" s="75"/>
      <c r="D424" s="80" t="s">
        <v>488</v>
      </c>
      <c r="E424" s="77"/>
      <c r="F424" s="79"/>
      <c r="G424" s="78"/>
      <c r="H424" s="78"/>
      <c r="I424" s="93"/>
    </row>
    <row r="425" spans="2:9" ht="24" customHeight="1" x14ac:dyDescent="0.3">
      <c r="B425" s="19" t="s">
        <v>489</v>
      </c>
      <c r="C425" s="20"/>
      <c r="D425" s="30" t="s">
        <v>388</v>
      </c>
      <c r="E425" s="31"/>
      <c r="F425" s="40">
        <v>0</v>
      </c>
      <c r="G425" s="39"/>
      <c r="H425" s="35"/>
      <c r="I425" s="36">
        <f>IF(ISNUMBER(#REF!),IF(ISNUMBER($G425),ROUND(#REF!*$G425,2),ROUND(#REF!*$F425,2)),IF(ISNUMBER($G425),ROUND($H425*$G425,2),ROUND($H425*$F425,2)))</f>
        <v>0</v>
      </c>
    </row>
    <row r="426" spans="2:9" ht="24" customHeight="1" x14ac:dyDescent="0.3">
      <c r="B426" s="19" t="s">
        <v>490</v>
      </c>
      <c r="C426" s="20"/>
      <c r="D426" s="30" t="s">
        <v>368</v>
      </c>
      <c r="E426" s="31"/>
      <c r="F426" s="33">
        <v>0</v>
      </c>
      <c r="G426" s="32"/>
      <c r="H426" s="35"/>
      <c r="I426" s="36">
        <f>IF(ISNUMBER(#REF!),IF(ISNUMBER($G426),ROUND(#REF!*$G426,2),ROUND(#REF!*$F426,2)),IF(ISNUMBER($G426),ROUND($H426*$G426,2),ROUND($H426*$F426,2)))</f>
        <v>0</v>
      </c>
    </row>
    <row r="427" spans="2:9" ht="24" customHeight="1" x14ac:dyDescent="0.3">
      <c r="B427" s="19" t="s">
        <v>491</v>
      </c>
      <c r="C427" s="20"/>
      <c r="D427" s="30" t="s">
        <v>420</v>
      </c>
      <c r="E427" s="31"/>
      <c r="F427" s="33">
        <v>0</v>
      </c>
      <c r="G427" s="32"/>
      <c r="H427" s="35"/>
      <c r="I427" s="36">
        <f>IF(ISNUMBER(#REF!),IF(ISNUMBER($G427),ROUND(#REF!*$G427,2),ROUND(#REF!*$F427,2)),IF(ISNUMBER($G427),ROUND($H427*$G427,2),ROUND($H427*$F427,2)))</f>
        <v>0</v>
      </c>
    </row>
    <row r="428" spans="2:9" ht="24" customHeight="1" x14ac:dyDescent="0.3">
      <c r="B428" s="19" t="s">
        <v>492</v>
      </c>
      <c r="C428" s="20"/>
      <c r="D428" s="30" t="s">
        <v>418</v>
      </c>
      <c r="E428" s="31"/>
      <c r="F428" s="33">
        <v>0</v>
      </c>
      <c r="G428" s="32"/>
      <c r="H428" s="35"/>
      <c r="I428" s="36">
        <f>IF(ISNUMBER(#REF!),IF(ISNUMBER($G428),ROUND(#REF!*$G428,2),ROUND(#REF!*$F428,2)),IF(ISNUMBER($G428),ROUND($H428*$G428,2),ROUND($H428*$F428,2)))</f>
        <v>0</v>
      </c>
    </row>
    <row r="429" spans="2:9" s="94" customFormat="1" ht="24" customHeight="1" x14ac:dyDescent="0.3">
      <c r="B429" s="74" t="s">
        <v>493</v>
      </c>
      <c r="C429" s="75"/>
      <c r="D429" s="80" t="s">
        <v>494</v>
      </c>
      <c r="E429" s="77"/>
      <c r="F429" s="79"/>
      <c r="G429" s="78"/>
      <c r="H429" s="78"/>
      <c r="I429" s="93"/>
    </row>
    <row r="430" spans="2:9" ht="24" customHeight="1" x14ac:dyDescent="0.3">
      <c r="B430" s="19" t="s">
        <v>495</v>
      </c>
      <c r="C430" s="20"/>
      <c r="D430" s="30" t="s">
        <v>388</v>
      </c>
      <c r="E430" s="31"/>
      <c r="F430" s="40">
        <v>0</v>
      </c>
      <c r="G430" s="39"/>
      <c r="H430" s="35"/>
      <c r="I430" s="36">
        <f>IF(ISNUMBER(#REF!),IF(ISNUMBER($G430),ROUND(#REF!*$G430,2),ROUND(#REF!*$F430,2)),IF(ISNUMBER($G430),ROUND($H430*$G430,2),ROUND($H430*$F430,2)))</f>
        <v>0</v>
      </c>
    </row>
    <row r="431" spans="2:9" ht="24" customHeight="1" x14ac:dyDescent="0.3">
      <c r="B431" s="19" t="s">
        <v>496</v>
      </c>
      <c r="C431" s="20"/>
      <c r="D431" s="30" t="s">
        <v>368</v>
      </c>
      <c r="E431" s="31"/>
      <c r="F431" s="33">
        <v>0</v>
      </c>
      <c r="G431" s="32"/>
      <c r="H431" s="35"/>
      <c r="I431" s="36">
        <f>IF(ISNUMBER(#REF!),IF(ISNUMBER($G431),ROUND(#REF!*$G431,2),ROUND(#REF!*$F431,2)),IF(ISNUMBER($G431),ROUND($H431*$G431,2),ROUND($H431*$F431,2)))</f>
        <v>0</v>
      </c>
    </row>
    <row r="432" spans="2:9" ht="24" customHeight="1" x14ac:dyDescent="0.3">
      <c r="B432" s="19" t="s">
        <v>497</v>
      </c>
      <c r="C432" s="20"/>
      <c r="D432" s="30" t="s">
        <v>420</v>
      </c>
      <c r="E432" s="31"/>
      <c r="F432" s="33">
        <v>0</v>
      </c>
      <c r="G432" s="32"/>
      <c r="H432" s="35"/>
      <c r="I432" s="36">
        <f>IF(ISNUMBER(#REF!),IF(ISNUMBER($G432),ROUND(#REF!*$G432,2),ROUND(#REF!*$F432,2)),IF(ISNUMBER($G432),ROUND($H432*$G432,2),ROUND($H432*$F432,2)))</f>
        <v>0</v>
      </c>
    </row>
    <row r="433" spans="2:9" ht="24" customHeight="1" x14ac:dyDescent="0.3">
      <c r="B433" s="19" t="s">
        <v>498</v>
      </c>
      <c r="C433" s="20"/>
      <c r="D433" s="30" t="s">
        <v>418</v>
      </c>
      <c r="E433" s="31"/>
      <c r="F433" s="33">
        <v>0</v>
      </c>
      <c r="G433" s="32"/>
      <c r="H433" s="35"/>
      <c r="I433" s="36">
        <f>IF(ISNUMBER(#REF!),IF(ISNUMBER($G433),ROUND(#REF!*$G433,2),ROUND(#REF!*$F433,2)),IF(ISNUMBER($G433),ROUND($H433*$G433,2),ROUND($H433*$F433,2)))</f>
        <v>0</v>
      </c>
    </row>
    <row r="434" spans="2:9" s="94" customFormat="1" ht="24" customHeight="1" x14ac:dyDescent="0.3">
      <c r="B434" s="74" t="s">
        <v>499</v>
      </c>
      <c r="C434" s="75"/>
      <c r="D434" s="80" t="s">
        <v>500</v>
      </c>
      <c r="E434" s="77"/>
      <c r="F434" s="79"/>
      <c r="G434" s="78"/>
      <c r="H434" s="78"/>
      <c r="I434" s="93"/>
    </row>
    <row r="435" spans="2:9" ht="24" customHeight="1" x14ac:dyDescent="0.3">
      <c r="B435" s="19" t="s">
        <v>501</v>
      </c>
      <c r="C435" s="20"/>
      <c r="D435" s="30" t="s">
        <v>388</v>
      </c>
      <c r="E435" s="31"/>
      <c r="F435" s="40">
        <v>0</v>
      </c>
      <c r="G435" s="39"/>
      <c r="H435" s="35"/>
      <c r="I435" s="36">
        <f>IF(ISNUMBER(#REF!),IF(ISNUMBER($G435),ROUND(#REF!*$G435,2),ROUND(#REF!*$F435,2)),IF(ISNUMBER($G435),ROUND($H435*$G435,2),ROUND($H435*$F435,2)))</f>
        <v>0</v>
      </c>
    </row>
    <row r="436" spans="2:9" ht="24" customHeight="1" x14ac:dyDescent="0.3">
      <c r="B436" s="19" t="s">
        <v>502</v>
      </c>
      <c r="C436" s="20"/>
      <c r="D436" s="30" t="s">
        <v>368</v>
      </c>
      <c r="E436" s="31"/>
      <c r="F436" s="33">
        <v>0</v>
      </c>
      <c r="G436" s="32"/>
      <c r="H436" s="35"/>
      <c r="I436" s="36">
        <f>IF(ISNUMBER(#REF!),IF(ISNUMBER($G436),ROUND(#REF!*$G436,2),ROUND(#REF!*$F436,2)),IF(ISNUMBER($G436),ROUND($H436*$G436,2),ROUND($H436*$F436,2)))</f>
        <v>0</v>
      </c>
    </row>
    <row r="437" spans="2:9" ht="24" customHeight="1" x14ac:dyDescent="0.3">
      <c r="B437" s="19" t="s">
        <v>503</v>
      </c>
      <c r="C437" s="20"/>
      <c r="D437" s="30" t="s">
        <v>420</v>
      </c>
      <c r="E437" s="31"/>
      <c r="F437" s="33">
        <v>0</v>
      </c>
      <c r="G437" s="32"/>
      <c r="H437" s="35"/>
      <c r="I437" s="36">
        <f>IF(ISNUMBER(#REF!),IF(ISNUMBER($G437),ROUND(#REF!*$G437,2),ROUND(#REF!*$F437,2)),IF(ISNUMBER($G437),ROUND($H437*$G437,2),ROUND($H437*$F437,2)))</f>
        <v>0</v>
      </c>
    </row>
    <row r="438" spans="2:9" ht="24" customHeight="1" x14ac:dyDescent="0.3">
      <c r="B438" s="19" t="s">
        <v>504</v>
      </c>
      <c r="C438" s="20"/>
      <c r="D438" s="30" t="s">
        <v>407</v>
      </c>
      <c r="E438" s="31"/>
      <c r="F438" s="33">
        <v>0</v>
      </c>
      <c r="G438" s="32"/>
      <c r="H438" s="35"/>
      <c r="I438" s="36">
        <f>IF(ISNUMBER(#REF!),IF(ISNUMBER($G438),ROUND(#REF!*$G438,2),ROUND(#REF!*$F438,2)),IF(ISNUMBER($G438),ROUND($H438*$G438,2),ROUND($H438*$F438,2)))</f>
        <v>0</v>
      </c>
    </row>
    <row r="439" spans="2:9" ht="24" customHeight="1" x14ac:dyDescent="0.3">
      <c r="B439" s="19" t="s">
        <v>505</v>
      </c>
      <c r="C439" s="20"/>
      <c r="D439" s="30" t="s">
        <v>506</v>
      </c>
      <c r="E439" s="15"/>
      <c r="F439" s="17"/>
      <c r="G439" s="16"/>
      <c r="H439" s="16"/>
      <c r="I439" s="18"/>
    </row>
    <row r="440" spans="2:9" ht="24" customHeight="1" x14ac:dyDescent="0.3">
      <c r="B440" s="19" t="s">
        <v>507</v>
      </c>
      <c r="C440" s="20"/>
      <c r="D440" s="30" t="s">
        <v>388</v>
      </c>
      <c r="E440" s="31"/>
      <c r="F440" s="40">
        <v>0</v>
      </c>
      <c r="G440" s="39"/>
      <c r="H440" s="35"/>
      <c r="I440" s="36">
        <f>IF(ISNUMBER(#REF!),IF(ISNUMBER($G440),ROUND(#REF!*$G440,2),ROUND(#REF!*$F440,2)),IF(ISNUMBER($G440),ROUND($H440*$G440,2),ROUND($H440*$F440,2)))</f>
        <v>0</v>
      </c>
    </row>
    <row r="441" spans="2:9" ht="24" customHeight="1" x14ac:dyDescent="0.3">
      <c r="B441" s="19" t="s">
        <v>508</v>
      </c>
      <c r="C441" s="20"/>
      <c r="D441" s="30" t="s">
        <v>368</v>
      </c>
      <c r="E441" s="31"/>
      <c r="F441" s="33">
        <v>0</v>
      </c>
      <c r="G441" s="32"/>
      <c r="H441" s="35"/>
      <c r="I441" s="36">
        <f>IF(ISNUMBER(#REF!),IF(ISNUMBER($G441),ROUND(#REF!*$G441,2),ROUND(#REF!*$F441,2)),IF(ISNUMBER($G441),ROUND($H441*$G441,2),ROUND($H441*$F441,2)))</f>
        <v>0</v>
      </c>
    </row>
    <row r="442" spans="2:9" ht="24" customHeight="1" x14ac:dyDescent="0.3">
      <c r="B442" s="19" t="s">
        <v>509</v>
      </c>
      <c r="C442" s="20"/>
      <c r="D442" s="30" t="s">
        <v>420</v>
      </c>
      <c r="E442" s="31"/>
      <c r="F442" s="33">
        <v>0</v>
      </c>
      <c r="G442" s="32"/>
      <c r="H442" s="35"/>
      <c r="I442" s="36">
        <f>IF(ISNUMBER(#REF!),IF(ISNUMBER($G442),ROUND(#REF!*$G442,2),ROUND(#REF!*$F442,2)),IF(ISNUMBER($G442),ROUND($H442*$G442,2),ROUND($H442*$F442,2)))</f>
        <v>0</v>
      </c>
    </row>
    <row r="443" spans="2:9" ht="24" customHeight="1" x14ac:dyDescent="0.3">
      <c r="B443" s="19" t="s">
        <v>510</v>
      </c>
      <c r="C443" s="20"/>
      <c r="D443" s="30" t="s">
        <v>418</v>
      </c>
      <c r="E443" s="31"/>
      <c r="F443" s="33">
        <v>0</v>
      </c>
      <c r="G443" s="32"/>
      <c r="H443" s="35"/>
      <c r="I443" s="36">
        <f>IF(ISNUMBER(#REF!),IF(ISNUMBER($G443),ROUND(#REF!*$G443,2),ROUND(#REF!*$F443,2)),IF(ISNUMBER($G443),ROUND($H443*$G443,2),ROUND($H443*$F443,2)))</f>
        <v>0</v>
      </c>
    </row>
    <row r="444" spans="2:9" s="94" customFormat="1" ht="24" customHeight="1" x14ac:dyDescent="0.3">
      <c r="B444" s="74" t="s">
        <v>511</v>
      </c>
      <c r="C444" s="75"/>
      <c r="D444" s="80" t="s">
        <v>512</v>
      </c>
      <c r="E444" s="77"/>
      <c r="F444" s="79"/>
      <c r="G444" s="78"/>
      <c r="H444" s="78"/>
      <c r="I444" s="93"/>
    </row>
    <row r="445" spans="2:9" ht="24" customHeight="1" x14ac:dyDescent="0.3">
      <c r="B445" s="19" t="s">
        <v>513</v>
      </c>
      <c r="C445" s="20"/>
      <c r="D445" s="30" t="s">
        <v>368</v>
      </c>
      <c r="E445" s="31"/>
      <c r="F445" s="33"/>
      <c r="G445" s="32"/>
      <c r="H445" s="35"/>
      <c r="I445" s="36">
        <f>IF(ISNUMBER(#REF!),IF(ISNUMBER($G445),ROUND(#REF!*$G445,2),ROUND(#REF!*$F445,2)),IF(ISNUMBER($G445),ROUND($H445*$G445,2),ROUND($H445*$F445,2)))</f>
        <v>0</v>
      </c>
    </row>
    <row r="446" spans="2:9" ht="24" customHeight="1" x14ac:dyDescent="0.3">
      <c r="B446" s="19" t="s">
        <v>514</v>
      </c>
      <c r="C446" s="20"/>
      <c r="D446" s="30" t="s">
        <v>515</v>
      </c>
      <c r="E446" s="31"/>
      <c r="F446" s="33">
        <v>0</v>
      </c>
      <c r="G446" s="32"/>
      <c r="H446" s="35"/>
      <c r="I446" s="36">
        <f>IF(ISNUMBER(#REF!),IF(ISNUMBER($G446),ROUND(#REF!*$G446,2),ROUND(#REF!*$F446,2)),IF(ISNUMBER($G446),ROUND($H446*$G446,2),ROUND($H446*$F446,2)))</f>
        <v>0</v>
      </c>
    </row>
    <row r="447" spans="2:9" ht="24" customHeight="1" x14ac:dyDescent="0.3">
      <c r="B447" s="19" t="s">
        <v>516</v>
      </c>
      <c r="C447" s="20"/>
      <c r="D447" s="30" t="s">
        <v>384</v>
      </c>
      <c r="E447" s="31"/>
      <c r="F447" s="34">
        <v>0</v>
      </c>
      <c r="G447" s="41"/>
      <c r="H447" s="35"/>
      <c r="I447" s="36">
        <f>IF(ISNUMBER(#REF!),IF(ISNUMBER($G447),ROUND(#REF!*$G447,2),ROUND(#REF!*$F447,2)),IF(ISNUMBER($G447),ROUND($H447*$G447,2),ROUND($H447*$F447,2)))</f>
        <v>0</v>
      </c>
    </row>
    <row r="448" spans="2:9" ht="24" customHeight="1" x14ac:dyDescent="0.3">
      <c r="B448" s="19" t="s">
        <v>517</v>
      </c>
      <c r="C448" s="20"/>
      <c r="D448" s="30" t="s">
        <v>407</v>
      </c>
      <c r="E448" s="31"/>
      <c r="F448" s="33">
        <v>0</v>
      </c>
      <c r="G448" s="32"/>
      <c r="H448" s="35"/>
      <c r="I448" s="36">
        <f>IF(ISNUMBER(#REF!),IF(ISNUMBER($G448),ROUND(#REF!*$G448,2),ROUND(#REF!*$F448,2)),IF(ISNUMBER($G448),ROUND($H448*$G448,2),ROUND($H448*$F448,2)))</f>
        <v>0</v>
      </c>
    </row>
    <row r="449" spans="2:10" ht="24" customHeight="1" x14ac:dyDescent="0.3">
      <c r="B449" s="19" t="s">
        <v>518</v>
      </c>
      <c r="C449" s="20"/>
      <c r="D449" s="30" t="s">
        <v>519</v>
      </c>
      <c r="E449" s="15"/>
      <c r="F449" s="17"/>
      <c r="G449" s="16"/>
      <c r="H449" s="16"/>
      <c r="I449" s="18"/>
    </row>
    <row r="450" spans="2:10" ht="24" customHeight="1" x14ac:dyDescent="0.3">
      <c r="B450" s="19" t="s">
        <v>520</v>
      </c>
      <c r="C450" s="20"/>
      <c r="D450" s="30" t="s">
        <v>384</v>
      </c>
      <c r="E450" s="31"/>
      <c r="F450" s="34">
        <v>0</v>
      </c>
      <c r="G450" s="41"/>
      <c r="H450" s="35"/>
      <c r="I450" s="36">
        <f>IF(ISNUMBER(#REF!),IF(ISNUMBER($G450),ROUND(#REF!*$G450,2),ROUND(#REF!*$F450,2)),IF(ISNUMBER($G450),ROUND($H450*$G450,2),ROUND($H450*$F450,2)))</f>
        <v>0</v>
      </c>
    </row>
    <row r="451" spans="2:10" ht="31.5" customHeight="1" x14ac:dyDescent="0.3">
      <c r="B451" s="155" t="s">
        <v>521</v>
      </c>
      <c r="C451" s="156"/>
      <c r="D451" s="156"/>
      <c r="E451" s="156"/>
      <c r="F451" s="156"/>
      <c r="G451" s="156"/>
      <c r="H451" s="156"/>
      <c r="I451" s="37">
        <f>I$344+I$345+I$346+I$347+I$348+I$349+I$350+I$352+I$353+I$354+I$355+I$356+I$357+I$358+I$359+I$361+I$362+I$363+I$364+I$365+I$366+I$367+I$368+I$371+I$372+I$373+I$374+I$375+I$377+I$378+I$379+I$380+I$382+I$383+I$385+I$386+I$387+I$389+I$391+I$392+I$393+I$394+I$395+I$397+I$398+I$399+I$401+I$403+I$404+I$405+I$409+I$412+I$414+I$415+I$417+I$418+I$419+I$421+I$422+I$423+I$425+I$426+I$427+I$428+I$430+I$431+I$432+I$433+I$435+I$436+I$437+I$438+I$440+I$441+I$442+I$443+I$445+I$446+I$447+I$448+I$450+I369</f>
        <v>0</v>
      </c>
      <c r="J451" s="38"/>
    </row>
    <row r="452" spans="2:10" s="94" customFormat="1" ht="26.25" customHeight="1" x14ac:dyDescent="0.3">
      <c r="B452" s="74" t="s">
        <v>522</v>
      </c>
      <c r="C452" s="75"/>
      <c r="D452" s="76" t="s">
        <v>523</v>
      </c>
      <c r="E452" s="77"/>
      <c r="F452" s="79"/>
      <c r="G452" s="78"/>
      <c r="H452" s="78"/>
      <c r="I452" s="93"/>
    </row>
    <row r="453" spans="2:10" s="94" customFormat="1" ht="24" customHeight="1" x14ac:dyDescent="0.3">
      <c r="B453" s="97" t="s">
        <v>524</v>
      </c>
      <c r="C453" s="98"/>
      <c r="D453" s="85" t="s">
        <v>525</v>
      </c>
      <c r="E453" s="86" t="s">
        <v>20</v>
      </c>
      <c r="F453" s="88">
        <v>1</v>
      </c>
      <c r="G453" s="82"/>
      <c r="H453" s="95"/>
      <c r="I453" s="96">
        <f>IF(ISNUMBER(#REF!),IF(ISNUMBER($G453),ROUND(#REF!*$G453,2),ROUND(#REF!*$F453,2)),IF(ISNUMBER($G453),ROUND($H453*$G453,2),ROUND($H453*$F453,2)))</f>
        <v>0</v>
      </c>
    </row>
    <row r="454" spans="2:10" ht="31.5" customHeight="1" x14ac:dyDescent="0.3">
      <c r="B454" s="155" t="s">
        <v>526</v>
      </c>
      <c r="C454" s="156"/>
      <c r="D454" s="156"/>
      <c r="E454" s="156"/>
      <c r="F454" s="156"/>
      <c r="G454" s="156"/>
      <c r="H454" s="156"/>
      <c r="I454" s="37">
        <f>I$453</f>
        <v>0</v>
      </c>
      <c r="J454" s="38"/>
    </row>
    <row r="455" spans="2:10" s="94" customFormat="1" ht="26.25" customHeight="1" x14ac:dyDescent="0.3">
      <c r="B455" s="74" t="s">
        <v>527</v>
      </c>
      <c r="C455" s="75"/>
      <c r="D455" s="76" t="s">
        <v>528</v>
      </c>
      <c r="E455" s="77"/>
      <c r="F455" s="79"/>
      <c r="G455" s="78"/>
      <c r="H455" s="78"/>
      <c r="I455" s="93"/>
    </row>
    <row r="456" spans="2:10" s="94" customFormat="1" ht="24" customHeight="1" x14ac:dyDescent="0.3">
      <c r="B456" s="97" t="s">
        <v>529</v>
      </c>
      <c r="C456" s="98"/>
      <c r="D456" s="85" t="s">
        <v>530</v>
      </c>
      <c r="E456" s="86" t="s">
        <v>20</v>
      </c>
      <c r="F456" s="88">
        <v>1</v>
      </c>
      <c r="G456" s="82"/>
      <c r="H456" s="95"/>
      <c r="I456" s="96">
        <f>IF(ISNUMBER(#REF!),IF(ISNUMBER($G456),ROUND(#REF!*$G456,2),ROUND(#REF!*$F456,2)),IF(ISNUMBER($G456),ROUND($H456*$G456,2),ROUND($H456*$F456,2)))</f>
        <v>0</v>
      </c>
    </row>
    <row r="457" spans="2:10" s="94" customFormat="1" ht="24" customHeight="1" x14ac:dyDescent="0.3">
      <c r="B457" s="97" t="s">
        <v>531</v>
      </c>
      <c r="C457" s="98"/>
      <c r="D457" s="85" t="s">
        <v>317</v>
      </c>
      <c r="E457" s="86" t="s">
        <v>20</v>
      </c>
      <c r="F457" s="88">
        <v>2</v>
      </c>
      <c r="G457" s="82"/>
      <c r="H457" s="95"/>
      <c r="I457" s="96">
        <f>IF(ISNUMBER(#REF!),IF(ISNUMBER($G457),ROUND(#REF!*$G457,2),ROUND(#REF!*$F457,2)),IF(ISNUMBER($G457),ROUND($H457*$G457,2),ROUND($H457*$F457,2)))</f>
        <v>0</v>
      </c>
    </row>
    <row r="458" spans="2:10" s="94" customFormat="1" ht="24" customHeight="1" x14ac:dyDescent="0.3">
      <c r="B458" s="97" t="s">
        <v>532</v>
      </c>
      <c r="C458" s="98"/>
      <c r="D458" s="85" t="s">
        <v>533</v>
      </c>
      <c r="E458" s="86" t="s">
        <v>534</v>
      </c>
      <c r="F458" s="88">
        <v>0</v>
      </c>
      <c r="G458" s="82"/>
      <c r="H458" s="95"/>
      <c r="I458" s="96">
        <f>IF(ISNUMBER(#REF!),IF(ISNUMBER($G458),ROUND(#REF!*$G458,2),ROUND(#REF!*$F458,2)),IF(ISNUMBER($G458),ROUND($H458*$G458,2),ROUND($H458*$F458,2)))</f>
        <v>0</v>
      </c>
    </row>
    <row r="459" spans="2:10" ht="31.5" customHeight="1" thickBot="1" x14ac:dyDescent="0.35">
      <c r="B459" s="155" t="s">
        <v>535</v>
      </c>
      <c r="C459" s="156"/>
      <c r="D459" s="156"/>
      <c r="E459" s="156"/>
      <c r="F459" s="156"/>
      <c r="G459" s="156"/>
      <c r="H459" s="156"/>
      <c r="I459" s="37">
        <f>I$456+I$457+I$458</f>
        <v>0</v>
      </c>
      <c r="J459" s="38"/>
    </row>
    <row r="460" spans="2:10" ht="24" customHeight="1" x14ac:dyDescent="0.3">
      <c r="B460" s="118" t="s">
        <v>536</v>
      </c>
      <c r="C460" s="119"/>
      <c r="D460" s="119"/>
      <c r="E460" s="119"/>
      <c r="F460" s="119"/>
      <c r="G460" s="119"/>
      <c r="H460" s="119"/>
      <c r="I460" s="43"/>
      <c r="J460" s="44"/>
    </row>
    <row r="461" spans="2:10" ht="24" customHeight="1" x14ac:dyDescent="0.3">
      <c r="B461" s="120" t="s">
        <v>121</v>
      </c>
      <c r="C461" s="121"/>
      <c r="D461" s="121"/>
      <c r="E461" s="121"/>
      <c r="F461" s="121"/>
      <c r="G461" s="121"/>
      <c r="H461" s="121"/>
      <c r="I461" s="45"/>
      <c r="J461" s="44"/>
    </row>
    <row r="462" spans="2:10" ht="24" customHeight="1" thickBot="1" x14ac:dyDescent="0.35">
      <c r="B462" s="122" t="s">
        <v>537</v>
      </c>
      <c r="C462" s="123"/>
      <c r="D462" s="123"/>
      <c r="E462" s="123"/>
      <c r="F462" s="123"/>
      <c r="G462" s="123"/>
      <c r="H462" s="123"/>
      <c r="I462" s="46"/>
      <c r="J462" s="44"/>
    </row>
    <row r="464" spans="2:10" ht="15" customHeight="1" thickBot="1" x14ac:dyDescent="0.35"/>
    <row r="465" spans="2:10" ht="24" customHeight="1" x14ac:dyDescent="0.3">
      <c r="B465" s="216" t="s">
        <v>251</v>
      </c>
      <c r="C465" s="217"/>
      <c r="D465" s="217"/>
      <c r="E465" s="217"/>
      <c r="F465" s="217"/>
      <c r="G465" s="217"/>
      <c r="H465" s="217"/>
      <c r="I465" s="218"/>
      <c r="J465" s="49"/>
    </row>
    <row r="466" spans="2:10" ht="24" customHeight="1" thickBot="1" x14ac:dyDescent="0.35">
      <c r="B466" s="219" t="s">
        <v>263</v>
      </c>
      <c r="C466" s="220"/>
      <c r="D466" s="52" t="s">
        <v>643</v>
      </c>
      <c r="E466" s="31" t="s">
        <v>96</v>
      </c>
      <c r="F466" s="34">
        <v>9</v>
      </c>
      <c r="G466" s="41"/>
      <c r="H466" s="35"/>
      <c r="I466" s="221">
        <f>IF(ISNUMBER(#REF!),IF(ISNUMBER($G466),ROUND(#REF!*$G466,2),ROUND(#REF!*$F466,2)),IF(ISNUMBER($G466),ROUND($H466*$G466,2),ROUND($H466*$F466,2)))</f>
        <v>0</v>
      </c>
      <c r="J466" s="53"/>
    </row>
    <row r="467" spans="2:10" ht="26.25" customHeight="1" thickTop="1" thickBot="1" x14ac:dyDescent="0.35">
      <c r="B467" s="222" t="s">
        <v>270</v>
      </c>
      <c r="C467" s="143"/>
      <c r="D467" s="143"/>
      <c r="E467" s="143"/>
      <c r="F467" s="143"/>
      <c r="G467" s="143"/>
      <c r="H467" s="143"/>
      <c r="I467" s="223">
        <f>SUM(I$466:I$466)</f>
        <v>0</v>
      </c>
      <c r="J467" s="55"/>
    </row>
    <row r="468" spans="2:10" ht="24" customHeight="1" x14ac:dyDescent="0.3">
      <c r="B468" s="224" t="s">
        <v>271</v>
      </c>
      <c r="C468" s="147"/>
      <c r="D468" s="147"/>
      <c r="E468" s="147"/>
      <c r="F468" s="147"/>
      <c r="G468" s="147"/>
      <c r="H468" s="147"/>
      <c r="I468" s="225"/>
      <c r="J468" s="57"/>
    </row>
    <row r="469" spans="2:10" ht="24" customHeight="1" x14ac:dyDescent="0.3">
      <c r="B469" s="226" t="s">
        <v>272</v>
      </c>
      <c r="C469" s="227"/>
      <c r="D469" s="227"/>
      <c r="E469" s="227"/>
      <c r="F469" s="227"/>
      <c r="G469" s="227"/>
      <c r="H469" s="227"/>
      <c r="I469" s="228"/>
      <c r="J469" s="57"/>
    </row>
    <row r="470" spans="2:10" ht="24" customHeight="1" thickBot="1" x14ac:dyDescent="0.35">
      <c r="B470" s="229" t="s">
        <v>273</v>
      </c>
      <c r="C470" s="230"/>
      <c r="D470" s="230"/>
      <c r="E470" s="230"/>
      <c r="F470" s="230"/>
      <c r="G470" s="230"/>
      <c r="H470" s="230"/>
      <c r="I470" s="231"/>
      <c r="J470" s="57"/>
    </row>
    <row r="471" spans="2:10" ht="15" customHeight="1" thickBot="1" x14ac:dyDescent="0.35"/>
    <row r="472" spans="2:10" ht="18.75" customHeight="1" x14ac:dyDescent="0.3">
      <c r="B472" s="124" t="s">
        <v>666</v>
      </c>
      <c r="C472" s="125"/>
      <c r="D472" s="125"/>
      <c r="E472" s="125"/>
      <c r="F472" s="125"/>
      <c r="G472" s="125"/>
      <c r="H472" s="125"/>
      <c r="I472" s="126"/>
      <c r="J472" s="2"/>
    </row>
    <row r="473" spans="2:10" ht="15" customHeight="1" x14ac:dyDescent="0.3">
      <c r="B473" s="127"/>
      <c r="C473" s="128"/>
      <c r="D473" s="128"/>
      <c r="E473" s="128"/>
      <c r="F473" s="128"/>
      <c r="G473" s="128"/>
      <c r="H473" s="128"/>
      <c r="I473" s="129"/>
      <c r="J473" s="3"/>
    </row>
    <row r="474" spans="2:10" ht="7.5" customHeight="1" x14ac:dyDescent="0.3">
      <c r="B474" s="130" t="s">
        <v>1</v>
      </c>
      <c r="C474" s="131"/>
      <c r="D474" s="131"/>
      <c r="E474" s="131"/>
      <c r="F474" s="131"/>
      <c r="G474" s="131"/>
      <c r="H474" s="131"/>
      <c r="I474" s="132"/>
      <c r="J474" s="4"/>
    </row>
    <row r="475" spans="2:10" ht="30" customHeight="1" thickBot="1" x14ac:dyDescent="0.35">
      <c r="B475" s="130" t="s">
        <v>1</v>
      </c>
      <c r="C475" s="131"/>
      <c r="D475" s="131"/>
      <c r="E475" s="131"/>
      <c r="F475" s="131"/>
      <c r="G475" s="131"/>
      <c r="H475" s="131"/>
      <c r="I475" s="132"/>
      <c r="J475" s="5"/>
    </row>
    <row r="476" spans="2:10" ht="30" customHeight="1" thickBot="1" x14ac:dyDescent="0.35">
      <c r="B476" s="133" t="s">
        <v>629</v>
      </c>
      <c r="C476" s="134"/>
      <c r="D476" s="134"/>
      <c r="E476" s="134"/>
      <c r="F476" s="134"/>
      <c r="G476" s="134"/>
      <c r="H476" s="134"/>
      <c r="I476" s="135" t="s">
        <v>2</v>
      </c>
      <c r="J476" s="6"/>
    </row>
    <row r="477" spans="2:10" ht="7.5" customHeight="1" x14ac:dyDescent="0.3">
      <c r="B477" s="3"/>
      <c r="C477" s="7"/>
      <c r="D477" s="3"/>
      <c r="E477"/>
      <c r="F477"/>
      <c r="I477"/>
      <c r="J477" s="3"/>
    </row>
    <row r="478" spans="2:10" ht="11.25" customHeight="1" thickBot="1" x14ac:dyDescent="0.35">
      <c r="B478" s="8"/>
      <c r="C478" s="9"/>
      <c r="D478" s="8"/>
      <c r="E478" s="136"/>
      <c r="F478" s="137"/>
      <c r="G478" s="138"/>
      <c r="H478" s="137"/>
      <c r="I478" s="137"/>
      <c r="J478" s="8"/>
    </row>
    <row r="479" spans="2:10" ht="37.5" customHeight="1" x14ac:dyDescent="0.3">
      <c r="B479" s="10" t="s">
        <v>3</v>
      </c>
      <c r="C479" s="11" t="s">
        <v>4</v>
      </c>
      <c r="D479" s="12" t="s">
        <v>5</v>
      </c>
      <c r="E479" s="12" t="s">
        <v>6</v>
      </c>
      <c r="F479" s="12" t="s">
        <v>7</v>
      </c>
      <c r="G479" s="12" t="s">
        <v>8</v>
      </c>
      <c r="H479" s="12" t="s">
        <v>9</v>
      </c>
      <c r="I479" s="13" t="s">
        <v>10</v>
      </c>
      <c r="J479" s="14" t="s">
        <v>11</v>
      </c>
    </row>
    <row r="480" spans="2:10" ht="24.75" customHeight="1" x14ac:dyDescent="0.3">
      <c r="B480" s="71" t="s">
        <v>538</v>
      </c>
      <c r="C480" s="72"/>
      <c r="D480" s="73" t="s">
        <v>539</v>
      </c>
      <c r="E480" s="15"/>
      <c r="F480" s="17"/>
      <c r="G480" s="16"/>
      <c r="H480" s="16"/>
      <c r="I480" s="18"/>
    </row>
    <row r="481" spans="2:9" s="94" customFormat="1" ht="25.5" customHeight="1" x14ac:dyDescent="0.3">
      <c r="B481" s="74" t="s">
        <v>540</v>
      </c>
      <c r="C481" s="75"/>
      <c r="D481" s="76" t="s">
        <v>541</v>
      </c>
      <c r="E481" s="77"/>
      <c r="F481" s="79"/>
      <c r="G481" s="78"/>
      <c r="H481" s="78"/>
      <c r="I481" s="93"/>
    </row>
    <row r="482" spans="2:9" s="94" customFormat="1" ht="24" customHeight="1" x14ac:dyDescent="0.3">
      <c r="B482" s="97" t="s">
        <v>542</v>
      </c>
      <c r="C482" s="98"/>
      <c r="D482" s="99" t="s">
        <v>543</v>
      </c>
      <c r="E482" s="86" t="s">
        <v>20</v>
      </c>
      <c r="F482" s="88">
        <v>1</v>
      </c>
      <c r="G482" s="82"/>
      <c r="H482" s="95"/>
      <c r="I482" s="96">
        <f>IF(ISNUMBER(#REF!),IF(ISNUMBER($G482),ROUND(#REF!*$G482,2),ROUND(#REF!*$F482,2)),IF(ISNUMBER($G482),ROUND($H482*$G482,2),ROUND($H482*$F482,2)))</f>
        <v>0</v>
      </c>
    </row>
    <row r="483" spans="2:9" ht="26.25" customHeight="1" x14ac:dyDescent="0.3">
      <c r="B483" s="97" t="s">
        <v>618</v>
      </c>
      <c r="C483" s="98"/>
      <c r="D483" s="99" t="s">
        <v>100</v>
      </c>
      <c r="E483" s="86" t="s">
        <v>20</v>
      </c>
      <c r="F483" s="88">
        <v>1</v>
      </c>
      <c r="G483" s="32"/>
      <c r="H483" s="35"/>
      <c r="I483" s="36">
        <f>IF(ISNUMBER(#REF!),IF(ISNUMBER($G483),ROUND(#REF!*$G483,2),ROUND(#REF!*$F483,2)),IF(ISNUMBER($G483),ROUND($H483*$G483,2),ROUND($H483*$F483,2)))</f>
        <v>0</v>
      </c>
    </row>
    <row r="484" spans="2:9" ht="26.25" customHeight="1" x14ac:dyDescent="0.3">
      <c r="B484" s="97" t="s">
        <v>544</v>
      </c>
      <c r="C484" s="98"/>
      <c r="D484" s="99" t="s">
        <v>641</v>
      </c>
      <c r="E484" s="86"/>
      <c r="F484" s="88"/>
      <c r="G484" s="32"/>
      <c r="H484" s="35"/>
      <c r="I484" s="36"/>
    </row>
    <row r="485" spans="2:9" ht="26.25" customHeight="1" x14ac:dyDescent="0.3">
      <c r="B485" s="97" t="s">
        <v>642</v>
      </c>
      <c r="C485" s="98"/>
      <c r="D485" s="99" t="s">
        <v>545</v>
      </c>
      <c r="E485" s="81"/>
      <c r="F485" s="33">
        <v>0</v>
      </c>
      <c r="G485" s="32"/>
      <c r="H485" s="35"/>
      <c r="I485" s="36">
        <f>IF(ISNUMBER(#REF!),IF(ISNUMBER($G485),ROUND(#REF!*$G485,2),ROUND(#REF!*$F485,2)),IF(ISNUMBER($G485),ROUND($H485*$G485,2),ROUND($H485*$F485,2)))</f>
        <v>0</v>
      </c>
    </row>
    <row r="486" spans="2:9" ht="28.5" customHeight="1" x14ac:dyDescent="0.3">
      <c r="B486" s="74" t="s">
        <v>546</v>
      </c>
      <c r="C486" s="75"/>
      <c r="D486" s="76" t="s">
        <v>547</v>
      </c>
      <c r="E486" s="15"/>
      <c r="F486" s="17"/>
      <c r="G486" s="16"/>
      <c r="H486" s="16"/>
      <c r="I486" s="18"/>
    </row>
    <row r="487" spans="2:9" ht="26.25" customHeight="1" x14ac:dyDescent="0.3">
      <c r="B487" s="19" t="s">
        <v>548</v>
      </c>
      <c r="C487" s="20"/>
      <c r="D487" s="21" t="s">
        <v>543</v>
      </c>
      <c r="E487" s="31" t="s">
        <v>20</v>
      </c>
      <c r="F487" s="33">
        <v>1</v>
      </c>
      <c r="G487" s="32"/>
      <c r="H487" s="35"/>
      <c r="I487" s="36">
        <f>IF(ISNUMBER(#REF!),IF(ISNUMBER($G487),ROUND(#REF!*$G487,2),ROUND(#REF!*$F487,2)),IF(ISNUMBER($G487),ROUND($H487*$G487,2),ROUND($H487*$F487,2)))</f>
        <v>0</v>
      </c>
    </row>
    <row r="488" spans="2:9" ht="26.25" customHeight="1" x14ac:dyDescent="0.3">
      <c r="B488" s="19" t="s">
        <v>549</v>
      </c>
      <c r="C488" s="20"/>
      <c r="D488" s="21" t="s">
        <v>550</v>
      </c>
      <c r="E488" s="15"/>
      <c r="F488" s="17"/>
      <c r="G488" s="16"/>
      <c r="H488" s="16"/>
      <c r="I488" s="18"/>
    </row>
    <row r="489" spans="2:9" ht="26.25" customHeight="1" x14ac:dyDescent="0.3">
      <c r="B489" s="19" t="s">
        <v>551</v>
      </c>
      <c r="C489" s="20"/>
      <c r="D489" s="21" t="s">
        <v>552</v>
      </c>
      <c r="E489" s="31" t="s">
        <v>41</v>
      </c>
      <c r="F489" s="34">
        <v>3</v>
      </c>
      <c r="G489" s="41"/>
      <c r="H489" s="35"/>
      <c r="I489" s="36">
        <f>IF(ISNUMBER(#REF!),IF(ISNUMBER($G489),ROUND(#REF!*$G489,2),ROUND(#REF!*$F489,2)),IF(ISNUMBER($G489),ROUND($H489*$G489,2),ROUND($H489*$F489,2)))</f>
        <v>0</v>
      </c>
    </row>
    <row r="490" spans="2:9" ht="26.25" customHeight="1" x14ac:dyDescent="0.3">
      <c r="B490" s="19" t="s">
        <v>553</v>
      </c>
      <c r="C490" s="20"/>
      <c r="D490" s="21" t="s">
        <v>554</v>
      </c>
      <c r="E490" s="31" t="s">
        <v>41</v>
      </c>
      <c r="F490" s="34">
        <v>3</v>
      </c>
      <c r="G490" s="41"/>
      <c r="H490" s="35"/>
      <c r="I490" s="36">
        <f>IF(ISNUMBER(#REF!),IF(ISNUMBER($G490),ROUND(#REF!*$G490,2),ROUND(#REF!*$F490,2)),IF(ISNUMBER($G490),ROUND($H490*$G490,2),ROUND($H490*$F490,2)))</f>
        <v>0</v>
      </c>
    </row>
    <row r="491" spans="2:9" ht="26.25" customHeight="1" x14ac:dyDescent="0.3">
      <c r="B491" s="19" t="s">
        <v>555</v>
      </c>
      <c r="C491" s="20"/>
      <c r="D491" s="21" t="s">
        <v>556</v>
      </c>
      <c r="E491" s="31" t="s">
        <v>41</v>
      </c>
      <c r="F491" s="34">
        <v>7</v>
      </c>
      <c r="G491" s="41"/>
      <c r="H491" s="35"/>
      <c r="I491" s="36">
        <f>IF(ISNUMBER(#REF!),IF(ISNUMBER($G491),ROUND(#REF!*$G491,2),ROUND(#REF!*$F491,2)),IF(ISNUMBER($G491),ROUND($H491*$G491,2),ROUND($H491*$F491,2)))</f>
        <v>0</v>
      </c>
    </row>
    <row r="492" spans="2:9" ht="26.25" customHeight="1" x14ac:dyDescent="0.3">
      <c r="B492" s="19" t="s">
        <v>557</v>
      </c>
      <c r="C492" s="20"/>
      <c r="D492" s="21" t="s">
        <v>558</v>
      </c>
      <c r="E492" s="31" t="s">
        <v>20</v>
      </c>
      <c r="F492" s="33">
        <v>1</v>
      </c>
      <c r="G492" s="32"/>
      <c r="H492" s="35"/>
      <c r="I492" s="36">
        <f>IF(ISNUMBER(#REF!),IF(ISNUMBER($G492),ROUND(#REF!*$G492,2),ROUND(#REF!*$F492,2)),IF(ISNUMBER($G492),ROUND($H492*$G492,2),ROUND($H492*$F492,2)))</f>
        <v>0</v>
      </c>
    </row>
    <row r="493" spans="2:9" ht="24" customHeight="1" x14ac:dyDescent="0.3">
      <c r="B493" s="74" t="s">
        <v>559</v>
      </c>
      <c r="C493" s="75"/>
      <c r="D493" s="76" t="s">
        <v>560</v>
      </c>
      <c r="E493" s="15"/>
      <c r="F493" s="17"/>
      <c r="G493" s="16"/>
      <c r="H493" s="16"/>
      <c r="I493" s="18"/>
    </row>
    <row r="494" spans="2:9" ht="26.25" customHeight="1" x14ac:dyDescent="0.3">
      <c r="B494" s="19" t="s">
        <v>561</v>
      </c>
      <c r="C494" s="20"/>
      <c r="D494" s="21" t="s">
        <v>562</v>
      </c>
      <c r="E494" s="31" t="s">
        <v>41</v>
      </c>
      <c r="F494" s="34">
        <v>1</v>
      </c>
      <c r="G494" s="41"/>
      <c r="H494" s="35"/>
      <c r="I494" s="36">
        <f>IF(ISNUMBER(#REF!),IF(ISNUMBER($G494),ROUND(#REF!*$G494,2),ROUND(#REF!*$F494,2)),IF(ISNUMBER($G494),ROUND($H494*$G494,2),ROUND($H494*$F494,2)))</f>
        <v>0</v>
      </c>
    </row>
    <row r="495" spans="2:9" ht="26.25" customHeight="1" x14ac:dyDescent="0.3">
      <c r="B495" s="19" t="s">
        <v>563</v>
      </c>
      <c r="C495" s="20"/>
      <c r="D495" s="21" t="s">
        <v>564</v>
      </c>
      <c r="E495" s="31" t="s">
        <v>96</v>
      </c>
      <c r="F495" s="34">
        <v>21</v>
      </c>
      <c r="G495" s="41"/>
      <c r="H495" s="35"/>
      <c r="I495" s="36">
        <f>IF(ISNUMBER(#REF!),IF(ISNUMBER($G495),ROUND(#REF!*$G495,2),ROUND(#REF!*$F495,2)),IF(ISNUMBER($G495),ROUND($H495*$G495,2),ROUND($H495*$F495,2)))</f>
        <v>0</v>
      </c>
    </row>
    <row r="496" spans="2:9" ht="26.25" customHeight="1" thickBot="1" x14ac:dyDescent="0.35">
      <c r="B496" s="19" t="s">
        <v>565</v>
      </c>
      <c r="C496" s="20"/>
      <c r="D496" s="21" t="s">
        <v>566</v>
      </c>
      <c r="E496" s="31" t="s">
        <v>20</v>
      </c>
      <c r="F496" s="33">
        <v>8</v>
      </c>
      <c r="G496" s="32"/>
      <c r="H496" s="35"/>
      <c r="I496" s="36">
        <f>IF(ISNUMBER(#REF!),IF(ISNUMBER($G496),ROUND(#REF!*$G496,2),ROUND(#REF!*$F496,2)),IF(ISNUMBER($G496),ROUND($H496*$G496,2),ROUND($H496*$F496,2)))</f>
        <v>0</v>
      </c>
    </row>
    <row r="497" spans="2:10" ht="24" customHeight="1" x14ac:dyDescent="0.3">
      <c r="B497" s="118" t="s">
        <v>567</v>
      </c>
      <c r="C497" s="119"/>
      <c r="D497" s="119"/>
      <c r="E497" s="119"/>
      <c r="F497" s="119"/>
      <c r="G497" s="119"/>
      <c r="H497" s="119"/>
      <c r="I497" s="43"/>
      <c r="J497" s="44"/>
    </row>
    <row r="498" spans="2:10" ht="24" customHeight="1" x14ac:dyDescent="0.3">
      <c r="B498" s="120" t="s">
        <v>121</v>
      </c>
      <c r="C498" s="121"/>
      <c r="D498" s="121"/>
      <c r="E498" s="121"/>
      <c r="F498" s="121"/>
      <c r="G498" s="121"/>
      <c r="H498" s="121"/>
      <c r="I498" s="45"/>
      <c r="J498" s="44"/>
    </row>
    <row r="499" spans="2:10" ht="24" customHeight="1" thickBot="1" x14ac:dyDescent="0.35">
      <c r="B499" s="122" t="s">
        <v>568</v>
      </c>
      <c r="C499" s="123"/>
      <c r="D499" s="123"/>
      <c r="E499" s="123"/>
      <c r="F499" s="123"/>
      <c r="G499" s="123"/>
      <c r="H499" s="123"/>
      <c r="I499" s="46"/>
      <c r="J499" s="44"/>
    </row>
    <row r="500" spans="2:10" ht="15" customHeight="1" thickBot="1" x14ac:dyDescent="0.35"/>
    <row r="501" spans="2:10" ht="18.75" customHeight="1" x14ac:dyDescent="0.3">
      <c r="B501" s="124" t="s">
        <v>666</v>
      </c>
      <c r="C501" s="125"/>
      <c r="D501" s="125"/>
      <c r="E501" s="125"/>
      <c r="F501" s="125"/>
      <c r="G501" s="125"/>
      <c r="H501" s="125"/>
      <c r="I501" s="126"/>
      <c r="J501" s="2"/>
    </row>
    <row r="502" spans="2:10" ht="15" customHeight="1" x14ac:dyDescent="0.3">
      <c r="B502" s="127"/>
      <c r="C502" s="128"/>
      <c r="D502" s="128"/>
      <c r="E502" s="128"/>
      <c r="F502" s="128"/>
      <c r="G502" s="128"/>
      <c r="H502" s="128"/>
      <c r="I502" s="129"/>
      <c r="J502" s="3"/>
    </row>
    <row r="503" spans="2:10" ht="7.5" customHeight="1" x14ac:dyDescent="0.3">
      <c r="B503" s="130" t="s">
        <v>1</v>
      </c>
      <c r="C503" s="131"/>
      <c r="D503" s="131"/>
      <c r="E503" s="131"/>
      <c r="F503" s="131"/>
      <c r="G503" s="131"/>
      <c r="H503" s="131"/>
      <c r="I503" s="132"/>
      <c r="J503" s="4"/>
    </row>
    <row r="504" spans="2:10" ht="30" customHeight="1" thickBot="1" x14ac:dyDescent="0.35">
      <c r="B504" s="130" t="s">
        <v>1</v>
      </c>
      <c r="C504" s="131"/>
      <c r="D504" s="131"/>
      <c r="E504" s="131"/>
      <c r="F504" s="131"/>
      <c r="G504" s="131"/>
      <c r="H504" s="131"/>
      <c r="I504" s="132"/>
      <c r="J504" s="5"/>
    </row>
    <row r="505" spans="2:10" ht="30" customHeight="1" thickBot="1" x14ac:dyDescent="0.35">
      <c r="B505" s="133" t="s">
        <v>630</v>
      </c>
      <c r="C505" s="134"/>
      <c r="D505" s="134"/>
      <c r="E505" s="134"/>
      <c r="F505" s="134"/>
      <c r="G505" s="134"/>
      <c r="H505" s="134"/>
      <c r="I505" s="135" t="s">
        <v>2</v>
      </c>
      <c r="J505" s="6"/>
    </row>
    <row r="506" spans="2:10" ht="7.5" customHeight="1" x14ac:dyDescent="0.3">
      <c r="B506" s="3"/>
      <c r="C506" s="7"/>
      <c r="D506" s="3"/>
      <c r="E506"/>
      <c r="F506"/>
      <c r="I506"/>
      <c r="J506" s="3"/>
    </row>
    <row r="507" spans="2:10" ht="11.25" customHeight="1" thickBot="1" x14ac:dyDescent="0.35">
      <c r="B507" s="8"/>
      <c r="C507" s="9"/>
      <c r="D507" s="8"/>
      <c r="E507" s="136"/>
      <c r="F507" s="137"/>
      <c r="G507" s="138"/>
      <c r="H507" s="137"/>
      <c r="I507" s="137"/>
      <c r="J507" s="8"/>
    </row>
    <row r="508" spans="2:10" ht="37.5" customHeight="1" x14ac:dyDescent="0.3">
      <c r="B508" s="10" t="s">
        <v>3</v>
      </c>
      <c r="C508" s="11" t="s">
        <v>4</v>
      </c>
      <c r="D508" s="12" t="s">
        <v>5</v>
      </c>
      <c r="E508" s="12" t="s">
        <v>6</v>
      </c>
      <c r="F508" s="12" t="s">
        <v>7</v>
      </c>
      <c r="G508" s="12" t="s">
        <v>8</v>
      </c>
      <c r="H508" s="12" t="s">
        <v>9</v>
      </c>
      <c r="I508" s="13" t="s">
        <v>10</v>
      </c>
      <c r="J508" s="14" t="s">
        <v>11</v>
      </c>
    </row>
    <row r="509" spans="2:10" ht="21.75" customHeight="1" x14ac:dyDescent="0.3">
      <c r="B509" s="71" t="s">
        <v>569</v>
      </c>
      <c r="C509" s="72"/>
      <c r="D509" s="73" t="s">
        <v>570</v>
      </c>
      <c r="E509" s="15"/>
      <c r="F509" s="17"/>
      <c r="G509" s="16"/>
      <c r="H509" s="16"/>
      <c r="I509" s="18"/>
    </row>
    <row r="510" spans="2:10" ht="18.75" customHeight="1" x14ac:dyDescent="0.3">
      <c r="B510" s="19" t="s">
        <v>571</v>
      </c>
      <c r="C510" s="20"/>
      <c r="D510" s="21" t="s">
        <v>100</v>
      </c>
      <c r="E510" s="31" t="s">
        <v>20</v>
      </c>
      <c r="F510" s="34">
        <v>1</v>
      </c>
      <c r="G510" s="32"/>
      <c r="H510" s="35"/>
      <c r="I510" s="36">
        <f>IF(ISNUMBER(#REF!),IF(ISNUMBER($G510),ROUND(#REF!*$G510,2),ROUND(#REF!*$F510,2)),IF(ISNUMBER($G510),ROUND($H510*$G510,2),ROUND($H510*$F510,2)))</f>
        <v>0</v>
      </c>
    </row>
    <row r="511" spans="2:10" ht="21" customHeight="1" thickBot="1" x14ac:dyDescent="0.35">
      <c r="B511" s="19" t="s">
        <v>572</v>
      </c>
      <c r="C511" s="20"/>
      <c r="D511" s="21" t="s">
        <v>573</v>
      </c>
      <c r="E511" s="31" t="s">
        <v>96</v>
      </c>
      <c r="F511" s="34">
        <v>1</v>
      </c>
      <c r="G511" s="41"/>
      <c r="H511" s="35"/>
      <c r="I511" s="36">
        <f>IF(ISNUMBER(#REF!),IF(ISNUMBER($G511),ROUND(#REF!*$G511,2),ROUND(#REF!*$F511,2)),IF(ISNUMBER($G511),ROUND($H511*$G511,2),ROUND($H511*$F511,2)))</f>
        <v>0</v>
      </c>
    </row>
    <row r="512" spans="2:10" ht="24" customHeight="1" x14ac:dyDescent="0.3">
      <c r="B512" s="118" t="s">
        <v>574</v>
      </c>
      <c r="C512" s="119"/>
      <c r="D512" s="119"/>
      <c r="E512" s="119"/>
      <c r="F512" s="119"/>
      <c r="G512" s="119"/>
      <c r="H512" s="119"/>
      <c r="I512" s="43"/>
      <c r="J512" s="44"/>
    </row>
    <row r="513" spans="2:10" ht="24" customHeight="1" x14ac:dyDescent="0.3">
      <c r="B513" s="120" t="s">
        <v>121</v>
      </c>
      <c r="C513" s="121"/>
      <c r="D513" s="121"/>
      <c r="E513" s="121"/>
      <c r="F513" s="121"/>
      <c r="G513" s="121"/>
      <c r="H513" s="121"/>
      <c r="I513" s="45"/>
      <c r="J513" s="44"/>
    </row>
    <row r="514" spans="2:10" ht="24" customHeight="1" thickBot="1" x14ac:dyDescent="0.35">
      <c r="B514" s="122" t="s">
        <v>575</v>
      </c>
      <c r="C514" s="123"/>
      <c r="D514" s="123"/>
      <c r="E514" s="123"/>
      <c r="F514" s="123"/>
      <c r="G514" s="123"/>
      <c r="H514" s="123"/>
      <c r="I514" s="46"/>
      <c r="J514" s="44"/>
    </row>
    <row r="516" spans="2:10" ht="15" customHeight="1" thickBot="1" x14ac:dyDescent="0.35"/>
    <row r="517" spans="2:10" ht="24" customHeight="1" x14ac:dyDescent="0.3">
      <c r="B517" s="216" t="s">
        <v>251</v>
      </c>
      <c r="C517" s="217"/>
      <c r="D517" s="217"/>
      <c r="E517" s="217"/>
      <c r="F517" s="217"/>
      <c r="G517" s="217"/>
      <c r="H517" s="217"/>
      <c r="I517" s="218"/>
      <c r="J517" s="49"/>
    </row>
    <row r="518" spans="2:10" ht="24" customHeight="1" x14ac:dyDescent="0.3">
      <c r="B518" s="219" t="s">
        <v>264</v>
      </c>
      <c r="C518" s="220"/>
      <c r="D518" s="52" t="s">
        <v>265</v>
      </c>
      <c r="E518" s="31" t="s">
        <v>20</v>
      </c>
      <c r="F518" s="34">
        <v>1</v>
      </c>
      <c r="G518" s="41"/>
      <c r="H518" s="35"/>
      <c r="I518" s="221">
        <f>IF(ISNUMBER(#REF!),IF(ISNUMBER($G518),ROUND(#REF!*$G518,2),ROUND(#REF!*$F518,2)),IF(ISNUMBER($G518),ROUND($H518*$G518,2),ROUND($H518*$F518,2)))</f>
        <v>0</v>
      </c>
      <c r="J518" s="53"/>
    </row>
    <row r="519" spans="2:10" ht="24" customHeight="1" x14ac:dyDescent="0.3">
      <c r="B519" s="219" t="s">
        <v>266</v>
      </c>
      <c r="C519" s="220"/>
      <c r="D519" s="52" t="s">
        <v>267</v>
      </c>
      <c r="E519" s="31" t="s">
        <v>96</v>
      </c>
      <c r="F519" s="34">
        <v>3</v>
      </c>
      <c r="G519" s="41"/>
      <c r="H519" s="35"/>
      <c r="I519" s="221">
        <f>IF(ISNUMBER(#REF!),IF(ISNUMBER($G519),ROUND(#REF!*$G519,2),ROUND(#REF!*$F519,2)),IF(ISNUMBER($G519),ROUND($H519*$G519,2),ROUND($H519*$F519,2)))</f>
        <v>0</v>
      </c>
      <c r="J519" s="53"/>
    </row>
    <row r="520" spans="2:10" ht="24" customHeight="1" x14ac:dyDescent="0.3">
      <c r="B520" s="219" t="s">
        <v>644</v>
      </c>
      <c r="C520" s="220"/>
      <c r="D520" s="52" t="s">
        <v>269</v>
      </c>
      <c r="E520" s="31" t="s">
        <v>20</v>
      </c>
      <c r="F520" s="34">
        <v>1</v>
      </c>
      <c r="G520" s="32"/>
      <c r="H520" s="35"/>
      <c r="I520" s="221">
        <f>IF(ISNUMBER(#REF!),IF(ISNUMBER($G520),ROUND(#REF!*$G520,2),ROUND(#REF!*$F520,2)),IF(ISNUMBER($G520),ROUND($H520*$G520,2),ROUND($H520*$F520,2)))</f>
        <v>0</v>
      </c>
      <c r="J520" s="53"/>
    </row>
    <row r="521" spans="2:10" ht="24" customHeight="1" x14ac:dyDescent="0.3">
      <c r="B521" s="219" t="s">
        <v>268</v>
      </c>
      <c r="C521" s="220"/>
      <c r="D521" s="158" t="s">
        <v>646</v>
      </c>
      <c r="E521" s="159" t="s">
        <v>20</v>
      </c>
      <c r="F521" s="34">
        <v>1</v>
      </c>
      <c r="G521" s="160"/>
      <c r="H521" s="161"/>
      <c r="I521" s="221"/>
      <c r="J521" s="53"/>
    </row>
    <row r="522" spans="2:10" ht="34.5" customHeight="1" x14ac:dyDescent="0.3">
      <c r="B522" s="219" t="s">
        <v>645</v>
      </c>
      <c r="C522" s="220"/>
      <c r="D522" s="158" t="s">
        <v>647</v>
      </c>
      <c r="E522" s="159" t="s">
        <v>20</v>
      </c>
      <c r="F522" s="34">
        <v>1</v>
      </c>
      <c r="G522" s="160"/>
      <c r="H522" s="161"/>
      <c r="I522" s="221"/>
      <c r="J522" s="53"/>
    </row>
    <row r="523" spans="2:10" ht="26.25" customHeight="1" thickBot="1" x14ac:dyDescent="0.35">
      <c r="B523" s="222" t="s">
        <v>270</v>
      </c>
      <c r="C523" s="143"/>
      <c r="D523" s="143"/>
      <c r="E523" s="143"/>
      <c r="F523" s="143"/>
      <c r="G523" s="143"/>
      <c r="H523" s="143"/>
      <c r="I523" s="221">
        <f>SUM(I$518:I$520)</f>
        <v>0</v>
      </c>
      <c r="J523" s="55"/>
    </row>
    <row r="524" spans="2:10" ht="24" customHeight="1" x14ac:dyDescent="0.3">
      <c r="B524" s="224" t="s">
        <v>271</v>
      </c>
      <c r="C524" s="147"/>
      <c r="D524" s="147"/>
      <c r="E524" s="147"/>
      <c r="F524" s="147"/>
      <c r="G524" s="147"/>
      <c r="H524" s="147"/>
      <c r="I524" s="225"/>
      <c r="J524" s="57"/>
    </row>
    <row r="525" spans="2:10" ht="24" customHeight="1" x14ac:dyDescent="0.3">
      <c r="B525" s="226" t="s">
        <v>272</v>
      </c>
      <c r="C525" s="227"/>
      <c r="D525" s="227"/>
      <c r="E525" s="227"/>
      <c r="F525" s="227"/>
      <c r="G525" s="227"/>
      <c r="H525" s="227"/>
      <c r="I525" s="228"/>
      <c r="J525" s="57"/>
    </row>
    <row r="526" spans="2:10" ht="24" customHeight="1" thickBot="1" x14ac:dyDescent="0.35">
      <c r="B526" s="229" t="s">
        <v>273</v>
      </c>
      <c r="C526" s="230"/>
      <c r="D526" s="230"/>
      <c r="E526" s="230"/>
      <c r="F526" s="230"/>
      <c r="G526" s="230"/>
      <c r="H526" s="230"/>
      <c r="I526" s="231"/>
      <c r="J526" s="57"/>
    </row>
    <row r="527" spans="2:10" ht="15" customHeight="1" thickBot="1" x14ac:dyDescent="0.35"/>
    <row r="528" spans="2:10" ht="18.75" customHeight="1" x14ac:dyDescent="0.3">
      <c r="B528" s="124" t="s">
        <v>666</v>
      </c>
      <c r="C528" s="125"/>
      <c r="D528" s="125"/>
      <c r="E528" s="125"/>
      <c r="F528" s="125"/>
      <c r="G528" s="125"/>
      <c r="H528" s="125"/>
      <c r="I528" s="126"/>
      <c r="J528" s="2"/>
    </row>
    <row r="529" spans="2:10" ht="15" customHeight="1" x14ac:dyDescent="0.3">
      <c r="B529" s="127"/>
      <c r="C529" s="128"/>
      <c r="D529" s="128"/>
      <c r="E529" s="128"/>
      <c r="F529" s="128"/>
      <c r="G529" s="128"/>
      <c r="H529" s="128"/>
      <c r="I529" s="129"/>
      <c r="J529" s="3"/>
    </row>
    <row r="530" spans="2:10" ht="7.5" customHeight="1" x14ac:dyDescent="0.3">
      <c r="B530" s="130" t="s">
        <v>1</v>
      </c>
      <c r="C530" s="131"/>
      <c r="D530" s="131"/>
      <c r="E530" s="131"/>
      <c r="F530" s="131"/>
      <c r="G530" s="131"/>
      <c r="H530" s="131"/>
      <c r="I530" s="132"/>
      <c r="J530" s="4"/>
    </row>
    <row r="531" spans="2:10" ht="30" customHeight="1" thickBot="1" x14ac:dyDescent="0.35">
      <c r="B531" s="130" t="s">
        <v>1</v>
      </c>
      <c r="C531" s="131"/>
      <c r="D531" s="131"/>
      <c r="E531" s="131"/>
      <c r="F531" s="131"/>
      <c r="G531" s="131"/>
      <c r="H531" s="131"/>
      <c r="I531" s="132"/>
      <c r="J531" s="5"/>
    </row>
    <row r="532" spans="2:10" ht="30" customHeight="1" thickBot="1" x14ac:dyDescent="0.35">
      <c r="B532" s="133" t="s">
        <v>631</v>
      </c>
      <c r="C532" s="134"/>
      <c r="D532" s="134"/>
      <c r="E532" s="134"/>
      <c r="F532" s="134"/>
      <c r="G532" s="134"/>
      <c r="H532" s="134"/>
      <c r="I532" s="135" t="s">
        <v>2</v>
      </c>
      <c r="J532" s="6"/>
    </row>
    <row r="533" spans="2:10" ht="7.5" customHeight="1" x14ac:dyDescent="0.3">
      <c r="B533" s="3"/>
      <c r="C533" s="7"/>
      <c r="D533" s="3"/>
      <c r="E533"/>
      <c r="F533"/>
      <c r="I533"/>
      <c r="J533" s="3"/>
    </row>
    <row r="534" spans="2:10" ht="11.25" customHeight="1" thickBot="1" x14ac:dyDescent="0.35">
      <c r="B534" s="8"/>
      <c r="C534" s="9"/>
      <c r="D534" s="8"/>
      <c r="E534" s="136"/>
      <c r="F534" s="137"/>
      <c r="G534" s="138"/>
      <c r="H534" s="137"/>
      <c r="I534" s="137"/>
      <c r="J534" s="8"/>
    </row>
    <row r="535" spans="2:10" ht="37.5" customHeight="1" x14ac:dyDescent="0.3">
      <c r="B535" s="10" t="s">
        <v>3</v>
      </c>
      <c r="C535" s="11" t="s">
        <v>4</v>
      </c>
      <c r="D535" s="12" t="s">
        <v>5</v>
      </c>
      <c r="E535" s="12" t="s">
        <v>6</v>
      </c>
      <c r="F535" s="12" t="s">
        <v>7</v>
      </c>
      <c r="G535" s="12" t="s">
        <v>8</v>
      </c>
      <c r="H535" s="12" t="s">
        <v>9</v>
      </c>
      <c r="I535" s="13" t="s">
        <v>10</v>
      </c>
      <c r="J535" s="14" t="s">
        <v>11</v>
      </c>
    </row>
    <row r="536" spans="2:10" s="94" customFormat="1" ht="23.25" customHeight="1" x14ac:dyDescent="0.3">
      <c r="B536" s="71" t="s">
        <v>576</v>
      </c>
      <c r="C536" s="72"/>
      <c r="D536" s="73" t="s">
        <v>577</v>
      </c>
      <c r="E536" s="77"/>
      <c r="F536" s="79"/>
      <c r="G536" s="78"/>
      <c r="H536" s="78"/>
      <c r="I536" s="93"/>
    </row>
    <row r="537" spans="2:10" ht="31.5" customHeight="1" x14ac:dyDescent="0.3">
      <c r="B537" s="19" t="s">
        <v>578</v>
      </c>
      <c r="C537" s="20"/>
      <c r="D537" s="99" t="s">
        <v>648</v>
      </c>
      <c r="E537" s="31"/>
      <c r="F537" s="34"/>
      <c r="G537" s="41"/>
      <c r="H537" s="35"/>
      <c r="I537" s="36">
        <f>IF(ISNUMBER(#REF!),IF(ISNUMBER($G537),ROUND(#REF!*$G537,2),ROUND(#REF!*$F537,2)),IF(ISNUMBER($G537),ROUND($H537*$G537,2),ROUND($H537*$F537,2)))</f>
        <v>0</v>
      </c>
    </row>
    <row r="538" spans="2:10" ht="37.5" customHeight="1" x14ac:dyDescent="0.3">
      <c r="B538" s="19" t="s">
        <v>579</v>
      </c>
      <c r="C538" s="20"/>
      <c r="D538" s="99" t="s">
        <v>649</v>
      </c>
      <c r="E538" s="31"/>
      <c r="F538" s="34"/>
      <c r="G538" s="41"/>
      <c r="H538" s="35"/>
      <c r="I538" s="36">
        <f>IF(ISNUMBER(#REF!),IF(ISNUMBER($G538),ROUND(#REF!*$G538,2),ROUND(#REF!*$F538,2)),IF(ISNUMBER($G538),ROUND($H538*$G538,2),ROUND($H538*$F538,2)))</f>
        <v>0</v>
      </c>
    </row>
    <row r="539" spans="2:10" ht="40.5" customHeight="1" thickBot="1" x14ac:dyDescent="0.35">
      <c r="B539" s="19" t="s">
        <v>580</v>
      </c>
      <c r="C539" s="20"/>
      <c r="D539" s="21" t="s">
        <v>650</v>
      </c>
      <c r="E539" s="31"/>
      <c r="F539" s="33"/>
      <c r="G539" s="32"/>
      <c r="H539" s="35"/>
      <c r="I539" s="36">
        <f>IF(ISNUMBER(#REF!),IF(ISNUMBER($G539),ROUND(#REF!*$G539,2),ROUND(#REF!*$F539,2)),IF(ISNUMBER($G539),ROUND($H539*$G539,2),ROUND($H539*$F539,2)))</f>
        <v>0</v>
      </c>
    </row>
    <row r="540" spans="2:10" ht="24" customHeight="1" x14ac:dyDescent="0.3">
      <c r="B540" s="118" t="s">
        <v>581</v>
      </c>
      <c r="C540" s="119"/>
      <c r="D540" s="119"/>
      <c r="E540" s="119"/>
      <c r="F540" s="119"/>
      <c r="G540" s="119"/>
      <c r="H540" s="119"/>
      <c r="I540" s="43"/>
      <c r="J540" s="44"/>
    </row>
    <row r="541" spans="2:10" ht="24" customHeight="1" x14ac:dyDescent="0.3">
      <c r="B541" s="120" t="s">
        <v>121</v>
      </c>
      <c r="C541" s="121"/>
      <c r="D541" s="121"/>
      <c r="E541" s="121"/>
      <c r="F541" s="121"/>
      <c r="G541" s="121"/>
      <c r="H541" s="121"/>
      <c r="I541" s="45"/>
      <c r="J541" s="44"/>
    </row>
    <row r="542" spans="2:10" ht="24" customHeight="1" thickBot="1" x14ac:dyDescent="0.35">
      <c r="B542" s="122" t="s">
        <v>582</v>
      </c>
      <c r="C542" s="123"/>
      <c r="D542" s="123"/>
      <c r="E542" s="123"/>
      <c r="F542" s="123"/>
      <c r="G542" s="123"/>
      <c r="H542" s="123"/>
      <c r="I542" s="46"/>
      <c r="J542" s="44"/>
    </row>
    <row r="544" spans="2:10" ht="18.75" customHeight="1" x14ac:dyDescent="0.3">
      <c r="B544" s="144" t="s">
        <v>0</v>
      </c>
      <c r="C544" s="125"/>
      <c r="D544" s="125"/>
      <c r="E544" s="125"/>
      <c r="F544" s="125"/>
      <c r="G544" s="125"/>
      <c r="H544" s="125"/>
      <c r="I544" s="126"/>
      <c r="J544" s="2"/>
    </row>
    <row r="545" spans="2:10" ht="15" customHeight="1" x14ac:dyDescent="0.3">
      <c r="B545" s="127"/>
      <c r="C545" s="128"/>
      <c r="D545" s="128"/>
      <c r="E545" s="128"/>
      <c r="F545" s="128"/>
      <c r="G545" s="128"/>
      <c r="H545" s="128"/>
      <c r="I545" s="129"/>
      <c r="J545" s="3"/>
    </row>
    <row r="546" spans="2:10" ht="7.5" customHeight="1" x14ac:dyDescent="0.3">
      <c r="B546" s="130" t="s">
        <v>1</v>
      </c>
      <c r="C546" s="131"/>
      <c r="D546" s="131"/>
      <c r="E546" s="131"/>
      <c r="F546" s="131"/>
      <c r="G546" s="131"/>
      <c r="H546" s="131"/>
      <c r="I546" s="132"/>
      <c r="J546" s="4"/>
    </row>
    <row r="547" spans="2:10" ht="30" customHeight="1" thickBot="1" x14ac:dyDescent="0.35">
      <c r="B547" s="130" t="s">
        <v>1</v>
      </c>
      <c r="C547" s="131"/>
      <c r="D547" s="131"/>
      <c r="E547" s="131"/>
      <c r="F547" s="131"/>
      <c r="G547" s="131"/>
      <c r="H547" s="131"/>
      <c r="I547" s="132"/>
      <c r="J547" s="5"/>
    </row>
    <row r="548" spans="2:10" ht="30" customHeight="1" thickBot="1" x14ac:dyDescent="0.35">
      <c r="B548" s="145" t="s">
        <v>583</v>
      </c>
      <c r="C548" s="134"/>
      <c r="D548" s="134"/>
      <c r="E548" s="134"/>
      <c r="F548" s="134"/>
      <c r="G548" s="134"/>
      <c r="H548" s="134"/>
      <c r="I548" s="135" t="s">
        <v>2</v>
      </c>
      <c r="J548" s="6"/>
    </row>
    <row r="549" spans="2:10" ht="7.5" customHeight="1" x14ac:dyDescent="0.3">
      <c r="B549" s="3"/>
      <c r="C549" s="7"/>
      <c r="D549" s="3"/>
      <c r="E549"/>
      <c r="F549"/>
      <c r="I549"/>
      <c r="J549" s="3"/>
    </row>
    <row r="550" spans="2:10" ht="11.25" customHeight="1" thickBot="1" x14ac:dyDescent="0.35">
      <c r="B550" s="8"/>
      <c r="C550" s="9"/>
      <c r="D550" s="8"/>
      <c r="E550" s="136"/>
      <c r="F550" s="137"/>
      <c r="G550" s="138"/>
      <c r="H550" s="137"/>
      <c r="I550" s="137"/>
      <c r="J550" s="8"/>
    </row>
    <row r="551" spans="2:10" ht="37.5" customHeight="1" x14ac:dyDescent="0.3">
      <c r="B551" s="10" t="s">
        <v>3</v>
      </c>
      <c r="C551" s="11" t="s">
        <v>4</v>
      </c>
      <c r="D551" s="12" t="s">
        <v>5</v>
      </c>
      <c r="E551" s="12" t="s">
        <v>6</v>
      </c>
      <c r="F551" s="12" t="s">
        <v>7</v>
      </c>
      <c r="G551" s="12" t="s">
        <v>8</v>
      </c>
      <c r="H551" s="12" t="s">
        <v>9</v>
      </c>
      <c r="I551" s="13" t="s">
        <v>10</v>
      </c>
      <c r="J551" s="14" t="s">
        <v>11</v>
      </c>
    </row>
    <row r="552" spans="2:10" s="94" customFormat="1" ht="24.75" customHeight="1" x14ac:dyDescent="0.3">
      <c r="B552" s="71" t="s">
        <v>584</v>
      </c>
      <c r="C552" s="72"/>
      <c r="D552" s="73" t="s">
        <v>619</v>
      </c>
      <c r="E552" s="77"/>
      <c r="F552" s="79"/>
      <c r="G552" s="78"/>
      <c r="H552" s="78"/>
      <c r="I552" s="93"/>
    </row>
    <row r="553" spans="2:10" s="94" customFormat="1" ht="24.75" customHeight="1" x14ac:dyDescent="0.3">
      <c r="B553" s="74" t="s">
        <v>585</v>
      </c>
      <c r="C553" s="75"/>
      <c r="D553" s="76" t="s">
        <v>586</v>
      </c>
      <c r="E553" s="77"/>
      <c r="F553" s="79"/>
      <c r="G553" s="78"/>
      <c r="H553" s="78"/>
      <c r="I553" s="93"/>
    </row>
    <row r="554" spans="2:10" ht="26.25" customHeight="1" x14ac:dyDescent="0.3">
      <c r="B554" s="19" t="s">
        <v>587</v>
      </c>
      <c r="C554" s="20"/>
      <c r="D554" s="21" t="s">
        <v>588</v>
      </c>
      <c r="E554" s="15"/>
      <c r="F554" s="17"/>
      <c r="G554" s="16"/>
      <c r="H554" s="16"/>
      <c r="I554" s="18"/>
    </row>
    <row r="555" spans="2:10" ht="26.25" customHeight="1" x14ac:dyDescent="0.3">
      <c r="B555" s="19" t="s">
        <v>589</v>
      </c>
      <c r="C555" s="20"/>
      <c r="D555" s="21" t="s">
        <v>590</v>
      </c>
      <c r="E555" s="15"/>
      <c r="F555" s="17"/>
      <c r="G555" s="16"/>
      <c r="H555" s="16"/>
      <c r="I555" s="18"/>
    </row>
    <row r="556" spans="2:10" ht="26.25" customHeight="1" x14ac:dyDescent="0.3">
      <c r="B556" s="19" t="s">
        <v>591</v>
      </c>
      <c r="C556" s="20"/>
      <c r="D556" s="21" t="s">
        <v>592</v>
      </c>
      <c r="E556" s="15"/>
      <c r="F556" s="17"/>
      <c r="G556" s="16"/>
      <c r="H556" s="16"/>
      <c r="I556" s="18"/>
    </row>
    <row r="557" spans="2:10" ht="26.25" customHeight="1" x14ac:dyDescent="0.3">
      <c r="B557" s="19" t="s">
        <v>593</v>
      </c>
      <c r="C557" s="20"/>
      <c r="D557" s="21" t="s">
        <v>594</v>
      </c>
      <c r="E557" s="15"/>
      <c r="F557" s="17"/>
      <c r="G557" s="16"/>
      <c r="H557" s="16"/>
      <c r="I557" s="18"/>
    </row>
    <row r="558" spans="2:10" ht="26.25" customHeight="1" x14ac:dyDescent="0.3">
      <c r="B558" s="19" t="s">
        <v>595</v>
      </c>
      <c r="C558" s="20"/>
      <c r="D558" s="21" t="s">
        <v>596</v>
      </c>
      <c r="E558" s="15"/>
      <c r="F558" s="17"/>
      <c r="G558" s="16"/>
      <c r="H558" s="16"/>
      <c r="I558" s="18"/>
    </row>
    <row r="559" spans="2:10" ht="26.25" customHeight="1" x14ac:dyDescent="0.3">
      <c r="B559" s="19" t="s">
        <v>597</v>
      </c>
      <c r="C559" s="20"/>
      <c r="D559" s="21" t="s">
        <v>598</v>
      </c>
      <c r="E559" s="15"/>
      <c r="F559" s="17"/>
      <c r="G559" s="16"/>
      <c r="H559" s="16"/>
      <c r="I559" s="18"/>
    </row>
    <row r="560" spans="2:10" ht="26.25" customHeight="1" x14ac:dyDescent="0.3">
      <c r="B560" s="103" t="s">
        <v>599</v>
      </c>
      <c r="C560" s="104"/>
      <c r="D560" s="105" t="s">
        <v>600</v>
      </c>
      <c r="E560" s="106"/>
      <c r="F560" s="108"/>
      <c r="G560" s="107"/>
      <c r="H560" s="107"/>
      <c r="I560" s="109"/>
    </row>
    <row r="562" spans="2:10" ht="15" customHeight="1" thickBot="1" x14ac:dyDescent="0.35"/>
    <row r="563" spans="2:10" ht="22.5" customHeight="1" thickTop="1" thickBot="1" x14ac:dyDescent="0.35">
      <c r="B563" s="154" t="s">
        <v>601</v>
      </c>
      <c r="C563" s="152"/>
      <c r="D563" s="153"/>
      <c r="E563" s="152" t="s">
        <v>602</v>
      </c>
      <c r="F563" s="152"/>
      <c r="G563" s="152"/>
      <c r="H563" s="152"/>
      <c r="I563" s="153"/>
      <c r="J563" s="60"/>
    </row>
    <row r="564" spans="2:10" ht="35.25" customHeight="1" x14ac:dyDescent="0.3">
      <c r="B564" s="61"/>
      <c r="C564" s="62"/>
      <c r="D564" s="63"/>
      <c r="E564" s="64"/>
      <c r="F564" s="64"/>
      <c r="H564" s="64"/>
      <c r="I564" s="65"/>
      <c r="J564" s="64"/>
    </row>
    <row r="565" spans="2:10" ht="33.75" customHeight="1" thickBot="1" x14ac:dyDescent="0.35">
      <c r="B565" s="66"/>
      <c r="C565" s="62"/>
      <c r="D565" s="67"/>
      <c r="E565" s="68"/>
      <c r="F565" s="68"/>
      <c r="G565" s="69"/>
      <c r="H565" s="68"/>
      <c r="I565" s="67"/>
      <c r="J565" s="64"/>
    </row>
  </sheetData>
  <mergeCells count="165">
    <mergeCell ref="B177:H177"/>
    <mergeCell ref="B182:H182"/>
    <mergeCell ref="B158:H158"/>
    <mergeCell ref="B162:H162"/>
    <mergeCell ref="B168:H168"/>
    <mergeCell ref="E1:I1"/>
    <mergeCell ref="B13:H13"/>
    <mergeCell ref="B20:H20"/>
    <mergeCell ref="B24:H24"/>
    <mergeCell ref="B33:H33"/>
    <mergeCell ref="B42:H42"/>
    <mergeCell ref="B2:I3"/>
    <mergeCell ref="B4:I5"/>
    <mergeCell ref="B6:I6"/>
    <mergeCell ref="B48:H48"/>
    <mergeCell ref="B55:H55"/>
    <mergeCell ref="B58:H58"/>
    <mergeCell ref="B65:H65"/>
    <mergeCell ref="B66:H66"/>
    <mergeCell ref="B67:H67"/>
    <mergeCell ref="B68:H68"/>
    <mergeCell ref="B70:I71"/>
    <mergeCell ref="B72:I73"/>
    <mergeCell ref="B74:I74"/>
    <mergeCell ref="E76:I76"/>
    <mergeCell ref="B81:H81"/>
    <mergeCell ref="B142:H142"/>
    <mergeCell ref="B143:H143"/>
    <mergeCell ref="B145:I146"/>
    <mergeCell ref="B147:I148"/>
    <mergeCell ref="B149:I149"/>
    <mergeCell ref="E151:I151"/>
    <mergeCell ref="B82:H82"/>
    <mergeCell ref="B83:H83"/>
    <mergeCell ref="B85:I86"/>
    <mergeCell ref="B87:I88"/>
    <mergeCell ref="B89:I89"/>
    <mergeCell ref="E91:I91"/>
    <mergeCell ref="B234:I234"/>
    <mergeCell ref="E236:I236"/>
    <mergeCell ref="B245:H245"/>
    <mergeCell ref="B246:H246"/>
    <mergeCell ref="B247:H247"/>
    <mergeCell ref="B248:H248"/>
    <mergeCell ref="B251:I251"/>
    <mergeCell ref="B99:H99"/>
    <mergeCell ref="B100:H100"/>
    <mergeCell ref="B101:H101"/>
    <mergeCell ref="B102:H102"/>
    <mergeCell ref="B104:I105"/>
    <mergeCell ref="B106:I107"/>
    <mergeCell ref="B108:I108"/>
    <mergeCell ref="E110:I110"/>
    <mergeCell ref="B121:H121"/>
    <mergeCell ref="B125:H125"/>
    <mergeCell ref="B128:H128"/>
    <mergeCell ref="B131:H131"/>
    <mergeCell ref="B134:H134"/>
    <mergeCell ref="B137:H137"/>
    <mergeCell ref="B140:H140"/>
    <mergeCell ref="B141:H141"/>
    <mergeCell ref="B172:H172"/>
    <mergeCell ref="E304:I304"/>
    <mergeCell ref="B187:H187"/>
    <mergeCell ref="B188:H188"/>
    <mergeCell ref="B189:H189"/>
    <mergeCell ref="B190:H190"/>
    <mergeCell ref="B193:I193"/>
    <mergeCell ref="B196:H196"/>
    <mergeCell ref="B197:H197"/>
    <mergeCell ref="B198:H198"/>
    <mergeCell ref="B199:H199"/>
    <mergeCell ref="B201:I202"/>
    <mergeCell ref="B203:I204"/>
    <mergeCell ref="B205:I205"/>
    <mergeCell ref="E207:I207"/>
    <mergeCell ref="B218:H218"/>
    <mergeCell ref="B219:H219"/>
    <mergeCell ref="B220:H220"/>
    <mergeCell ref="B223:I223"/>
    <mergeCell ref="B225:H225"/>
    <mergeCell ref="B226:H226"/>
    <mergeCell ref="B227:H227"/>
    <mergeCell ref="B228:H228"/>
    <mergeCell ref="B230:I231"/>
    <mergeCell ref="B232:I233"/>
    <mergeCell ref="E478:I478"/>
    <mergeCell ref="B253:H253"/>
    <mergeCell ref="B254:H254"/>
    <mergeCell ref="B255:H255"/>
    <mergeCell ref="B256:H256"/>
    <mergeCell ref="B258:I259"/>
    <mergeCell ref="B260:I261"/>
    <mergeCell ref="B262:I262"/>
    <mergeCell ref="E264:I264"/>
    <mergeCell ref="B271:H271"/>
    <mergeCell ref="B275:H275"/>
    <mergeCell ref="B278:H278"/>
    <mergeCell ref="B283:H283"/>
    <mergeCell ref="B284:H284"/>
    <mergeCell ref="B285:H285"/>
    <mergeCell ref="B286:H286"/>
    <mergeCell ref="B289:I289"/>
    <mergeCell ref="B293:H293"/>
    <mergeCell ref="B294:H294"/>
    <mergeCell ref="B295:H295"/>
    <mergeCell ref="B296:H296"/>
    <mergeCell ref="B298:I299"/>
    <mergeCell ref="B300:I301"/>
    <mergeCell ref="B302:I302"/>
    <mergeCell ref="B462:H462"/>
    <mergeCell ref="B465:I465"/>
    <mergeCell ref="B467:H467"/>
    <mergeCell ref="B468:H468"/>
    <mergeCell ref="B469:H469"/>
    <mergeCell ref="B470:H470"/>
    <mergeCell ref="B472:I473"/>
    <mergeCell ref="B474:I475"/>
    <mergeCell ref="B476:I476"/>
    <mergeCell ref="B327:I328"/>
    <mergeCell ref="B329:I329"/>
    <mergeCell ref="E331:I331"/>
    <mergeCell ref="B341:H341"/>
    <mergeCell ref="B451:H451"/>
    <mergeCell ref="B454:H454"/>
    <mergeCell ref="B459:H459"/>
    <mergeCell ref="B460:H460"/>
    <mergeCell ref="B461:H461"/>
    <mergeCell ref="B313:H313"/>
    <mergeCell ref="B314:H314"/>
    <mergeCell ref="B315:H315"/>
    <mergeCell ref="B318:I318"/>
    <mergeCell ref="B320:H320"/>
    <mergeCell ref="B321:H321"/>
    <mergeCell ref="B322:H322"/>
    <mergeCell ref="B323:H323"/>
    <mergeCell ref="B325:I326"/>
    <mergeCell ref="B542:H542"/>
    <mergeCell ref="B544:I545"/>
    <mergeCell ref="B546:I547"/>
    <mergeCell ref="B548:I548"/>
    <mergeCell ref="E550:I550"/>
    <mergeCell ref="B524:H524"/>
    <mergeCell ref="B525:H525"/>
    <mergeCell ref="B526:H526"/>
    <mergeCell ref="E563:I563"/>
    <mergeCell ref="B563:D563"/>
    <mergeCell ref="B514:H514"/>
    <mergeCell ref="B517:I517"/>
    <mergeCell ref="B523:H523"/>
    <mergeCell ref="B528:I529"/>
    <mergeCell ref="B530:I531"/>
    <mergeCell ref="B532:I532"/>
    <mergeCell ref="E534:I534"/>
    <mergeCell ref="B540:H540"/>
    <mergeCell ref="B541:H541"/>
    <mergeCell ref="B497:H497"/>
    <mergeCell ref="B498:H498"/>
    <mergeCell ref="B499:H499"/>
    <mergeCell ref="B501:I502"/>
    <mergeCell ref="B503:I504"/>
    <mergeCell ref="B505:I505"/>
    <mergeCell ref="E507:I507"/>
    <mergeCell ref="B512:H512"/>
    <mergeCell ref="B513:H513"/>
  </mergeCells>
  <phoneticPr fontId="27" type="noConversion"/>
  <printOptions horizontalCentered="1"/>
  <pageMargins left="0.25" right="0.25" top="0.75" bottom="0.75" header="0.3" footer="0.3"/>
  <pageSetup paperSize="9" scale="34" fitToHeight="0" orientation="portrait" useFirstPageNumber="1" r:id="rId1"/>
  <ignoredErrors>
    <ignoredError sqref="B13:E16 B11:E12 B10:D10 F10:G10 B17:D17 G17 B18:E19 B20:E23 B24:E27 B29:E31 B28:C28 E28 B37:E38 B32:E36 B8:E9 B40:E41 B39:D39 G39 B42:E45 B46:E47 B48:E51 B52:E52 B54:E56 B53:D53 G53 B58:E61 B62:E64 B65:E69 B72:E73 B81:E84 B80:C80 F80:G80 B87:E88 B95:E97 B99:E99 B106:E107 B114:E120 B121:E122 B123:E124 B125:E127 B128:E130 B131:E136 B137:E140 B155:E157 B158:E160 B161:E161 B162:E162 B168:E169 B164:D167 B163:C163 E163 B171:E171 B170:C170 E170 B173:E173 B172:E172 J172 E174 B174:C176 G175 B177:E179 B182:E184 B185:E186 B187:E187 B189:E193 B188:E188 J188 B196:E196 B214:E217 B218:E223 B225:E225 E176 B194:C195 E194:E195 G194:G195 B198:E200 B197:E197 J197 B224:C224 E224 B227:E229 B226:E226 J226 B232:E233 B203:E204 B147:E148 C240:D241 B245:E251 F240:G241 C243:E244 B253:E253 C252:E252 B255:E257 B254:E254 J254 B260:E261 B268:E270 C271:E271 B272:E274 B275:E280 B281:E285 B286:E289 B290:E291 B293:E293 B292:E292 G292 B295:E297 B294:E294 J294 B300:E301 B309:E310 B311:C311 B312:E318 E311 B319:C319 B320:E320 B322:E324 B321:E321 J321 B335:E337 B338:D338 B339:E340 H338 B341:E344 B345:E348 B349:C349 E349 B370:E375 B452:E453 B454:E456 B457:E458 B459:E459 B466:C466 B467:E467 B469:E471 B468:E468 J468 B474:E475 B481:E482 C483:E483 B486:E496 B497:E500 B503:E504 B510:E510 B511:E517 B523:E523 B525:E527 B524:E524 J524 B530:E531 B539:C539 B537:C538 B540:E551 G538:G539 B552:C552 E552 B553:E561 B562:E563 G445 B1:E1 C485:D485 F485:G485 B414:D450 F414:G444 F446:G450 B410:E413 B409:D409 F409:G409 B406:E408 B397:D405 F397:G405 B181:E181 B180:C180 F180:G180 F164:G167 B57:D57 F57:G57 B75:E79 C74:E74 B90:E94 C89:E89 B109:E113 C108:E108 B150:E154 C149:E149 B206:E213 C205:E205 B235:E239 C234:E234 B263:E267 C262:E262 B303:E308 C302:E302 B330:E334 C329:E329 B477:E480 C476:E476 B506:E509 C505:E505 B533:E536 C532:E532 B350:E364 B368:C368 E368 B366:E367 B365:C365 E365 B377:E396 B376:C376 E376 E319 B101:E103 B100:E100 J100 B142:E144 B141:E141 J141 B451:E451 J451 B461:E465 B460:E460 J460 E466 B519:E519 C520:E520 B518:D518 G518 H537 H13:H16 H11:H12 H10 H17 H18:H19 H20:H23 H24:H27 H29:H31 H28 H37:H38 H32:H36 H8:H9 H40:H41 H39 H42:H45 H46:H47 H48:H51 H52 H54:H56 H53 H58:H61 H62:H64 H65:H69 H72:H73 H81:H84 H80 H87:H88 H95:H97 H99 H106:H107 H114:H120 H121:H122 H123:H124 H125:H127 H128:H130 H131:H136 H137:H140 H155:H157 H158:H160 H161 H162 H168:H169 H163 H171 H170 H173 H172 H174 H175 H177:H179 H182:H184 H185:H186 H187 H189:H193 H188 H196 H214:H217 H218:H223 H225 H176 H194:H195 H198:H200 H197 H224 H227:H229 H226 H232:H233 H203:H204 H147:H148 H245:H251 H240:H241 H243:H244 H253 H252 H255:H257 H254 H260:H261 H268:H270 H271 H272:H274 H275:H280 H281:H285 H286:H289 H290:H291 H293 H292 H295:H297 H294 H300:H301 H309:H310 H312:H318 H311 H320 H322:H324 H321 H335:H337 H339:H340 H341:H344 H345:H348 H349 H370:H375 H452:H453 H454:H456 H457:H458 H459 H467 H469:H471 H468 H474:H475 H481:H482 H483 H486:H496 H497:H500 H503:H504 H510 H511:H517 H523 H525:H527 H524 H530:H531 H540:H551 H538:H539 H552 H553:H561 H562:H563 H445 H1 H485 H414:H444 H446:H450 H410:H413 H409 H406:H408 H397:H405 H181 H180 H164:H167 H57 H75:H79 H74 H90:H94 H89 H109:H113 H108 H150:H154 H149 H206:H213 H205 H235:H239 H234 H263:H267 H262 H303:H308 H302 H330:H334 H329 H477:H480 H476 H506:H509 H505 H533:H536 H532 H350:H364 H368 H366:H367 H365 H377:H396 H376 H319 H101:H103 H100 H142:H144 H141 H451 H461:H465 H460 H466 H519 H520 H518 I338:J338 I537:J537 I13:J16 I11:J12 I10:J10 I17:J17 I18:J19 I20:J23 I24:J27 I29:J31 I28:J28 I37:J38 I32:J36 I8:J9 I40:J41 I39:J39 I42:J45 I46:J47 I48:J51 I52:J52 I54:J56 I53:J53 I58:J61 I62:J64 I65:J65 I72:J73 J70 I84:J84 I80:J80 I87:J88 J85 I95:J97 I99:J99 I106:J107 J104 I114:J120 I121:J122 I123:J124 I125:J127 I128:J130 I131:J136 I137:J140 I155:J157 I158:J160 I161:J161 I162:J162 I168:J169 I163:J163 I171:J171 I170:J170 I173:J173 I174:J174 I175:J175 I177:J179 I182:J184 I185:J186 I187:J187 I191:J193 I196:J196 I214:J217 I221:J223 I225:J225 I176:J176 I194:J195 I200:J200 I224:J224 I229:J229 I232:J233 J230 I203:J204 J201 I147:J148 J145 I245:J245 I240:J241 I243:J244 I253:J253 I252:J252 I257:J257 I260:J261 J258 I268:J270 I271:J271 I272:J274 I275:J280 I281:J283 I287:J289 I290:J291 I293:J293 I292:J292 I297:J297 I300:J301 J298 I309:J310 I312:J312 I311:J311 I320:J320 I324:J324 I335:J337 I339:J340 I341:J344 I345:J348 I349:J349 I370:J375 I452:J453 I454:J456 I457:J458 I459:J459 I467:J467 I471:J471 I474:J475 J472 I481:J482 I483:J483 I486:J496 I500:J500 I503:J504 J501 I510:J510 I511:J511 I523:J523 I527:J527 I530:J531 J528 I543:J551 I538:J539 I552:J552 I553:J561 I562:J563 I445:J445 I1:J1 I485:J485 I414:J444 I446:J450 I410:J413 I409:J409 I406:J408 I397:J405 I181:J181 I180:J180 I164:J167 I57:J57 I75:J79 I74:J74 I90:J94 I89:J89 I109:J113 I108:J108 I150:J154 I149:J149 I206:J213 I205:J205 I235:J239 I234:J234 I263:J267 I262:J262 I303:J308 I302:J302 I330:J334 I329:J329 I477:J480 I476:J476 I506:J509 I505:J505 I533:J536 I532:J532 I350:J364 I368:J368 I366:J367 I365:J365 I377:J396 I376:J376 I319:J319 I103:J103 I144:J144 I463:J465 I466:J466 I519:J519 I520:J520 I518:J518 F13:G16 F11:G12 F18:G19 F20:G23 F24:G27 F29:G31 F28:G28 F37:G38 F32:G36 F8:G9 F40:G41 F42:G45 F46:G47 F48:G51 F52:G52 F54:G56 F58:G61 F62:G64 F65:G69 F72:G73 F81:G84 F87:G88 F95:G97 F99:G99 F106:G107 F114:G120 F121:G122 F123:G124 F125:G127 F128:G130 F131:G136 F137:G140 F155:G157 F158:G160 F161:G161 F162:G162 F168:G169 F163:G163 F171:G171 F170:G170 F173:G173 F172:G172 F174:G174 F177:G179 F182:G184 F185:G186 F187:G187 F189:G193 F188:G188 F196:G196 F214:G217 F218:G223 F225:G225 F176:G176 F198:G200 F197:G197 F224:G224 F227:G229 F226:G226 F232:G233 F203:G204 F147:G148 F245:G251 F243:G244 F253:G253 F252:G252 F255:G257 F254:G254 F260:G261 F268:G270 F271:G271 F272:G274 F275:G280 F281:G285 F286:G289 F290:G291 F293:G293 F295:G297 F294:G294 F300:G301 F309:G310 F312:G318 F311:G311 F320:G320 F322:G324 F321:G321 F335:G337 F339:G340 F341:G344 F345:G348 F349:G349 F370:G375 F452:G453 F454:G456 F457:G458 F459:G459 F467:G467 F469:G471 F468:G468 F474:G475 F481:G482 F483:G483 F486:G496 F497:G500 F503:G504 F510:G510 F511:G517 F523:G523 F525:G527 F524:G524 F530:G531 F540:G551 F552:G552 F553:G561 F562:G563 F1:G1 F410:G413 F406:G408 F181:G181 F75:G79 F74:G74 F90:G94 F89:G89 F109:G113 F108:G108 F150:G154 F149:G149 F206:G213 F205:G205 F235:G239 F234:G234 F263:G267 F262:G262 F303:G308 F302:G302 F330:G334 F329:G329 F477:G480 F476:G476 F506:G509 F505:G505 F533:G536 F532:G532 F350:G364 F368:G368 F366:G367 F365:G365 F377:G396 F376:G376 F319:G319 F101:G103 F100:G100 F142:G144 F141:G141 F451:G451 F461:G465 F460:G460 F466:G466 F519:G519 F520:G520 I69:J69 J66:J68 J81:J83 J101:J102 J142:J143 J189:J190 J198:J199 J218:J220 J227:J228 I249:J251 J246:J248 J255:J256 J284:J285 J286 J295:J296 I316:J318 J313:J315 J322:J323 J461:J462 J469:J470 J497:J499 I515:J517 J512:J514 J525:J526 J540:J542 J71 J86 J105 J146 J202 J231 J259 J299 B327:E328 H327:H328 I327:J328 J325:J326 F327:G328 J473 J502 J52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LOT N01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Cédric Chrétien</dc:creator>
  <cp:lastModifiedBy>Cédric Chrétien</cp:lastModifiedBy>
  <cp:lastPrinted>2024-07-31T12:32:30Z</cp:lastPrinted>
  <dcterms:created xsi:type="dcterms:W3CDTF">2024-07-18T14:25:15Z</dcterms:created>
  <dcterms:modified xsi:type="dcterms:W3CDTF">2024-07-31T12:40:25Z</dcterms:modified>
</cp:coreProperties>
</file>