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9-SNUM-Prestations-télécommunications (ex- 2023-50)\2_DCE\21_DCE préparation\"/>
    </mc:Choice>
  </mc:AlternateContent>
  <xr:revisionPtr revIDLastSave="0" documentId="13_ncr:1_{85E43BD7-3D91-45D6-B060-E53F0E908DC5}" xr6:coauthVersionLast="47" xr6:coauthVersionMax="47" xr10:uidLastSave="{00000000-0000-0000-0000-000000000000}"/>
  <bookViews>
    <workbookView xWindow="-110" yWindow="-110" windowWidth="19420" windowHeight="10420" xr2:uid="{97DE4B12-0A1F-400E-9E70-E8DECD35D512}"/>
  </bookViews>
  <sheets>
    <sheet name="DQE 2024-39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" l="1"/>
  <c r="I62" i="1" s="1"/>
  <c r="H61" i="1"/>
  <c r="F61" i="1"/>
  <c r="I61" i="1" s="1"/>
  <c r="H60" i="1"/>
  <c r="F60" i="1"/>
  <c r="I60" i="1" s="1"/>
  <c r="H59" i="1"/>
  <c r="F59" i="1"/>
  <c r="I59" i="1" s="1"/>
  <c r="H58" i="1"/>
  <c r="F58" i="1"/>
  <c r="I58" i="1" s="1"/>
  <c r="H57" i="1"/>
  <c r="F57" i="1"/>
  <c r="I57" i="1" s="1"/>
  <c r="H56" i="1"/>
  <c r="F56" i="1"/>
  <c r="I56" i="1" s="1"/>
  <c r="H55" i="1"/>
  <c r="F55" i="1"/>
  <c r="I55" i="1" s="1"/>
  <c r="H54" i="1"/>
  <c r="F54" i="1"/>
  <c r="I54" i="1" s="1"/>
  <c r="H52" i="1"/>
  <c r="F52" i="1"/>
  <c r="I52" i="1" s="1"/>
  <c r="H50" i="1"/>
  <c r="F50" i="1"/>
  <c r="I50" i="1" s="1"/>
  <c r="H48" i="1"/>
  <c r="F48" i="1"/>
  <c r="I48" i="1" s="1"/>
  <c r="F43" i="1"/>
  <c r="H43" i="1" s="1"/>
  <c r="H41" i="1"/>
  <c r="I41" i="1" s="1"/>
  <c r="H40" i="1"/>
  <c r="F40" i="1"/>
  <c r="I40" i="1" s="1"/>
  <c r="H39" i="1"/>
  <c r="F39" i="1"/>
  <c r="I39" i="1" s="1"/>
  <c r="H38" i="1"/>
  <c r="F38" i="1"/>
  <c r="I38" i="1" s="1"/>
  <c r="H37" i="1"/>
  <c r="F37" i="1"/>
  <c r="I37" i="1" s="1"/>
  <c r="H36" i="1"/>
  <c r="F36" i="1"/>
  <c r="I36" i="1" s="1"/>
  <c r="H35" i="1"/>
  <c r="F35" i="1"/>
  <c r="I35" i="1" s="1"/>
  <c r="H34" i="1"/>
  <c r="F34" i="1"/>
  <c r="I34" i="1" s="1"/>
  <c r="H33" i="1"/>
  <c r="F33" i="1"/>
  <c r="I33" i="1" s="1"/>
  <c r="H31" i="1"/>
  <c r="F31" i="1"/>
  <c r="I31" i="1" s="1"/>
  <c r="H30" i="1"/>
  <c r="F30" i="1"/>
  <c r="I30" i="1" s="1"/>
  <c r="H28" i="1"/>
  <c r="F28" i="1"/>
  <c r="I28" i="1" s="1"/>
  <c r="H27" i="1"/>
  <c r="F27" i="1"/>
  <c r="I27" i="1" s="1"/>
  <c r="H26" i="1"/>
  <c r="F26" i="1"/>
  <c r="I26" i="1" s="1"/>
  <c r="H25" i="1"/>
  <c r="F25" i="1"/>
  <c r="I25" i="1" s="1"/>
  <c r="H24" i="1"/>
  <c r="F24" i="1"/>
  <c r="I24" i="1" s="1"/>
  <c r="H23" i="1"/>
  <c r="F23" i="1"/>
  <c r="I23" i="1" s="1"/>
  <c r="H22" i="1"/>
  <c r="F22" i="1"/>
  <c r="I22" i="1" s="1"/>
  <c r="H21" i="1"/>
  <c r="F21" i="1"/>
  <c r="I21" i="1" s="1"/>
  <c r="H20" i="1"/>
  <c r="F20" i="1"/>
  <c r="I20" i="1" s="1"/>
  <c r="H19" i="1"/>
  <c r="F19" i="1"/>
  <c r="I19" i="1" s="1"/>
  <c r="H18" i="1"/>
  <c r="F18" i="1"/>
  <c r="I18" i="1" s="1"/>
  <c r="H17" i="1"/>
  <c r="F17" i="1"/>
  <c r="I17" i="1" s="1"/>
  <c r="H16" i="1"/>
  <c r="F16" i="1"/>
  <c r="I16" i="1" s="1"/>
  <c r="H15" i="1"/>
  <c r="F15" i="1"/>
  <c r="I15" i="1" s="1"/>
  <c r="H14" i="1"/>
  <c r="F14" i="1"/>
  <c r="I14" i="1" s="1"/>
  <c r="H13" i="1"/>
  <c r="F13" i="1"/>
  <c r="I13" i="1" s="1"/>
  <c r="H12" i="1"/>
  <c r="F12" i="1"/>
  <c r="I12" i="1" s="1"/>
  <c r="H11" i="1"/>
  <c r="F11" i="1"/>
  <c r="I11" i="1" s="1"/>
  <c r="G9" i="1"/>
  <c r="F9" i="1"/>
  <c r="G8" i="1"/>
  <c r="H8" i="1" s="1"/>
  <c r="F8" i="1"/>
  <c r="G7" i="1"/>
  <c r="H7" i="1" s="1"/>
  <c r="F7" i="1"/>
  <c r="G6" i="1"/>
  <c r="H6" i="1" s="1"/>
  <c r="F6" i="1"/>
  <c r="H5" i="1"/>
  <c r="F5" i="1"/>
  <c r="I5" i="1" s="1"/>
  <c r="G4" i="1"/>
  <c r="H4" i="1" s="1"/>
  <c r="F4" i="1"/>
  <c r="I7" i="1" l="1"/>
  <c r="H63" i="1"/>
  <c r="I4" i="1"/>
  <c r="I9" i="1"/>
  <c r="H9" i="1"/>
  <c r="H44" i="1" s="1"/>
  <c r="I43" i="1"/>
  <c r="I8" i="1"/>
  <c r="I6" i="1"/>
  <c r="I44" i="1" s="1"/>
  <c r="I63" i="1" l="1"/>
  <c r="I65" i="1" s="1"/>
  <c r="H65" i="1"/>
</calcChain>
</file>

<file path=xl/sharedStrings.xml><?xml version="1.0" encoding="utf-8"?>
<sst xmlns="http://schemas.openxmlformats.org/spreadsheetml/2006/main" count="192" uniqueCount="128">
  <si>
    <t>2024-39-SNUM - Détail Quantitatif Estimatif (DQE) pour les prestations en administration centrale</t>
  </si>
  <si>
    <t>Complexité de la prestation</t>
  </si>
  <si>
    <t>Codification UO</t>
  </si>
  <si>
    <t>Pour prestations récurrentes en administration centrale, durant les jours et heures ouvrés</t>
  </si>
  <si>
    <t>Prix unitaire € HT</t>
  </si>
  <si>
    <t>TVA</t>
  </si>
  <si>
    <t>Prix unitaire € TTC</t>
  </si>
  <si>
    <t>QTES</t>
  </si>
  <si>
    <t>Montant  € HT</t>
  </si>
  <si>
    <t>Montant € TTC</t>
  </si>
  <si>
    <t>AC1</t>
  </si>
  <si>
    <t>Supervision, organisation et contrôle pour 1 mois</t>
  </si>
  <si>
    <t>AC2</t>
  </si>
  <si>
    <t>Prise en charge initiale</t>
  </si>
  <si>
    <t>Opérations techniques standards</t>
  </si>
  <si>
    <t>AC3</t>
  </si>
  <si>
    <t>Exploitation et maintenance des installations téléphonique et du réseau, pour 1 mois et pour 1 technicien télécom/réseau</t>
  </si>
  <si>
    <t>AC4</t>
  </si>
  <si>
    <t>Préparation de support de terminaux mobiles intégrés à une solution MDM, pour 1 mois et pour 1 technicien en téléphonie mobile</t>
  </si>
  <si>
    <t>AC5</t>
  </si>
  <si>
    <t>Assistance technique sur les infrastrucutres multimédia, pour 1 mois pour 1 technicien multimédia</t>
  </si>
  <si>
    <t>AC6</t>
  </si>
  <si>
    <t>Assistance technique sur les infrastructures wifi, pour 1 mois pour 1 technicien réseau</t>
  </si>
  <si>
    <t>Assistance et interventions techniques ponctuelles en admisinistration centrale</t>
  </si>
  <si>
    <t>Opérations standards sur réseau</t>
  </si>
  <si>
    <t>AC7</t>
  </si>
  <si>
    <t>Assistance et intervention technique sur réseau par 1 technicien, pour 0,5 journée ouvrée</t>
  </si>
  <si>
    <t>AC8</t>
  </si>
  <si>
    <t>Assistance et intervention technique sur réseau par 1 technicien, pour 1 journée ouvrée
pour une durée totale inférieure à 1 mois*</t>
  </si>
  <si>
    <t>AC9</t>
  </si>
  <si>
    <t>Assistance et intervention technique sur réseau par 1 technicien, pour 1 journée ouvrée et
pour une durée totale égale ou supérieure à 1 mois et inférieure à 3 mois*</t>
  </si>
  <si>
    <t>AC10</t>
  </si>
  <si>
    <t>Assistance et intervention technique sur réseau par 1 technicien, pour 1 journée ouvrée et
pour une durée totale égale ou supérieure à 3 mois*</t>
  </si>
  <si>
    <t>AC11</t>
  </si>
  <si>
    <t>Dépannage ou intervention technique sur réseau par 1 technicien, pour 2 heures d'intervention - hors jours et heures ouvrés</t>
  </si>
  <si>
    <t>AC12</t>
  </si>
  <si>
    <t>Dépannage et intervention technique sur réseau par 1 technicien, pour 8 heures d'intervention - hors jours et heures ouvrés</t>
  </si>
  <si>
    <t>Opérations standards sur téléphonie</t>
  </si>
  <si>
    <t>AC13</t>
  </si>
  <si>
    <t>Assistance et intervention technique sur téléphonie par 1 technicien, pour 0,5 journée ouvrée</t>
  </si>
  <si>
    <t>AC14</t>
  </si>
  <si>
    <t>Assistance et intervention technique sur téléphonie par 1 technicien, pour 1 journée ouvrée
pour une durée totale inférieure à 1 mois*</t>
  </si>
  <si>
    <t>AC15</t>
  </si>
  <si>
    <t>Assistance et intervention technique sur téléphonie par 1 technicien, pour 1 journée ouvrée
pour une durée totale égale ou supérieure à 1 mois et inférieure à 3 mois*</t>
  </si>
  <si>
    <t>AC16</t>
  </si>
  <si>
    <t>Assistance et intervention technique sur téléphonie par 1 technicien, pour 1 journée ouvrée
pour une durée totale égale ou supérieure à 3 mois*</t>
  </si>
  <si>
    <t>AC17</t>
  </si>
  <si>
    <t>Dépannage ou intervention technique sur téléphonie par 1 technicien, pour 2 heures d'intervention - hors jours et heures ouvrés</t>
  </si>
  <si>
    <t>AC18</t>
  </si>
  <si>
    <t>Dépannage et intervention technique sur téléphonie par 1 technicien, pour 8 heures d'intervention - hors jours et heures ouvrés</t>
  </si>
  <si>
    <t>Opérations complexes sur réseau et téléphonie</t>
  </si>
  <si>
    <t>AC19</t>
  </si>
  <si>
    <t>Intervention technique sur réseau et téléphonie opérée par 1 ingénieur, pour 1/2 journée ouvrée</t>
  </si>
  <si>
    <t>AC20</t>
  </si>
  <si>
    <t>Intervention technique sur réseau et téléphonie opérée par 1 ingénieur, pour 1 journée ouvrée</t>
  </si>
  <si>
    <t>AC21</t>
  </si>
  <si>
    <t>Intervention technique sur réseau et téléphonie opérée par 1 ingénieur, pour 1 journée ouvrée
pour une durée totale égale ou supérieure à 1 mois et inférieure à 3 mois*</t>
  </si>
  <si>
    <t>AC22</t>
  </si>
  <si>
    <t>Intervention technique sur réseau et téléphonie opérée par 1 ingénieur, pour 1 journée ouvrée
pour une durée totale égale ou supérieure à 3 mois*</t>
  </si>
  <si>
    <t>AC23</t>
  </si>
  <si>
    <t>Dépannage et Intervention technique opérée par 1 ingénieur, pour 2 heures d'intervention - hors jours et heures ouvrés</t>
  </si>
  <si>
    <t>AC24</t>
  </si>
  <si>
    <t>Dépannage Intervention technique sur réseau et téléphonie opérée par 1 ingénieur, pour 8 heures d'intervention - hors jours et heures ouvrés</t>
  </si>
  <si>
    <t>Codification</t>
  </si>
  <si>
    <t>Conseil, étude et pilotage</t>
  </si>
  <si>
    <t>Support standard</t>
  </si>
  <si>
    <t>AC25</t>
  </si>
  <si>
    <t>Conseil, étude et pilotage par 1 technicien, pour 1 journée</t>
  </si>
  <si>
    <t>Support complexe</t>
  </si>
  <si>
    <t>AC26</t>
  </si>
  <si>
    <t>Conseil, étude et pilotage par 1 ingénieur, pour 1 journée</t>
  </si>
  <si>
    <t>Travaux d'extension réseau ou téléphonie</t>
  </si>
  <si>
    <t>Travaux techniques standards sur réseau</t>
  </si>
  <si>
    <t>AC27</t>
  </si>
  <si>
    <t>Intervention pour extension réseau opérée par 1 technicien, pour 1/2 journée ouvrée</t>
  </si>
  <si>
    <t>AC28</t>
  </si>
  <si>
    <t>Intervention pour extension réseau opérée par 1 technicien ,pour 1 journée ouvrée
pour une durée totale inférieure à 1 mois*</t>
  </si>
  <si>
    <t>AC29</t>
  </si>
  <si>
    <t>Intervention pour extension réseau opérée par 1 technicien, pour 1 journée ouvrée
pour une durée totale égale ou supérieure à 1 mois et inférieure à 3 mois*</t>
  </si>
  <si>
    <t>AC30</t>
  </si>
  <si>
    <t>Intervention pour extension réseau opérée par 1 technicien, pour 1 journée ouvrée
pour une durée totale égale ou supérieure à 3 mois*</t>
  </si>
  <si>
    <t>Travaux techniques standards sur téléphonie</t>
  </si>
  <si>
    <t>AC31</t>
  </si>
  <si>
    <t>Intervention pour extension téléphonie opérée par 1 technicien, pour 1/2 journée ouvrée</t>
  </si>
  <si>
    <t>AC32</t>
  </si>
  <si>
    <t>Intervention pour extension téléphonie opérée par 1 technicien, pour 1 journée ouvrée
pour une durée totale inférieure à 1 mois*</t>
  </si>
  <si>
    <t>AC33</t>
  </si>
  <si>
    <t>Intervention pour extension téléphonie opérée par 1 technicien, pour 1 journée ouvrée
pour une durée totale égale ou supérieure à 1 mois et inférieure à 3 mois*</t>
  </si>
  <si>
    <t>AC34</t>
  </si>
  <si>
    <t>Intervention pour extension téléphonie opérée par 1 technicien, prix pour 1 journée ouvrée
pour une durée totale égale ou supérieure à 3 mois*</t>
  </si>
  <si>
    <r>
      <t xml:space="preserve">Coefficient multiplicateur </t>
    </r>
    <r>
      <rPr>
        <b/>
        <sz val="11"/>
        <color rgb="FFFF0000"/>
        <rFont val="Calibri"/>
        <family val="2"/>
        <scheme val="minor"/>
      </rPr>
      <t>K</t>
    </r>
    <r>
      <rPr>
        <b/>
        <sz val="11"/>
        <color rgb="FF000000"/>
        <rFont val="Calibri"/>
        <family val="2"/>
        <scheme val="minor"/>
      </rPr>
      <t xml:space="preserve"> sur prix unitaires HT des consommables et équipements de travaux (exemple non contractuel : K = 1,11 pour l'application d'une majoration de 11 %)</t>
    </r>
  </si>
  <si>
    <t>Coefficient multiplicateur =&gt;</t>
  </si>
  <si>
    <t>Estimation de dépense avant marge HT =&gt;</t>
  </si>
  <si>
    <t>Transférabilité</t>
  </si>
  <si>
    <t>AC35</t>
  </si>
  <si>
    <t>2024-39-SNUM - Détail Quantitatif Estimatif (DQE) pour les prestations en DRAC, SCN et services centraux (CMN et CNP)</t>
  </si>
  <si>
    <t>Evaluation des infras téléphonie DRAC, SCN et services centraux CMN et CNP</t>
  </si>
  <si>
    <t>DSCC01</t>
  </si>
  <si>
    <t>Evaluation des infrastructures de téléphonie, pour 1 entité (1 DRAC, 1 SCN…)</t>
  </si>
  <si>
    <t>Prestations récurrentes d'exploitation et maintenance</t>
  </si>
  <si>
    <t>DSCC02</t>
  </si>
  <si>
    <t>Exploitation et maintenance préventive des installations de 1 entité, pour 1 mois et pour 1 technicien</t>
  </si>
  <si>
    <t>Assitance technique à distance</t>
  </si>
  <si>
    <t>DSCC03</t>
  </si>
  <si>
    <t>Assistance technique à distance pour maintenance curative, tous échanges pour 1 ticket</t>
  </si>
  <si>
    <t>Intervention technique ponctuelles sur site</t>
  </si>
  <si>
    <t>DSCC04</t>
  </si>
  <si>
    <t>Intervention technique sur site par 1 technicien, pour 0,5 journée ouvrée</t>
  </si>
  <si>
    <t>DSCC05</t>
  </si>
  <si>
    <t>Intervention technique sur site par 1 technicien, pour 1 journée ouvrée</t>
  </si>
  <si>
    <t>DSCC06</t>
  </si>
  <si>
    <t>Dépannage ou intervention technique sur site par 1 technicien, pour 2 heures d'intervention - hors jours et heures ouvrés</t>
  </si>
  <si>
    <t>DSCC07</t>
  </si>
  <si>
    <t>Dépannage et intervention technique sur site par 1 technicien, pour 8 heures d'intervention - hors jours et heures ouvrés</t>
  </si>
  <si>
    <t>Opérations techniques complexe</t>
  </si>
  <si>
    <t>DSCC08</t>
  </si>
  <si>
    <t>Intervention technique sur site par 1 ingénieur, pour 1/2 journée ouvrée</t>
  </si>
  <si>
    <t>DSCC09</t>
  </si>
  <si>
    <t>Intervention technique sur site par 1 ingénieur, pour 1 journée ouvrée</t>
  </si>
  <si>
    <t>DSCC10</t>
  </si>
  <si>
    <t>Dépannage et Intervention technique sur site par 1 ingénieur, pour 2 heures d'intervention - hors jours et heures ouvrés</t>
  </si>
  <si>
    <t>DSCC11</t>
  </si>
  <si>
    <t>Dépannage Intervention technique sur site par 1 ingénieur, pour 8 heures d'intervention - hors jours et heures ouvrés</t>
  </si>
  <si>
    <t>Estimation de dépense avant marge =&gt;</t>
  </si>
  <si>
    <t>TOTAL AC</t>
  </si>
  <si>
    <t>TOTAL DRAC/DAC SCN CNP CNMN</t>
  </si>
  <si>
    <r>
      <t xml:space="preserve">2024-39-SNUM - Détail Quantitatif Estimatif (DQE) - </t>
    </r>
    <r>
      <rPr>
        <b/>
        <sz val="18"/>
        <color rgb="FFFF0000"/>
        <rFont val="Calibri"/>
        <family val="2"/>
        <scheme val="minor"/>
      </rPr>
      <t xml:space="preserve">AC </t>
    </r>
    <r>
      <rPr>
        <b/>
        <sz val="22"/>
        <color rgb="FFFF0000"/>
        <rFont val="Calibri"/>
        <family val="2"/>
        <scheme val="minor"/>
      </rPr>
      <t>+</t>
    </r>
    <r>
      <rPr>
        <b/>
        <sz val="18"/>
        <color rgb="FFFF0000"/>
        <rFont val="Calibri"/>
        <family val="2"/>
        <scheme val="minor"/>
      </rPr>
      <t xml:space="preserve"> DRAC/DAC SCN CNP CNMN</t>
    </r>
  </si>
  <si>
    <t>TOTAL AC + DRAC/DAC SCN CNP CNMN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</si>
</sst>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0.00\ \€"/>
  </numFmts>
  <fonts count="17" x14ac:knownFonts="1">
    <font>
      <sz val="10"/>
      <color rgb="FF000000"/>
      <name val="Times New Roman"/>
      <charset val="204"/>
    </font>
    <font>
      <sz val="18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8"/>
      <color rgb="FF00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CCCFF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ck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indexed="64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ck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dotted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indexed="64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center" vertical="center" shrinkToFit="1"/>
    </xf>
    <xf numFmtId="9" fontId="4" fillId="0" borderId="12" xfId="0" applyNumberFormat="1" applyFont="1" applyBorder="1" applyAlignment="1">
      <alignment horizontal="center" vertical="center" shrinkToFit="1"/>
    </xf>
    <xf numFmtId="164" fontId="4" fillId="0" borderId="13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shrinkToFit="1"/>
    </xf>
    <xf numFmtId="164" fontId="4" fillId="0" borderId="15" xfId="0" applyNumberFormat="1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164" fontId="4" fillId="0" borderId="19" xfId="0" applyNumberFormat="1" applyFont="1" applyBorder="1" applyAlignment="1">
      <alignment horizontal="center" vertical="center" shrinkToFit="1"/>
    </xf>
    <xf numFmtId="9" fontId="4" fillId="0" borderId="20" xfId="0" applyNumberFormat="1" applyFont="1" applyBorder="1" applyAlignment="1">
      <alignment horizontal="center" vertical="center" shrinkToFit="1"/>
    </xf>
    <xf numFmtId="164" fontId="4" fillId="0" borderId="21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shrinkToFit="1"/>
    </xf>
    <xf numFmtId="164" fontId="4" fillId="0" borderId="23" xfId="0" applyNumberFormat="1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164" fontId="4" fillId="0" borderId="35" xfId="0" applyNumberFormat="1" applyFont="1" applyBorder="1" applyAlignment="1">
      <alignment horizontal="center" vertical="center" shrinkToFit="1"/>
    </xf>
    <xf numFmtId="9" fontId="4" fillId="0" borderId="33" xfId="0" applyNumberFormat="1" applyFont="1" applyBorder="1" applyAlignment="1">
      <alignment horizontal="center" vertical="center" shrinkToFit="1"/>
    </xf>
    <xf numFmtId="164" fontId="4" fillId="0" borderId="36" xfId="0" applyNumberFormat="1" applyFont="1" applyBorder="1" applyAlignment="1">
      <alignment horizontal="center" vertical="center" shrinkToFit="1"/>
    </xf>
    <xf numFmtId="164" fontId="4" fillId="0" borderId="33" xfId="0" applyNumberFormat="1" applyFont="1" applyBorder="1" applyAlignment="1">
      <alignment horizontal="center" vertical="center" shrinkToFit="1"/>
    </xf>
    <xf numFmtId="164" fontId="4" fillId="0" borderId="37" xfId="0" applyNumberFormat="1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shrinkToFit="1"/>
    </xf>
    <xf numFmtId="164" fontId="4" fillId="0" borderId="38" xfId="0" applyNumberFormat="1" applyFont="1" applyBorder="1" applyAlignment="1">
      <alignment horizontal="center" vertical="center" shrinkToFit="1"/>
    </xf>
    <xf numFmtId="164" fontId="4" fillId="0" borderId="39" xfId="0" applyNumberFormat="1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left" vertical="center" wrapText="1"/>
    </xf>
    <xf numFmtId="9" fontId="4" fillId="0" borderId="42" xfId="0" applyNumberFormat="1" applyFont="1" applyBorder="1" applyAlignment="1">
      <alignment horizontal="center" vertical="center" shrinkToFit="1"/>
    </xf>
    <xf numFmtId="164" fontId="4" fillId="0" borderId="43" xfId="0" applyNumberFormat="1" applyFont="1" applyBorder="1" applyAlignment="1">
      <alignment horizontal="center" vertical="center" shrinkToFit="1"/>
    </xf>
    <xf numFmtId="164" fontId="4" fillId="0" borderId="44" xfId="0" applyNumberFormat="1" applyFont="1" applyBorder="1" applyAlignment="1">
      <alignment horizontal="center" vertical="center" shrinkToFit="1"/>
    </xf>
    <xf numFmtId="164" fontId="4" fillId="0" borderId="45" xfId="0" applyNumberFormat="1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left" vertical="center" wrapText="1"/>
    </xf>
    <xf numFmtId="164" fontId="4" fillId="0" borderId="47" xfId="0" applyNumberFormat="1" applyFont="1" applyBorder="1" applyAlignment="1">
      <alignment horizontal="center" vertical="center" shrinkToFit="1"/>
    </xf>
    <xf numFmtId="9" fontId="4" fillId="0" borderId="25" xfId="0" applyNumberFormat="1" applyFont="1" applyBorder="1" applyAlignment="1">
      <alignment horizontal="center" vertical="center" shrinkToFit="1"/>
    </xf>
    <xf numFmtId="164" fontId="4" fillId="0" borderId="48" xfId="0" applyNumberFormat="1" applyFont="1" applyBorder="1" applyAlignment="1">
      <alignment horizontal="center" vertical="center" shrinkToFit="1"/>
    </xf>
    <xf numFmtId="164" fontId="4" fillId="0" borderId="42" xfId="0" applyNumberFormat="1" applyFont="1" applyBorder="1" applyAlignment="1">
      <alignment horizontal="center" vertical="center" shrinkToFit="1"/>
    </xf>
    <xf numFmtId="164" fontId="4" fillId="0" borderId="49" xfId="0" applyNumberFormat="1" applyFont="1" applyBorder="1" applyAlignment="1">
      <alignment horizontal="center" vertical="center" shrinkToFit="1"/>
    </xf>
    <xf numFmtId="164" fontId="4" fillId="0" borderId="46" xfId="0" applyNumberFormat="1" applyFont="1" applyBorder="1" applyAlignment="1">
      <alignment horizontal="center" vertical="center" shrinkToFit="1"/>
    </xf>
    <xf numFmtId="164" fontId="4" fillId="0" borderId="25" xfId="0" applyNumberFormat="1" applyFont="1" applyBorder="1" applyAlignment="1">
      <alignment horizontal="center" vertical="center" shrinkToFit="1"/>
    </xf>
    <xf numFmtId="164" fontId="4" fillId="0" borderId="51" xfId="0" applyNumberFormat="1" applyFont="1" applyBorder="1" applyAlignment="1">
      <alignment horizontal="center" vertical="center" shrinkToFit="1"/>
    </xf>
    <xf numFmtId="164" fontId="4" fillId="0" borderId="52" xfId="0" applyNumberFormat="1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left" vertical="center" wrapText="1"/>
    </xf>
    <xf numFmtId="164" fontId="4" fillId="0" borderId="55" xfId="0" applyNumberFormat="1" applyFont="1" applyBorder="1" applyAlignment="1">
      <alignment horizontal="center" vertical="center" shrinkToFit="1"/>
    </xf>
    <xf numFmtId="10" fontId="4" fillId="0" borderId="38" xfId="0" applyNumberFormat="1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center" vertical="center" wrapText="1"/>
    </xf>
    <xf numFmtId="10" fontId="4" fillId="0" borderId="56" xfId="0" applyNumberFormat="1" applyFont="1" applyBorder="1" applyAlignment="1">
      <alignment horizontal="center" vertical="center" shrinkToFit="1"/>
    </xf>
    <xf numFmtId="9" fontId="4" fillId="0" borderId="38" xfId="0" applyNumberFormat="1" applyFont="1" applyBorder="1" applyAlignment="1">
      <alignment horizontal="center" vertical="center" shrinkToFit="1"/>
    </xf>
    <xf numFmtId="164" fontId="4" fillId="0" borderId="57" xfId="0" applyNumberFormat="1" applyFont="1" applyBorder="1" applyAlignment="1">
      <alignment horizontal="center" vertical="center" shrinkToFit="1"/>
    </xf>
    <xf numFmtId="9" fontId="4" fillId="0" borderId="29" xfId="0" applyNumberFormat="1" applyFont="1" applyBorder="1" applyAlignment="1">
      <alignment horizontal="center" vertical="center" shrinkToFit="1"/>
    </xf>
    <xf numFmtId="0" fontId="3" fillId="0" borderId="58" xfId="0" applyFont="1" applyBorder="1" applyAlignment="1">
      <alignment horizontal="left" vertical="center" wrapText="1"/>
    </xf>
    <xf numFmtId="164" fontId="4" fillId="0" borderId="59" xfId="0" applyNumberFormat="1" applyFont="1" applyBorder="1" applyAlignment="1">
      <alignment horizontal="center" vertical="center" shrinkToFit="1"/>
    </xf>
    <xf numFmtId="9" fontId="4" fillId="0" borderId="17" xfId="0" applyNumberFormat="1" applyFont="1" applyBorder="1" applyAlignment="1">
      <alignment horizontal="center" vertical="center" shrinkToFit="1"/>
    </xf>
    <xf numFmtId="164" fontId="4" fillId="0" borderId="58" xfId="0" applyNumberFormat="1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wrapText="1"/>
    </xf>
    <xf numFmtId="164" fontId="4" fillId="0" borderId="60" xfId="0" applyNumberFormat="1" applyFont="1" applyBorder="1" applyAlignment="1">
      <alignment horizontal="center" vertical="center" shrinkToFit="1"/>
    </xf>
    <xf numFmtId="164" fontId="4" fillId="0" borderId="61" xfId="0" applyNumberFormat="1" applyFont="1" applyBorder="1" applyAlignment="1">
      <alignment horizontal="center" vertical="center" shrinkToFit="1"/>
    </xf>
    <xf numFmtId="164" fontId="4" fillId="0" borderId="62" xfId="0" applyNumberFormat="1" applyFont="1" applyBorder="1" applyAlignment="1">
      <alignment horizontal="center" vertical="center" shrinkToFit="1"/>
    </xf>
    <xf numFmtId="164" fontId="5" fillId="0" borderId="66" xfId="0" applyNumberFormat="1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164" fontId="5" fillId="0" borderId="68" xfId="0" applyNumberFormat="1" applyFont="1" applyBorder="1" applyAlignment="1">
      <alignment horizontal="center" vertical="center" wrapText="1" shrinkToFit="1"/>
    </xf>
    <xf numFmtId="4" fontId="4" fillId="0" borderId="69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8" fontId="3" fillId="0" borderId="4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shrinkToFit="1"/>
    </xf>
    <xf numFmtId="0" fontId="7" fillId="0" borderId="70" xfId="0" applyFont="1" applyBorder="1" applyAlignment="1">
      <alignment horizontal="center" vertical="center" wrapText="1"/>
    </xf>
    <xf numFmtId="164" fontId="4" fillId="0" borderId="74" xfId="0" applyNumberFormat="1" applyFont="1" applyBorder="1" applyAlignment="1">
      <alignment horizontal="center" vertical="center" shrinkToFit="1"/>
    </xf>
    <xf numFmtId="1" fontId="2" fillId="2" borderId="4" xfId="0" applyNumberFormat="1" applyFont="1" applyFill="1" applyBorder="1" applyAlignment="1">
      <alignment horizontal="center" vertical="center" wrapText="1"/>
    </xf>
    <xf numFmtId="0" fontId="4" fillId="0" borderId="75" xfId="0" applyFont="1" applyBorder="1" applyAlignment="1">
      <alignment horizontal="left" vertical="center"/>
    </xf>
    <xf numFmtId="0" fontId="4" fillId="0" borderId="38" xfId="0" applyFont="1" applyBorder="1" applyAlignment="1">
      <alignment horizontal="center" vertical="center"/>
    </xf>
    <xf numFmtId="0" fontId="4" fillId="0" borderId="54" xfId="0" applyFont="1" applyBorder="1" applyAlignment="1">
      <alignment horizontal="left" vertical="center"/>
    </xf>
    <xf numFmtId="1" fontId="4" fillId="0" borderId="55" xfId="0" applyNumberFormat="1" applyFont="1" applyBorder="1" applyAlignment="1">
      <alignment horizontal="center" vertical="center" shrinkToFit="1"/>
    </xf>
    <xf numFmtId="0" fontId="4" fillId="0" borderId="76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164" fontId="4" fillId="0" borderId="40" xfId="0" applyNumberFormat="1" applyFont="1" applyBorder="1" applyAlignment="1">
      <alignment horizontal="center" vertical="center" shrinkToFit="1"/>
    </xf>
    <xf numFmtId="3" fontId="4" fillId="0" borderId="52" xfId="0" applyNumberFormat="1" applyFont="1" applyBorder="1" applyAlignment="1">
      <alignment horizontal="center" vertical="center" shrinkToFit="1"/>
    </xf>
    <xf numFmtId="1" fontId="4" fillId="0" borderId="52" xfId="0" applyNumberFormat="1" applyFont="1" applyBorder="1" applyAlignment="1">
      <alignment horizontal="center" vertical="center" shrinkToFit="1"/>
    </xf>
    <xf numFmtId="0" fontId="4" fillId="3" borderId="38" xfId="0" applyFont="1" applyFill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 shrinkToFit="1"/>
    </xf>
    <xf numFmtId="164" fontId="4" fillId="0" borderId="77" xfId="0" applyNumberFormat="1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left" vertical="center" wrapText="1"/>
    </xf>
    <xf numFmtId="9" fontId="4" fillId="0" borderId="78" xfId="0" applyNumberFormat="1" applyFont="1" applyBorder="1" applyAlignment="1">
      <alignment horizontal="center" vertical="center" shrinkToFit="1"/>
    </xf>
    <xf numFmtId="1" fontId="4" fillId="0" borderId="59" xfId="0" applyNumberFormat="1" applyFont="1" applyBorder="1" applyAlignment="1">
      <alignment horizontal="center" vertical="center" shrinkToFit="1"/>
    </xf>
    <xf numFmtId="164" fontId="4" fillId="0" borderId="78" xfId="0" applyNumberFormat="1" applyFont="1" applyBorder="1" applyAlignment="1">
      <alignment horizontal="center" vertical="center" shrinkToFit="1"/>
    </xf>
    <xf numFmtId="164" fontId="4" fillId="0" borderId="80" xfId="0" applyNumberFormat="1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/>
    </xf>
    <xf numFmtId="0" fontId="3" fillId="0" borderId="81" xfId="0" applyFont="1" applyBorder="1" applyAlignment="1">
      <alignment horizontal="left" vertical="center" wrapText="1"/>
    </xf>
    <xf numFmtId="1" fontId="4" fillId="0" borderId="47" xfId="0" applyNumberFormat="1" applyFont="1" applyBorder="1" applyAlignment="1">
      <alignment horizontal="center" vertical="center" shrinkToFit="1"/>
    </xf>
    <xf numFmtId="0" fontId="4" fillId="3" borderId="56" xfId="0" applyFont="1" applyFill="1" applyBorder="1" applyAlignment="1">
      <alignment horizontal="center" vertical="center"/>
    </xf>
    <xf numFmtId="164" fontId="4" fillId="0" borderId="82" xfId="0" applyNumberFormat="1" applyFont="1" applyBorder="1" applyAlignment="1">
      <alignment horizontal="center" vertical="center" shrinkToFit="1"/>
    </xf>
    <xf numFmtId="9" fontId="4" fillId="0" borderId="56" xfId="0" applyNumberFormat="1" applyFont="1" applyBorder="1" applyAlignment="1">
      <alignment horizontal="center" vertical="center" shrinkToFit="1"/>
    </xf>
    <xf numFmtId="164" fontId="4" fillId="0" borderId="53" xfId="0" applyNumberFormat="1" applyFont="1" applyBorder="1" applyAlignment="1">
      <alignment horizontal="center" vertical="center" shrinkToFit="1"/>
    </xf>
    <xf numFmtId="1" fontId="4" fillId="0" borderId="82" xfId="0" applyNumberFormat="1" applyFont="1" applyBorder="1" applyAlignment="1">
      <alignment horizontal="center" vertical="center" shrinkToFit="1"/>
    </xf>
    <xf numFmtId="164" fontId="4" fillId="0" borderId="56" xfId="0" applyNumberFormat="1" applyFont="1" applyBorder="1" applyAlignment="1">
      <alignment horizontal="center" vertical="center" shrinkToFit="1"/>
    </xf>
    <xf numFmtId="164" fontId="5" fillId="0" borderId="83" xfId="0" applyNumberFormat="1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164" fontId="5" fillId="0" borderId="5" xfId="0" applyNumberFormat="1" applyFont="1" applyBorder="1" applyAlignment="1">
      <alignment horizontal="center" vertical="center" wrapText="1" shrinkToFit="1"/>
    </xf>
    <xf numFmtId="4" fontId="4" fillId="0" borderId="4" xfId="0" applyNumberFormat="1" applyFont="1" applyBorder="1" applyAlignment="1">
      <alignment horizontal="center" vertical="center"/>
    </xf>
    <xf numFmtId="164" fontId="4" fillId="0" borderId="84" xfId="0" applyNumberFormat="1" applyFont="1" applyBorder="1" applyAlignment="1">
      <alignment horizontal="center" vertical="center" shrinkToFit="1"/>
    </xf>
    <xf numFmtId="164" fontId="4" fillId="0" borderId="85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164" fontId="9" fillId="5" borderId="73" xfId="0" applyNumberFormat="1" applyFont="1" applyFill="1" applyBorder="1" applyAlignment="1">
      <alignment horizontal="center" vertical="center" shrinkToFit="1"/>
    </xf>
    <xf numFmtId="164" fontId="9" fillId="5" borderId="74" xfId="0" applyNumberFormat="1" applyFont="1" applyFill="1" applyBorder="1" applyAlignment="1">
      <alignment horizontal="center" vertical="center" shrinkToFit="1"/>
    </xf>
    <xf numFmtId="164" fontId="1" fillId="5" borderId="1" xfId="0" applyNumberFormat="1" applyFont="1" applyFill="1" applyBorder="1" applyAlignment="1">
      <alignment horizontal="center" vertical="center" shrinkToFit="1"/>
    </xf>
    <xf numFmtId="164" fontId="1" fillId="5" borderId="7" xfId="0" applyNumberFormat="1" applyFont="1" applyFill="1" applyBorder="1" applyAlignment="1">
      <alignment horizontal="center" vertical="center" shrinkToFit="1"/>
    </xf>
    <xf numFmtId="0" fontId="12" fillId="5" borderId="71" xfId="0" applyFont="1" applyFill="1" applyBorder="1" applyAlignment="1">
      <alignment horizontal="center" vertical="top"/>
    </xf>
    <xf numFmtId="0" fontId="12" fillId="5" borderId="72" xfId="0" applyFont="1" applyFill="1" applyBorder="1" applyAlignment="1">
      <alignment horizontal="center" vertical="top"/>
    </xf>
    <xf numFmtId="0" fontId="10" fillId="4" borderId="86" xfId="0" applyFont="1" applyFill="1" applyBorder="1" applyAlignment="1">
      <alignment horizontal="center" vertical="center"/>
    </xf>
    <xf numFmtId="0" fontId="11" fillId="4" borderId="71" xfId="0" applyFont="1" applyFill="1" applyBorder="1" applyAlignment="1">
      <alignment horizontal="center" vertical="center"/>
    </xf>
    <xf numFmtId="0" fontId="11" fillId="4" borderId="72" xfId="0" applyFont="1" applyFill="1" applyBorder="1" applyAlignment="1">
      <alignment horizontal="center" vertical="center"/>
    </xf>
    <xf numFmtId="0" fontId="5" fillId="0" borderId="63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/>
    </xf>
    <xf numFmtId="0" fontId="8" fillId="0" borderId="65" xfId="0" applyFont="1" applyBorder="1" applyAlignment="1">
      <alignment horizontal="left" vertical="center"/>
    </xf>
    <xf numFmtId="0" fontId="10" fillId="5" borderId="71" xfId="0" applyFont="1" applyFill="1" applyBorder="1" applyAlignment="1">
      <alignment horizontal="center" vertical="top"/>
    </xf>
    <xf numFmtId="0" fontId="10" fillId="5" borderId="72" xfId="0" applyFont="1" applyFill="1" applyBorder="1" applyAlignment="1">
      <alignment horizontal="center" vertical="top"/>
    </xf>
    <xf numFmtId="0" fontId="2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E6E39-DE9B-42A0-B4DB-7D962EC30CFE}">
  <dimension ref="A1:J71"/>
  <sheetViews>
    <sheetView tabSelected="1" topLeftCell="C1" zoomScale="90" zoomScaleNormal="90" workbookViewId="0">
      <selection activeCell="A10" sqref="A10"/>
    </sheetView>
  </sheetViews>
  <sheetFormatPr baseColWidth="10" defaultColWidth="8.796875" defaultRowHeight="13" x14ac:dyDescent="0.3"/>
  <cols>
    <col min="1" max="1" width="35.5" style="1" customWidth="1"/>
    <col min="2" max="2" width="18.09765625" style="1" customWidth="1"/>
    <col min="3" max="3" width="117.09765625" style="1" customWidth="1"/>
    <col min="4" max="4" width="27.3984375" style="1" customWidth="1"/>
    <col min="5" max="5" width="19.796875" style="1" customWidth="1"/>
    <col min="6" max="6" width="22.296875" style="1" customWidth="1"/>
    <col min="7" max="7" width="14" style="1" customWidth="1"/>
    <col min="8" max="8" width="18.19921875" style="1" customWidth="1"/>
    <col min="9" max="9" width="18.796875" style="1" customWidth="1"/>
    <col min="10" max="16384" width="8.796875" style="1"/>
  </cols>
  <sheetData>
    <row r="1" spans="1:9" ht="42.65" customHeight="1" thickBot="1" x14ac:dyDescent="0.35">
      <c r="A1" s="126" t="s">
        <v>126</v>
      </c>
    </row>
    <row r="2" spans="1:9" ht="32.4" customHeight="1" thickTop="1" thickBot="1" x14ac:dyDescent="0.35">
      <c r="A2" s="134" t="s">
        <v>0</v>
      </c>
      <c r="B2" s="135"/>
      <c r="C2" s="135"/>
      <c r="D2" s="135"/>
      <c r="E2" s="135"/>
      <c r="F2" s="135"/>
      <c r="G2" s="135"/>
      <c r="H2" s="135"/>
      <c r="I2" s="136"/>
    </row>
    <row r="3" spans="1:9" ht="45" customHeight="1" thickTop="1" thickBot="1" x14ac:dyDescent="0.35">
      <c r="A3" s="2" t="s">
        <v>1</v>
      </c>
      <c r="B3" s="3" t="s">
        <v>2</v>
      </c>
      <c r="C3" s="4" t="s">
        <v>3</v>
      </c>
      <c r="D3" s="5" t="s">
        <v>4</v>
      </c>
      <c r="E3" s="3" t="s">
        <v>5</v>
      </c>
      <c r="F3" s="4" t="s">
        <v>6</v>
      </c>
      <c r="G3" s="6" t="s">
        <v>7</v>
      </c>
      <c r="H3" s="7" t="s">
        <v>8</v>
      </c>
      <c r="I3" s="8" t="s">
        <v>9</v>
      </c>
    </row>
    <row r="4" spans="1:9" ht="21" customHeight="1" thickTop="1" x14ac:dyDescent="0.3">
      <c r="A4" s="152"/>
      <c r="B4" s="9" t="s">
        <v>10</v>
      </c>
      <c r="C4" s="10" t="s">
        <v>11</v>
      </c>
      <c r="D4" s="11"/>
      <c r="E4" s="12">
        <v>0.2</v>
      </c>
      <c r="F4" s="13">
        <f>D4*(1+E4)</f>
        <v>0</v>
      </c>
      <c r="G4" s="14">
        <f>12*4</f>
        <v>48</v>
      </c>
      <c r="H4" s="15">
        <f>D4*G4</f>
        <v>0</v>
      </c>
      <c r="I4" s="16">
        <f>F4*G4</f>
        <v>0</v>
      </c>
    </row>
    <row r="5" spans="1:9" ht="21" customHeight="1" thickBot="1" x14ac:dyDescent="0.35">
      <c r="A5" s="153"/>
      <c r="B5" s="17" t="s">
        <v>12</v>
      </c>
      <c r="C5" s="18" t="s">
        <v>13</v>
      </c>
      <c r="D5" s="19"/>
      <c r="E5" s="20">
        <v>0.2</v>
      </c>
      <c r="F5" s="21">
        <f t="shared" ref="F5:F9" si="0">D5*(1+E5)</f>
        <v>0</v>
      </c>
      <c r="G5" s="22">
        <v>1</v>
      </c>
      <c r="H5" s="23">
        <f t="shared" ref="H5:H9" si="1">D5*G5</f>
        <v>0</v>
      </c>
      <c r="I5" s="24">
        <f t="shared" ref="I5:I9" si="2">F5*G5</f>
        <v>0</v>
      </c>
    </row>
    <row r="6" spans="1:9" ht="21" customHeight="1" x14ac:dyDescent="0.3">
      <c r="A6" s="154" t="s">
        <v>14</v>
      </c>
      <c r="B6" s="25" t="s">
        <v>15</v>
      </c>
      <c r="C6" s="159" t="s">
        <v>16</v>
      </c>
      <c r="D6" s="26"/>
      <c r="E6" s="12">
        <v>0.2</v>
      </c>
      <c r="F6" s="13">
        <f t="shared" si="0"/>
        <v>0</v>
      </c>
      <c r="G6" s="27">
        <f>(2*12)*4</f>
        <v>96</v>
      </c>
      <c r="H6" s="15">
        <f t="shared" si="1"/>
        <v>0</v>
      </c>
      <c r="I6" s="16">
        <f t="shared" si="2"/>
        <v>0</v>
      </c>
    </row>
    <row r="7" spans="1:9" ht="26" customHeight="1" x14ac:dyDescent="0.3">
      <c r="A7" s="153"/>
      <c r="B7" s="28" t="s">
        <v>17</v>
      </c>
      <c r="C7" s="29" t="s">
        <v>18</v>
      </c>
      <c r="D7" s="26"/>
      <c r="E7" s="12">
        <v>0.2</v>
      </c>
      <c r="F7" s="13">
        <f t="shared" si="0"/>
        <v>0</v>
      </c>
      <c r="G7" s="30">
        <f>(1.5*12)*4</f>
        <v>72</v>
      </c>
      <c r="H7" s="15">
        <f t="shared" si="1"/>
        <v>0</v>
      </c>
      <c r="I7" s="16">
        <f t="shared" si="2"/>
        <v>0</v>
      </c>
    </row>
    <row r="8" spans="1:9" ht="21" customHeight="1" x14ac:dyDescent="0.3">
      <c r="A8" s="153"/>
      <c r="B8" s="28" t="s">
        <v>19</v>
      </c>
      <c r="C8" s="29" t="s">
        <v>20</v>
      </c>
      <c r="D8" s="26"/>
      <c r="E8" s="12">
        <v>0.2</v>
      </c>
      <c r="F8" s="13">
        <f t="shared" si="0"/>
        <v>0</v>
      </c>
      <c r="G8" s="30">
        <f>(1.5*12)*4</f>
        <v>72</v>
      </c>
      <c r="H8" s="15">
        <f t="shared" si="1"/>
        <v>0</v>
      </c>
      <c r="I8" s="16">
        <f t="shared" si="2"/>
        <v>0</v>
      </c>
    </row>
    <row r="9" spans="1:9" ht="21" customHeight="1" thickBot="1" x14ac:dyDescent="0.35">
      <c r="A9" s="155"/>
      <c r="B9" s="31" t="s">
        <v>21</v>
      </c>
      <c r="C9" s="32" t="s">
        <v>22</v>
      </c>
      <c r="D9" s="33"/>
      <c r="E9" s="34">
        <v>0.2</v>
      </c>
      <c r="F9" s="35">
        <f t="shared" si="0"/>
        <v>0</v>
      </c>
      <c r="G9" s="22">
        <f>12*4</f>
        <v>48</v>
      </c>
      <c r="H9" s="36">
        <f t="shared" si="1"/>
        <v>0</v>
      </c>
      <c r="I9" s="37">
        <f t="shared" si="2"/>
        <v>0</v>
      </c>
    </row>
    <row r="10" spans="1:9" ht="45" customHeight="1" thickTop="1" thickBot="1" x14ac:dyDescent="0.35">
      <c r="A10" s="2" t="s">
        <v>1</v>
      </c>
      <c r="B10" s="3" t="s">
        <v>2</v>
      </c>
      <c r="C10" s="4" t="s">
        <v>23</v>
      </c>
      <c r="D10" s="5" t="s">
        <v>4</v>
      </c>
      <c r="E10" s="3" t="s">
        <v>5</v>
      </c>
      <c r="F10" s="4" t="s">
        <v>6</v>
      </c>
      <c r="G10" s="6" t="s">
        <v>7</v>
      </c>
      <c r="H10" s="7" t="s">
        <v>8</v>
      </c>
      <c r="I10" s="8" t="s">
        <v>9</v>
      </c>
    </row>
    <row r="11" spans="1:9" ht="19.5" customHeight="1" thickTop="1" x14ac:dyDescent="0.3">
      <c r="A11" s="152" t="s">
        <v>24</v>
      </c>
      <c r="B11" s="9" t="s">
        <v>25</v>
      </c>
      <c r="C11" s="38" t="s">
        <v>26</v>
      </c>
      <c r="D11" s="26"/>
      <c r="E11" s="12">
        <v>0.2</v>
      </c>
      <c r="F11" s="39">
        <f t="shared" ref="F11:F28" si="3">D11*(1+E11)</f>
        <v>0</v>
      </c>
      <c r="G11" s="27">
        <v>10</v>
      </c>
      <c r="H11" s="40">
        <f t="shared" ref="H11:H28" si="4">D11*G11</f>
        <v>0</v>
      </c>
      <c r="I11" s="41">
        <f t="shared" ref="I11:I28" si="5">F11*G11</f>
        <v>0</v>
      </c>
    </row>
    <row r="12" spans="1:9" ht="33" customHeight="1" x14ac:dyDescent="0.3">
      <c r="A12" s="153"/>
      <c r="B12" s="28" t="s">
        <v>27</v>
      </c>
      <c r="C12" s="42" t="s">
        <v>28</v>
      </c>
      <c r="D12" s="26"/>
      <c r="E12" s="12">
        <v>0.2</v>
      </c>
      <c r="F12" s="13">
        <f t="shared" si="3"/>
        <v>0</v>
      </c>
      <c r="G12" s="30">
        <v>5</v>
      </c>
      <c r="H12" s="15">
        <f t="shared" si="4"/>
        <v>0</v>
      </c>
      <c r="I12" s="16">
        <f t="shared" si="5"/>
        <v>0</v>
      </c>
    </row>
    <row r="13" spans="1:9" ht="35" customHeight="1" x14ac:dyDescent="0.3">
      <c r="A13" s="153"/>
      <c r="B13" s="28" t="s">
        <v>29</v>
      </c>
      <c r="C13" s="42" t="s">
        <v>30</v>
      </c>
      <c r="D13" s="26"/>
      <c r="E13" s="12">
        <v>0.2</v>
      </c>
      <c r="F13" s="13">
        <f t="shared" si="3"/>
        <v>0</v>
      </c>
      <c r="G13" s="30">
        <v>20</v>
      </c>
      <c r="H13" s="15">
        <f t="shared" si="4"/>
        <v>0</v>
      </c>
      <c r="I13" s="16">
        <f t="shared" si="5"/>
        <v>0</v>
      </c>
    </row>
    <row r="14" spans="1:9" ht="32.75" customHeight="1" x14ac:dyDescent="0.3">
      <c r="A14" s="153"/>
      <c r="B14" s="28" t="s">
        <v>31</v>
      </c>
      <c r="C14" s="42" t="s">
        <v>32</v>
      </c>
      <c r="D14" s="26"/>
      <c r="E14" s="12">
        <v>0.2</v>
      </c>
      <c r="F14" s="13">
        <f t="shared" si="3"/>
        <v>0</v>
      </c>
      <c r="G14" s="30">
        <v>60</v>
      </c>
      <c r="H14" s="15">
        <f t="shared" si="4"/>
        <v>0</v>
      </c>
      <c r="I14" s="16">
        <f t="shared" si="5"/>
        <v>0</v>
      </c>
    </row>
    <row r="15" spans="1:9" ht="20.399999999999999" customHeight="1" x14ac:dyDescent="0.3">
      <c r="A15" s="153"/>
      <c r="B15" s="28" t="s">
        <v>33</v>
      </c>
      <c r="C15" s="42" t="s">
        <v>34</v>
      </c>
      <c r="D15" s="26"/>
      <c r="E15" s="12">
        <v>0.2</v>
      </c>
      <c r="F15" s="13">
        <f t="shared" si="3"/>
        <v>0</v>
      </c>
      <c r="G15" s="30">
        <v>10</v>
      </c>
      <c r="H15" s="15">
        <f t="shared" si="4"/>
        <v>0</v>
      </c>
      <c r="I15" s="16">
        <f t="shared" si="5"/>
        <v>0</v>
      </c>
    </row>
    <row r="16" spans="1:9" ht="20" customHeight="1" thickBot="1" x14ac:dyDescent="0.35">
      <c r="A16" s="156"/>
      <c r="B16" s="17" t="s">
        <v>35</v>
      </c>
      <c r="C16" s="18" t="s">
        <v>36</v>
      </c>
      <c r="D16" s="26"/>
      <c r="E16" s="43">
        <v>0.2</v>
      </c>
      <c r="F16" s="44">
        <f t="shared" si="3"/>
        <v>0</v>
      </c>
      <c r="G16" s="22">
        <v>5</v>
      </c>
      <c r="H16" s="45">
        <f t="shared" si="4"/>
        <v>0</v>
      </c>
      <c r="I16" s="46">
        <f t="shared" si="5"/>
        <v>0</v>
      </c>
    </row>
    <row r="17" spans="1:9" ht="19.25" customHeight="1" x14ac:dyDescent="0.3">
      <c r="A17" s="154" t="s">
        <v>37</v>
      </c>
      <c r="B17" s="25" t="s">
        <v>38</v>
      </c>
      <c r="C17" s="47" t="s">
        <v>39</v>
      </c>
      <c r="D17" s="48"/>
      <c r="E17" s="49">
        <v>0.2</v>
      </c>
      <c r="F17" s="13">
        <f t="shared" si="3"/>
        <v>0</v>
      </c>
      <c r="G17" s="27">
        <v>20</v>
      </c>
      <c r="H17" s="15">
        <f t="shared" si="4"/>
        <v>0</v>
      </c>
      <c r="I17" s="16">
        <f t="shared" si="5"/>
        <v>0</v>
      </c>
    </row>
    <row r="18" spans="1:9" ht="29" customHeight="1" x14ac:dyDescent="0.3">
      <c r="A18" s="153"/>
      <c r="B18" s="28" t="s">
        <v>40</v>
      </c>
      <c r="C18" s="42" t="s">
        <v>41</v>
      </c>
      <c r="D18" s="26"/>
      <c r="E18" s="12">
        <v>0.2</v>
      </c>
      <c r="F18" s="13">
        <f t="shared" si="3"/>
        <v>0</v>
      </c>
      <c r="G18" s="30">
        <v>20</v>
      </c>
      <c r="H18" s="15">
        <f t="shared" si="4"/>
        <v>0</v>
      </c>
      <c r="I18" s="16">
        <f t="shared" si="5"/>
        <v>0</v>
      </c>
    </row>
    <row r="19" spans="1:9" ht="29" customHeight="1" x14ac:dyDescent="0.3">
      <c r="A19" s="153"/>
      <c r="B19" s="28" t="s">
        <v>42</v>
      </c>
      <c r="C19" s="42" t="s">
        <v>43</v>
      </c>
      <c r="D19" s="26"/>
      <c r="E19" s="12">
        <v>0.2</v>
      </c>
      <c r="F19" s="13">
        <f t="shared" si="3"/>
        <v>0</v>
      </c>
      <c r="G19" s="30">
        <v>120</v>
      </c>
      <c r="H19" s="15">
        <f t="shared" si="4"/>
        <v>0</v>
      </c>
      <c r="I19" s="16">
        <f t="shared" si="5"/>
        <v>0</v>
      </c>
    </row>
    <row r="20" spans="1:9" ht="29" customHeight="1" x14ac:dyDescent="0.3">
      <c r="A20" s="153"/>
      <c r="B20" s="28" t="s">
        <v>44</v>
      </c>
      <c r="C20" s="42" t="s">
        <v>45</v>
      </c>
      <c r="D20" s="26"/>
      <c r="E20" s="12">
        <v>0.2</v>
      </c>
      <c r="F20" s="13">
        <f t="shared" si="3"/>
        <v>0</v>
      </c>
      <c r="G20" s="30">
        <v>120</v>
      </c>
      <c r="H20" s="15">
        <f t="shared" si="4"/>
        <v>0</v>
      </c>
      <c r="I20" s="16">
        <f t="shared" si="5"/>
        <v>0</v>
      </c>
    </row>
    <row r="21" spans="1:9" ht="27.5" customHeight="1" x14ac:dyDescent="0.3">
      <c r="A21" s="153"/>
      <c r="B21" s="28" t="s">
        <v>46</v>
      </c>
      <c r="C21" s="42" t="s">
        <v>47</v>
      </c>
      <c r="D21" s="26"/>
      <c r="E21" s="12">
        <v>0.2</v>
      </c>
      <c r="F21" s="13">
        <f t="shared" si="3"/>
        <v>0</v>
      </c>
      <c r="G21" s="30">
        <v>20</v>
      </c>
      <c r="H21" s="15">
        <f t="shared" si="4"/>
        <v>0</v>
      </c>
      <c r="I21" s="16">
        <f t="shared" si="5"/>
        <v>0</v>
      </c>
    </row>
    <row r="22" spans="1:9" ht="27" customHeight="1" thickBot="1" x14ac:dyDescent="0.35">
      <c r="A22" s="156"/>
      <c r="B22" s="17" t="s">
        <v>48</v>
      </c>
      <c r="C22" s="18" t="s">
        <v>49</v>
      </c>
      <c r="D22" s="26"/>
      <c r="E22" s="43">
        <v>0.2</v>
      </c>
      <c r="F22" s="50">
        <f t="shared" si="3"/>
        <v>0</v>
      </c>
      <c r="G22" s="22">
        <v>10</v>
      </c>
      <c r="H22" s="51">
        <f t="shared" si="4"/>
        <v>0</v>
      </c>
      <c r="I22" s="52">
        <f t="shared" si="5"/>
        <v>0</v>
      </c>
    </row>
    <row r="23" spans="1:9" ht="21" customHeight="1" x14ac:dyDescent="0.3">
      <c r="A23" s="142" t="s">
        <v>50</v>
      </c>
      <c r="B23" s="25" t="s">
        <v>51</v>
      </c>
      <c r="C23" s="47" t="s">
        <v>52</v>
      </c>
      <c r="D23" s="48"/>
      <c r="E23" s="49">
        <v>0.2</v>
      </c>
      <c r="F23" s="53">
        <f t="shared" si="3"/>
        <v>0</v>
      </c>
      <c r="G23" s="27">
        <v>20</v>
      </c>
      <c r="H23" s="54">
        <f t="shared" si="4"/>
        <v>0</v>
      </c>
      <c r="I23" s="55">
        <f t="shared" si="5"/>
        <v>0</v>
      </c>
    </row>
    <row r="24" spans="1:9" ht="21" customHeight="1" x14ac:dyDescent="0.3">
      <c r="A24" s="143"/>
      <c r="B24" s="28" t="s">
        <v>53</v>
      </c>
      <c r="C24" s="42" t="s">
        <v>54</v>
      </c>
      <c r="D24" s="56"/>
      <c r="E24" s="12">
        <v>0.2</v>
      </c>
      <c r="F24" s="13">
        <f t="shared" si="3"/>
        <v>0</v>
      </c>
      <c r="G24" s="30">
        <v>10</v>
      </c>
      <c r="H24" s="15">
        <f t="shared" si="4"/>
        <v>0</v>
      </c>
      <c r="I24" s="16">
        <f t="shared" si="5"/>
        <v>0</v>
      </c>
    </row>
    <row r="25" spans="1:9" ht="33" customHeight="1" x14ac:dyDescent="0.3">
      <c r="A25" s="143"/>
      <c r="B25" s="28" t="s">
        <v>55</v>
      </c>
      <c r="C25" s="42" t="s">
        <v>56</v>
      </c>
      <c r="D25" s="56"/>
      <c r="E25" s="12">
        <v>0.2</v>
      </c>
      <c r="F25" s="13">
        <f t="shared" si="3"/>
        <v>0</v>
      </c>
      <c r="G25" s="30">
        <v>20</v>
      </c>
      <c r="H25" s="15">
        <f t="shared" si="4"/>
        <v>0</v>
      </c>
      <c r="I25" s="16">
        <f t="shared" si="5"/>
        <v>0</v>
      </c>
    </row>
    <row r="26" spans="1:9" ht="32.75" customHeight="1" x14ac:dyDescent="0.3">
      <c r="A26" s="143"/>
      <c r="B26" s="28" t="s">
        <v>57</v>
      </c>
      <c r="C26" s="42" t="s">
        <v>58</v>
      </c>
      <c r="D26" s="56"/>
      <c r="E26" s="12">
        <v>0.2</v>
      </c>
      <c r="F26" s="13">
        <f t="shared" si="3"/>
        <v>0</v>
      </c>
      <c r="G26" s="30">
        <v>60</v>
      </c>
      <c r="H26" s="15">
        <f t="shared" si="4"/>
        <v>0</v>
      </c>
      <c r="I26" s="16">
        <f t="shared" si="5"/>
        <v>0</v>
      </c>
    </row>
    <row r="27" spans="1:9" ht="20" customHeight="1" x14ac:dyDescent="0.3">
      <c r="A27" s="143"/>
      <c r="B27" s="57" t="s">
        <v>59</v>
      </c>
      <c r="C27" s="42" t="s">
        <v>60</v>
      </c>
      <c r="D27" s="56"/>
      <c r="E27" s="12">
        <v>0.2</v>
      </c>
      <c r="F27" s="13">
        <f t="shared" si="3"/>
        <v>0</v>
      </c>
      <c r="G27" s="30">
        <v>10</v>
      </c>
      <c r="H27" s="15">
        <f t="shared" si="4"/>
        <v>0</v>
      </c>
      <c r="I27" s="16">
        <f t="shared" si="5"/>
        <v>0</v>
      </c>
    </row>
    <row r="28" spans="1:9" ht="37.25" customHeight="1" thickBot="1" x14ac:dyDescent="0.35">
      <c r="A28" s="157"/>
      <c r="B28" s="17" t="s">
        <v>61</v>
      </c>
      <c r="C28" s="58" t="s">
        <v>62</v>
      </c>
      <c r="D28" s="56"/>
      <c r="E28" s="12">
        <v>0.2</v>
      </c>
      <c r="F28" s="13">
        <f t="shared" si="3"/>
        <v>0</v>
      </c>
      <c r="G28" s="22">
        <v>5</v>
      </c>
      <c r="H28" s="15">
        <f t="shared" si="4"/>
        <v>0</v>
      </c>
      <c r="I28" s="16">
        <f t="shared" si="5"/>
        <v>0</v>
      </c>
    </row>
    <row r="29" spans="1:9" ht="21.5" customHeight="1" thickTop="1" thickBot="1" x14ac:dyDescent="0.35">
      <c r="A29" s="2" t="s">
        <v>1</v>
      </c>
      <c r="B29" s="3" t="s">
        <v>63</v>
      </c>
      <c r="C29" s="4" t="s">
        <v>64</v>
      </c>
      <c r="D29" s="5" t="s">
        <v>4</v>
      </c>
      <c r="E29" s="3" t="s">
        <v>5</v>
      </c>
      <c r="F29" s="4" t="s">
        <v>6</v>
      </c>
      <c r="G29" s="6" t="s">
        <v>7</v>
      </c>
      <c r="H29" s="7" t="s">
        <v>8</v>
      </c>
      <c r="I29" s="8" t="s">
        <v>9</v>
      </c>
    </row>
    <row r="30" spans="1:9" ht="21.5" customHeight="1" thickTop="1" x14ac:dyDescent="0.3">
      <c r="A30" s="59" t="s">
        <v>65</v>
      </c>
      <c r="B30" s="60" t="s">
        <v>66</v>
      </c>
      <c r="C30" s="61" t="s">
        <v>67</v>
      </c>
      <c r="D30" s="62"/>
      <c r="E30" s="63">
        <v>0.2</v>
      </c>
      <c r="F30" s="13">
        <f t="shared" ref="F30:F31" si="6">D30*(1+E30)</f>
        <v>0</v>
      </c>
      <c r="G30" s="27">
        <v>10</v>
      </c>
      <c r="H30" s="15">
        <f t="shared" ref="H30:H31" si="7">D30*G30</f>
        <v>0</v>
      </c>
      <c r="I30" s="16">
        <f t="shared" ref="I30:I31" si="8">F30*G30</f>
        <v>0</v>
      </c>
    </row>
    <row r="31" spans="1:9" ht="21.5" customHeight="1" thickBot="1" x14ac:dyDescent="0.35">
      <c r="A31" s="64" t="s">
        <v>68</v>
      </c>
      <c r="B31" s="65" t="s">
        <v>69</v>
      </c>
      <c r="C31" s="32" t="s">
        <v>70</v>
      </c>
      <c r="D31" s="26"/>
      <c r="E31" s="66">
        <v>0.2</v>
      </c>
      <c r="F31" s="13">
        <f t="shared" si="6"/>
        <v>0</v>
      </c>
      <c r="G31" s="22">
        <v>10</v>
      </c>
      <c r="H31" s="15">
        <f t="shared" si="7"/>
        <v>0</v>
      </c>
      <c r="I31" s="16">
        <f t="shared" si="8"/>
        <v>0</v>
      </c>
    </row>
    <row r="32" spans="1:9" ht="24" customHeight="1" thickTop="1" thickBot="1" x14ac:dyDescent="0.35">
      <c r="A32" s="2" t="s">
        <v>1</v>
      </c>
      <c r="B32" s="3" t="s">
        <v>63</v>
      </c>
      <c r="C32" s="4" t="s">
        <v>71</v>
      </c>
      <c r="D32" s="5" t="s">
        <v>4</v>
      </c>
      <c r="E32" s="3" t="s">
        <v>5</v>
      </c>
      <c r="F32" s="4" t="s">
        <v>6</v>
      </c>
      <c r="G32" s="6" t="s">
        <v>7</v>
      </c>
      <c r="H32" s="7" t="s">
        <v>8</v>
      </c>
      <c r="I32" s="8" t="s">
        <v>9</v>
      </c>
    </row>
    <row r="33" spans="1:9" ht="20.75" customHeight="1" thickTop="1" x14ac:dyDescent="0.3">
      <c r="A33" s="158" t="s">
        <v>72</v>
      </c>
      <c r="B33" s="9" t="s">
        <v>73</v>
      </c>
      <c r="C33" s="47" t="s">
        <v>74</v>
      </c>
      <c r="D33" s="48"/>
      <c r="E33" s="67">
        <v>0.2</v>
      </c>
      <c r="F33" s="13">
        <f t="shared" ref="F33:F40" si="9">D33*(1+E33)</f>
        <v>0</v>
      </c>
      <c r="G33" s="27">
        <v>5</v>
      </c>
      <c r="H33" s="68">
        <f t="shared" ref="H33:H40" si="10">D33*G33</f>
        <v>0</v>
      </c>
      <c r="I33" s="41">
        <f t="shared" ref="I33:I40" si="11">F33*G33</f>
        <v>0</v>
      </c>
    </row>
    <row r="34" spans="1:9" ht="29" x14ac:dyDescent="0.3">
      <c r="A34" s="143"/>
      <c r="B34" s="28" t="s">
        <v>75</v>
      </c>
      <c r="C34" s="42" t="s">
        <v>76</v>
      </c>
      <c r="D34" s="56"/>
      <c r="E34" s="69">
        <v>0.2</v>
      </c>
      <c r="F34" s="13">
        <f t="shared" si="9"/>
        <v>0</v>
      </c>
      <c r="G34" s="30">
        <v>10</v>
      </c>
      <c r="H34" s="11">
        <f t="shared" si="10"/>
        <v>0</v>
      </c>
      <c r="I34" s="16">
        <f t="shared" si="11"/>
        <v>0</v>
      </c>
    </row>
    <row r="35" spans="1:9" ht="29" x14ac:dyDescent="0.3">
      <c r="A35" s="143"/>
      <c r="B35" s="28" t="s">
        <v>77</v>
      </c>
      <c r="C35" s="42" t="s">
        <v>78</v>
      </c>
      <c r="D35" s="56"/>
      <c r="E35" s="69">
        <v>0.2</v>
      </c>
      <c r="F35" s="13">
        <f t="shared" si="9"/>
        <v>0</v>
      </c>
      <c r="G35" s="30">
        <v>20</v>
      </c>
      <c r="H35" s="11">
        <f t="shared" si="10"/>
        <v>0</v>
      </c>
      <c r="I35" s="16">
        <f t="shared" si="11"/>
        <v>0</v>
      </c>
    </row>
    <row r="36" spans="1:9" ht="29.5" thickBot="1" x14ac:dyDescent="0.35">
      <c r="A36" s="144"/>
      <c r="B36" s="17" t="s">
        <v>79</v>
      </c>
      <c r="C36" s="70" t="s">
        <v>80</v>
      </c>
      <c r="D36" s="71"/>
      <c r="E36" s="72">
        <v>0.2</v>
      </c>
      <c r="F36" s="73">
        <f t="shared" si="9"/>
        <v>0</v>
      </c>
      <c r="G36" s="22">
        <v>60</v>
      </c>
      <c r="H36" s="19">
        <f t="shared" si="10"/>
        <v>0</v>
      </c>
      <c r="I36" s="24">
        <f t="shared" si="11"/>
        <v>0</v>
      </c>
    </row>
    <row r="37" spans="1:9" ht="18.5" customHeight="1" x14ac:dyDescent="0.3">
      <c r="A37" s="142" t="s">
        <v>81</v>
      </c>
      <c r="B37" s="25" t="s">
        <v>82</v>
      </c>
      <c r="C37" s="42" t="s">
        <v>83</v>
      </c>
      <c r="D37" s="56"/>
      <c r="E37" s="49">
        <v>0.2</v>
      </c>
      <c r="F37" s="13">
        <f t="shared" si="9"/>
        <v>0</v>
      </c>
      <c r="G37" s="14">
        <v>10</v>
      </c>
      <c r="H37" s="15">
        <f t="shared" si="10"/>
        <v>0</v>
      </c>
      <c r="I37" s="16">
        <f t="shared" si="11"/>
        <v>0</v>
      </c>
    </row>
    <row r="38" spans="1:9" ht="32" customHeight="1" x14ac:dyDescent="0.3">
      <c r="A38" s="143"/>
      <c r="B38" s="28" t="s">
        <v>84</v>
      </c>
      <c r="C38" s="42" t="s">
        <v>85</v>
      </c>
      <c r="D38" s="56"/>
      <c r="E38" s="69">
        <v>0.2</v>
      </c>
      <c r="F38" s="13">
        <f t="shared" si="9"/>
        <v>0</v>
      </c>
      <c r="G38" s="30">
        <v>20</v>
      </c>
      <c r="H38" s="15">
        <f t="shared" si="10"/>
        <v>0</v>
      </c>
      <c r="I38" s="16">
        <f t="shared" si="11"/>
        <v>0</v>
      </c>
    </row>
    <row r="39" spans="1:9" ht="28.25" customHeight="1" x14ac:dyDescent="0.3">
      <c r="A39" s="143"/>
      <c r="B39" s="28" t="s">
        <v>86</v>
      </c>
      <c r="C39" s="42" t="s">
        <v>87</v>
      </c>
      <c r="D39" s="56"/>
      <c r="E39" s="69">
        <v>0.2</v>
      </c>
      <c r="F39" s="13">
        <f t="shared" si="9"/>
        <v>0</v>
      </c>
      <c r="G39" s="30">
        <v>60</v>
      </c>
      <c r="H39" s="15">
        <f t="shared" si="10"/>
        <v>0</v>
      </c>
      <c r="I39" s="16">
        <f t="shared" si="11"/>
        <v>0</v>
      </c>
    </row>
    <row r="40" spans="1:9" ht="31.5" customHeight="1" thickBot="1" x14ac:dyDescent="0.35">
      <c r="A40" s="144"/>
      <c r="B40" s="74" t="s">
        <v>88</v>
      </c>
      <c r="C40" s="18" t="s">
        <v>89</v>
      </c>
      <c r="D40" s="75"/>
      <c r="E40" s="72">
        <v>0.2</v>
      </c>
      <c r="F40" s="50">
        <f t="shared" si="9"/>
        <v>0</v>
      </c>
      <c r="G40" s="22">
        <v>120</v>
      </c>
      <c r="H40" s="76">
        <f t="shared" si="10"/>
        <v>0</v>
      </c>
      <c r="I40" s="77">
        <f t="shared" si="11"/>
        <v>0</v>
      </c>
    </row>
    <row r="41" spans="1:9" ht="42" customHeight="1" thickBot="1" x14ac:dyDescent="0.35">
      <c r="A41" s="137" t="s">
        <v>90</v>
      </c>
      <c r="B41" s="145"/>
      <c r="C41" s="146"/>
      <c r="D41" s="78" t="s">
        <v>91</v>
      </c>
      <c r="E41" s="79"/>
      <c r="F41" s="80" t="s">
        <v>92</v>
      </c>
      <c r="G41" s="81">
        <v>195000</v>
      </c>
      <c r="H41" s="15">
        <f>G41*E41</f>
        <v>0</v>
      </c>
      <c r="I41" s="16">
        <f>H41*1.2</f>
        <v>0</v>
      </c>
    </row>
    <row r="42" spans="1:9" ht="33.5" customHeight="1" thickTop="1" thickBot="1" x14ac:dyDescent="0.35">
      <c r="A42" s="82"/>
      <c r="B42" s="3" t="s">
        <v>63</v>
      </c>
      <c r="C42" s="4" t="s">
        <v>93</v>
      </c>
      <c r="D42" s="5" t="s">
        <v>4</v>
      </c>
      <c r="E42" s="3" t="s">
        <v>5</v>
      </c>
      <c r="F42" s="4" t="s">
        <v>6</v>
      </c>
      <c r="G42" s="6" t="s">
        <v>7</v>
      </c>
      <c r="H42" s="7" t="s">
        <v>8</v>
      </c>
      <c r="I42" s="8" t="s">
        <v>9</v>
      </c>
    </row>
    <row r="43" spans="1:9" ht="26.75" customHeight="1" thickTop="1" thickBot="1" x14ac:dyDescent="0.35">
      <c r="A43" s="83"/>
      <c r="B43" s="84" t="s">
        <v>94</v>
      </c>
      <c r="C43" s="85" t="s">
        <v>93</v>
      </c>
      <c r="D43" s="86"/>
      <c r="E43" s="87">
        <v>0.2</v>
      </c>
      <c r="F43" s="88">
        <f>D43*(1+E43)</f>
        <v>0</v>
      </c>
      <c r="G43" s="89">
        <v>1</v>
      </c>
      <c r="H43" s="36">
        <f t="shared" ref="H43" si="12">F43*(1+G43)</f>
        <v>0</v>
      </c>
      <c r="I43" s="37">
        <f>F43*G43</f>
        <v>0</v>
      </c>
    </row>
    <row r="44" spans="1:9" ht="21" customHeight="1" thickTop="1" thickBot="1" x14ac:dyDescent="0.35">
      <c r="A44" s="140" t="s">
        <v>124</v>
      </c>
      <c r="B44" s="140"/>
      <c r="C44" s="140"/>
      <c r="D44" s="140"/>
      <c r="E44" s="140"/>
      <c r="F44" s="140"/>
      <c r="G44" s="141"/>
      <c r="H44" s="128">
        <f>SUM(H4:H9,H11:H28,H30:H31,H33:H41,H43)</f>
        <v>0</v>
      </c>
      <c r="I44" s="129">
        <f>SUM(I4:I9,I11:I28,I30:I31,I33:I41,I43)</f>
        <v>0</v>
      </c>
    </row>
    <row r="45" spans="1:9" ht="12" customHeight="1" thickTop="1" thickBot="1" x14ac:dyDescent="0.35"/>
    <row r="46" spans="1:9" ht="31.75" customHeight="1" thickTop="1" thickBot="1" x14ac:dyDescent="0.35">
      <c r="A46" s="134" t="s">
        <v>95</v>
      </c>
      <c r="B46" s="135"/>
      <c r="C46" s="135"/>
      <c r="D46" s="135"/>
      <c r="E46" s="135"/>
      <c r="F46" s="135"/>
      <c r="G46" s="135"/>
      <c r="H46" s="135"/>
      <c r="I46" s="136"/>
    </row>
    <row r="47" spans="1:9" ht="24" customHeight="1" thickTop="1" thickBot="1" x14ac:dyDescent="0.35">
      <c r="A47" s="2"/>
      <c r="B47" s="3" t="s">
        <v>2</v>
      </c>
      <c r="C47" s="4" t="s">
        <v>96</v>
      </c>
      <c r="D47" s="5" t="s">
        <v>4</v>
      </c>
      <c r="E47" s="3" t="s">
        <v>5</v>
      </c>
      <c r="F47" s="4" t="s">
        <v>6</v>
      </c>
      <c r="G47" s="91" t="s">
        <v>7</v>
      </c>
      <c r="H47" s="7" t="s">
        <v>8</v>
      </c>
      <c r="I47" s="8" t="s">
        <v>9</v>
      </c>
    </row>
    <row r="48" spans="1:9" ht="15.5" thickTop="1" thickBot="1" x14ac:dyDescent="0.35">
      <c r="A48" s="92"/>
      <c r="B48" s="93" t="s">
        <v>97</v>
      </c>
      <c r="C48" s="94" t="s">
        <v>98</v>
      </c>
      <c r="D48" s="62"/>
      <c r="E48" s="67">
        <v>0.2</v>
      </c>
      <c r="F48" s="39">
        <f>D48*(1+E48)</f>
        <v>0</v>
      </c>
      <c r="G48" s="95">
        <v>33</v>
      </c>
      <c r="H48" s="15">
        <f>D48*G48</f>
        <v>0</v>
      </c>
      <c r="I48" s="16">
        <f>F48*G48</f>
        <v>0</v>
      </c>
    </row>
    <row r="49" spans="1:10" ht="29.5" customHeight="1" thickTop="1" thickBot="1" x14ac:dyDescent="0.35">
      <c r="A49" s="2" t="s">
        <v>1</v>
      </c>
      <c r="B49" s="3" t="s">
        <v>2</v>
      </c>
      <c r="C49" s="4" t="s">
        <v>99</v>
      </c>
      <c r="D49" s="5"/>
      <c r="E49" s="3" t="s">
        <v>5</v>
      </c>
      <c r="F49" s="4" t="s">
        <v>6</v>
      </c>
      <c r="G49" s="91" t="s">
        <v>7</v>
      </c>
      <c r="H49" s="7" t="s">
        <v>8</v>
      </c>
      <c r="I49" s="8" t="s">
        <v>9</v>
      </c>
    </row>
    <row r="50" spans="1:10" ht="21" customHeight="1" thickTop="1" thickBot="1" x14ac:dyDescent="0.35">
      <c r="A50" s="96" t="s">
        <v>14</v>
      </c>
      <c r="B50" s="97" t="s">
        <v>100</v>
      </c>
      <c r="C50" s="98" t="s">
        <v>101</v>
      </c>
      <c r="D50" s="56"/>
      <c r="E50" s="69">
        <v>0.2</v>
      </c>
      <c r="F50" s="99">
        <f>D50*(1+E50)</f>
        <v>0</v>
      </c>
      <c r="G50" s="100">
        <v>1584</v>
      </c>
      <c r="H50" s="15">
        <f t="shared" ref="H50:H61" si="13">D50*G50</f>
        <v>0</v>
      </c>
      <c r="I50" s="16">
        <f t="shared" ref="I50:I61" si="14">F50*G50</f>
        <v>0</v>
      </c>
    </row>
    <row r="51" spans="1:10" ht="26.5" customHeight="1" thickTop="1" thickBot="1" x14ac:dyDescent="0.35">
      <c r="A51" s="2" t="s">
        <v>1</v>
      </c>
      <c r="B51" s="3" t="s">
        <v>2</v>
      </c>
      <c r="C51" s="4" t="s">
        <v>102</v>
      </c>
      <c r="D51" s="5"/>
      <c r="E51" s="3" t="s">
        <v>5</v>
      </c>
      <c r="F51" s="4" t="s">
        <v>6</v>
      </c>
      <c r="G51" s="91" t="s">
        <v>7</v>
      </c>
      <c r="H51" s="7" t="s">
        <v>8</v>
      </c>
      <c r="I51" s="8" t="s">
        <v>9</v>
      </c>
    </row>
    <row r="52" spans="1:10" ht="21" customHeight="1" thickTop="1" thickBot="1" x14ac:dyDescent="0.35">
      <c r="A52" s="96" t="s">
        <v>14</v>
      </c>
      <c r="B52" s="97" t="s">
        <v>103</v>
      </c>
      <c r="C52" s="98" t="s">
        <v>104</v>
      </c>
      <c r="D52" s="56"/>
      <c r="E52" s="69">
        <v>0.2</v>
      </c>
      <c r="F52" s="99">
        <f>D52*(1+E52)</f>
        <v>0</v>
      </c>
      <c r="G52" s="101">
        <v>800</v>
      </c>
      <c r="H52" s="15">
        <f t="shared" si="13"/>
        <v>0</v>
      </c>
      <c r="I52" s="16">
        <f t="shared" si="14"/>
        <v>0</v>
      </c>
    </row>
    <row r="53" spans="1:10" ht="28.5" customHeight="1" thickTop="1" thickBot="1" x14ac:dyDescent="0.35">
      <c r="A53" s="2" t="s">
        <v>1</v>
      </c>
      <c r="B53" s="3" t="s">
        <v>2</v>
      </c>
      <c r="C53" s="4" t="s">
        <v>105</v>
      </c>
      <c r="D53" s="5"/>
      <c r="E53" s="3" t="s">
        <v>5</v>
      </c>
      <c r="F53" s="4" t="s">
        <v>6</v>
      </c>
      <c r="G53" s="91" t="s">
        <v>7</v>
      </c>
      <c r="H53" s="7" t="s">
        <v>8</v>
      </c>
      <c r="I53" s="8" t="s">
        <v>9</v>
      </c>
    </row>
    <row r="54" spans="1:10" ht="17.399999999999999" customHeight="1" thickTop="1" x14ac:dyDescent="0.3">
      <c r="A54" s="147" t="s">
        <v>14</v>
      </c>
      <c r="B54" s="102" t="s">
        <v>106</v>
      </c>
      <c r="C54" s="61" t="s">
        <v>107</v>
      </c>
      <c r="D54" s="62"/>
      <c r="E54" s="67">
        <v>0.2</v>
      </c>
      <c r="F54" s="39">
        <f t="shared" ref="F54:F61" si="15">D54*(1+E54)</f>
        <v>0</v>
      </c>
      <c r="G54" s="95">
        <v>400</v>
      </c>
      <c r="H54" s="40">
        <f t="shared" si="13"/>
        <v>0</v>
      </c>
      <c r="I54" s="41">
        <f t="shared" si="14"/>
        <v>0</v>
      </c>
    </row>
    <row r="55" spans="1:10" ht="17.399999999999999" customHeight="1" x14ac:dyDescent="0.3">
      <c r="A55" s="148"/>
      <c r="B55" s="97" t="s">
        <v>108</v>
      </c>
      <c r="C55" s="29" t="s">
        <v>109</v>
      </c>
      <c r="D55" s="56"/>
      <c r="E55" s="69">
        <v>0.2</v>
      </c>
      <c r="F55" s="99">
        <f t="shared" si="15"/>
        <v>0</v>
      </c>
      <c r="G55" s="101">
        <v>200</v>
      </c>
      <c r="H55" s="103">
        <f t="shared" si="13"/>
        <v>0</v>
      </c>
      <c r="I55" s="104">
        <f t="shared" si="14"/>
        <v>0</v>
      </c>
    </row>
    <row r="56" spans="1:10" ht="17.399999999999999" customHeight="1" x14ac:dyDescent="0.3">
      <c r="A56" s="148"/>
      <c r="B56" s="97" t="s">
        <v>110</v>
      </c>
      <c r="C56" s="29" t="s">
        <v>111</v>
      </c>
      <c r="D56" s="56"/>
      <c r="E56" s="69">
        <v>0.2</v>
      </c>
      <c r="F56" s="99">
        <f t="shared" si="15"/>
        <v>0</v>
      </c>
      <c r="G56" s="101">
        <v>50</v>
      </c>
      <c r="H56" s="103">
        <f t="shared" si="13"/>
        <v>0</v>
      </c>
      <c r="I56" s="104">
        <f t="shared" si="14"/>
        <v>0</v>
      </c>
    </row>
    <row r="57" spans="1:10" ht="17.399999999999999" customHeight="1" thickBot="1" x14ac:dyDescent="0.35">
      <c r="A57" s="149"/>
      <c r="B57" s="105" t="s">
        <v>112</v>
      </c>
      <c r="C57" s="106" t="s">
        <v>113</v>
      </c>
      <c r="D57" s="71"/>
      <c r="E57" s="107">
        <v>0.2</v>
      </c>
      <c r="F57" s="73">
        <f t="shared" si="15"/>
        <v>0</v>
      </c>
      <c r="G57" s="108">
        <v>50</v>
      </c>
      <c r="H57" s="109">
        <f t="shared" si="13"/>
        <v>0</v>
      </c>
      <c r="I57" s="110">
        <f t="shared" si="14"/>
        <v>0</v>
      </c>
    </row>
    <row r="58" spans="1:10" ht="17.399999999999999" customHeight="1" thickTop="1" x14ac:dyDescent="0.3">
      <c r="A58" s="150" t="s">
        <v>114</v>
      </c>
      <c r="B58" s="111" t="s">
        <v>115</v>
      </c>
      <c r="C58" s="112" t="s">
        <v>116</v>
      </c>
      <c r="D58" s="26"/>
      <c r="E58" s="12">
        <v>0.2</v>
      </c>
      <c r="F58" s="13">
        <f t="shared" si="15"/>
        <v>0</v>
      </c>
      <c r="G58" s="113">
        <v>200</v>
      </c>
      <c r="H58" s="54">
        <f t="shared" si="13"/>
        <v>0</v>
      </c>
      <c r="I58" s="55">
        <f t="shared" si="14"/>
        <v>0</v>
      </c>
    </row>
    <row r="59" spans="1:10" ht="17.399999999999999" customHeight="1" x14ac:dyDescent="0.3">
      <c r="A59" s="148"/>
      <c r="B59" s="97" t="s">
        <v>117</v>
      </c>
      <c r="C59" s="29" t="s">
        <v>118</v>
      </c>
      <c r="D59" s="56"/>
      <c r="E59" s="69">
        <v>0.2</v>
      </c>
      <c r="F59" s="99">
        <f t="shared" si="15"/>
        <v>0</v>
      </c>
      <c r="G59" s="101">
        <v>100</v>
      </c>
      <c r="H59" s="103">
        <f t="shared" si="13"/>
        <v>0</v>
      </c>
      <c r="I59" s="104">
        <f t="shared" si="14"/>
        <v>0</v>
      </c>
    </row>
    <row r="60" spans="1:10" ht="17.399999999999999" customHeight="1" x14ac:dyDescent="0.3">
      <c r="A60" s="148"/>
      <c r="B60" s="97" t="s">
        <v>119</v>
      </c>
      <c r="C60" s="29" t="s">
        <v>120</v>
      </c>
      <c r="D60" s="56"/>
      <c r="E60" s="69">
        <v>0.2</v>
      </c>
      <c r="F60" s="99">
        <f t="shared" si="15"/>
        <v>0</v>
      </c>
      <c r="G60" s="101">
        <v>25</v>
      </c>
      <c r="H60" s="103">
        <f t="shared" si="13"/>
        <v>0</v>
      </c>
      <c r="I60" s="104">
        <f t="shared" si="14"/>
        <v>0</v>
      </c>
    </row>
    <row r="61" spans="1:10" ht="17.399999999999999" customHeight="1" thickBot="1" x14ac:dyDescent="0.35">
      <c r="A61" s="151"/>
      <c r="B61" s="114" t="s">
        <v>121</v>
      </c>
      <c r="C61" s="32" t="s">
        <v>122</v>
      </c>
      <c r="D61" s="115"/>
      <c r="E61" s="116">
        <v>0.2</v>
      </c>
      <c r="F61" s="117">
        <f t="shared" si="15"/>
        <v>0</v>
      </c>
      <c r="G61" s="118">
        <v>25</v>
      </c>
      <c r="H61" s="119">
        <f t="shared" si="13"/>
        <v>0</v>
      </c>
      <c r="I61" s="90">
        <f t="shared" si="14"/>
        <v>0</v>
      </c>
    </row>
    <row r="62" spans="1:10" ht="30" thickTop="1" thickBot="1" x14ac:dyDescent="0.35">
      <c r="A62" s="137" t="s">
        <v>90</v>
      </c>
      <c r="B62" s="138"/>
      <c r="C62" s="139"/>
      <c r="D62" s="120" t="s">
        <v>91</v>
      </c>
      <c r="E62" s="121"/>
      <c r="F62" s="122" t="s">
        <v>123</v>
      </c>
      <c r="G62" s="123">
        <v>100000</v>
      </c>
      <c r="H62" s="124">
        <f>G62*E62</f>
        <v>0</v>
      </c>
      <c r="I62" s="125">
        <f>H62*1.2</f>
        <v>0</v>
      </c>
    </row>
    <row r="63" spans="1:10" ht="19.5" thickTop="1" thickBot="1" x14ac:dyDescent="0.35">
      <c r="A63" s="140" t="s">
        <v>125</v>
      </c>
      <c r="B63" s="140"/>
      <c r="C63" s="140"/>
      <c r="D63" s="140"/>
      <c r="E63" s="140"/>
      <c r="F63" s="140"/>
      <c r="G63" s="141"/>
      <c r="H63" s="128">
        <f>SUM(H48,H50,H52,H54:H62)</f>
        <v>0</v>
      </c>
      <c r="I63" s="129">
        <f>H63*1.2</f>
        <v>0</v>
      </c>
    </row>
    <row r="64" spans="1:10" ht="9.65" customHeight="1" thickTop="1" thickBot="1" x14ac:dyDescent="0.35">
      <c r="A64" s="127"/>
      <c r="B64" s="127"/>
      <c r="C64" s="127"/>
      <c r="D64" s="127"/>
      <c r="E64" s="127"/>
      <c r="F64" s="127"/>
      <c r="G64" s="127"/>
      <c r="H64" s="127"/>
      <c r="I64" s="127"/>
      <c r="J64" s="127"/>
    </row>
    <row r="65" spans="1:10" ht="24.5" thickTop="1" thickBot="1" x14ac:dyDescent="0.35">
      <c r="A65" s="132" t="s">
        <v>127</v>
      </c>
      <c r="B65" s="132"/>
      <c r="C65" s="132"/>
      <c r="D65" s="132"/>
      <c r="E65" s="132"/>
      <c r="F65" s="132"/>
      <c r="G65" s="133"/>
      <c r="H65" s="130">
        <f>H44+H63</f>
        <v>0</v>
      </c>
      <c r="I65" s="131">
        <f>I44+I63</f>
        <v>0</v>
      </c>
      <c r="J65" s="127"/>
    </row>
    <row r="66" spans="1:10" ht="21.5" thickTop="1" x14ac:dyDescent="0.3">
      <c r="A66" s="127"/>
      <c r="B66" s="127"/>
      <c r="C66" s="127"/>
      <c r="D66" s="127"/>
      <c r="E66" s="127"/>
      <c r="F66" s="127"/>
      <c r="G66" s="127"/>
      <c r="H66" s="127"/>
      <c r="I66" s="127"/>
      <c r="J66" s="127"/>
    </row>
    <row r="67" spans="1:10" ht="21" x14ac:dyDescent="0.3">
      <c r="A67" s="127"/>
      <c r="B67" s="127"/>
      <c r="C67" s="127"/>
      <c r="D67" s="127"/>
      <c r="E67" s="127"/>
      <c r="F67" s="127"/>
      <c r="G67" s="127"/>
      <c r="H67" s="127"/>
      <c r="I67" s="127"/>
      <c r="J67" s="127"/>
    </row>
    <row r="68" spans="1:10" ht="21" x14ac:dyDescent="0.3">
      <c r="A68" s="127"/>
      <c r="B68" s="127"/>
      <c r="C68" s="127"/>
      <c r="D68" s="127"/>
      <c r="E68" s="127"/>
      <c r="F68" s="127"/>
      <c r="G68" s="127"/>
      <c r="H68" s="127"/>
      <c r="I68" s="127"/>
      <c r="J68" s="127"/>
    </row>
    <row r="69" spans="1:10" ht="21" x14ac:dyDescent="0.3">
      <c r="A69" s="127"/>
      <c r="B69" s="127"/>
      <c r="C69" s="127"/>
      <c r="D69" s="127"/>
      <c r="E69" s="127"/>
      <c r="F69" s="127"/>
      <c r="G69" s="127"/>
      <c r="H69" s="127"/>
      <c r="I69" s="127"/>
      <c r="J69" s="127"/>
    </row>
    <row r="70" spans="1:10" ht="21" x14ac:dyDescent="0.3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  <row r="71" spans="1:10" ht="21" x14ac:dyDescent="0.3">
      <c r="A71" s="127"/>
      <c r="B71" s="127"/>
      <c r="C71" s="127"/>
      <c r="D71" s="127"/>
      <c r="E71" s="127"/>
      <c r="F71" s="127"/>
      <c r="G71" s="127"/>
      <c r="H71" s="127"/>
      <c r="I71" s="127"/>
      <c r="J71" s="127"/>
    </row>
  </sheetData>
  <mergeCells count="16">
    <mergeCell ref="A65:G65"/>
    <mergeCell ref="A2:I2"/>
    <mergeCell ref="A46:I46"/>
    <mergeCell ref="A62:C62"/>
    <mergeCell ref="A63:G63"/>
    <mergeCell ref="A37:A40"/>
    <mergeCell ref="A41:C41"/>
    <mergeCell ref="A44:G44"/>
    <mergeCell ref="A54:A57"/>
    <mergeCell ref="A58:A61"/>
    <mergeCell ref="A4:A5"/>
    <mergeCell ref="A6:A9"/>
    <mergeCell ref="A11:A16"/>
    <mergeCell ref="A17:A22"/>
    <mergeCell ref="A23:A28"/>
    <mergeCell ref="A33:A36"/>
  </mergeCells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2024-39 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2024-10-15T19:17:08Z</dcterms:created>
  <dcterms:modified xsi:type="dcterms:W3CDTF">2024-10-18T13:43:53Z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2024-10-18T13:43:53Z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cca62b4e-2933-4b3b-9c05-a4fedab5cb5f</vt:lpwstr>
  </property>
  <property fmtid="{D5CDD505-2E9C-101B-9397-08002B2CF9AE}" pid="8" name="MSIP_Label_37f782e2-1048-4ae6-8561-ea50d7047004_ContentBits">
    <vt:lpwstr>2</vt:lpwstr>
  </property>
</Properties>
</file>