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S:\EBS\P2_Contrats\1_Projets\MAR\BAOG193-CH AVIGNON\MS3_Gastro\4_Prod-etudes\DCE vfinale\DPGF Tranche 2\"/>
    </mc:Choice>
  </mc:AlternateContent>
  <xr:revisionPtr revIDLastSave="0" documentId="8_{D652D816-9537-4E2D-A6A2-F0D260E7977E}" xr6:coauthVersionLast="47" xr6:coauthVersionMax="47" xr10:uidLastSave="{00000000-0000-0000-0000-000000000000}"/>
  <bookViews>
    <workbookView xWindow="28680" yWindow="-120" windowWidth="29040" windowHeight="15840" activeTab="1" xr2:uid="{AECFBB2C-E6CE-4E6B-9A75-C4241B227BAE}"/>
  </bookViews>
  <sheets>
    <sheet name="Pg" sheetId="2" r:id="rId1"/>
    <sheet name="DPGF LOT 08" sheetId="1" r:id="rId2"/>
  </sheets>
  <externalReferences>
    <externalReference r:id="rId3"/>
  </externalReferences>
  <definedNames>
    <definedName name="_Toc131166445" localSheetId="1">'DPGF LOT 08'!#REF!</definedName>
    <definedName name="FS" localSheetId="0">'[1]Recap estimation générale'!$G$115</definedName>
    <definedName name="FS">'[1]Recap estimation générale'!$G$115</definedName>
    <definedName name="_xlnm.Print_Titles" localSheetId="1">'DPGF LOT 08'!$7:$7</definedName>
    <definedName name="OLE_LINK1" localSheetId="0">Pg!$A$1</definedName>
    <definedName name="_xlnm.Print_Area" localSheetId="1">'DPGF LOT 08'!$A$1:$G$285</definedName>
    <definedName name="_xlnm.Print_Area" localSheetId="0">Pg!$A$1:$I$58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44" i="1" l="1"/>
  <c r="D249" i="1" s="1"/>
  <c r="D243" i="1"/>
  <c r="B251" i="1"/>
  <c r="B279" i="1" l="1"/>
  <c r="B268" i="1"/>
  <c r="B262" i="1"/>
  <c r="B239" i="1"/>
  <c r="B231" i="1"/>
  <c r="B223" i="1"/>
  <c r="B196" i="1" l="1"/>
  <c r="D55" i="1"/>
  <c r="B167" i="1"/>
  <c r="D106" i="1" l="1"/>
  <c r="D61" i="1"/>
  <c r="B47" i="1" l="1"/>
  <c r="B26" i="1"/>
  <c r="B190" i="1" l="1"/>
  <c r="B63" i="1"/>
  <c r="B184" i="1" l="1"/>
  <c r="B138" i="1"/>
  <c r="B133" i="1"/>
  <c r="D181" i="1" l="1"/>
  <c r="B77" i="1" l="1"/>
  <c r="B198" i="1" l="1"/>
  <c r="B160" i="1"/>
  <c r="B148" i="1"/>
  <c r="B126" i="1"/>
  <c r="B95" i="1"/>
  <c r="B34" i="1" l="1"/>
  <c r="B101" i="1"/>
  <c r="B108" i="1"/>
  <c r="B110" i="1"/>
  <c r="B15" i="1"/>
</calcChain>
</file>

<file path=xl/sharedStrings.xml><?xml version="1.0" encoding="utf-8"?>
<sst xmlns="http://schemas.openxmlformats.org/spreadsheetml/2006/main" count="410" uniqueCount="205">
  <si>
    <t>U</t>
  </si>
  <si>
    <t>Etudes d'exécution</t>
  </si>
  <si>
    <t>1</t>
  </si>
  <si>
    <t>Dossier des ouvrages exécutés</t>
  </si>
  <si>
    <t>Formation</t>
  </si>
  <si>
    <t>Essais et contrôle</t>
  </si>
  <si>
    <t>ens</t>
  </si>
  <si>
    <t>ml</t>
  </si>
  <si>
    <t>Câblage et cheminement</t>
  </si>
  <si>
    <t>Baie VDI</t>
  </si>
  <si>
    <t>Recette</t>
  </si>
  <si>
    <t>Rocade optique 12 brins</t>
  </si>
  <si>
    <t>Intégratrion sur logiciel existant</t>
  </si>
  <si>
    <t xml:space="preserve">Distribution électrique </t>
  </si>
  <si>
    <t>Mise en œuvre des câbles</t>
  </si>
  <si>
    <t>u</t>
  </si>
  <si>
    <t>Liste des appareils d’éclairage du projet</t>
  </si>
  <si>
    <t>Gestion des commandes d’éclairages</t>
  </si>
  <si>
    <t>Prises de courant</t>
  </si>
  <si>
    <t>Postes de travail</t>
  </si>
  <si>
    <t>Éclairage de sécurité par bloc autonomes</t>
  </si>
  <si>
    <t>Alimentations spécifiques</t>
  </si>
  <si>
    <t>Pré câblage des réseau VDI</t>
  </si>
  <si>
    <t>Câblages</t>
  </si>
  <si>
    <t>Câbles de distribution</t>
  </si>
  <si>
    <t>Contrôle d’accès</t>
  </si>
  <si>
    <t>Système de sécurité incendie (SSI)</t>
  </si>
  <si>
    <t>Câblage</t>
  </si>
  <si>
    <t>Équipements et matériels du SSI</t>
  </si>
  <si>
    <t>Essais</t>
  </si>
  <si>
    <t>Appareillage</t>
  </si>
  <si>
    <t>Chemins de câbles</t>
  </si>
  <si>
    <t>Généralités</t>
  </si>
  <si>
    <t>500</t>
  </si>
  <si>
    <t xml:space="preserve">Études de couverture </t>
  </si>
  <si>
    <t>Distribution télévisuelle</t>
  </si>
  <si>
    <t>Cordon</t>
  </si>
  <si>
    <t xml:space="preserve">Centrale de contrôle d'accès </t>
  </si>
  <si>
    <t>Platine réception</t>
  </si>
  <si>
    <t>Centrale Appel Malade</t>
  </si>
  <si>
    <t>Afficheur</t>
  </si>
  <si>
    <t>Manipulateur</t>
  </si>
  <si>
    <t>Système d’appel malade</t>
  </si>
  <si>
    <t>Asservissements (VTP, Matériels déportés, Désenfumage, …)</t>
  </si>
  <si>
    <t>Le présent cadre de Décomposition du Prix Global et Forfaitaire (DPGF) doit impérativement être respecté par les entreprises.
Les quantités MOE figurant dans cette décomposition sont données à titre indicatif en vue de faciliter l'étude du coût des travaux par les entreprises.
Il appartient aux entreprises de vérifier les quantités d'ouvrages nécessaires à l'exécution des travaux, telles qu'elles ressortent du dossier constitué par les plans, CCTP, études techniques et l’ensemble des documents formant le DCE, pour renseigner la DPGF sous la forme imposée.
En tout état de cause, le quantitatif n'aura aucun caractère contractuel, même dans le cas où il aurait été modifié par une entreprise.</t>
  </si>
  <si>
    <t>Art.</t>
  </si>
  <si>
    <t>Désignation</t>
  </si>
  <si>
    <t>Qté</t>
  </si>
  <si>
    <t>Quantité entreprise</t>
  </si>
  <si>
    <t>Prix unitaire
(€ HT)</t>
  </si>
  <si>
    <t>Prix Total
(€ HT)</t>
  </si>
  <si>
    <t>TOTHT</t>
  </si>
  <si>
    <t>TVA 20%</t>
  </si>
  <si>
    <t>TVA</t>
  </si>
  <si>
    <t>TOTTTC</t>
  </si>
  <si>
    <t xml:space="preserve">Raccordements au la centrale SSI et Tableau de report (SDI + CMSI) existants </t>
  </si>
  <si>
    <t>2.4.3.</t>
  </si>
  <si>
    <t>Description des ouvrages électricité courants forts</t>
  </si>
  <si>
    <t>Ens</t>
  </si>
  <si>
    <t>Distribution de l'heure</t>
  </si>
  <si>
    <t>Paramétrage et la mise en service du système</t>
  </si>
  <si>
    <t>Installations existantes</t>
  </si>
  <si>
    <t>Dépose et adaptations des réseaux et équipements existants</t>
  </si>
  <si>
    <t>2.1</t>
  </si>
  <si>
    <t>2.1.2</t>
  </si>
  <si>
    <t>Branchement sur l’existant</t>
  </si>
  <si>
    <t>2.2</t>
  </si>
  <si>
    <t>Réseau normal</t>
  </si>
  <si>
    <t>Réseau Ondulé</t>
  </si>
  <si>
    <t>2.1.2.2</t>
  </si>
  <si>
    <t>2.1.2.3</t>
  </si>
  <si>
    <t>2.2.2</t>
  </si>
  <si>
    <t>Tableaux divisionnaires Normal et Ondulé</t>
  </si>
  <si>
    <t>2.3</t>
  </si>
  <si>
    <t>2.3.2</t>
  </si>
  <si>
    <t>2.3.3</t>
  </si>
  <si>
    <t>Tableaux divisionnaires</t>
  </si>
  <si>
    <t>2.4</t>
  </si>
  <si>
    <t>2.4.1</t>
  </si>
  <si>
    <t>2.4.2</t>
  </si>
  <si>
    <t>2.4.3.3</t>
  </si>
  <si>
    <t>2.4.3.4</t>
  </si>
  <si>
    <t>Goulotte</t>
  </si>
  <si>
    <t>2.5</t>
  </si>
  <si>
    <t>Éclairage</t>
  </si>
  <si>
    <t>Luminaires - Type 1</t>
  </si>
  <si>
    <t>Luminaires - Type 3</t>
  </si>
  <si>
    <t>2.5.5</t>
  </si>
  <si>
    <t>2.5.3</t>
  </si>
  <si>
    <t>2.6</t>
  </si>
  <si>
    <t>2.6.2</t>
  </si>
  <si>
    <t>2.6.3</t>
  </si>
  <si>
    <t>Télécommande BAES</t>
  </si>
  <si>
    <t>BAES Standard</t>
  </si>
  <si>
    <t>2.7</t>
  </si>
  <si>
    <t>2.8</t>
  </si>
  <si>
    <t>Description des ouvrages électricité courants faibles</t>
  </si>
  <si>
    <t>3.1</t>
  </si>
  <si>
    <t>3.2</t>
  </si>
  <si>
    <t>3.3</t>
  </si>
  <si>
    <t>3.4</t>
  </si>
  <si>
    <t>3.5</t>
  </si>
  <si>
    <t>3.6</t>
  </si>
  <si>
    <t>3.8</t>
  </si>
  <si>
    <t>Horloge</t>
  </si>
  <si>
    <t xml:space="preserve">blocs de portes </t>
  </si>
  <si>
    <t>Reprise de l’alimentation principale de l’AD.01.08 Ancienne Pharmacie</t>
  </si>
  <si>
    <t>Reprise de l'alimentation depuis l'inverseur de source existant</t>
  </si>
  <si>
    <t>2.2.3</t>
  </si>
  <si>
    <t>2.6.4</t>
  </si>
  <si>
    <t>Détecteur de présence</t>
  </si>
  <si>
    <t>Alimentations spécifiques (ventilo-convecteur, process, fluide médicaux, …)</t>
  </si>
  <si>
    <t>Mode de pose apparent</t>
  </si>
  <si>
    <t>Mode de pose encastré</t>
  </si>
  <si>
    <t>Câblage des éclairages (luminaires, inter, BP, …)</t>
  </si>
  <si>
    <t>Câblage des appareillages (PC, Poste de travail, …)</t>
  </si>
  <si>
    <t>Chemin de câbles Dalle marine CFA</t>
  </si>
  <si>
    <t>Chemin de câbles Cablofil CFO</t>
  </si>
  <si>
    <t>Luminaires - Type 4</t>
  </si>
  <si>
    <t>Vidéoprotection</t>
  </si>
  <si>
    <t xml:space="preserve">Caméra IP intérieur </t>
  </si>
  <si>
    <t>Poste de supervision</t>
  </si>
  <si>
    <t>Câbles, canalisations, sujétions et accessoires de pose nécessaires au bon fonctionnement du système</t>
  </si>
  <si>
    <t>Diffuseurs sonores</t>
  </si>
  <si>
    <t>Déclencheurs manuels</t>
  </si>
  <si>
    <t>Détecteurs automatiques</t>
  </si>
  <si>
    <t>Gaines tête de lit à usage médical</t>
  </si>
  <si>
    <t>Alimentation depuis les TGO existant</t>
  </si>
  <si>
    <t>Dépose des bornes DECT et Wifi</t>
  </si>
  <si>
    <t>Pose des bornes Wifi (Bornes fournies par la MOA, Câbles prévu dans le pré câblage VDI)</t>
  </si>
  <si>
    <t>Lecteur de badge (y compris câblage)</t>
  </si>
  <si>
    <t>3.7</t>
  </si>
  <si>
    <t>3.7.2</t>
  </si>
  <si>
    <t>3.7.3</t>
  </si>
  <si>
    <t>3.7.5</t>
  </si>
  <si>
    <t>3.7.8</t>
  </si>
  <si>
    <t>3.7.9</t>
  </si>
  <si>
    <t>Sans objet</t>
  </si>
  <si>
    <t xml:space="preserve"> </t>
  </si>
  <si>
    <t>Détecteurs automatiques en plenum</t>
  </si>
  <si>
    <t xml:space="preserve">Panneau lumineux dans le Bureau IDEC IPA </t>
  </si>
  <si>
    <t>Hublot 3 Feux</t>
  </si>
  <si>
    <t>Tirette appel sanitaire</t>
  </si>
  <si>
    <t xml:space="preserve">bouton de présence </t>
  </si>
  <si>
    <t>Montant TTC du Lot n°08 ELECTRICITE CFO / CFA / SSI</t>
  </si>
  <si>
    <t>Flashes lumineux</t>
  </si>
  <si>
    <t>Prise RJ45 (murale,  DECT)</t>
  </si>
  <si>
    <t>Prises RJ45 des GTL</t>
  </si>
  <si>
    <t>Pises RJ45 PT1</t>
  </si>
  <si>
    <t>Prises RJ 45 TV</t>
  </si>
  <si>
    <t>PC Normal des Gaines techniques à usage médical</t>
  </si>
  <si>
    <t>PC ondulé des Gaines techniques à usage médical</t>
  </si>
  <si>
    <t>Eléments verticaux</t>
  </si>
  <si>
    <t>Elémentshorizontaux</t>
  </si>
  <si>
    <t>Interrupteurs SA</t>
  </si>
  <si>
    <t>Interrupteurs VV</t>
  </si>
  <si>
    <t>Ventouse (y compris câblage)</t>
  </si>
  <si>
    <t>Neutralisation des réseaux existants</t>
  </si>
  <si>
    <t>Dépose et évacuation des équipements et réseaux existants.</t>
  </si>
  <si>
    <t>Réseau local sans fil - Wifi et DECT</t>
  </si>
  <si>
    <t>2.1.2.1</t>
  </si>
  <si>
    <t>Intervention dans l'armoire existante</t>
  </si>
  <si>
    <t>Inverseur de sources</t>
  </si>
  <si>
    <t>Inverseur de source</t>
  </si>
  <si>
    <t>Câblage des infotmations vers la GTC</t>
  </si>
  <si>
    <t>2.3.6</t>
  </si>
  <si>
    <t>Nouveau TD (module Normal et module Ondulé)</t>
  </si>
  <si>
    <t>Tableau  IT Médical</t>
  </si>
  <si>
    <t>Tranfsformateur d'isolement</t>
  </si>
  <si>
    <t>Panneaux Lumineux Type 5</t>
  </si>
  <si>
    <t>Alimentations anti intrusion en attente</t>
  </si>
  <si>
    <t>Alimentations des portes automatiques</t>
  </si>
  <si>
    <t>Commande d'ouverture sans contact</t>
  </si>
  <si>
    <t>Tableau de report</t>
  </si>
  <si>
    <t>3.7.6</t>
  </si>
  <si>
    <t>Réarmement des clapets coupe-feu</t>
  </si>
  <si>
    <t>3.9</t>
  </si>
  <si>
    <t>Visiophonie</t>
  </si>
  <si>
    <t>Platine murale</t>
  </si>
  <si>
    <t>Poste intérieur</t>
  </si>
  <si>
    <t xml:space="preserve">Câblage </t>
  </si>
  <si>
    <t xml:space="preserve">Postes de travail </t>
  </si>
  <si>
    <t>Prise de courant 20 A</t>
  </si>
  <si>
    <t>Prise de courant 16 A (Hors PT)</t>
  </si>
  <si>
    <t>2</t>
  </si>
  <si>
    <t>inclus dans 2.6.3</t>
  </si>
  <si>
    <t>CH AVIGNON</t>
  </si>
  <si>
    <t>MS3 PLATEAU DE GASTRO-ENTEROLOGIE - CENTRALISATION DE LA DESINFECTION</t>
  </si>
  <si>
    <t>Lot  08 - Electricité CFO / CFA /SSI</t>
  </si>
  <si>
    <t>DPGF</t>
  </si>
  <si>
    <t>PRESTATION OPTIONNELLE</t>
  </si>
  <si>
    <t>Montant TTC de l'option du Lot n°08 ELECTRICITE CFO / CFA / SSI</t>
  </si>
  <si>
    <t>Montant OPTION HT du Lot n°08 ELECTRICITE CFO / CFA / SSI</t>
  </si>
  <si>
    <t>TOTAL HT - Toutes prestations (BASE + OPTION)</t>
  </si>
  <si>
    <t>TOTAL HT - Toutes prestations (dont options)</t>
  </si>
  <si>
    <t>TVA : 20%</t>
  </si>
  <si>
    <t>TOTAL T.T.C - Toutes prestations (BASE + OPTION)</t>
  </si>
  <si>
    <t>Indicateur d'action (ambiant et plenum)</t>
  </si>
  <si>
    <t>Interrupteurs DA</t>
  </si>
  <si>
    <t>Prise de courant 16 A (Etanche)</t>
  </si>
  <si>
    <t>20</t>
  </si>
  <si>
    <r>
      <t xml:space="preserve">TRANCHE FERME : </t>
    </r>
    <r>
      <rPr>
        <sz val="11"/>
        <color theme="1"/>
        <rFont val="Calibri"/>
        <family val="2"/>
        <scheme val="minor"/>
      </rPr>
      <t xml:space="preserve">PLATEAU GASTRO CENTRALISATION DE LA DESINFECTION </t>
    </r>
    <r>
      <rPr>
        <b/>
        <sz val="11"/>
        <color theme="1"/>
        <rFont val="Calibri"/>
        <family val="2"/>
        <scheme val="minor"/>
      </rPr>
      <t>Travaux RDC</t>
    </r>
  </si>
  <si>
    <r>
      <t>TRANCHE OPTIONNELLE :</t>
    </r>
    <r>
      <rPr>
        <sz val="11"/>
        <color theme="1"/>
        <rFont val="Calibri"/>
        <family val="2"/>
        <scheme val="minor"/>
      </rPr>
      <t xml:space="preserve"> PLATEAU GASTRO CENTRALISATION DE LA DESINFECTION</t>
    </r>
    <r>
      <rPr>
        <b/>
        <sz val="11"/>
        <color theme="1"/>
        <rFont val="Calibri"/>
        <family val="2"/>
        <scheme val="minor"/>
      </rPr>
      <t xml:space="preserve"> Travaux R+1</t>
    </r>
  </si>
  <si>
    <t>Montant HT du Lot n°08 ELECTRICITE CFO / CFA / SSI - Tranche Ferme</t>
  </si>
  <si>
    <t>Montant HT du Lot n°08 ELECTRICITE CFO / CFA / SSI - Tranche Optionnelle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</si>
</sst>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43" formatCode="_-* #,##0.00_-;\-* #,##0.00_-;_-* &quot;-&quot;??_-;_-@_-"/>
    <numFmt numFmtId="164" formatCode="_-* #,##0.00\ _€_-;\-* #,##0.00\ _€_-;_-* &quot;-&quot;??\ _€_-;_-@_-"/>
    <numFmt numFmtId="165" formatCode="_-* #,##0.00\ _F_-;\-* #,##0.00\ _F_-;_-* &quot;-&quot;??\ _F_-;_-@_-"/>
    <numFmt numFmtId="166" formatCode="_-* #,##0.00\ [$€-1]_-;\-* #,##0.00\ [$€-1]_-;_-* &quot;-&quot;??\ [$€-1]_-"/>
    <numFmt numFmtId="167" formatCode="_-* #,##0.00\ [$€]_-;\-* #,##0.00\ [$€]_-;_-* &quot;-&quot;??\ [$€]_-;_-@_-"/>
    <numFmt numFmtId="168" formatCode="#,##0.00\ &quot;€&quot;"/>
    <numFmt numFmtId="169" formatCode="_-* #,##0\ _€_-;\-* #,##0\ _€_-;_-* &quot;-&quot;??\ _€_-;_-@_-"/>
    <numFmt numFmtId="170" formatCode="_-* #,##0.00\ [$€-40C]_-;\-* #,##0.00\ [$€-40C]_-;_-* &quot;-&quot;??\ [$€-40C]_-;_-@_-"/>
    <numFmt numFmtId="171" formatCode="#,##0.0"/>
    <numFmt numFmtId="172" formatCode="#,##0.00&quot; €/m²&quot;"/>
    <numFmt numFmtId="173" formatCode="#,##0_ ;\-#,##0\ "/>
    <numFmt numFmtId="174" formatCode="#,##0.00\ _€"/>
    <numFmt numFmtId="175" formatCode="#,##0\ &quot;€&quot;"/>
  </numFmts>
  <fonts count="54">
    <font>
      <sz val="11"/>
      <color theme="1"/>
      <name val="Calibri"/>
      <family val="2"/>
      <scheme val="minor"/>
    </font>
    <font>
      <sz val="11"/>
      <color theme="1"/>
      <name val="Calibri"/>
      <family val="2"/>
      <scheme val="minor"/>
    </font>
    <font>
      <sz val="12"/>
      <name val="Times New Roman"/>
      <family val="1"/>
    </font>
    <font>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name val="MS Sans Serif"/>
      <family val="2"/>
    </font>
    <font>
      <sz val="10"/>
      <name val="Helv"/>
    </font>
    <font>
      <sz val="9"/>
      <color indexed="16"/>
      <name val="Helv"/>
    </font>
    <font>
      <sz val="10"/>
      <name val="Geneva"/>
    </font>
    <font>
      <b/>
      <sz val="10"/>
      <color indexed="18"/>
      <name val="Helv"/>
    </font>
    <font>
      <u/>
      <sz val="10"/>
      <color theme="10"/>
      <name val="MS Sans Serif"/>
      <family val="2"/>
    </font>
    <font>
      <sz val="10"/>
      <color theme="1"/>
      <name val="Segoe UI"/>
      <family val="2"/>
    </font>
    <font>
      <b/>
      <sz val="10"/>
      <name val="Segoe UI"/>
      <family val="2"/>
    </font>
    <font>
      <sz val="11"/>
      <color theme="1"/>
      <name val="Segoe UI"/>
      <family val="2"/>
    </font>
    <font>
      <sz val="9"/>
      <color theme="1"/>
      <name val="Segoe UI"/>
      <family val="2"/>
    </font>
    <font>
      <b/>
      <sz val="10"/>
      <color theme="1"/>
      <name val="Segoe UI"/>
      <family val="2"/>
    </font>
    <font>
      <sz val="10"/>
      <name val="Segoe UI"/>
      <family val="2"/>
    </font>
    <font>
      <b/>
      <u/>
      <sz val="10"/>
      <color theme="1"/>
      <name val="Segoe UI"/>
      <family val="2"/>
    </font>
    <font>
      <b/>
      <u/>
      <sz val="10"/>
      <name val="Segoe UI"/>
      <family val="2"/>
    </font>
    <font>
      <i/>
      <sz val="10"/>
      <name val="Segoe UI"/>
      <family val="2"/>
    </font>
    <font>
      <b/>
      <i/>
      <sz val="10"/>
      <name val="Segoe UI"/>
      <family val="2"/>
    </font>
    <font>
      <sz val="10"/>
      <color rgb="FFFF0000"/>
      <name val="Segoe UI"/>
      <family val="2"/>
    </font>
    <font>
      <b/>
      <i/>
      <sz val="10"/>
      <color theme="1"/>
      <name val="Segoe UI"/>
      <family val="2"/>
    </font>
    <font>
      <b/>
      <sz val="11"/>
      <color theme="1"/>
      <name val="Segoe UI"/>
      <family val="2"/>
    </font>
    <font>
      <b/>
      <sz val="10"/>
      <color rgb="FF00617E"/>
      <name val="Segoe UI"/>
      <family val="1"/>
    </font>
    <font>
      <b/>
      <sz val="10"/>
      <color rgb="FFABC100"/>
      <name val="Segoe UI"/>
      <family val="1"/>
    </font>
    <font>
      <b/>
      <sz val="10"/>
      <color rgb="FFABC100"/>
      <name val="Segoe UI"/>
      <family val="2"/>
    </font>
    <font>
      <b/>
      <sz val="10"/>
      <color rgb="FF00A4A6"/>
      <name val="Segoe UI"/>
      <family val="1"/>
    </font>
    <font>
      <b/>
      <sz val="10"/>
      <color rgb="FF00A4A6"/>
      <name val="Segoe UI"/>
      <family val="2"/>
    </font>
    <font>
      <b/>
      <sz val="10"/>
      <color rgb="FF000000"/>
      <name val="Segoe UI"/>
      <family val="1"/>
    </font>
    <font>
      <u/>
      <sz val="10"/>
      <color indexed="12"/>
      <name val="Arial"/>
      <family val="2"/>
    </font>
    <font>
      <sz val="8"/>
      <name val="Calibri"/>
      <family val="2"/>
      <scheme val="minor"/>
    </font>
    <font>
      <b/>
      <sz val="11"/>
      <color theme="1"/>
      <name val="Calibri"/>
      <family val="2"/>
      <scheme val="minor"/>
    </font>
    <font>
      <b/>
      <sz val="24"/>
      <color theme="1"/>
      <name val="Calibri"/>
      <family val="2"/>
      <scheme val="minor"/>
    </font>
    <font>
      <sz val="10"/>
      <name val="Calibri"/>
      <family val="2"/>
      <scheme val="minor"/>
    </font>
    <font>
      <b/>
      <sz val="10"/>
      <color theme="1"/>
      <name val="Calibri"/>
      <family val="2"/>
      <scheme val="minor"/>
    </font>
    <font>
      <b/>
      <sz val="20"/>
      <color theme="1"/>
      <name val="Calibri"/>
      <family val="2"/>
      <scheme val="minor"/>
    </font>
    <font>
      <sz val="11"/>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65"/>
        <bgColor indexed="64"/>
      </patternFill>
    </fill>
    <fill>
      <patternFill patternType="solid">
        <fgColor theme="0" tint="-0.14999847407452621"/>
        <bgColor indexed="64"/>
      </patternFill>
    </fill>
  </fills>
  <borders count="41">
    <border>
      <left/>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bottom style="thin">
        <color indexed="64"/>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style="thin">
        <color indexed="64"/>
      </top>
      <bottom style="thin">
        <color indexed="64"/>
      </bottom>
      <diagonal/>
    </border>
    <border>
      <left/>
      <right style="thin">
        <color indexed="64"/>
      </right>
      <top/>
      <bottom style="thin">
        <color indexed="64"/>
      </bottom>
      <diagonal/>
    </border>
    <border>
      <left/>
      <right style="hair">
        <color rgb="FF000000"/>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4">
    <xf numFmtId="0" fontId="0" fillId="0" borderId="0"/>
    <xf numFmtId="0" fontId="2" fillId="0" borderId="0"/>
    <xf numFmtId="171" fontId="22" fillId="0" borderId="1" applyBorder="0">
      <alignment horizontal="center"/>
    </xf>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16" fillId="0" borderId="0" applyNumberFormat="0" applyFill="0" applyBorder="0" applyAlignment="0" applyProtection="0"/>
    <xf numFmtId="0" fontId="13" fillId="20" borderId="2" applyNumberFormat="0" applyAlignment="0" applyProtection="0"/>
    <xf numFmtId="0" fontId="14" fillId="0" borderId="3" applyNumberFormat="0" applyFill="0" applyAlignment="0" applyProtection="0"/>
    <xf numFmtId="0" fontId="3" fillId="21" borderId="4" applyNumberFormat="0" applyFont="0" applyAlignment="0" applyProtection="0"/>
    <xf numFmtId="1" fontId="22" fillId="0" borderId="1" applyFill="0" applyAlignment="0">
      <alignment horizontal="center"/>
    </xf>
    <xf numFmtId="0" fontId="11" fillId="7" borderId="2" applyNumberFormat="0" applyAlignment="0" applyProtection="0"/>
    <xf numFmtId="4" fontId="25" fillId="0" borderId="5" applyNumberFormat="0" applyFill="0" applyBorder="0" applyAlignment="0" applyProtection="0"/>
    <xf numFmtId="166" fontId="2" fillId="0" borderId="0" applyFont="0" applyFill="0" applyBorder="0" applyAlignment="0" applyProtection="0"/>
    <xf numFmtId="167"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6" fontId="2" fillId="0" borderId="0" applyFont="0" applyFill="0" applyBorder="0" applyAlignment="0" applyProtection="0"/>
    <xf numFmtId="0" fontId="9" fillId="3" borderId="0" applyNumberFormat="0" applyBorder="0" applyAlignment="0" applyProtection="0"/>
    <xf numFmtId="0" fontId="26" fillId="0" borderId="0" applyNumberFormat="0" applyFill="0" applyBorder="0" applyAlignment="0" applyProtection="0"/>
    <xf numFmtId="165" fontId="3"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4" fontId="24" fillId="0" borderId="0" applyFont="0" applyFill="0" applyBorder="0" applyAlignment="0" applyProtection="0"/>
    <xf numFmtId="0" fontId="10" fillId="2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3" fillId="0" borderId="0"/>
    <xf numFmtId="0" fontId="3" fillId="0" borderId="0"/>
    <xf numFmtId="0" fontId="2" fillId="0" borderId="0"/>
    <xf numFmtId="0" fontId="3" fillId="0" borderId="0"/>
    <xf numFmtId="0" fontId="3" fillId="0" borderId="0"/>
    <xf numFmtId="0" fontId="21" fillId="0" borderId="0"/>
    <xf numFmtId="0" fontId="21" fillId="0" borderId="0"/>
    <xf numFmtId="0" fontId="3" fillId="0" borderId="0"/>
    <xf numFmtId="0" fontId="3" fillId="0" borderId="0"/>
    <xf numFmtId="0" fontId="3" fillId="0" borderId="0"/>
    <xf numFmtId="0" fontId="20" fillId="0" borderId="0"/>
    <xf numFmtId="0" fontId="20" fillId="0" borderId="0"/>
    <xf numFmtId="0" fontId="3" fillId="0" borderId="0"/>
    <xf numFmtId="0" fontId="22" fillId="0" borderId="0"/>
    <xf numFmtId="0" fontId="2" fillId="0" borderId="0"/>
    <xf numFmtId="0" fontId="3" fillId="0" borderId="0"/>
    <xf numFmtId="0" fontId="2" fillId="0" borderId="0"/>
    <xf numFmtId="0" fontId="1" fillId="0" borderId="0"/>
    <xf numFmtId="0" fontId="21" fillId="0" borderId="0"/>
    <xf numFmtId="0" fontId="3" fillId="0" borderId="0"/>
    <xf numFmtId="0" fontId="3" fillId="0" borderId="0"/>
    <xf numFmtId="0" fontId="2" fillId="0" borderId="0"/>
    <xf numFmtId="0" fontId="2" fillId="0" borderId="0"/>
    <xf numFmtId="0" fontId="3" fillId="0" borderId="0"/>
    <xf numFmtId="0" fontId="3" fillId="0" borderId="0"/>
    <xf numFmtId="0" fontId="21" fillId="0" borderId="0"/>
    <xf numFmtId="9" fontId="3" fillId="0" borderId="0" applyFont="0" applyFill="0" applyBorder="0" applyAlignment="0" applyProtection="0"/>
    <xf numFmtId="9" fontId="20" fillId="0" borderId="0" applyFont="0" applyFill="0" applyBorder="0" applyAlignment="0" applyProtection="0"/>
    <xf numFmtId="0" fontId="8" fillId="4" borderId="0" applyNumberFormat="0" applyBorder="0" applyAlignment="0" applyProtection="0"/>
    <xf numFmtId="0" fontId="12" fillId="20" borderId="6" applyNumberFormat="0" applyAlignment="0" applyProtection="0"/>
    <xf numFmtId="0" fontId="17" fillId="0" borderId="0" applyNumberFormat="0" applyFill="0" applyBorder="0" applyAlignment="0" applyProtection="0"/>
    <xf numFmtId="0" fontId="4" fillId="0" borderId="0" applyNumberFormat="0" applyFill="0" applyBorder="0" applyAlignment="0" applyProtection="0"/>
    <xf numFmtId="0" fontId="5" fillId="0" borderId="7" applyNumberFormat="0" applyFill="0" applyAlignment="0" applyProtection="0"/>
    <xf numFmtId="0" fontId="6" fillId="0" borderId="8" applyNumberFormat="0" applyFill="0" applyAlignment="0" applyProtection="0"/>
    <xf numFmtId="0" fontId="7" fillId="0" borderId="9" applyNumberFormat="0" applyFill="0" applyAlignment="0" applyProtection="0"/>
    <xf numFmtId="0" fontId="7" fillId="0" borderId="0" applyNumberFormat="0" applyFill="0" applyBorder="0" applyAlignment="0" applyProtection="0"/>
    <xf numFmtId="0" fontId="18" fillId="0" borderId="10" applyNumberFormat="0" applyFill="0" applyAlignment="0" applyProtection="0"/>
    <xf numFmtId="0" fontId="15" fillId="23" borderId="11" applyNumberFormat="0" applyAlignment="0" applyProtection="0"/>
    <xf numFmtId="0" fontId="1" fillId="0" borderId="0"/>
    <xf numFmtId="43" fontId="1" fillId="0" borderId="0" applyFont="0" applyFill="0" applyBorder="0" applyAlignment="0" applyProtection="0"/>
    <xf numFmtId="0" fontId="40" fillId="0" borderId="0" applyFill="0">
      <alignment horizontal="left" vertical="top" wrapText="1"/>
    </xf>
    <xf numFmtId="0" fontId="41" fillId="0" borderId="0" applyFill="0">
      <alignment horizontal="left" vertical="top" wrapText="1"/>
    </xf>
    <xf numFmtId="0" fontId="43" fillId="0" borderId="0" applyFill="0">
      <alignment horizontal="left" vertical="top" wrapText="1"/>
    </xf>
    <xf numFmtId="0" fontId="45" fillId="0" borderId="0" applyFill="0">
      <alignment horizontal="left" vertical="top" wrapText="1"/>
    </xf>
    <xf numFmtId="0" fontId="46" fillId="0" borderId="0" applyNumberFormat="0" applyFill="0" applyBorder="0" applyAlignment="0" applyProtection="0">
      <alignment vertical="top"/>
      <protection locked="0"/>
    </xf>
    <xf numFmtId="44" fontId="1" fillId="0" borderId="0" applyFont="0" applyFill="0" applyBorder="0" applyAlignment="0" applyProtection="0"/>
  </cellStyleXfs>
  <cellXfs count="146">
    <xf numFmtId="0" fontId="0" fillId="0" borderId="0" xfId="0"/>
    <xf numFmtId="0" fontId="29" fillId="0" borderId="0" xfId="0" applyFont="1"/>
    <xf numFmtId="0" fontId="27" fillId="0" borderId="0" xfId="0" applyFont="1" applyAlignment="1">
      <alignment horizontal="center" vertical="center" wrapText="1"/>
    </xf>
    <xf numFmtId="0" fontId="27" fillId="0" borderId="0" xfId="0" applyFont="1" applyAlignment="1">
      <alignment horizontal="center" vertical="center"/>
    </xf>
    <xf numFmtId="172" fontId="29" fillId="0" borderId="1" xfId="0" applyNumberFormat="1" applyFont="1" applyBorder="1"/>
    <xf numFmtId="170" fontId="32" fillId="0" borderId="1" xfId="103" applyNumberFormat="1" applyFont="1" applyBorder="1" applyAlignment="1">
      <alignment vertical="center" wrapText="1"/>
    </xf>
    <xf numFmtId="0" fontId="32" fillId="0" borderId="1" xfId="75" applyFont="1" applyBorder="1" applyAlignment="1">
      <alignment horizontal="center" vertical="center" wrapText="1"/>
    </xf>
    <xf numFmtId="0" fontId="32" fillId="0" borderId="0" xfId="75" applyFont="1" applyAlignment="1">
      <alignment horizontal="center" vertical="center" wrapText="1"/>
    </xf>
    <xf numFmtId="4" fontId="32" fillId="0" borderId="0" xfId="75" applyNumberFormat="1" applyFont="1" applyAlignment="1">
      <alignment horizontal="center" vertical="center" wrapText="1"/>
    </xf>
    <xf numFmtId="4" fontId="32" fillId="0" borderId="0" xfId="102" applyNumberFormat="1" applyFont="1" applyAlignment="1">
      <alignment horizontal="center" vertical="center"/>
    </xf>
    <xf numFmtId="172" fontId="29" fillId="0" borderId="0" xfId="0" applyNumberFormat="1" applyFont="1"/>
    <xf numFmtId="0" fontId="31" fillId="0" borderId="17"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4" xfId="0" applyFont="1" applyBorder="1" applyAlignment="1">
      <alignment horizontal="center" vertical="center" wrapText="1"/>
    </xf>
    <xf numFmtId="2" fontId="31" fillId="0" borderId="14" xfId="0" applyNumberFormat="1" applyFont="1" applyBorder="1" applyAlignment="1">
      <alignment horizontal="center" vertical="center" wrapText="1"/>
    </xf>
    <xf numFmtId="168" fontId="31" fillId="0" borderId="14" xfId="0" applyNumberFormat="1" applyFont="1" applyBorder="1" applyAlignment="1">
      <alignment horizontal="center" vertical="center" wrapText="1"/>
    </xf>
    <xf numFmtId="49" fontId="32" fillId="0" borderId="23" xfId="101" applyNumberFormat="1" applyFont="1" applyBorder="1" applyAlignment="1">
      <alignment horizontal="center" vertical="center"/>
    </xf>
    <xf numFmtId="4" fontId="32" fillId="0" borderId="23" xfId="101" applyNumberFormat="1" applyFont="1" applyBorder="1" applyAlignment="1">
      <alignment horizontal="center" vertical="center"/>
    </xf>
    <xf numFmtId="4" fontId="32" fillId="0" borderId="24" xfId="101" applyNumberFormat="1" applyFont="1" applyBorder="1" applyAlignment="1">
      <alignment horizontal="center" vertical="center"/>
    </xf>
    <xf numFmtId="49" fontId="32" fillId="0" borderId="25" xfId="101" applyNumberFormat="1" applyFont="1" applyBorder="1" applyAlignment="1">
      <alignment horizontal="center" vertical="center"/>
    </xf>
    <xf numFmtId="4" fontId="32" fillId="0" borderId="25" xfId="101" applyNumberFormat="1" applyFont="1" applyBorder="1" applyAlignment="1">
      <alignment horizontal="center" vertical="center"/>
    </xf>
    <xf numFmtId="166" fontId="32" fillId="0" borderId="26" xfId="43" applyFont="1" applyBorder="1" applyAlignment="1">
      <alignment horizontal="center" vertical="center"/>
    </xf>
    <xf numFmtId="166" fontId="32" fillId="0" borderId="25" xfId="43" applyFont="1" applyBorder="1" applyAlignment="1">
      <alignment horizontal="center" vertical="center"/>
    </xf>
    <xf numFmtId="49" fontId="32" fillId="0" borderId="27" xfId="101" applyNumberFormat="1" applyFont="1" applyBorder="1" applyAlignment="1">
      <alignment horizontal="center" vertical="center"/>
    </xf>
    <xf numFmtId="4" fontId="32" fillId="0" borderId="26" xfId="101" applyNumberFormat="1" applyFont="1" applyBorder="1" applyAlignment="1">
      <alignment horizontal="center" vertical="center"/>
    </xf>
    <xf numFmtId="0" fontId="32" fillId="0" borderId="25" xfId="75" applyFont="1" applyBorder="1" applyAlignment="1">
      <alignment horizontal="center" vertical="center" wrapText="1"/>
    </xf>
    <xf numFmtId="169" fontId="32" fillId="0" borderId="25" xfId="52" applyNumberFormat="1" applyFont="1" applyFill="1" applyBorder="1" applyAlignment="1">
      <alignment horizontal="center" vertical="center" wrapText="1"/>
    </xf>
    <xf numFmtId="4" fontId="32" fillId="0" borderId="26" xfId="52" applyNumberFormat="1" applyFont="1" applyFill="1" applyBorder="1" applyAlignment="1">
      <alignment horizontal="center" vertical="center" wrapText="1"/>
    </xf>
    <xf numFmtId="4" fontId="32" fillId="0" borderId="26" xfId="102" applyNumberFormat="1" applyFont="1" applyBorder="1" applyAlignment="1">
      <alignment horizontal="center" vertical="center"/>
    </xf>
    <xf numFmtId="4" fontId="32" fillId="0" borderId="25" xfId="75" applyNumberFormat="1" applyFont="1" applyBorder="1" applyAlignment="1">
      <alignment horizontal="center" vertical="center" wrapText="1"/>
    </xf>
    <xf numFmtId="1" fontId="32" fillId="0" borderId="23" xfId="77" applyNumberFormat="1" applyFont="1" applyBorder="1" applyAlignment="1">
      <alignment vertical="center" wrapText="1"/>
    </xf>
    <xf numFmtId="1" fontId="32" fillId="0" borderId="23" xfId="77" applyNumberFormat="1" applyFont="1" applyBorder="1" applyAlignment="1">
      <alignment horizontal="center" vertical="center" wrapText="1"/>
    </xf>
    <xf numFmtId="170" fontId="32" fillId="0" borderId="24" xfId="103" applyNumberFormat="1" applyFont="1" applyBorder="1" applyAlignment="1">
      <alignment vertical="center" wrapText="1"/>
    </xf>
    <xf numFmtId="0" fontId="32" fillId="0" borderId="25" xfId="101" applyFont="1" applyBorder="1" applyAlignment="1">
      <alignment horizontal="center" vertical="center"/>
    </xf>
    <xf numFmtId="0" fontId="29" fillId="0" borderId="25" xfId="0" applyFont="1" applyBorder="1" applyAlignment="1">
      <alignment horizontal="center"/>
    </xf>
    <xf numFmtId="0" fontId="37" fillId="0" borderId="25" xfId="52" applyNumberFormat="1" applyFont="1" applyFill="1" applyBorder="1" applyAlignment="1">
      <alignment horizontal="center" vertical="center" wrapText="1"/>
    </xf>
    <xf numFmtId="1" fontId="32" fillId="0" borderId="25" xfId="75" applyNumberFormat="1" applyFont="1" applyBorder="1" applyAlignment="1">
      <alignment horizontal="center" vertical="center" wrapText="1"/>
    </xf>
    <xf numFmtId="49" fontId="28" fillId="0" borderId="25" xfId="101" applyNumberFormat="1" applyFont="1" applyBorder="1" applyAlignment="1">
      <alignment horizontal="center" vertical="center"/>
    </xf>
    <xf numFmtId="4" fontId="28" fillId="0" borderId="25" xfId="101" applyNumberFormat="1" applyFont="1" applyBorder="1" applyAlignment="1">
      <alignment horizontal="center" vertical="center"/>
    </xf>
    <xf numFmtId="168" fontId="28" fillId="0" borderId="26" xfId="101" applyNumberFormat="1" applyFont="1" applyBorder="1" applyAlignment="1">
      <alignment horizontal="center" vertical="center"/>
    </xf>
    <xf numFmtId="0" fontId="28" fillId="0" borderId="25" xfId="101" applyFont="1" applyBorder="1" applyAlignment="1">
      <alignment horizontal="center" vertical="center"/>
    </xf>
    <xf numFmtId="0" fontId="32" fillId="0" borderId="25" xfId="52" applyNumberFormat="1" applyFont="1" applyFill="1" applyBorder="1" applyAlignment="1">
      <alignment horizontal="center" vertical="center" wrapText="1"/>
    </xf>
    <xf numFmtId="4" fontId="32" fillId="0" borderId="27" xfId="101" applyNumberFormat="1" applyFont="1" applyBorder="1" applyAlignment="1">
      <alignment horizontal="center" vertical="center"/>
    </xf>
    <xf numFmtId="4" fontId="32" fillId="0" borderId="28" xfId="101" applyNumberFormat="1" applyFont="1" applyBorder="1" applyAlignment="1">
      <alignment horizontal="center" vertical="center"/>
    </xf>
    <xf numFmtId="0" fontId="33" fillId="0" borderId="30" xfId="77" applyFont="1" applyBorder="1" applyAlignment="1">
      <alignment vertical="center" wrapText="1"/>
    </xf>
    <xf numFmtId="0" fontId="32" fillId="0" borderId="30" xfId="101" applyFont="1" applyBorder="1" applyAlignment="1">
      <alignment horizontal="left" vertical="center" wrapText="1"/>
    </xf>
    <xf numFmtId="0" fontId="35" fillId="0" borderId="30" xfId="101" applyFont="1" applyBorder="1" applyAlignment="1">
      <alignment horizontal="left" vertical="center" wrapText="1"/>
    </xf>
    <xf numFmtId="0" fontId="34" fillId="0" borderId="30" xfId="101" applyFont="1" applyBorder="1" applyAlignment="1">
      <alignment horizontal="left" vertical="center" wrapText="1"/>
    </xf>
    <xf numFmtId="1" fontId="32" fillId="0" borderId="29" xfId="77" applyNumberFormat="1" applyFont="1" applyBorder="1" applyAlignment="1">
      <alignment vertical="center" wrapText="1"/>
    </xf>
    <xf numFmtId="0" fontId="28" fillId="0" borderId="30" xfId="101" applyFont="1" applyBorder="1" applyAlignment="1">
      <alignment horizontal="right" vertical="center" wrapText="1"/>
    </xf>
    <xf numFmtId="0" fontId="32" fillId="0" borderId="31" xfId="101" applyFont="1" applyBorder="1" applyAlignment="1">
      <alignment horizontal="left" vertical="center" wrapText="1"/>
    </xf>
    <xf numFmtId="0" fontId="32" fillId="0" borderId="17" xfId="101" applyFont="1" applyBorder="1" applyAlignment="1">
      <alignment horizontal="left" vertical="center"/>
    </xf>
    <xf numFmtId="0" fontId="27" fillId="0" borderId="1" xfId="77" applyFont="1" applyBorder="1" applyAlignment="1">
      <alignment horizontal="left" vertical="center" wrapText="1"/>
    </xf>
    <xf numFmtId="0" fontId="32" fillId="0" borderId="1" xfId="101" applyFont="1" applyBorder="1" applyAlignment="1">
      <alignment horizontal="left" vertical="center"/>
    </xf>
    <xf numFmtId="0" fontId="32" fillId="0" borderId="1" xfId="75" applyFont="1" applyBorder="1" applyAlignment="1">
      <alignment horizontal="left" vertical="center" wrapText="1"/>
    </xf>
    <xf numFmtId="0" fontId="32" fillId="0" borderId="32" xfId="101" applyFont="1" applyBorder="1" applyAlignment="1">
      <alignment horizontal="left" vertical="center"/>
    </xf>
    <xf numFmtId="0" fontId="32" fillId="0" borderId="18" xfId="0" applyFont="1" applyBorder="1" applyAlignment="1" applyProtection="1">
      <alignment horizontal="left" vertical="center"/>
      <protection locked="0"/>
    </xf>
    <xf numFmtId="2" fontId="31" fillId="0" borderId="12" xfId="0" applyNumberFormat="1" applyFont="1" applyBorder="1" applyAlignment="1">
      <alignment vertical="center"/>
    </xf>
    <xf numFmtId="2" fontId="31" fillId="0" borderId="33" xfId="0" applyNumberFormat="1" applyFont="1" applyBorder="1" applyAlignment="1">
      <alignment vertical="center"/>
    </xf>
    <xf numFmtId="173" fontId="32" fillId="0" borderId="0" xfId="117" applyNumberFormat="1" applyFont="1" applyFill="1" applyBorder="1" applyAlignment="1" applyProtection="1">
      <alignment horizontal="center" vertical="center"/>
    </xf>
    <xf numFmtId="0" fontId="28" fillId="0" borderId="0" xfId="0" applyFont="1" applyAlignment="1" applyProtection="1">
      <alignment vertical="center"/>
      <protection locked="0"/>
    </xf>
    <xf numFmtId="0" fontId="28" fillId="0" borderId="0" xfId="0" applyFont="1" applyAlignment="1" applyProtection="1">
      <alignment horizontal="center" vertical="center"/>
      <protection locked="0"/>
    </xf>
    <xf numFmtId="168" fontId="31" fillId="0" borderId="34" xfId="0" applyNumberFormat="1" applyFont="1" applyBorder="1" applyAlignment="1">
      <alignment horizontal="center" vertical="center"/>
    </xf>
    <xf numFmtId="0" fontId="35" fillId="0" borderId="18" xfId="0" applyFont="1" applyBorder="1" applyAlignment="1" applyProtection="1">
      <alignment horizontal="left" vertical="center"/>
      <protection locked="0"/>
    </xf>
    <xf numFmtId="2" fontId="38" fillId="0" borderId="12" xfId="0" applyNumberFormat="1" applyFont="1" applyBorder="1" applyAlignment="1">
      <alignment vertical="center"/>
    </xf>
    <xf numFmtId="2" fontId="38" fillId="0" borderId="33" xfId="0" applyNumberFormat="1" applyFont="1" applyBorder="1" applyAlignment="1">
      <alignment vertical="center"/>
    </xf>
    <xf numFmtId="168" fontId="38" fillId="0" borderId="34" xfId="0" applyNumberFormat="1" applyFont="1" applyBorder="1" applyAlignment="1">
      <alignment horizontal="center" vertical="center"/>
    </xf>
    <xf numFmtId="173" fontId="35" fillId="0" borderId="0" xfId="117" applyNumberFormat="1" applyFont="1" applyFill="1" applyBorder="1" applyAlignment="1" applyProtection="1">
      <alignment horizontal="center" vertical="center"/>
    </xf>
    <xf numFmtId="0" fontId="36" fillId="0" borderId="0" xfId="0" applyFont="1" applyAlignment="1" applyProtection="1">
      <alignment vertical="center"/>
      <protection locked="0"/>
    </xf>
    <xf numFmtId="0" fontId="36" fillId="0" borderId="0" xfId="0" applyFont="1" applyAlignment="1" applyProtection="1">
      <alignment horizontal="center" vertical="center"/>
      <protection locked="0"/>
    </xf>
    <xf numFmtId="4" fontId="28" fillId="0" borderId="26" xfId="101" applyNumberFormat="1" applyFont="1" applyBorder="1" applyAlignment="1">
      <alignment horizontal="center" vertical="center"/>
    </xf>
    <xf numFmtId="0" fontId="32" fillId="24" borderId="0" xfId="0" applyFont="1" applyFill="1"/>
    <xf numFmtId="0" fontId="32" fillId="24" borderId="16" xfId="0" applyFont="1" applyFill="1" applyBorder="1"/>
    <xf numFmtId="2" fontId="32" fillId="24" borderId="16" xfId="0" applyNumberFormat="1" applyFont="1" applyFill="1" applyBorder="1" applyAlignment="1">
      <alignment horizontal="center"/>
    </xf>
    <xf numFmtId="174" fontId="32" fillId="24" borderId="16" xfId="0" applyNumberFormat="1" applyFont="1" applyFill="1" applyBorder="1"/>
    <xf numFmtId="0" fontId="29" fillId="0" borderId="17" xfId="0" applyFont="1" applyBorder="1"/>
    <xf numFmtId="168" fontId="39" fillId="0" borderId="22" xfId="0" applyNumberFormat="1" applyFont="1" applyBorder="1" applyAlignment="1">
      <alignment horizontal="right" vertical="top" wrapText="1"/>
    </xf>
    <xf numFmtId="0" fontId="29" fillId="0" borderId="1" xfId="0" applyFont="1" applyBorder="1"/>
    <xf numFmtId="0" fontId="39" fillId="0" borderId="0" xfId="0" applyFont="1" applyAlignment="1">
      <alignment horizontal="left" vertical="top" wrapText="1"/>
    </xf>
    <xf numFmtId="2" fontId="29" fillId="0" borderId="0" xfId="0" applyNumberFormat="1" applyFont="1"/>
    <xf numFmtId="168" fontId="29" fillId="0" borderId="0" xfId="0" applyNumberFormat="1" applyFont="1"/>
    <xf numFmtId="168" fontId="39" fillId="0" borderId="13" xfId="0" applyNumberFormat="1" applyFont="1" applyBorder="1" applyAlignment="1">
      <alignment horizontal="right" vertical="top" wrapText="1"/>
    </xf>
    <xf numFmtId="0" fontId="29" fillId="0" borderId="32" xfId="0" applyFont="1" applyBorder="1"/>
    <xf numFmtId="0" fontId="39" fillId="0" borderId="16" xfId="0" applyFont="1" applyBorder="1" applyAlignment="1">
      <alignment horizontal="left" vertical="top" wrapText="1"/>
    </xf>
    <xf numFmtId="0" fontId="29" fillId="0" borderId="16" xfId="0" applyFont="1" applyBorder="1"/>
    <xf numFmtId="2" fontId="29" fillId="0" borderId="16" xfId="0" applyNumberFormat="1" applyFont="1" applyBorder="1"/>
    <xf numFmtId="168" fontId="29" fillId="0" borderId="16" xfId="0" applyNumberFormat="1" applyFont="1" applyBorder="1"/>
    <xf numFmtId="168" fontId="39" fillId="0" borderId="35" xfId="0" applyNumberFormat="1" applyFont="1" applyBorder="1" applyAlignment="1">
      <alignment horizontal="right" vertical="top" wrapText="1"/>
    </xf>
    <xf numFmtId="0" fontId="40" fillId="0" borderId="36" xfId="118" applyBorder="1">
      <alignment horizontal="left" vertical="top" wrapText="1"/>
    </xf>
    <xf numFmtId="0" fontId="42" fillId="0" borderId="36" xfId="119" applyFont="1" applyBorder="1">
      <alignment horizontal="left" vertical="top" wrapText="1"/>
    </xf>
    <xf numFmtId="0" fontId="44" fillId="0" borderId="36" xfId="120" applyFont="1" applyBorder="1">
      <alignment horizontal="left" vertical="top" wrapText="1"/>
    </xf>
    <xf numFmtId="0" fontId="32" fillId="0" borderId="0" xfId="122" applyFont="1" applyFill="1" applyBorder="1" applyAlignment="1" applyProtection="1">
      <alignment horizontal="left" indent="1"/>
    </xf>
    <xf numFmtId="0" fontId="32" fillId="0" borderId="0" xfId="122" applyFont="1" applyFill="1" applyBorder="1" applyAlignment="1" applyProtection="1">
      <alignment horizontal="left" wrapText="1" indent="1"/>
    </xf>
    <xf numFmtId="0" fontId="31" fillId="0" borderId="1" xfId="77" applyFont="1" applyBorder="1" applyAlignment="1">
      <alignment horizontal="left" vertical="center" wrapText="1"/>
    </xf>
    <xf numFmtId="0" fontId="28" fillId="0" borderId="1" xfId="101" applyFont="1" applyBorder="1" applyAlignment="1">
      <alignment horizontal="left" vertical="center"/>
    </xf>
    <xf numFmtId="0" fontId="28" fillId="0" borderId="18" xfId="0" applyFont="1" applyBorder="1" applyAlignment="1" applyProtection="1">
      <alignment horizontal="left" vertical="center"/>
      <protection locked="0"/>
    </xf>
    <xf numFmtId="0" fontId="3" fillId="0" borderId="0" xfId="0" applyFont="1" applyAlignment="1">
      <alignment vertical="center"/>
    </xf>
    <xf numFmtId="0" fontId="32" fillId="0" borderId="0" xfId="0" applyFont="1" applyAlignment="1" applyProtection="1">
      <alignment horizontal="left" vertical="center"/>
      <protection locked="0"/>
    </xf>
    <xf numFmtId="2" fontId="31" fillId="0" borderId="0" xfId="0" applyNumberFormat="1" applyFont="1" applyAlignment="1">
      <alignment vertical="center"/>
    </xf>
    <xf numFmtId="0" fontId="40" fillId="0" borderId="30" xfId="118" applyBorder="1">
      <alignment horizontal="left" vertical="top" wrapText="1"/>
    </xf>
    <xf numFmtId="4" fontId="3" fillId="0" borderId="25" xfId="0" applyNumberFormat="1" applyFont="1" applyBorder="1" applyAlignment="1">
      <alignment horizontal="center" vertical="center"/>
    </xf>
    <xf numFmtId="1" fontId="3" fillId="0" borderId="25" xfId="0" applyNumberFormat="1" applyFont="1" applyBorder="1" applyAlignment="1">
      <alignment horizontal="center" vertical="center" wrapText="1"/>
    </xf>
    <xf numFmtId="175" fontId="3" fillId="0" borderId="26" xfId="0" applyNumberFormat="1" applyFont="1" applyBorder="1" applyAlignment="1">
      <alignment horizontal="right" vertical="center"/>
    </xf>
    <xf numFmtId="0" fontId="44" fillId="0" borderId="36" xfId="120" applyFont="1" applyBorder="1" applyAlignment="1">
      <alignment horizontal="left" vertical="center" wrapText="1"/>
    </xf>
    <xf numFmtId="0" fontId="28" fillId="0" borderId="36" xfId="120" applyFont="1" applyBorder="1" applyAlignment="1">
      <alignment horizontal="left" vertical="center" wrapText="1"/>
    </xf>
    <xf numFmtId="0" fontId="32" fillId="0" borderId="0" xfId="122" applyFont="1" applyFill="1" applyBorder="1" applyAlignment="1" applyProtection="1">
      <alignment horizontal="left" vertical="center" wrapText="1" indent="1"/>
    </xf>
    <xf numFmtId="0" fontId="29" fillId="0" borderId="0" xfId="0" applyFont="1" applyAlignment="1">
      <alignment horizontal="center"/>
    </xf>
    <xf numFmtId="0" fontId="32" fillId="0" borderId="36" xfId="120" applyFont="1" applyBorder="1" applyAlignment="1">
      <alignment horizontal="left" vertical="center" wrapText="1"/>
    </xf>
    <xf numFmtId="0" fontId="32" fillId="0" borderId="0" xfId="101" applyFont="1" applyAlignment="1">
      <alignment horizontal="left" vertical="center"/>
    </xf>
    <xf numFmtId="0" fontId="34" fillId="0" borderId="0" xfId="101" applyFont="1" applyAlignment="1">
      <alignment horizontal="left" vertical="center" wrapText="1"/>
    </xf>
    <xf numFmtId="49" fontId="32" fillId="0" borderId="0" xfId="101" applyNumberFormat="1" applyFont="1" applyAlignment="1">
      <alignment horizontal="center" vertical="center"/>
    </xf>
    <xf numFmtId="4" fontId="32" fillId="0" borderId="0" xfId="101" applyNumberFormat="1" applyFont="1" applyAlignment="1">
      <alignment horizontal="center" vertical="center"/>
    </xf>
    <xf numFmtId="0" fontId="48" fillId="0" borderId="0" xfId="0" applyFont="1"/>
    <xf numFmtId="0" fontId="50" fillId="0" borderId="0" xfId="0" applyFont="1"/>
    <xf numFmtId="0" fontId="51" fillId="0" borderId="0" xfId="0" applyFont="1"/>
    <xf numFmtId="0" fontId="52" fillId="0" borderId="0" xfId="0" applyFont="1" applyAlignment="1">
      <alignment vertical="center"/>
    </xf>
    <xf numFmtId="0" fontId="53" fillId="0" borderId="0" xfId="0" applyFont="1" applyAlignment="1">
      <alignment horizontal="justify" vertical="center"/>
    </xf>
    <xf numFmtId="0" fontId="1" fillId="0" borderId="0" xfId="116"/>
    <xf numFmtId="0" fontId="39" fillId="0" borderId="15" xfId="0" applyFont="1" applyBorder="1" applyAlignment="1">
      <alignment horizontal="left" vertical="top" wrapText="1"/>
    </xf>
    <xf numFmtId="0" fontId="29" fillId="0" borderId="15" xfId="0" applyFont="1" applyBorder="1"/>
    <xf numFmtId="2" fontId="29" fillId="0" borderId="15" xfId="0" applyNumberFormat="1" applyFont="1" applyBorder="1"/>
    <xf numFmtId="168" fontId="29" fillId="0" borderId="15" xfId="0" applyNumberFormat="1" applyFont="1" applyBorder="1"/>
    <xf numFmtId="168" fontId="39" fillId="0" borderId="15" xfId="0" applyNumberFormat="1" applyFont="1" applyBorder="1" applyAlignment="1">
      <alignment horizontal="right" vertical="top" wrapText="1"/>
    </xf>
    <xf numFmtId="0" fontId="42" fillId="0" borderId="15" xfId="119" applyFont="1" applyBorder="1">
      <alignment horizontal="left" vertical="top" wrapText="1"/>
    </xf>
    <xf numFmtId="168" fontId="39" fillId="0" borderId="0" xfId="0" applyNumberFormat="1" applyFont="1" applyAlignment="1">
      <alignment horizontal="right" vertical="top" wrapText="1"/>
    </xf>
    <xf numFmtId="0" fontId="27" fillId="0" borderId="0" xfId="0" applyFont="1"/>
    <xf numFmtId="0" fontId="49" fillId="0" borderId="0" xfId="0" applyFont="1"/>
    <xf numFmtId="0" fontId="39" fillId="0" borderId="15" xfId="0" applyFont="1" applyBorder="1" applyAlignment="1">
      <alignment horizontal="left" vertical="top" wrapText="1"/>
    </xf>
    <xf numFmtId="0" fontId="39" fillId="0" borderId="0" xfId="0" applyFont="1" applyAlignment="1">
      <alignment horizontal="left" vertical="top" wrapText="1"/>
    </xf>
    <xf numFmtId="0" fontId="39" fillId="0" borderId="16" xfId="0" applyFont="1" applyBorder="1" applyAlignment="1">
      <alignment horizontal="left" vertical="top" wrapText="1"/>
    </xf>
    <xf numFmtId="0" fontId="48" fillId="0" borderId="0" xfId="0" applyFont="1" applyAlignment="1">
      <alignment horizontal="left"/>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48" fillId="25" borderId="38" xfId="0" applyFont="1" applyFill="1" applyBorder="1" applyAlignment="1">
      <alignment horizontal="center"/>
    </xf>
    <xf numFmtId="0" fontId="29" fillId="0" borderId="0" xfId="0" applyFont="1" applyAlignment="1">
      <alignment horizontal="center" wrapText="1"/>
    </xf>
    <xf numFmtId="0" fontId="32" fillId="0" borderId="37" xfId="75" applyFont="1" applyBorder="1" applyAlignment="1">
      <alignment horizontal="center" vertical="center" wrapText="1"/>
    </xf>
    <xf numFmtId="0" fontId="32" fillId="0" borderId="0" xfId="75" applyFont="1" applyAlignment="1">
      <alignment horizontal="center" vertical="center" wrapText="1"/>
    </xf>
    <xf numFmtId="0" fontId="32" fillId="0" borderId="13" xfId="75" applyFont="1" applyBorder="1" applyAlignment="1">
      <alignment horizontal="center" vertical="center" wrapText="1"/>
    </xf>
    <xf numFmtId="0" fontId="32" fillId="0" borderId="37" xfId="75" applyFont="1" applyBorder="1" applyAlignment="1">
      <alignment vertical="center"/>
    </xf>
    <xf numFmtId="0" fontId="32" fillId="0" borderId="0" xfId="75" applyFont="1" applyAlignment="1">
      <alignment vertical="center"/>
    </xf>
    <xf numFmtId="0" fontId="32" fillId="0" borderId="13" xfId="75" applyFont="1" applyBorder="1" applyAlignment="1">
      <alignment vertical="center"/>
    </xf>
    <xf numFmtId="0" fontId="39" fillId="0" borderId="15" xfId="0" applyFont="1" applyBorder="1" applyAlignment="1">
      <alignment vertical="top" wrapText="1"/>
    </xf>
    <xf numFmtId="0" fontId="48" fillId="25" borderId="39" xfId="0" applyFont="1" applyFill="1" applyBorder="1" applyAlignment="1">
      <alignment horizontal="center"/>
    </xf>
    <xf numFmtId="0" fontId="48" fillId="25" borderId="12" xfId="0" applyFont="1" applyFill="1" applyBorder="1" applyAlignment="1">
      <alignment horizontal="center"/>
    </xf>
    <xf numFmtId="0" fontId="48" fillId="25" borderId="40" xfId="0" applyFont="1" applyFill="1" applyBorder="1" applyAlignment="1">
      <alignment horizontal="center"/>
    </xf>
  </cellXfs>
  <cellStyles count="124">
    <cellStyle name="1virgule" xfId="2" xr:uid="{00000000-0005-0000-0000-000000000000}"/>
    <cellStyle name="20 % - Accent1 2" xfId="3" xr:uid="{00000000-0005-0000-0000-000001000000}"/>
    <cellStyle name="20 % - Accent2 2" xfId="4" xr:uid="{00000000-0005-0000-0000-000002000000}"/>
    <cellStyle name="20 % - Accent3 2" xfId="5" xr:uid="{00000000-0005-0000-0000-000003000000}"/>
    <cellStyle name="20 % - Accent4 2" xfId="6" xr:uid="{00000000-0005-0000-0000-000004000000}"/>
    <cellStyle name="20 % - Accent5 2" xfId="7" xr:uid="{00000000-0005-0000-0000-000005000000}"/>
    <cellStyle name="20 % - Accent6 2" xfId="8" xr:uid="{00000000-0005-0000-0000-000006000000}"/>
    <cellStyle name="40 % - Accent1 2" xfId="9" xr:uid="{00000000-0005-0000-0000-000007000000}"/>
    <cellStyle name="40 % - Accent2 2" xfId="10" xr:uid="{00000000-0005-0000-0000-000008000000}"/>
    <cellStyle name="40 % - Accent3 2" xfId="11" xr:uid="{00000000-0005-0000-0000-000009000000}"/>
    <cellStyle name="40 % - Accent4 2" xfId="12" xr:uid="{00000000-0005-0000-0000-00000A000000}"/>
    <cellStyle name="40 % - Accent5 2" xfId="13" xr:uid="{00000000-0005-0000-0000-00000B000000}"/>
    <cellStyle name="40 % - Accent6 2" xfId="14" xr:uid="{00000000-0005-0000-0000-00000C000000}"/>
    <cellStyle name="60 % - Accent1 2" xfId="15" xr:uid="{00000000-0005-0000-0000-00000D000000}"/>
    <cellStyle name="60 % - Accent2 2" xfId="16" xr:uid="{00000000-0005-0000-0000-00000E000000}"/>
    <cellStyle name="60 % - Accent3 2" xfId="17" xr:uid="{00000000-0005-0000-0000-00000F000000}"/>
    <cellStyle name="60 % - Accent4 2" xfId="18" xr:uid="{00000000-0005-0000-0000-000010000000}"/>
    <cellStyle name="60 % - Accent5 2" xfId="19" xr:uid="{00000000-0005-0000-0000-000011000000}"/>
    <cellStyle name="60 % - Accent6 2" xfId="20" xr:uid="{00000000-0005-0000-0000-000012000000}"/>
    <cellStyle name="à définir" xfId="21" xr:uid="{00000000-0005-0000-0000-000013000000}"/>
    <cellStyle name="à définir 2" xfId="22" xr:uid="{00000000-0005-0000-0000-000014000000}"/>
    <cellStyle name="Accent1 2" xfId="23" xr:uid="{00000000-0005-0000-0000-000015000000}"/>
    <cellStyle name="Accent2 2" xfId="24" xr:uid="{00000000-0005-0000-0000-000016000000}"/>
    <cellStyle name="Accent3 2" xfId="25" xr:uid="{00000000-0005-0000-0000-000017000000}"/>
    <cellStyle name="Accent4 2" xfId="26" xr:uid="{00000000-0005-0000-0000-000018000000}"/>
    <cellStyle name="Accent5 2" xfId="27" xr:uid="{00000000-0005-0000-0000-000019000000}"/>
    <cellStyle name="Accent6 2" xfId="28" xr:uid="{00000000-0005-0000-0000-00001A000000}"/>
    <cellStyle name="ArtTitre" xfId="121" xr:uid="{A652CB11-0F40-4780-89E1-C7CB59FE38D1}"/>
    <cellStyle name="Avertissement 2" xfId="29" xr:uid="{00000000-0005-0000-0000-00001B000000}"/>
    <cellStyle name="Calcul 2" xfId="30" xr:uid="{00000000-0005-0000-0000-00001C000000}"/>
    <cellStyle name="Cellule liée 2" xfId="31" xr:uid="{00000000-0005-0000-0000-00001D000000}"/>
    <cellStyle name="ChapTitre1" xfId="119" xr:uid="{832FC4BE-37A8-4DCA-AD89-BF772C58A4A4}"/>
    <cellStyle name="ChapTitre2" xfId="118" xr:uid="{C508C1F5-BC46-4804-95FA-863766B9E5E8}"/>
    <cellStyle name="ChapTitre3" xfId="120" xr:uid="{D894B1DB-B816-44C6-8B42-0AC9C7FE268D}"/>
    <cellStyle name="Commentaire 2" xfId="32" xr:uid="{00000000-0005-0000-0000-00001E000000}"/>
    <cellStyle name="entier" xfId="33" xr:uid="{00000000-0005-0000-0000-00001F000000}"/>
    <cellStyle name="Entrée 2" xfId="34" xr:uid="{00000000-0005-0000-0000-000020000000}"/>
    <cellStyle name="erreur" xfId="35" xr:uid="{00000000-0005-0000-0000-000021000000}"/>
    <cellStyle name="Euro" xfId="36" xr:uid="{00000000-0005-0000-0000-000022000000}"/>
    <cellStyle name="Euro 2" xfId="37" xr:uid="{00000000-0005-0000-0000-000023000000}"/>
    <cellStyle name="Euro 3" xfId="38" xr:uid="{00000000-0005-0000-0000-000024000000}"/>
    <cellStyle name="Euro 4" xfId="39" xr:uid="{00000000-0005-0000-0000-000025000000}"/>
    <cellStyle name="Euro 5" xfId="40" xr:uid="{00000000-0005-0000-0000-000026000000}"/>
    <cellStyle name="Euro 5 2" xfId="41" xr:uid="{00000000-0005-0000-0000-000027000000}"/>
    <cellStyle name="Euro 6" xfId="42" xr:uid="{00000000-0005-0000-0000-000028000000}"/>
    <cellStyle name="Euro 6 2" xfId="43" xr:uid="{00000000-0005-0000-0000-000029000000}"/>
    <cellStyle name="Euro 7" xfId="44" xr:uid="{00000000-0005-0000-0000-00002A000000}"/>
    <cellStyle name="Euro 8" xfId="45" xr:uid="{00000000-0005-0000-0000-00002B000000}"/>
    <cellStyle name="Euro 8 2" xfId="46" xr:uid="{00000000-0005-0000-0000-00002C000000}"/>
    <cellStyle name="Euro 9" xfId="47" xr:uid="{00000000-0005-0000-0000-00002D000000}"/>
    <cellStyle name="Insatisfaisant 2" xfId="48" xr:uid="{00000000-0005-0000-0000-00002E000000}"/>
    <cellStyle name="Lien hypertexte" xfId="122" builtinId="8"/>
    <cellStyle name="Lien hypertexte 2" xfId="49" xr:uid="{00000000-0005-0000-0000-00002F000000}"/>
    <cellStyle name="Milliers" xfId="117" builtinId="3"/>
    <cellStyle name="Milliers 2" xfId="50" xr:uid="{00000000-0005-0000-0000-000030000000}"/>
    <cellStyle name="Milliers 2 2" xfId="51" xr:uid="{00000000-0005-0000-0000-000031000000}"/>
    <cellStyle name="Milliers 2 3" xfId="52" xr:uid="{00000000-0005-0000-0000-000032000000}"/>
    <cellStyle name="Milliers 3" xfId="53" xr:uid="{00000000-0005-0000-0000-000033000000}"/>
    <cellStyle name="Monétaire 2" xfId="123" xr:uid="{539F63F4-DB9D-4A83-AD0D-EB536891D0F3}"/>
    <cellStyle name="Neutre 2" xfId="54" xr:uid="{00000000-0005-0000-0000-000034000000}"/>
    <cellStyle name="Normal" xfId="0" builtinId="0"/>
    <cellStyle name="Normal 10" xfId="55" xr:uid="{00000000-0005-0000-0000-000036000000}"/>
    <cellStyle name="Normal 10 2" xfId="56" xr:uid="{00000000-0005-0000-0000-000037000000}"/>
    <cellStyle name="Normal 11" xfId="57" xr:uid="{00000000-0005-0000-0000-000038000000}"/>
    <cellStyle name="Normal 11 2" xfId="58" xr:uid="{00000000-0005-0000-0000-000039000000}"/>
    <cellStyle name="Normal 12" xfId="59" xr:uid="{00000000-0005-0000-0000-00003A000000}"/>
    <cellStyle name="Normal 12 2" xfId="60" xr:uid="{00000000-0005-0000-0000-00003B000000}"/>
    <cellStyle name="Normal 13" xfId="61" xr:uid="{00000000-0005-0000-0000-00003C000000}"/>
    <cellStyle name="Normal 13 2" xfId="62" xr:uid="{00000000-0005-0000-0000-00003D000000}"/>
    <cellStyle name="Normal 14" xfId="63" xr:uid="{00000000-0005-0000-0000-00003E000000}"/>
    <cellStyle name="Normal 14 2" xfId="64" xr:uid="{00000000-0005-0000-0000-00003F000000}"/>
    <cellStyle name="Normal 15" xfId="65" xr:uid="{00000000-0005-0000-0000-000040000000}"/>
    <cellStyle name="Normal 15 2" xfId="66" xr:uid="{00000000-0005-0000-0000-000041000000}"/>
    <cellStyle name="Normal 16" xfId="67" xr:uid="{00000000-0005-0000-0000-000042000000}"/>
    <cellStyle name="Normal 16 2" xfId="68" xr:uid="{00000000-0005-0000-0000-000043000000}"/>
    <cellStyle name="Normal 17" xfId="69" xr:uid="{00000000-0005-0000-0000-000044000000}"/>
    <cellStyle name="Normal 17 2" xfId="70" xr:uid="{00000000-0005-0000-0000-000045000000}"/>
    <cellStyle name="Normal 18" xfId="71" xr:uid="{00000000-0005-0000-0000-000046000000}"/>
    <cellStyle name="Normal 18 2" xfId="72" xr:uid="{00000000-0005-0000-0000-000047000000}"/>
    <cellStyle name="Normal 19" xfId="73" xr:uid="{00000000-0005-0000-0000-000048000000}"/>
    <cellStyle name="Normal 19 2" xfId="74" xr:uid="{00000000-0005-0000-0000-000049000000}"/>
    <cellStyle name="Normal 2" xfId="75" xr:uid="{00000000-0005-0000-0000-00004A000000}"/>
    <cellStyle name="Normal 2 2" xfId="76" xr:uid="{00000000-0005-0000-0000-00004B000000}"/>
    <cellStyle name="Normal 2 2 2" xfId="77" xr:uid="{00000000-0005-0000-0000-00004C000000}"/>
    <cellStyle name="Normal 20" xfId="78" xr:uid="{00000000-0005-0000-0000-00004D000000}"/>
    <cellStyle name="Normal 20 2" xfId="79" xr:uid="{00000000-0005-0000-0000-00004E000000}"/>
    <cellStyle name="Normal 21" xfId="80" xr:uid="{00000000-0005-0000-0000-00004F000000}"/>
    <cellStyle name="Normal 22" xfId="81" xr:uid="{00000000-0005-0000-0000-000050000000}"/>
    <cellStyle name="Normal 22 2" xfId="82" xr:uid="{00000000-0005-0000-0000-000051000000}"/>
    <cellStyle name="Normal 23" xfId="83" xr:uid="{00000000-0005-0000-0000-000052000000}"/>
    <cellStyle name="Normal 23 2" xfId="84" xr:uid="{00000000-0005-0000-0000-000053000000}"/>
    <cellStyle name="Normal 24" xfId="85" xr:uid="{00000000-0005-0000-0000-000054000000}"/>
    <cellStyle name="Normal 24 2" xfId="86" xr:uid="{00000000-0005-0000-0000-000055000000}"/>
    <cellStyle name="Normal 25" xfId="1" xr:uid="{00000000-0005-0000-0000-000056000000}"/>
    <cellStyle name="Normal 3" xfId="87" xr:uid="{00000000-0005-0000-0000-000057000000}"/>
    <cellStyle name="Normal 3 2" xfId="88" xr:uid="{00000000-0005-0000-0000-000058000000}"/>
    <cellStyle name="Normal 3_2308 - estimation CVC APD" xfId="89" xr:uid="{00000000-0005-0000-0000-000059000000}"/>
    <cellStyle name="Normal 4" xfId="90" xr:uid="{00000000-0005-0000-0000-00005A000000}"/>
    <cellStyle name="Normal 4 2" xfId="91" xr:uid="{00000000-0005-0000-0000-00005B000000}"/>
    <cellStyle name="Normal 5" xfId="92" xr:uid="{00000000-0005-0000-0000-00005C000000}"/>
    <cellStyle name="Normal 5 2" xfId="93" xr:uid="{00000000-0005-0000-0000-00005D000000}"/>
    <cellStyle name="Normal 5 3" xfId="116" xr:uid="{E389A922-C26D-409B-B4DE-244B2B7585B3}"/>
    <cellStyle name="Normal 6" xfId="94" xr:uid="{00000000-0005-0000-0000-00005E000000}"/>
    <cellStyle name="Normal 6 2" xfId="95" xr:uid="{00000000-0005-0000-0000-00005F000000}"/>
    <cellStyle name="Normal 7" xfId="96" xr:uid="{00000000-0005-0000-0000-000060000000}"/>
    <cellStyle name="Normal 8" xfId="97" xr:uid="{00000000-0005-0000-0000-000061000000}"/>
    <cellStyle name="Normal 8 2" xfId="98" xr:uid="{00000000-0005-0000-0000-000062000000}"/>
    <cellStyle name="Normal 9" xfId="99" xr:uid="{00000000-0005-0000-0000-000063000000}"/>
    <cellStyle name="Normal 9 2" xfId="100" xr:uid="{00000000-0005-0000-0000-000064000000}"/>
    <cellStyle name="Normal_Modèle bordereau de prix" xfId="101" xr:uid="{00000000-0005-0000-0000-000065000000}"/>
    <cellStyle name="Normal_Modèle bordereau de prix 2" xfId="102" xr:uid="{00000000-0005-0000-0000-000066000000}"/>
    <cellStyle name="Normal_QUANTITA" xfId="103" xr:uid="{00000000-0005-0000-0000-000067000000}"/>
    <cellStyle name="Pourcentage 2" xfId="104" xr:uid="{00000000-0005-0000-0000-000068000000}"/>
    <cellStyle name="Pourcentage 2 2" xfId="105" xr:uid="{00000000-0005-0000-0000-000069000000}"/>
    <cellStyle name="Satisfaisant 2" xfId="106" xr:uid="{00000000-0005-0000-0000-00006A000000}"/>
    <cellStyle name="Sortie 2" xfId="107" xr:uid="{00000000-0005-0000-0000-00006B000000}"/>
    <cellStyle name="Texte explicatif 2" xfId="108" xr:uid="{00000000-0005-0000-0000-00006C000000}"/>
    <cellStyle name="Titre 2" xfId="109" xr:uid="{00000000-0005-0000-0000-00006D000000}"/>
    <cellStyle name="Titre 1 2" xfId="110" xr:uid="{00000000-0005-0000-0000-00006E000000}"/>
    <cellStyle name="Titre 2 2" xfId="111" xr:uid="{00000000-0005-0000-0000-00006F000000}"/>
    <cellStyle name="Titre 3 2" xfId="112" xr:uid="{00000000-0005-0000-0000-000070000000}"/>
    <cellStyle name="Titre 4 2" xfId="113" xr:uid="{00000000-0005-0000-0000-000071000000}"/>
    <cellStyle name="Total 2" xfId="114" xr:uid="{00000000-0005-0000-0000-000072000000}"/>
    <cellStyle name="Vérification 2" xfId="115" xr:uid="{00000000-0005-0000-0000-00007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8</xdr:row>
      <xdr:rowOff>76200</xdr:rowOff>
    </xdr:from>
    <xdr:to>
      <xdr:col>8</xdr:col>
      <xdr:colOff>628650</xdr:colOff>
      <xdr:row>19</xdr:row>
      <xdr:rowOff>76200</xdr:rowOff>
    </xdr:to>
    <xdr:sp macro="" textlink="">
      <xdr:nvSpPr>
        <xdr:cNvPr id="2" name="Zone de texte 276">
          <a:extLst>
            <a:ext uri="{FF2B5EF4-FFF2-40B4-BE49-F238E27FC236}">
              <a16:creationId xmlns:a16="http://schemas.microsoft.com/office/drawing/2014/main" id="{9BA7FDCF-C63A-45E0-B015-53F14C08966B}"/>
            </a:ext>
          </a:extLst>
        </xdr:cNvPr>
        <xdr:cNvSpPr txBox="1">
          <a:spLocks noChangeArrowheads="1"/>
        </xdr:cNvSpPr>
      </xdr:nvSpPr>
      <xdr:spPr bwMode="auto">
        <a:xfrm>
          <a:off x="0" y="1600200"/>
          <a:ext cx="6724650" cy="209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ctr" rtl="0">
            <a:defRPr sz="1000"/>
          </a:pPr>
          <a:r>
            <a:rPr lang="fr-FR" sz="1600" b="1" i="1" u="none" strike="noStrike" baseline="0">
              <a:solidFill>
                <a:srgbClr val="0E48AC"/>
              </a:solidFill>
              <a:latin typeface="Arial"/>
              <a:cs typeface="Arial"/>
            </a:rPr>
            <a:t>Réhabilitation des secteurs Est du bâtiment principal </a:t>
          </a:r>
        </a:p>
        <a:p>
          <a:pPr algn="ctr" rtl="0">
            <a:defRPr sz="1000"/>
          </a:pPr>
          <a:r>
            <a:rPr lang="fr-FR" sz="1600" b="1" i="1" u="none" strike="noStrike" baseline="0">
              <a:solidFill>
                <a:srgbClr val="0E48AC"/>
              </a:solidFill>
              <a:latin typeface="Arial"/>
              <a:cs typeface="Arial"/>
            </a:rPr>
            <a:t>du Centre Hospitalier d’Avignon :</a:t>
          </a:r>
          <a:endParaRPr lang="fr-FR" sz="1100" b="0" i="0" u="none" strike="noStrike" baseline="0">
            <a:solidFill>
              <a:srgbClr val="000000"/>
            </a:solidFill>
            <a:latin typeface="Arial"/>
            <a:cs typeface="Arial"/>
          </a:endParaRPr>
        </a:p>
        <a:p>
          <a:pPr algn="ctr" rtl="0">
            <a:defRPr sz="1000"/>
          </a:pPr>
          <a:r>
            <a:rPr lang="fr-FR" sz="1600" b="1" i="1" u="none" strike="noStrike" baseline="0">
              <a:solidFill>
                <a:srgbClr val="0E48AC"/>
              </a:solidFill>
              <a:latin typeface="Arial"/>
              <a:cs typeface="Arial"/>
            </a:rPr>
            <a:t>Marché Subséquent n° 3</a:t>
          </a:r>
          <a:endParaRPr lang="fr-FR" sz="1100" b="0" i="0" u="none" strike="noStrike" baseline="0">
            <a:solidFill>
              <a:srgbClr val="000000"/>
            </a:solidFill>
            <a:latin typeface="Arial"/>
            <a:cs typeface="Arial"/>
          </a:endParaRPr>
        </a:p>
        <a:p>
          <a:pPr algn="ctr" rtl="0">
            <a:defRPr sz="1000"/>
          </a:pPr>
          <a:r>
            <a:rPr lang="fr-FR" sz="2000" b="1"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a:p>
          <a:pPr algn="ctr" rtl="0">
            <a:defRPr sz="1000"/>
          </a:pPr>
          <a:r>
            <a:rPr lang="fr-FR" sz="1800" b="1" i="1" u="none" strike="noStrike" baseline="0">
              <a:solidFill>
                <a:srgbClr val="0E48AC"/>
              </a:solidFill>
              <a:latin typeface="Arial"/>
              <a:cs typeface="Arial"/>
            </a:rPr>
            <a:t>Aménagement d'un plateau de Gastro-entérologie et centralisation de la désinfection des endoscopes au </a:t>
          </a:r>
        </a:p>
        <a:p>
          <a:pPr algn="ctr" rtl="0">
            <a:defRPr sz="1000"/>
          </a:pPr>
          <a:r>
            <a:rPr lang="fr-FR" sz="1800" b="1" i="1" u="none" strike="noStrike" baseline="0">
              <a:solidFill>
                <a:srgbClr val="0E48AC"/>
              </a:solidFill>
              <a:latin typeface="Arial"/>
              <a:cs typeface="Arial"/>
            </a:rPr>
            <a:t>Centre Hospitalier d'Avignon</a:t>
          </a:r>
          <a:endParaRPr lang="fr-FR" sz="1100" b="0" i="0" u="none" strike="noStrike" baseline="0">
            <a:solidFill>
              <a:srgbClr val="000000"/>
            </a:solidFill>
            <a:latin typeface="Arial"/>
            <a:cs typeface="Arial"/>
          </a:endParaRPr>
        </a:p>
        <a:p>
          <a:pPr algn="ctr" rtl="0">
            <a:defRPr sz="1000"/>
          </a:pPr>
          <a:r>
            <a:rPr lang="fr-FR" sz="2000" b="1" i="0" u="none" strike="noStrike" baseline="0">
              <a:solidFill>
                <a:srgbClr val="000000"/>
              </a:solidFill>
              <a:latin typeface="Times New Roman"/>
              <a:cs typeface="Times New Roman"/>
            </a:rPr>
            <a:t> </a:t>
          </a:r>
        </a:p>
      </xdr:txBody>
    </xdr:sp>
    <xdr:clientData/>
  </xdr:twoCellAnchor>
  <xdr:twoCellAnchor>
    <xdr:from>
      <xdr:col>0</xdr:col>
      <xdr:colOff>409575</xdr:colOff>
      <xdr:row>0</xdr:row>
      <xdr:rowOff>76200</xdr:rowOff>
    </xdr:from>
    <xdr:to>
      <xdr:col>2</xdr:col>
      <xdr:colOff>304800</xdr:colOff>
      <xdr:row>6</xdr:row>
      <xdr:rowOff>180975</xdr:rowOff>
    </xdr:to>
    <xdr:pic>
      <xdr:nvPicPr>
        <xdr:cNvPr id="3" name="Image 12">
          <a:extLst>
            <a:ext uri="{FF2B5EF4-FFF2-40B4-BE49-F238E27FC236}">
              <a16:creationId xmlns:a16="http://schemas.microsoft.com/office/drawing/2014/main" id="{61C6E36D-54E0-40B2-830E-EECD58D6E1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6200"/>
          <a:ext cx="1419225"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638175</xdr:colOff>
      <xdr:row>0</xdr:row>
      <xdr:rowOff>142875</xdr:rowOff>
    </xdr:from>
    <xdr:to>
      <xdr:col>8</xdr:col>
      <xdr:colOff>190500</xdr:colOff>
      <xdr:row>6</xdr:row>
      <xdr:rowOff>123825</xdr:rowOff>
    </xdr:to>
    <xdr:pic>
      <xdr:nvPicPr>
        <xdr:cNvPr id="4" name="Image 3">
          <a:extLst>
            <a:ext uri="{FF2B5EF4-FFF2-40B4-BE49-F238E27FC236}">
              <a16:creationId xmlns:a16="http://schemas.microsoft.com/office/drawing/2014/main" id="{F2D025FF-AAC4-497A-949A-8B7690622A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10175" y="142875"/>
          <a:ext cx="1076325"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222250</xdr:colOff>
      <xdr:row>40</xdr:row>
      <xdr:rowOff>66675</xdr:rowOff>
    </xdr:from>
    <xdr:to>
      <xdr:col>7</xdr:col>
      <xdr:colOff>361950</xdr:colOff>
      <xdr:row>44</xdr:row>
      <xdr:rowOff>155575</xdr:rowOff>
    </xdr:to>
    <xdr:sp macro="" textlink="">
      <xdr:nvSpPr>
        <xdr:cNvPr id="7" name="Zone de texte 271">
          <a:extLst>
            <a:ext uri="{FF2B5EF4-FFF2-40B4-BE49-F238E27FC236}">
              <a16:creationId xmlns:a16="http://schemas.microsoft.com/office/drawing/2014/main" id="{743E500A-FE17-4D06-AC9A-7E48B8B57C01}"/>
            </a:ext>
          </a:extLst>
        </xdr:cNvPr>
        <xdr:cNvSpPr txBox="1"/>
      </xdr:nvSpPr>
      <xdr:spPr>
        <a:xfrm>
          <a:off x="984250" y="7686675"/>
          <a:ext cx="4711700" cy="850900"/>
        </a:xfrm>
        <a:prstGeom prst="rect">
          <a:avLst/>
        </a:prstGeom>
        <a:solidFill>
          <a:sysClr val="windowText" lastClr="000000">
            <a:lumMod val="50000"/>
            <a:lumOff val="50000"/>
          </a:sysClr>
        </a:solidFill>
        <a:ln w="6350">
          <a:solidFill>
            <a:sysClr val="windowText" lastClr="000000">
              <a:lumMod val="50000"/>
              <a:lumOff val="50000"/>
            </a:sysClr>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180340" marR="180340" algn="ctr" hangingPunct="0">
            <a:spcBef>
              <a:spcPts val="1000"/>
            </a:spcBef>
            <a:spcAft>
              <a:spcPts val="0"/>
            </a:spcAft>
          </a:pPr>
          <a:r>
            <a:rPr lang="fr-FR" sz="2600" b="1">
              <a:solidFill>
                <a:srgbClr val="FFFFFF"/>
              </a:solidFill>
              <a:effectLst/>
              <a:latin typeface="Arial" panose="020B0604020202020204" pitchFamily="34" charset="0"/>
              <a:ea typeface="Times New Roman" panose="02020603050405020304" pitchFamily="18" charset="0"/>
            </a:rPr>
            <a:t>D</a:t>
          </a:r>
          <a:r>
            <a:rPr lang="fr-FR" sz="2600" b="1" baseline="0">
              <a:solidFill>
                <a:srgbClr val="FFFFFF"/>
              </a:solidFill>
              <a:effectLst/>
              <a:latin typeface="Arial" panose="020B0604020202020204" pitchFamily="34" charset="0"/>
              <a:ea typeface="Times New Roman" panose="02020603050405020304" pitchFamily="18" charset="0"/>
            </a:rPr>
            <a:t> C E</a:t>
          </a:r>
          <a:endParaRPr lang="fr-FR" sz="1100">
            <a:effectLst/>
            <a:latin typeface="Arial" panose="020B0604020202020204" pitchFamily="34" charset="0"/>
            <a:ea typeface="Times New Roman" panose="02020603050405020304" pitchFamily="18" charset="0"/>
          </a:endParaRPr>
        </a:p>
      </xdr:txBody>
    </xdr:sp>
    <xdr:clientData/>
  </xdr:twoCellAnchor>
  <xdr:twoCellAnchor editAs="oneCell">
    <xdr:from>
      <xdr:col>1</xdr:col>
      <xdr:colOff>388620</xdr:colOff>
      <xdr:row>41</xdr:row>
      <xdr:rowOff>43180</xdr:rowOff>
    </xdr:from>
    <xdr:to>
      <xdr:col>2</xdr:col>
      <xdr:colOff>185420</xdr:colOff>
      <xdr:row>43</xdr:row>
      <xdr:rowOff>127635</xdr:rowOff>
    </xdr:to>
    <xdr:pic>
      <xdr:nvPicPr>
        <xdr:cNvPr id="8" name="Image 7">
          <a:extLst>
            <a:ext uri="{FF2B5EF4-FFF2-40B4-BE49-F238E27FC236}">
              <a16:creationId xmlns:a16="http://schemas.microsoft.com/office/drawing/2014/main" id="{A7DD2E8E-FB0D-4BDF-AFD2-49318DFA3AB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50620" y="7853680"/>
          <a:ext cx="558800" cy="465455"/>
        </a:xfrm>
        <a:prstGeom prst="rect">
          <a:avLst/>
        </a:prstGeom>
      </xdr:spPr>
    </xdr:pic>
    <xdr:clientData/>
  </xdr:twoCellAnchor>
  <xdr:twoCellAnchor editAs="oneCell">
    <xdr:from>
      <xdr:col>5</xdr:col>
      <xdr:colOff>678180</xdr:colOff>
      <xdr:row>41</xdr:row>
      <xdr:rowOff>78105</xdr:rowOff>
    </xdr:from>
    <xdr:to>
      <xdr:col>7</xdr:col>
      <xdr:colOff>88265</xdr:colOff>
      <xdr:row>43</xdr:row>
      <xdr:rowOff>124460</xdr:rowOff>
    </xdr:to>
    <xdr:pic>
      <xdr:nvPicPr>
        <xdr:cNvPr id="9" name="Image 8">
          <a:extLst>
            <a:ext uri="{FF2B5EF4-FFF2-40B4-BE49-F238E27FC236}">
              <a16:creationId xmlns:a16="http://schemas.microsoft.com/office/drawing/2014/main" id="{C4C564CD-5EFD-4FDC-9361-CD153E9147B1}"/>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6279"/>
        <a:stretch/>
      </xdr:blipFill>
      <xdr:spPr bwMode="auto">
        <a:xfrm>
          <a:off x="4488180" y="7888605"/>
          <a:ext cx="934085" cy="427355"/>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28575</xdr:colOff>
      <xdr:row>46</xdr:row>
      <xdr:rowOff>142875</xdr:rowOff>
    </xdr:from>
    <xdr:to>
      <xdr:col>8</xdr:col>
      <xdr:colOff>117475</xdr:colOff>
      <xdr:row>55</xdr:row>
      <xdr:rowOff>104775</xdr:rowOff>
    </xdr:to>
    <xdr:sp macro="" textlink="">
      <xdr:nvSpPr>
        <xdr:cNvPr id="10" name="Zone de texte 18">
          <a:extLst>
            <a:ext uri="{FF2B5EF4-FFF2-40B4-BE49-F238E27FC236}">
              <a16:creationId xmlns:a16="http://schemas.microsoft.com/office/drawing/2014/main" id="{F4BF08BD-C53B-4B58-A45F-11DBA45D13A6}"/>
            </a:ext>
          </a:extLst>
        </xdr:cNvPr>
        <xdr:cNvSpPr txBox="1"/>
      </xdr:nvSpPr>
      <xdr:spPr>
        <a:xfrm>
          <a:off x="790575" y="8905875"/>
          <a:ext cx="5422900" cy="1676400"/>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600"/>
            </a:spcBef>
          </a:pPr>
          <a:r>
            <a:rPr lang="fr-FR" sz="1800">
              <a:effectLst/>
              <a:latin typeface="Arial" panose="020B0604020202020204" pitchFamily="34" charset="0"/>
              <a:ea typeface="Times New Roman" panose="02020603050405020304" pitchFamily="18" charset="0"/>
            </a:rPr>
            <a:t>DPGF</a:t>
          </a:r>
          <a:endParaRPr lang="fr-FR" sz="1100">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LOT 08 : ELECTRICITE CFO / CFA / SSI</a:t>
          </a:r>
          <a:endParaRPr lang="fr-FR" sz="1100">
            <a:effectLst/>
            <a:latin typeface="Arial" panose="020B0604020202020204" pitchFamily="34" charset="0"/>
            <a:ea typeface="Times New Roman" panose="02020603050405020304" pitchFamily="18" charset="0"/>
          </a:endParaRPr>
        </a:p>
        <a:p>
          <a:pPr marL="180340" marR="180340" algn="ctr" hangingPunct="0">
            <a:spcBef>
              <a:spcPts val="1200"/>
            </a:spcBef>
          </a:pPr>
          <a:r>
            <a:rPr lang="fr-FR" sz="1800">
              <a:solidFill>
                <a:sysClr val="windowText" lastClr="000000"/>
              </a:solidFill>
              <a:effectLst/>
              <a:latin typeface="Arial" panose="020B0604020202020204" pitchFamily="34" charset="0"/>
              <a:ea typeface="Times New Roman" panose="02020603050405020304" pitchFamily="18" charset="0"/>
            </a:rPr>
            <a:t>Octobre 2024</a:t>
          </a:r>
          <a:endParaRPr lang="fr-FR" sz="1100">
            <a:solidFill>
              <a:sysClr val="windowText" lastClr="000000"/>
            </a:solidFill>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 </a:t>
          </a:r>
          <a:endParaRPr lang="fr-FR" sz="1100">
            <a:effectLst/>
            <a:latin typeface="Arial" panose="020B0604020202020204" pitchFamily="34" charset="0"/>
            <a:ea typeface="Times New Roman" panose="02020603050405020304" pitchFamily="18" charset="0"/>
          </a:endParaRPr>
        </a:p>
        <a:p>
          <a:pPr marL="180340" marR="180340" algn="just" hangingPunct="0">
            <a:spcBef>
              <a:spcPts val="600"/>
            </a:spcBef>
          </a:pPr>
          <a:r>
            <a:rPr lang="fr-FR" sz="1100">
              <a:effectLst/>
              <a:latin typeface="Arial" panose="020B0604020202020204" pitchFamily="34" charset="0"/>
              <a:ea typeface="Times New Roman" panose="02020603050405020304" pitchFamily="18" charset="0"/>
            </a:rPr>
            <a:t> </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199</xdr:row>
      <xdr:rowOff>0</xdr:rowOff>
    </xdr:from>
    <xdr:ext cx="76200" cy="190500"/>
    <xdr:sp macro="" textlink="">
      <xdr:nvSpPr>
        <xdr:cNvPr id="3" name="Text Box 45">
          <a:extLst>
            <a:ext uri="{FF2B5EF4-FFF2-40B4-BE49-F238E27FC236}">
              <a16:creationId xmlns:a16="http://schemas.microsoft.com/office/drawing/2014/main" id="{1B0BE5BC-3CDD-4862-9558-4E5F73D8BA7D}"/>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199</xdr:row>
      <xdr:rowOff>0</xdr:rowOff>
    </xdr:from>
    <xdr:ext cx="76200" cy="190500"/>
    <xdr:sp macro="" textlink="">
      <xdr:nvSpPr>
        <xdr:cNvPr id="4" name="Text Box 45">
          <a:extLst>
            <a:ext uri="{FF2B5EF4-FFF2-40B4-BE49-F238E27FC236}">
              <a16:creationId xmlns:a16="http://schemas.microsoft.com/office/drawing/2014/main" id="{125C39B9-04F3-4931-B89B-014D5F0CAAF4}"/>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199</xdr:row>
      <xdr:rowOff>0</xdr:rowOff>
    </xdr:from>
    <xdr:ext cx="76200" cy="190500"/>
    <xdr:sp macro="" textlink="">
      <xdr:nvSpPr>
        <xdr:cNvPr id="5" name="Text Box 45">
          <a:extLst>
            <a:ext uri="{FF2B5EF4-FFF2-40B4-BE49-F238E27FC236}">
              <a16:creationId xmlns:a16="http://schemas.microsoft.com/office/drawing/2014/main" id="{0485566C-D2FA-4EBA-8587-080FBA5544E3}"/>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199</xdr:row>
      <xdr:rowOff>0</xdr:rowOff>
    </xdr:from>
    <xdr:ext cx="76200" cy="190500"/>
    <xdr:sp macro="" textlink="">
      <xdr:nvSpPr>
        <xdr:cNvPr id="6" name="Text Box 45">
          <a:extLst>
            <a:ext uri="{FF2B5EF4-FFF2-40B4-BE49-F238E27FC236}">
              <a16:creationId xmlns:a16="http://schemas.microsoft.com/office/drawing/2014/main" id="{D697D612-2AE5-4780-887B-C22E51A2D779}"/>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199</xdr:row>
      <xdr:rowOff>0</xdr:rowOff>
    </xdr:from>
    <xdr:ext cx="76200" cy="190500"/>
    <xdr:sp macro="" textlink="">
      <xdr:nvSpPr>
        <xdr:cNvPr id="7" name="Text Box 45">
          <a:extLst>
            <a:ext uri="{FF2B5EF4-FFF2-40B4-BE49-F238E27FC236}">
              <a16:creationId xmlns:a16="http://schemas.microsoft.com/office/drawing/2014/main" id="{FA3C0CC4-EB9F-4070-8628-FC27429CCCF8}"/>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199</xdr:row>
      <xdr:rowOff>0</xdr:rowOff>
    </xdr:from>
    <xdr:ext cx="76200" cy="190500"/>
    <xdr:sp macro="" textlink="">
      <xdr:nvSpPr>
        <xdr:cNvPr id="8" name="Text Box 45">
          <a:extLst>
            <a:ext uri="{FF2B5EF4-FFF2-40B4-BE49-F238E27FC236}">
              <a16:creationId xmlns:a16="http://schemas.microsoft.com/office/drawing/2014/main" id="{8BB0760C-EE0F-4AF7-8DAB-1268127661BB}"/>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199</xdr:row>
      <xdr:rowOff>0</xdr:rowOff>
    </xdr:from>
    <xdr:ext cx="76200" cy="190500"/>
    <xdr:sp macro="" textlink="">
      <xdr:nvSpPr>
        <xdr:cNvPr id="9" name="Text Box 45">
          <a:extLst>
            <a:ext uri="{FF2B5EF4-FFF2-40B4-BE49-F238E27FC236}">
              <a16:creationId xmlns:a16="http://schemas.microsoft.com/office/drawing/2014/main" id="{08CC67A6-097B-40B1-ABB4-C249A19E1579}"/>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xdr:col>
      <xdr:colOff>568469</xdr:colOff>
      <xdr:row>0</xdr:row>
      <xdr:rowOff>66676</xdr:rowOff>
    </xdr:from>
    <xdr:to>
      <xdr:col>5</xdr:col>
      <xdr:colOff>660026</xdr:colOff>
      <xdr:row>4</xdr:row>
      <xdr:rowOff>133350</xdr:rowOff>
    </xdr:to>
    <xdr:pic>
      <xdr:nvPicPr>
        <xdr:cNvPr id="10" name="Image 9">
          <a:extLst>
            <a:ext uri="{FF2B5EF4-FFF2-40B4-BE49-F238E27FC236}">
              <a16:creationId xmlns:a16="http://schemas.microsoft.com/office/drawing/2014/main" id="{EFD540D2-508C-442D-BEAE-CEE54349A9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8694" y="66676"/>
          <a:ext cx="1806057" cy="904874"/>
        </a:xfrm>
        <a:prstGeom prst="rect">
          <a:avLst/>
        </a:prstGeom>
      </xdr:spPr>
    </xdr:pic>
    <xdr:clientData/>
  </xdr:twoCellAnchor>
  <xdr:oneCellAnchor>
    <xdr:from>
      <xdr:col>1</xdr:col>
      <xdr:colOff>0</xdr:colOff>
      <xdr:row>206</xdr:row>
      <xdr:rowOff>0</xdr:rowOff>
    </xdr:from>
    <xdr:ext cx="76200" cy="190500"/>
    <xdr:sp macro="" textlink="">
      <xdr:nvSpPr>
        <xdr:cNvPr id="2" name="Text Box 45">
          <a:extLst>
            <a:ext uri="{FF2B5EF4-FFF2-40B4-BE49-F238E27FC236}">
              <a16:creationId xmlns:a16="http://schemas.microsoft.com/office/drawing/2014/main" id="{4340ED11-D928-4585-9192-2E46426B628D}"/>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206</xdr:row>
      <xdr:rowOff>0</xdr:rowOff>
    </xdr:from>
    <xdr:ext cx="76200" cy="190500"/>
    <xdr:sp macro="" textlink="">
      <xdr:nvSpPr>
        <xdr:cNvPr id="11" name="Text Box 45">
          <a:extLst>
            <a:ext uri="{FF2B5EF4-FFF2-40B4-BE49-F238E27FC236}">
              <a16:creationId xmlns:a16="http://schemas.microsoft.com/office/drawing/2014/main" id="{5E783865-8E12-4917-AA50-8918B01D8A0B}"/>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206</xdr:row>
      <xdr:rowOff>0</xdr:rowOff>
    </xdr:from>
    <xdr:ext cx="76200" cy="190500"/>
    <xdr:sp macro="" textlink="">
      <xdr:nvSpPr>
        <xdr:cNvPr id="12" name="Text Box 45">
          <a:extLst>
            <a:ext uri="{FF2B5EF4-FFF2-40B4-BE49-F238E27FC236}">
              <a16:creationId xmlns:a16="http://schemas.microsoft.com/office/drawing/2014/main" id="{822FDC60-3BB7-48B6-883C-B24E937A9B8A}"/>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206</xdr:row>
      <xdr:rowOff>0</xdr:rowOff>
    </xdr:from>
    <xdr:ext cx="76200" cy="190500"/>
    <xdr:sp macro="" textlink="">
      <xdr:nvSpPr>
        <xdr:cNvPr id="13" name="Text Box 45">
          <a:extLst>
            <a:ext uri="{FF2B5EF4-FFF2-40B4-BE49-F238E27FC236}">
              <a16:creationId xmlns:a16="http://schemas.microsoft.com/office/drawing/2014/main" id="{48FC5EA3-BE39-46DE-9639-B76914B5D255}"/>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206</xdr:row>
      <xdr:rowOff>0</xdr:rowOff>
    </xdr:from>
    <xdr:ext cx="76200" cy="190500"/>
    <xdr:sp macro="" textlink="">
      <xdr:nvSpPr>
        <xdr:cNvPr id="14" name="Text Box 45">
          <a:extLst>
            <a:ext uri="{FF2B5EF4-FFF2-40B4-BE49-F238E27FC236}">
              <a16:creationId xmlns:a16="http://schemas.microsoft.com/office/drawing/2014/main" id="{3B152DBF-5FE2-497D-A2CA-C1DFFCBF7DA8}"/>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206</xdr:row>
      <xdr:rowOff>0</xdr:rowOff>
    </xdr:from>
    <xdr:ext cx="76200" cy="190500"/>
    <xdr:sp macro="" textlink="">
      <xdr:nvSpPr>
        <xdr:cNvPr id="15" name="Text Box 45">
          <a:extLst>
            <a:ext uri="{FF2B5EF4-FFF2-40B4-BE49-F238E27FC236}">
              <a16:creationId xmlns:a16="http://schemas.microsoft.com/office/drawing/2014/main" id="{8327CBB8-183E-4C92-B036-EDC4AEDDAE1F}"/>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206</xdr:row>
      <xdr:rowOff>0</xdr:rowOff>
    </xdr:from>
    <xdr:ext cx="76200" cy="190500"/>
    <xdr:sp macro="" textlink="">
      <xdr:nvSpPr>
        <xdr:cNvPr id="16" name="Text Box 45">
          <a:extLst>
            <a:ext uri="{FF2B5EF4-FFF2-40B4-BE49-F238E27FC236}">
              <a16:creationId xmlns:a16="http://schemas.microsoft.com/office/drawing/2014/main" id="{B05CD4C2-0904-4506-B554-0D295ED31DC5}"/>
            </a:ext>
          </a:extLst>
        </xdr:cNvPr>
        <xdr:cNvSpPr txBox="1">
          <a:spLocks noChangeArrowheads="1"/>
        </xdr:cNvSpPr>
      </xdr:nvSpPr>
      <xdr:spPr bwMode="auto">
        <a:xfrm>
          <a:off x="600075" y="8610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17" name="Text Box 45">
          <a:extLst>
            <a:ext uri="{FF2B5EF4-FFF2-40B4-BE49-F238E27FC236}">
              <a16:creationId xmlns:a16="http://schemas.microsoft.com/office/drawing/2014/main" id="{865BF7D8-E3E7-4C5E-A8B4-5DBB6249D9A4}"/>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18" name="Text Box 45">
          <a:extLst>
            <a:ext uri="{FF2B5EF4-FFF2-40B4-BE49-F238E27FC236}">
              <a16:creationId xmlns:a16="http://schemas.microsoft.com/office/drawing/2014/main" id="{DE185848-998C-44B4-8C4B-7C7A391F51FE}"/>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19" name="Text Box 45">
          <a:extLst>
            <a:ext uri="{FF2B5EF4-FFF2-40B4-BE49-F238E27FC236}">
              <a16:creationId xmlns:a16="http://schemas.microsoft.com/office/drawing/2014/main" id="{44F47D64-2523-4B4E-B500-7BE2AE1C1729}"/>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20" name="Text Box 45">
          <a:extLst>
            <a:ext uri="{FF2B5EF4-FFF2-40B4-BE49-F238E27FC236}">
              <a16:creationId xmlns:a16="http://schemas.microsoft.com/office/drawing/2014/main" id="{301A8C69-4FB8-4422-9963-B151212ED5FB}"/>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21" name="Text Box 45">
          <a:extLst>
            <a:ext uri="{FF2B5EF4-FFF2-40B4-BE49-F238E27FC236}">
              <a16:creationId xmlns:a16="http://schemas.microsoft.com/office/drawing/2014/main" id="{DCFEC3A2-4F9F-48A7-A721-093AC8ED4F18}"/>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22" name="Text Box 45">
          <a:extLst>
            <a:ext uri="{FF2B5EF4-FFF2-40B4-BE49-F238E27FC236}">
              <a16:creationId xmlns:a16="http://schemas.microsoft.com/office/drawing/2014/main" id="{9268EE86-C0BE-40D1-9A89-02A25B3CFD96}"/>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280</xdr:row>
      <xdr:rowOff>0</xdr:rowOff>
    </xdr:from>
    <xdr:ext cx="76200" cy="190500"/>
    <xdr:sp macro="" textlink="">
      <xdr:nvSpPr>
        <xdr:cNvPr id="23" name="Text Box 45">
          <a:extLst>
            <a:ext uri="{FF2B5EF4-FFF2-40B4-BE49-F238E27FC236}">
              <a16:creationId xmlns:a16="http://schemas.microsoft.com/office/drawing/2014/main" id="{B92344B7-5696-4861-A346-76D462D6D5F7}"/>
            </a:ext>
          </a:extLst>
        </xdr:cNvPr>
        <xdr:cNvSpPr txBox="1">
          <a:spLocks noChangeArrowheads="1"/>
        </xdr:cNvSpPr>
      </xdr:nvSpPr>
      <xdr:spPr bwMode="auto">
        <a:xfrm>
          <a:off x="605118" y="42817676"/>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gis.racine.local\bu_Batiment\2258_EUROMED%20CENTER%202\7-DCE\2-%20Donn&#233;es%20de%20travail\LOTS%20SO\Euromed%20PRO%20Recap%20estimation%20g&#233;n&#233;rale%20avec%20d&#233;tails-%20110207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estimation générale"/>
      <sheetName val="Estimation GO"/>
      <sheetName val="Estimation CEA complet"/>
      <sheetName val="Estimation CEA - PK (2)"/>
      <sheetName val="Estimation CEA - bat L (2)"/>
      <sheetName val="Estimation CEA - bat H (2)"/>
      <sheetName val="Estimation CEA - bat H2 (2)"/>
      <sheetName val="Estimation CEA - bat I (2)"/>
      <sheetName val="Comparatif APS-PRO"/>
      <sheetName val="Décompte BP"/>
      <sheetName val="Peinture PK"/>
      <sheetName val="Estimation CEA - PK"/>
      <sheetName val="Estimation CEA - bat L"/>
      <sheetName val="Estimation CEA - bat H"/>
      <sheetName val="Estimation CEA - bat H2"/>
    </sheetNames>
    <sheetDataSet>
      <sheetData sheetId="0">
        <row r="115">
          <cell r="G115">
            <v>5040679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F8AB0-0806-4939-A0CE-83BA545DA6C2}">
  <sheetPr>
    <tabColor theme="4"/>
    <pageSetUpPr fitToPage="1"/>
  </sheetPr>
  <dimension ref="A1:A56"/>
  <sheetViews>
    <sheetView view="pageBreakPreview" zoomScale="60" zoomScaleNormal="100" workbookViewId="0">
      <selection activeCell="E38" sqref="E38"/>
    </sheetView>
  </sheetViews>
  <sheetFormatPr baseColWidth="10" defaultColWidth="11.453125" defaultRowHeight="14.5"/>
  <cols>
    <col min="1" max="16384" width="11.453125" style="117"/>
  </cols>
  <sheetData>
    <row r="1" spans="1:1" customFormat="1">
      <c r="A1" s="116"/>
    </row>
    <row r="2" spans="1:1" customFormat="1">
      <c r="A2" s="116"/>
    </row>
    <row r="3" spans="1:1" customFormat="1">
      <c r="A3" s="116"/>
    </row>
    <row r="4" spans="1:1" customFormat="1">
      <c r="A4" s="116"/>
    </row>
    <row r="5" spans="1:1" customFormat="1">
      <c r="A5" s="116"/>
    </row>
    <row r="6" spans="1:1" customFormat="1">
      <c r="A6" s="116"/>
    </row>
    <row r="7" spans="1:1" customFormat="1">
      <c r="A7" s="116"/>
    </row>
    <row r="8" spans="1:1" customFormat="1">
      <c r="A8" s="116"/>
    </row>
    <row r="9" spans="1:1" customFormat="1">
      <c r="A9" s="116"/>
    </row>
    <row r="10" spans="1:1" customFormat="1">
      <c r="A10" s="116"/>
    </row>
    <row r="11" spans="1:1" customFormat="1"/>
    <row r="12" spans="1:1" customFormat="1"/>
    <row r="13" spans="1:1" customFormat="1"/>
    <row r="14" spans="1:1" customFormat="1"/>
    <row r="15" spans="1:1" customFormat="1"/>
    <row r="16" spans="1:1" customFormat="1"/>
    <row r="17" customFormat="1"/>
    <row r="18" customFormat="1"/>
    <row r="19" customFormat="1"/>
    <row r="20" customFormat="1"/>
    <row r="21" customFormat="1"/>
    <row r="22" customFormat="1"/>
    <row r="23" customFormat="1"/>
    <row r="24" customFormat="1"/>
    <row r="25" customFormat="1"/>
    <row r="26" customFormat="1"/>
    <row r="27" customFormat="1"/>
    <row r="28" customFormat="1"/>
    <row r="29" customFormat="1"/>
    <row r="30" customFormat="1"/>
    <row r="31" customFormat="1"/>
    <row r="32"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sheetData>
  <pageMargins left="0.33" right="0.37" top="0.43" bottom="0.3" header="0.31496062992125984" footer="0.19"/>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Y288"/>
  <sheetViews>
    <sheetView tabSelected="1" view="pageBreakPreview" topLeftCell="A206" zoomScale="85" zoomScaleNormal="115" zoomScaleSheetLayoutView="85" workbookViewId="0">
      <selection activeCell="L218" sqref="L218"/>
    </sheetView>
  </sheetViews>
  <sheetFormatPr baseColWidth="10" defaultColWidth="11.453125" defaultRowHeight="16.5"/>
  <cols>
    <col min="1" max="1" width="9" style="1" customWidth="1"/>
    <col min="2" max="2" width="66" style="1" customWidth="1"/>
    <col min="3" max="3" width="9.1796875" style="1" customWidth="1"/>
    <col min="4" max="5" width="12.81640625" style="1" customWidth="1"/>
    <col min="6" max="7" width="16.1796875" style="1" customWidth="1"/>
    <col min="8" max="8" width="12.81640625" style="10" bestFit="1" customWidth="1"/>
    <col min="9" max="9" width="15.1796875" style="1" customWidth="1"/>
    <col min="10" max="16384" width="11.453125" style="1"/>
  </cols>
  <sheetData>
    <row r="1" spans="1:20" s="113" customFormat="1" ht="31">
      <c r="A1" s="126" t="s">
        <v>186</v>
      </c>
      <c r="B1" s="112"/>
      <c r="C1" s="112"/>
      <c r="D1" s="112"/>
      <c r="E1" s="112"/>
    </row>
    <row r="2" spans="1:20" s="113" customFormat="1" ht="14.5">
      <c r="A2" s="112" t="s">
        <v>187</v>
      </c>
      <c r="B2" s="112"/>
      <c r="C2" s="112"/>
      <c r="D2" s="112"/>
      <c r="E2" s="112"/>
    </row>
    <row r="3" spans="1:20" s="113" customFormat="1" ht="15" customHeight="1">
      <c r="A3" s="114"/>
      <c r="B3" s="112"/>
      <c r="C3" s="112"/>
      <c r="D3" s="112"/>
      <c r="E3" s="112"/>
    </row>
    <row r="4" spans="1:20" s="113" customFormat="1" ht="14.5">
      <c r="A4" s="130" t="s">
        <v>188</v>
      </c>
      <c r="B4" s="130"/>
      <c r="C4" s="130"/>
      <c r="D4" s="130"/>
      <c r="E4" s="130"/>
      <c r="F4" s="130"/>
    </row>
    <row r="5" spans="1:20" s="113" customFormat="1" ht="30" customHeight="1">
      <c r="A5" s="115" t="s">
        <v>189</v>
      </c>
      <c r="B5" s="112"/>
    </row>
    <row r="6" spans="1:20" ht="68.25" customHeight="1">
      <c r="A6" s="131" t="s">
        <v>44</v>
      </c>
      <c r="B6" s="132"/>
      <c r="C6" s="132"/>
      <c r="D6" s="132"/>
      <c r="E6" s="132"/>
      <c r="F6" s="132"/>
      <c r="G6" s="133"/>
      <c r="H6" s="1"/>
    </row>
    <row r="7" spans="1:20" s="3" customFormat="1" ht="31.5" customHeight="1">
      <c r="A7" s="11" t="s">
        <v>45</v>
      </c>
      <c r="B7" s="12" t="s">
        <v>46</v>
      </c>
      <c r="C7" s="13" t="s">
        <v>0</v>
      </c>
      <c r="D7" s="14" t="s">
        <v>47</v>
      </c>
      <c r="E7" s="14" t="s">
        <v>48</v>
      </c>
      <c r="F7" s="15" t="s">
        <v>49</v>
      </c>
      <c r="G7" s="15" t="s">
        <v>50</v>
      </c>
      <c r="H7" s="2"/>
    </row>
    <row r="8" spans="1:20">
      <c r="A8" s="134" t="s">
        <v>201</v>
      </c>
      <c r="B8" s="134"/>
      <c r="C8" s="134"/>
      <c r="D8" s="134"/>
      <c r="E8" s="134"/>
      <c r="F8" s="134"/>
      <c r="G8" s="134"/>
      <c r="H8" s="4"/>
    </row>
    <row r="9" spans="1:20">
      <c r="A9" s="93">
        <v>1</v>
      </c>
      <c r="B9" s="89" t="s">
        <v>32</v>
      </c>
      <c r="C9" s="19"/>
      <c r="D9" s="19"/>
      <c r="E9" s="19"/>
      <c r="F9" s="20"/>
      <c r="G9" s="21"/>
      <c r="H9" s="4"/>
    </row>
    <row r="10" spans="1:20">
      <c r="A10" s="94"/>
      <c r="B10" s="91" t="s">
        <v>1</v>
      </c>
      <c r="C10" s="19" t="s">
        <v>6</v>
      </c>
      <c r="D10" s="19" t="s">
        <v>2</v>
      </c>
      <c r="E10" s="19"/>
      <c r="F10" s="22"/>
      <c r="G10" s="21"/>
      <c r="H10" s="4"/>
    </row>
    <row r="11" spans="1:20">
      <c r="A11" s="94"/>
      <c r="B11" s="91" t="s">
        <v>3</v>
      </c>
      <c r="C11" s="19" t="s">
        <v>6</v>
      </c>
      <c r="D11" s="19" t="s">
        <v>2</v>
      </c>
      <c r="E11" s="19"/>
      <c r="F11" s="22"/>
      <c r="G11" s="21"/>
      <c r="H11" s="4"/>
    </row>
    <row r="12" spans="1:20">
      <c r="A12" s="94"/>
      <c r="B12" s="91" t="s">
        <v>4</v>
      </c>
      <c r="C12" s="19" t="s">
        <v>6</v>
      </c>
      <c r="D12" s="19" t="s">
        <v>2</v>
      </c>
      <c r="E12" s="19"/>
      <c r="F12" s="22"/>
      <c r="G12" s="21"/>
      <c r="H12" s="4"/>
    </row>
    <row r="13" spans="1:20">
      <c r="A13" s="94"/>
      <c r="B13" s="91" t="s">
        <v>5</v>
      </c>
      <c r="C13" s="19" t="s">
        <v>6</v>
      </c>
      <c r="D13" s="19" t="s">
        <v>2</v>
      </c>
      <c r="E13" s="19"/>
      <c r="F13" s="22"/>
      <c r="G13" s="21"/>
      <c r="H13" s="4"/>
    </row>
    <row r="14" spans="1:20">
      <c r="A14" s="94"/>
      <c r="B14" s="45"/>
      <c r="C14" s="19"/>
      <c r="D14" s="23"/>
      <c r="E14" s="19"/>
      <c r="F14" s="20"/>
      <c r="G14" s="24"/>
      <c r="H14" s="4"/>
    </row>
    <row r="15" spans="1:20" s="60" customFormat="1" ht="16">
      <c r="A15" s="95"/>
      <c r="B15" s="57" t="str">
        <f>CONCATENATE("Sous total HT . ",A9, "  - ",B9)</f>
        <v>Sous total HT . 1  - Généralités</v>
      </c>
      <c r="C15" s="58"/>
      <c r="D15" s="58"/>
      <c r="E15" s="58"/>
      <c r="F15" s="58"/>
      <c r="G15" s="62"/>
      <c r="H15" s="59"/>
      <c r="M15" s="61"/>
      <c r="N15" s="61"/>
      <c r="O15" s="61"/>
      <c r="P15" s="61"/>
      <c r="Q15" s="61"/>
      <c r="R15" s="61"/>
      <c r="S15" s="61"/>
      <c r="T15" s="61"/>
    </row>
    <row r="16" spans="1:20">
      <c r="A16" s="94"/>
      <c r="B16" s="45"/>
      <c r="C16" s="19"/>
      <c r="D16" s="19"/>
      <c r="E16" s="19"/>
      <c r="F16" s="20"/>
      <c r="G16" s="24"/>
      <c r="H16" s="4"/>
    </row>
    <row r="17" spans="1:20">
      <c r="A17" s="93">
        <v>2</v>
      </c>
      <c r="B17" s="89" t="s">
        <v>57</v>
      </c>
      <c r="C17" s="19"/>
      <c r="D17" s="19"/>
      <c r="E17" s="19"/>
      <c r="F17" s="20"/>
      <c r="G17" s="24"/>
      <c r="H17" s="4"/>
      <c r="K17" s="135"/>
      <c r="L17" s="135"/>
      <c r="M17" s="135"/>
    </row>
    <row r="18" spans="1:20" s="96" customFormat="1" ht="16">
      <c r="A18" s="53" t="s">
        <v>63</v>
      </c>
      <c r="B18" s="99" t="s">
        <v>61</v>
      </c>
      <c r="C18" s="100"/>
      <c r="D18" s="101"/>
      <c r="E18" s="100"/>
      <c r="F18" s="100"/>
      <c r="G18" s="102"/>
      <c r="K18" s="135"/>
      <c r="L18" s="135"/>
      <c r="M18" s="135"/>
    </row>
    <row r="19" spans="1:20" s="96" customFormat="1" ht="16">
      <c r="A19" s="53" t="s">
        <v>160</v>
      </c>
      <c r="B19" s="107" t="s">
        <v>161</v>
      </c>
      <c r="C19" s="25" t="s">
        <v>58</v>
      </c>
      <c r="D19" s="101">
        <v>1</v>
      </c>
      <c r="E19" s="100"/>
      <c r="F19" s="100"/>
      <c r="G19" s="102"/>
      <c r="K19" s="135"/>
      <c r="L19" s="135"/>
      <c r="M19" s="135"/>
    </row>
    <row r="20" spans="1:20" s="96" customFormat="1" ht="13.5" customHeight="1">
      <c r="A20" s="53" t="s">
        <v>64</v>
      </c>
      <c r="B20" s="103" t="s">
        <v>62</v>
      </c>
      <c r="C20" s="25"/>
      <c r="D20" s="25"/>
      <c r="E20" s="25"/>
      <c r="F20" s="29"/>
      <c r="G20" s="28"/>
      <c r="K20" s="135"/>
      <c r="L20" s="135"/>
      <c r="M20" s="135"/>
    </row>
    <row r="21" spans="1:20" s="96" customFormat="1" ht="13.5" customHeight="1">
      <c r="A21" s="53" t="s">
        <v>69</v>
      </c>
      <c r="B21" s="107" t="s">
        <v>128</v>
      </c>
      <c r="C21" s="25" t="s">
        <v>58</v>
      </c>
      <c r="D21" s="19">
        <v>1</v>
      </c>
      <c r="E21" s="19"/>
      <c r="F21" s="22"/>
      <c r="G21" s="21"/>
      <c r="K21" s="135"/>
      <c r="L21" s="135"/>
      <c r="M21" s="135"/>
    </row>
    <row r="22" spans="1:20" s="96" customFormat="1" ht="13.5" customHeight="1">
      <c r="A22" s="53"/>
      <c r="B22" s="107" t="s">
        <v>157</v>
      </c>
      <c r="C22" s="25" t="s">
        <v>58</v>
      </c>
      <c r="D22" s="19" t="s">
        <v>2</v>
      </c>
      <c r="E22" s="19"/>
      <c r="F22" s="22"/>
      <c r="G22" s="21"/>
      <c r="K22" s="135"/>
      <c r="L22" s="135"/>
      <c r="M22" s="135"/>
    </row>
    <row r="23" spans="1:20" s="96" customFormat="1" ht="13.5" customHeight="1">
      <c r="A23" s="53"/>
      <c r="B23" s="107" t="s">
        <v>158</v>
      </c>
      <c r="C23" s="25" t="s">
        <v>58</v>
      </c>
      <c r="D23" s="19" t="s">
        <v>2</v>
      </c>
      <c r="E23" s="19"/>
      <c r="F23" s="22"/>
      <c r="G23" s="21"/>
      <c r="K23" s="135"/>
      <c r="L23" s="135"/>
      <c r="M23" s="135"/>
    </row>
    <row r="24" spans="1:20" s="96" customFormat="1" ht="13.5" customHeight="1">
      <c r="A24" s="53" t="s">
        <v>70</v>
      </c>
      <c r="B24" s="107" t="s">
        <v>106</v>
      </c>
      <c r="C24" s="25" t="s">
        <v>58</v>
      </c>
      <c r="D24" s="19">
        <v>1</v>
      </c>
      <c r="E24" s="19"/>
      <c r="F24" s="22"/>
      <c r="G24" s="21"/>
      <c r="K24" s="135"/>
      <c r="L24" s="135"/>
      <c r="M24" s="135"/>
    </row>
    <row r="25" spans="1:20">
      <c r="A25" s="53"/>
      <c r="B25" s="44"/>
      <c r="C25" s="19"/>
      <c r="D25" s="19"/>
      <c r="E25" s="19"/>
      <c r="F25" s="20"/>
      <c r="G25" s="24"/>
      <c r="H25" s="4"/>
      <c r="K25" s="135"/>
      <c r="L25" s="135"/>
      <c r="M25" s="135"/>
    </row>
    <row r="26" spans="1:20" s="60" customFormat="1" ht="16">
      <c r="A26" s="56"/>
      <c r="B26" s="57" t="str">
        <f>CONCATENATE("Sous total HT . ",B18, " .")</f>
        <v>Sous total HT . Installations existantes .</v>
      </c>
      <c r="C26" s="58"/>
      <c r="D26" s="58"/>
      <c r="E26" s="58"/>
      <c r="F26" s="58"/>
      <c r="G26" s="62"/>
      <c r="H26" s="59"/>
      <c r="M26" s="61"/>
      <c r="N26" s="61"/>
      <c r="O26" s="61"/>
      <c r="P26" s="61"/>
      <c r="Q26" s="61"/>
      <c r="R26" s="61"/>
      <c r="S26" s="61"/>
      <c r="T26" s="61"/>
    </row>
    <row r="27" spans="1:20">
      <c r="A27" s="53"/>
      <c r="B27" s="47"/>
      <c r="C27" s="19"/>
      <c r="D27" s="19"/>
      <c r="E27" s="19"/>
      <c r="F27" s="20"/>
      <c r="G27" s="24"/>
      <c r="H27" s="4"/>
    </row>
    <row r="28" spans="1:20">
      <c r="A28" s="53" t="s">
        <v>66</v>
      </c>
      <c r="B28" s="88" t="s">
        <v>65</v>
      </c>
      <c r="C28" s="25"/>
      <c r="D28" s="26"/>
      <c r="E28" s="26"/>
      <c r="F28" s="22"/>
      <c r="G28" s="28"/>
      <c r="H28" s="4"/>
    </row>
    <row r="29" spans="1:20" s="96" customFormat="1" ht="13.5" customHeight="1">
      <c r="A29" s="54" t="s">
        <v>71</v>
      </c>
      <c r="B29" s="104" t="s">
        <v>67</v>
      </c>
      <c r="C29" s="25"/>
      <c r="D29" s="19"/>
      <c r="E29" s="19"/>
      <c r="F29" s="22"/>
      <c r="G29" s="21"/>
    </row>
    <row r="30" spans="1:20" s="96" customFormat="1" ht="16">
      <c r="A30" s="53"/>
      <c r="B30" s="105" t="s">
        <v>107</v>
      </c>
      <c r="C30" s="25" t="s">
        <v>6</v>
      </c>
      <c r="D30" s="19" t="s">
        <v>2</v>
      </c>
      <c r="E30" s="19"/>
      <c r="F30" s="22"/>
      <c r="G30" s="21"/>
    </row>
    <row r="31" spans="1:20" s="96" customFormat="1" ht="13.5" customHeight="1">
      <c r="A31" s="54" t="s">
        <v>108</v>
      </c>
      <c r="B31" s="104" t="s">
        <v>68</v>
      </c>
      <c r="C31" s="25"/>
      <c r="D31" s="19"/>
      <c r="E31" s="19"/>
      <c r="F31" s="22"/>
      <c r="G31" s="21"/>
    </row>
    <row r="32" spans="1:20" s="96" customFormat="1" ht="16">
      <c r="A32" s="53"/>
      <c r="B32" s="105" t="s">
        <v>127</v>
      </c>
      <c r="C32" s="25" t="s">
        <v>6</v>
      </c>
      <c r="D32" s="19" t="s">
        <v>2</v>
      </c>
      <c r="E32" s="19"/>
      <c r="F32" s="22"/>
      <c r="G32" s="21"/>
    </row>
    <row r="33" spans="1:20">
      <c r="A33" s="53"/>
      <c r="B33" s="92"/>
      <c r="C33" s="19"/>
      <c r="D33" s="19"/>
      <c r="E33" s="19"/>
      <c r="F33" s="20"/>
      <c r="G33" s="24"/>
      <c r="H33" s="4"/>
    </row>
    <row r="34" spans="1:20" s="60" customFormat="1" ht="16">
      <c r="A34" s="56"/>
      <c r="B34" s="57" t="str">
        <f>CONCATENATE("Sous total HT . ",B28, " .")</f>
        <v>Sous total HT . Branchement sur l’existant .</v>
      </c>
      <c r="C34" s="58"/>
      <c r="D34" s="58"/>
      <c r="E34" s="58"/>
      <c r="F34" s="58"/>
      <c r="G34" s="62"/>
      <c r="H34" s="59"/>
      <c r="M34" s="61"/>
      <c r="N34" s="61"/>
      <c r="O34" s="61"/>
      <c r="P34" s="61"/>
      <c r="Q34" s="61"/>
      <c r="R34" s="61"/>
      <c r="S34" s="61"/>
      <c r="T34" s="61"/>
    </row>
    <row r="35" spans="1:20">
      <c r="A35" s="53"/>
      <c r="B35" s="47"/>
      <c r="C35" s="19"/>
      <c r="D35" s="19"/>
      <c r="E35" s="19"/>
      <c r="F35" s="20"/>
      <c r="G35" s="24"/>
      <c r="H35" s="5"/>
    </row>
    <row r="36" spans="1:20">
      <c r="A36" s="53" t="s">
        <v>73</v>
      </c>
      <c r="B36" s="88" t="s">
        <v>72</v>
      </c>
      <c r="C36" s="25"/>
      <c r="D36" s="26"/>
      <c r="E36" s="26"/>
      <c r="F36" s="22"/>
      <c r="G36" s="28"/>
      <c r="H36" s="4"/>
    </row>
    <row r="37" spans="1:20" s="96" customFormat="1" ht="13.5" customHeight="1">
      <c r="A37" s="54" t="s">
        <v>74</v>
      </c>
      <c r="B37" s="103" t="s">
        <v>162</v>
      </c>
      <c r="C37" s="25"/>
      <c r="D37" s="25"/>
      <c r="E37" s="25"/>
      <c r="F37" s="29"/>
      <c r="G37" s="28"/>
    </row>
    <row r="38" spans="1:20" s="96" customFormat="1" ht="16">
      <c r="A38" s="53"/>
      <c r="B38" s="105" t="s">
        <v>163</v>
      </c>
      <c r="C38" s="25" t="s">
        <v>15</v>
      </c>
      <c r="D38" s="19" t="s">
        <v>2</v>
      </c>
      <c r="E38" s="19"/>
      <c r="F38" s="22"/>
      <c r="G38" s="21"/>
    </row>
    <row r="39" spans="1:20">
      <c r="A39" s="54" t="s">
        <v>75</v>
      </c>
      <c r="B39" s="103" t="s">
        <v>76</v>
      </c>
      <c r="C39" s="25"/>
      <c r="D39" s="26"/>
      <c r="E39" s="26"/>
      <c r="F39" s="29"/>
      <c r="G39" s="27"/>
      <c r="H39" s="4"/>
    </row>
    <row r="40" spans="1:20">
      <c r="A40" s="54"/>
      <c r="B40" s="92" t="s">
        <v>166</v>
      </c>
      <c r="C40" s="25" t="s">
        <v>15</v>
      </c>
      <c r="D40" s="19" t="s">
        <v>2</v>
      </c>
      <c r="E40" s="19"/>
      <c r="F40" s="22"/>
      <c r="G40" s="21"/>
      <c r="H40" s="4"/>
    </row>
    <row r="41" spans="1:20">
      <c r="A41" s="54"/>
      <c r="B41" s="92" t="s">
        <v>164</v>
      </c>
      <c r="C41" s="25" t="s">
        <v>58</v>
      </c>
      <c r="D41" s="19" t="s">
        <v>2</v>
      </c>
      <c r="E41" s="19"/>
      <c r="F41" s="22"/>
      <c r="G41" s="21"/>
      <c r="H41" s="4"/>
    </row>
    <row r="42" spans="1:20">
      <c r="A42" s="54"/>
      <c r="B42" s="92"/>
      <c r="C42" s="25"/>
      <c r="D42" s="19"/>
      <c r="E42" s="19"/>
      <c r="F42" s="22"/>
      <c r="G42" s="21"/>
      <c r="H42" s="4"/>
    </row>
    <row r="43" spans="1:20">
      <c r="A43" s="54" t="s">
        <v>165</v>
      </c>
      <c r="B43" s="92" t="s">
        <v>167</v>
      </c>
      <c r="C43" s="25" t="s">
        <v>58</v>
      </c>
      <c r="D43" s="19" t="s">
        <v>2</v>
      </c>
      <c r="E43" s="19"/>
      <c r="F43" s="22"/>
      <c r="G43" s="21"/>
      <c r="H43" s="4"/>
    </row>
    <row r="44" spans="1:20">
      <c r="A44" s="54"/>
      <c r="B44" s="92" t="s">
        <v>168</v>
      </c>
      <c r="C44" s="25" t="s">
        <v>58</v>
      </c>
      <c r="D44" s="19" t="s">
        <v>2</v>
      </c>
      <c r="E44" s="19"/>
      <c r="F44" s="22"/>
      <c r="G44" s="21"/>
      <c r="H44" s="4"/>
    </row>
    <row r="45" spans="1:20">
      <c r="A45" s="54"/>
      <c r="B45" s="92"/>
      <c r="C45" s="25"/>
      <c r="D45" s="19"/>
      <c r="E45" s="19"/>
      <c r="F45" s="22"/>
      <c r="G45" s="21"/>
      <c r="H45" s="4"/>
    </row>
    <row r="46" spans="1:20">
      <c r="A46" s="53"/>
      <c r="B46" s="45"/>
      <c r="C46" s="19"/>
      <c r="D46" s="19"/>
      <c r="E46" s="19"/>
      <c r="F46" s="20"/>
      <c r="G46" s="28"/>
      <c r="H46" s="4"/>
    </row>
    <row r="47" spans="1:20" s="60" customFormat="1" ht="16">
      <c r="A47" s="56"/>
      <c r="B47" s="57" t="str">
        <f>CONCATENATE("Sous total HT . ",B36, " .")</f>
        <v>Sous total HT . Tableaux divisionnaires Normal et Ondulé .</v>
      </c>
      <c r="C47" s="58"/>
      <c r="D47" s="58"/>
      <c r="E47" s="58"/>
      <c r="F47" s="58"/>
      <c r="G47" s="62"/>
      <c r="H47" s="59"/>
      <c r="M47" s="61"/>
      <c r="N47" s="61"/>
      <c r="O47" s="61"/>
      <c r="P47" s="61"/>
      <c r="Q47" s="61"/>
      <c r="R47" s="61"/>
      <c r="S47" s="61"/>
      <c r="T47" s="61"/>
    </row>
    <row r="48" spans="1:20">
      <c r="A48" s="53"/>
      <c r="B48" s="47"/>
      <c r="C48" s="19"/>
      <c r="D48" s="19"/>
      <c r="E48" s="19"/>
      <c r="F48" s="20"/>
      <c r="G48" s="24"/>
      <c r="H48" s="4"/>
    </row>
    <row r="49" spans="1:20">
      <c r="A49" s="54" t="s">
        <v>77</v>
      </c>
      <c r="B49" s="88" t="s">
        <v>13</v>
      </c>
      <c r="C49" s="25"/>
      <c r="D49" s="26"/>
      <c r="E49" s="26"/>
      <c r="F49" s="29"/>
      <c r="G49" s="27"/>
      <c r="H49" s="4"/>
    </row>
    <row r="50" spans="1:20">
      <c r="A50" s="53" t="s">
        <v>78</v>
      </c>
      <c r="B50" s="90" t="s">
        <v>31</v>
      </c>
      <c r="C50" s="25"/>
      <c r="D50" s="25"/>
      <c r="E50" s="25"/>
      <c r="F50" s="29"/>
      <c r="G50" s="28"/>
      <c r="H50" s="4"/>
    </row>
    <row r="51" spans="1:20">
      <c r="A51" s="53"/>
      <c r="B51" s="92" t="s">
        <v>117</v>
      </c>
      <c r="C51" s="25" t="s">
        <v>7</v>
      </c>
      <c r="D51" s="25">
        <v>60</v>
      </c>
      <c r="E51" s="25"/>
      <c r="F51" s="22"/>
      <c r="G51" s="21"/>
      <c r="H51" s="4"/>
    </row>
    <row r="52" spans="1:20">
      <c r="A52" s="53"/>
      <c r="B52" s="92" t="s">
        <v>116</v>
      </c>
      <c r="C52" s="25" t="s">
        <v>7</v>
      </c>
      <c r="D52" s="25">
        <v>60</v>
      </c>
      <c r="E52" s="25"/>
      <c r="F52" s="22"/>
      <c r="G52" s="21"/>
      <c r="H52" s="4"/>
    </row>
    <row r="53" spans="1:20">
      <c r="A53" s="53"/>
      <c r="B53" s="45"/>
      <c r="C53" s="25"/>
      <c r="D53" s="25"/>
      <c r="E53" s="25"/>
      <c r="F53" s="22"/>
      <c r="G53" s="21"/>
      <c r="H53" s="4"/>
    </row>
    <row r="54" spans="1:20">
      <c r="A54" s="53" t="s">
        <v>79</v>
      </c>
      <c r="B54" s="90" t="s">
        <v>24</v>
      </c>
      <c r="C54" s="25"/>
      <c r="D54" s="25"/>
      <c r="E54" s="25"/>
      <c r="F54" s="22"/>
      <c r="G54" s="21"/>
      <c r="H54" s="4"/>
    </row>
    <row r="55" spans="1:20">
      <c r="A55" s="53"/>
      <c r="B55" s="92" t="s">
        <v>114</v>
      </c>
      <c r="C55" s="25" t="s">
        <v>7</v>
      </c>
      <c r="D55" s="25">
        <f>35*SUM(D67:D68)</f>
        <v>3745</v>
      </c>
      <c r="E55" s="25"/>
      <c r="F55" s="22"/>
      <c r="G55" s="21"/>
      <c r="H55" s="6"/>
      <c r="I55" s="7"/>
      <c r="J55" s="8"/>
      <c r="K55" s="9"/>
    </row>
    <row r="56" spans="1:20">
      <c r="A56" s="53"/>
      <c r="B56" s="92" t="s">
        <v>115</v>
      </c>
      <c r="C56" s="25" t="s">
        <v>7</v>
      </c>
      <c r="D56" s="25">
        <v>3400</v>
      </c>
      <c r="E56" s="25"/>
      <c r="F56" s="22"/>
      <c r="G56" s="21"/>
      <c r="H56" s="6"/>
      <c r="I56" s="7"/>
      <c r="J56" s="8"/>
      <c r="K56" s="9"/>
    </row>
    <row r="57" spans="1:20" ht="15" customHeight="1">
      <c r="A57" s="53"/>
      <c r="B57" s="92"/>
      <c r="C57" s="25"/>
      <c r="D57" s="25"/>
      <c r="E57" s="25"/>
      <c r="F57" s="22"/>
      <c r="G57" s="21"/>
      <c r="H57" s="6"/>
      <c r="I57" s="7"/>
      <c r="J57" s="8"/>
      <c r="K57" s="9"/>
    </row>
    <row r="58" spans="1:20">
      <c r="A58" s="53" t="s">
        <v>56</v>
      </c>
      <c r="B58" s="90" t="s">
        <v>14</v>
      </c>
      <c r="C58" s="25"/>
      <c r="D58" s="19"/>
      <c r="E58" s="19"/>
      <c r="F58" s="22"/>
      <c r="G58" s="21"/>
      <c r="H58" s="4"/>
    </row>
    <row r="59" spans="1:20">
      <c r="A59" s="54" t="s">
        <v>80</v>
      </c>
      <c r="B59" s="104" t="s">
        <v>112</v>
      </c>
      <c r="C59" s="25"/>
      <c r="D59" s="25"/>
      <c r="E59" s="25"/>
      <c r="F59" s="22"/>
      <c r="G59" s="21"/>
      <c r="H59" s="4"/>
    </row>
    <row r="60" spans="1:20" ht="16.5" customHeight="1">
      <c r="A60" s="53"/>
      <c r="B60" s="92" t="s">
        <v>82</v>
      </c>
      <c r="C60" s="139" t="s">
        <v>185</v>
      </c>
      <c r="D60" s="140"/>
      <c r="E60" s="140"/>
      <c r="F60" s="140"/>
      <c r="G60" s="141"/>
      <c r="H60" s="4"/>
    </row>
    <row r="61" spans="1:20">
      <c r="A61" s="54" t="s">
        <v>81</v>
      </c>
      <c r="B61" s="104" t="s">
        <v>113</v>
      </c>
      <c r="C61" s="25" t="s">
        <v>7</v>
      </c>
      <c r="D61" s="36">
        <f>SUM(D55:D56)*(1/3)</f>
        <v>2381.6666666666665</v>
      </c>
      <c r="E61" s="25"/>
      <c r="F61" s="22"/>
      <c r="G61" s="21"/>
      <c r="H61" s="4"/>
    </row>
    <row r="62" spans="1:20">
      <c r="A62" s="53"/>
      <c r="B62" s="46"/>
      <c r="C62" s="25"/>
      <c r="D62" s="25"/>
      <c r="E62" s="25"/>
      <c r="F62" s="29"/>
      <c r="G62" s="28"/>
      <c r="H62" s="4"/>
    </row>
    <row r="63" spans="1:20" s="60" customFormat="1" ht="16">
      <c r="A63" s="56"/>
      <c r="B63" s="57" t="str">
        <f>CONCATENATE("Sous total HT . ",B49, " .")</f>
        <v>Sous total HT . Distribution électrique  .</v>
      </c>
      <c r="C63" s="58"/>
      <c r="D63" s="58"/>
      <c r="E63" s="58"/>
      <c r="F63" s="58"/>
      <c r="G63" s="62"/>
      <c r="H63" s="59"/>
      <c r="M63" s="61"/>
      <c r="N63" s="61"/>
      <c r="O63" s="61"/>
      <c r="P63" s="61"/>
      <c r="Q63" s="61"/>
      <c r="R63" s="61"/>
      <c r="S63" s="61"/>
      <c r="T63" s="61"/>
    </row>
    <row r="64" spans="1:20">
      <c r="A64" s="53"/>
      <c r="B64" s="47"/>
      <c r="C64" s="19"/>
      <c r="D64" s="19"/>
      <c r="E64" s="19"/>
      <c r="F64" s="20"/>
      <c r="G64" s="24"/>
      <c r="H64" s="4"/>
    </row>
    <row r="65" spans="1:20">
      <c r="A65" s="54" t="s">
        <v>83</v>
      </c>
      <c r="B65" s="88" t="s">
        <v>84</v>
      </c>
      <c r="C65" s="25"/>
      <c r="D65" s="26"/>
      <c r="E65" s="26"/>
      <c r="F65" s="29"/>
      <c r="G65" s="27"/>
      <c r="H65" s="4"/>
    </row>
    <row r="66" spans="1:20">
      <c r="A66" s="53" t="s">
        <v>88</v>
      </c>
      <c r="B66" s="90" t="s">
        <v>16</v>
      </c>
      <c r="C66" s="25"/>
      <c r="D66" s="26"/>
      <c r="E66" s="26"/>
      <c r="F66" s="29"/>
      <c r="G66" s="27"/>
      <c r="H66" s="4"/>
    </row>
    <row r="67" spans="1:20">
      <c r="A67" s="53"/>
      <c r="B67" s="92" t="s">
        <v>85</v>
      </c>
      <c r="C67" s="25" t="s">
        <v>15</v>
      </c>
      <c r="D67" s="25">
        <v>94</v>
      </c>
      <c r="E67" s="25"/>
      <c r="F67" s="22"/>
      <c r="G67" s="21"/>
      <c r="H67" s="4"/>
    </row>
    <row r="68" spans="1:20">
      <c r="A68" s="53"/>
      <c r="B68" s="92" t="s">
        <v>86</v>
      </c>
      <c r="C68" s="25" t="s">
        <v>15</v>
      </c>
      <c r="D68" s="25">
        <v>13</v>
      </c>
      <c r="E68" s="25"/>
      <c r="F68" s="22"/>
      <c r="G68" s="21"/>
      <c r="H68" s="4"/>
    </row>
    <row r="69" spans="1:20">
      <c r="A69" s="53"/>
      <c r="B69" s="92" t="s">
        <v>118</v>
      </c>
      <c r="C69" s="25" t="s">
        <v>15</v>
      </c>
      <c r="D69" s="25">
        <v>5</v>
      </c>
      <c r="E69" s="25"/>
      <c r="F69" s="22"/>
      <c r="G69" s="21"/>
      <c r="H69" s="4"/>
    </row>
    <row r="70" spans="1:20">
      <c r="A70" s="53"/>
      <c r="B70" s="92" t="s">
        <v>169</v>
      </c>
      <c r="C70" s="25" t="s">
        <v>15</v>
      </c>
      <c r="D70" s="25">
        <v>4</v>
      </c>
      <c r="E70" s="25"/>
      <c r="F70" s="22"/>
      <c r="G70" s="21"/>
      <c r="H70" s="4"/>
    </row>
    <row r="71" spans="1:20">
      <c r="A71" s="53"/>
      <c r="B71" s="45"/>
      <c r="C71" s="25"/>
      <c r="D71" s="25"/>
      <c r="E71" s="25"/>
      <c r="F71" s="22"/>
      <c r="G71" s="21"/>
      <c r="H71" s="4"/>
    </row>
    <row r="72" spans="1:20">
      <c r="A72" s="53" t="s">
        <v>87</v>
      </c>
      <c r="B72" s="90" t="s">
        <v>17</v>
      </c>
      <c r="C72" s="19"/>
      <c r="D72" s="19"/>
      <c r="E72" s="19"/>
      <c r="F72" s="22"/>
      <c r="G72" s="21"/>
      <c r="H72" s="4"/>
    </row>
    <row r="73" spans="1:20">
      <c r="A73" s="53"/>
      <c r="B73" s="92" t="s">
        <v>110</v>
      </c>
      <c r="C73" s="25" t="s">
        <v>15</v>
      </c>
      <c r="D73" s="25">
        <v>54</v>
      </c>
      <c r="E73" s="25"/>
      <c r="F73" s="22"/>
      <c r="G73" s="21"/>
      <c r="H73" s="4"/>
    </row>
    <row r="74" spans="1:20">
      <c r="A74" s="53"/>
      <c r="B74" s="92" t="s">
        <v>154</v>
      </c>
      <c r="C74" s="25" t="s">
        <v>15</v>
      </c>
      <c r="D74" s="25">
        <v>16</v>
      </c>
      <c r="E74" s="25"/>
      <c r="F74" s="22"/>
      <c r="G74" s="21"/>
      <c r="H74" s="4"/>
    </row>
    <row r="75" spans="1:20">
      <c r="A75" s="53"/>
      <c r="B75" s="92" t="s">
        <v>198</v>
      </c>
      <c r="C75" s="25" t="s">
        <v>15</v>
      </c>
      <c r="D75" s="25">
        <v>2</v>
      </c>
      <c r="E75" s="25"/>
      <c r="F75" s="22"/>
      <c r="G75" s="21"/>
      <c r="H75" s="4"/>
    </row>
    <row r="76" spans="1:20">
      <c r="A76" s="53"/>
      <c r="B76" s="46"/>
      <c r="C76" s="25"/>
      <c r="D76" s="25"/>
      <c r="E76" s="25"/>
      <c r="F76" s="29"/>
      <c r="G76" s="28"/>
      <c r="H76" s="4"/>
    </row>
    <row r="77" spans="1:20" s="60" customFormat="1" ht="16">
      <c r="A77" s="56"/>
      <c r="B77" s="57" t="str">
        <f>CONCATENATE("Sous total HT . ",B65, " .")</f>
        <v>Sous total HT . Éclairage .</v>
      </c>
      <c r="C77" s="58"/>
      <c r="D77" s="58"/>
      <c r="E77" s="58"/>
      <c r="F77" s="58"/>
      <c r="G77" s="62"/>
      <c r="H77" s="59"/>
      <c r="M77" s="61"/>
      <c r="N77" s="61"/>
      <c r="O77" s="61"/>
      <c r="P77" s="61"/>
      <c r="Q77" s="61"/>
      <c r="R77" s="61"/>
      <c r="S77" s="61"/>
      <c r="T77" s="61"/>
    </row>
    <row r="78" spans="1:20">
      <c r="A78" s="53"/>
      <c r="B78" s="48"/>
      <c r="C78" s="30"/>
      <c r="D78" s="31"/>
      <c r="E78" s="31"/>
      <c r="F78" s="30"/>
      <c r="G78" s="32"/>
      <c r="H78" s="4"/>
    </row>
    <row r="79" spans="1:20">
      <c r="A79" s="54" t="s">
        <v>89</v>
      </c>
      <c r="B79" s="88" t="s">
        <v>30</v>
      </c>
      <c r="C79" s="25"/>
      <c r="D79" s="33"/>
      <c r="E79" s="33"/>
      <c r="F79" s="29"/>
      <c r="G79" s="27"/>
      <c r="H79" s="4"/>
    </row>
    <row r="80" spans="1:20">
      <c r="A80" s="53" t="s">
        <v>90</v>
      </c>
      <c r="B80" s="90" t="s">
        <v>18</v>
      </c>
      <c r="C80" s="19"/>
      <c r="D80" s="33"/>
      <c r="E80" s="33"/>
      <c r="F80" s="22"/>
      <c r="G80" s="21"/>
      <c r="H80" s="4"/>
    </row>
    <row r="81" spans="1:20">
      <c r="A81" s="53"/>
      <c r="B81" s="92" t="s">
        <v>183</v>
      </c>
      <c r="C81" s="19" t="s">
        <v>15</v>
      </c>
      <c r="D81" s="33">
        <v>46</v>
      </c>
      <c r="E81" s="33"/>
      <c r="F81" s="22"/>
      <c r="G81" s="21"/>
      <c r="H81" s="4"/>
    </row>
    <row r="82" spans="1:20">
      <c r="A82" s="53"/>
      <c r="B82" s="92" t="s">
        <v>199</v>
      </c>
      <c r="C82" s="19" t="s">
        <v>15</v>
      </c>
      <c r="D82" s="33">
        <v>2</v>
      </c>
      <c r="E82" s="33"/>
      <c r="F82" s="22"/>
      <c r="G82" s="21"/>
      <c r="H82" s="4"/>
    </row>
    <row r="83" spans="1:20">
      <c r="A83" s="53"/>
      <c r="B83" s="92" t="s">
        <v>182</v>
      </c>
      <c r="C83" s="19" t="s">
        <v>15</v>
      </c>
      <c r="D83" s="34">
        <v>1</v>
      </c>
      <c r="E83" s="34"/>
      <c r="F83" s="22"/>
      <c r="G83" s="21"/>
      <c r="H83" s="4"/>
    </row>
    <row r="84" spans="1:20">
      <c r="A84" s="53" t="s">
        <v>91</v>
      </c>
      <c r="B84" s="90" t="s">
        <v>19</v>
      </c>
      <c r="C84" s="19"/>
      <c r="D84" s="33"/>
      <c r="E84" s="33"/>
      <c r="F84" s="22"/>
      <c r="G84" s="21"/>
      <c r="H84" s="4"/>
    </row>
    <row r="85" spans="1:20">
      <c r="A85" s="53"/>
      <c r="B85" s="92" t="s">
        <v>181</v>
      </c>
      <c r="C85" s="19" t="s">
        <v>15</v>
      </c>
      <c r="D85" s="33">
        <v>27</v>
      </c>
      <c r="E85" s="33"/>
      <c r="F85" s="22"/>
      <c r="G85" s="21"/>
      <c r="H85" s="4"/>
    </row>
    <row r="86" spans="1:20">
      <c r="A86" s="53"/>
      <c r="B86" s="92"/>
      <c r="C86" s="19"/>
      <c r="D86" s="33"/>
      <c r="E86" s="33"/>
      <c r="F86" s="22"/>
      <c r="G86" s="21"/>
      <c r="H86" s="4"/>
    </row>
    <row r="87" spans="1:20">
      <c r="A87" s="53"/>
      <c r="B87" s="90" t="s">
        <v>82</v>
      </c>
      <c r="C87" s="19"/>
      <c r="D87" s="33" t="s">
        <v>138</v>
      </c>
      <c r="E87" s="33"/>
      <c r="F87" s="22"/>
      <c r="G87" s="21"/>
      <c r="H87" s="4"/>
    </row>
    <row r="88" spans="1:20">
      <c r="A88" s="53"/>
      <c r="B88" s="92" t="s">
        <v>152</v>
      </c>
      <c r="C88" s="19" t="s">
        <v>7</v>
      </c>
      <c r="D88" s="33">
        <v>20</v>
      </c>
      <c r="E88" s="33"/>
      <c r="F88" s="22"/>
      <c r="G88" s="21"/>
      <c r="H88" s="4"/>
    </row>
    <row r="89" spans="1:20">
      <c r="A89" s="53"/>
      <c r="B89" s="92" t="s">
        <v>153</v>
      </c>
      <c r="C89" s="19" t="s">
        <v>7</v>
      </c>
      <c r="D89" s="33">
        <v>30</v>
      </c>
      <c r="E89" s="33"/>
      <c r="F89" s="22"/>
      <c r="G89" s="21"/>
      <c r="H89" s="4"/>
    </row>
    <row r="90" spans="1:20">
      <c r="A90" s="53"/>
      <c r="B90" s="92"/>
      <c r="C90" s="19"/>
      <c r="D90" s="33"/>
      <c r="E90" s="33"/>
      <c r="F90" s="22"/>
      <c r="G90" s="21"/>
      <c r="H90" s="4"/>
    </row>
    <row r="91" spans="1:20">
      <c r="A91" s="53" t="s">
        <v>109</v>
      </c>
      <c r="B91" s="90" t="s">
        <v>126</v>
      </c>
      <c r="C91" s="19"/>
      <c r="D91" s="33"/>
      <c r="E91" s="33"/>
      <c r="F91" s="22"/>
      <c r="G91" s="21"/>
      <c r="H91" s="4"/>
    </row>
    <row r="92" spans="1:20">
      <c r="A92" s="53"/>
      <c r="B92" s="92" t="s">
        <v>150</v>
      </c>
      <c r="C92" s="25" t="s">
        <v>15</v>
      </c>
      <c r="D92" s="106">
        <v>36</v>
      </c>
      <c r="E92" s="25"/>
      <c r="F92" s="22"/>
      <c r="G92" s="21"/>
      <c r="H92" s="4"/>
    </row>
    <row r="93" spans="1:20">
      <c r="A93" s="53"/>
      <c r="B93" s="92" t="s">
        <v>151</v>
      </c>
      <c r="C93" s="25" t="s">
        <v>15</v>
      </c>
      <c r="D93" s="25">
        <v>18</v>
      </c>
      <c r="E93" s="25"/>
      <c r="F93" s="22"/>
      <c r="G93" s="21"/>
      <c r="H93" s="4"/>
    </row>
    <row r="94" spans="1:20">
      <c r="A94" s="53"/>
      <c r="B94" s="47"/>
      <c r="C94" s="19"/>
      <c r="D94" s="33"/>
      <c r="E94" s="33"/>
      <c r="F94" s="20"/>
      <c r="G94" s="24"/>
      <c r="H94" s="4"/>
    </row>
    <row r="95" spans="1:20" s="60" customFormat="1" ht="16">
      <c r="A95" s="56"/>
      <c r="B95" s="57" t="str">
        <f>CONCATENATE("Sous total HT . ",B79, " .")</f>
        <v>Sous total HT . Appareillage .</v>
      </c>
      <c r="C95" s="58"/>
      <c r="D95" s="58"/>
      <c r="E95" s="58"/>
      <c r="F95" s="58"/>
      <c r="G95" s="62"/>
      <c r="H95" s="59"/>
      <c r="M95" s="61"/>
      <c r="N95" s="61"/>
      <c r="O95" s="61"/>
      <c r="P95" s="61"/>
      <c r="Q95" s="61"/>
      <c r="R95" s="61"/>
      <c r="S95" s="61"/>
      <c r="T95" s="61"/>
    </row>
    <row r="96" spans="1:20">
      <c r="A96" s="53"/>
      <c r="B96" s="47"/>
      <c r="C96" s="19"/>
      <c r="D96" s="19"/>
      <c r="E96" s="19"/>
      <c r="F96" s="20"/>
      <c r="G96" s="24"/>
      <c r="H96" s="4"/>
    </row>
    <row r="97" spans="1:20">
      <c r="A97" s="54" t="s">
        <v>94</v>
      </c>
      <c r="B97" s="88" t="s">
        <v>20</v>
      </c>
      <c r="C97" s="25"/>
      <c r="D97" s="26"/>
      <c r="E97" s="26"/>
      <c r="F97" s="29"/>
      <c r="G97" s="27"/>
      <c r="H97" s="4"/>
    </row>
    <row r="98" spans="1:20">
      <c r="A98" s="53"/>
      <c r="B98" s="92" t="s">
        <v>93</v>
      </c>
      <c r="C98" s="19" t="s">
        <v>15</v>
      </c>
      <c r="D98" s="19" t="s">
        <v>200</v>
      </c>
      <c r="E98" s="19"/>
      <c r="F98" s="22"/>
      <c r="G98" s="21"/>
      <c r="H98" s="4"/>
    </row>
    <row r="99" spans="1:20">
      <c r="A99" s="53"/>
      <c r="B99" s="92" t="s">
        <v>92</v>
      </c>
      <c r="C99" s="19" t="s">
        <v>15</v>
      </c>
      <c r="D99" s="19" t="s">
        <v>2</v>
      </c>
      <c r="E99" s="19"/>
      <c r="F99" s="22"/>
      <c r="G99" s="21"/>
      <c r="H99" s="4"/>
    </row>
    <row r="100" spans="1:20">
      <c r="A100" s="53"/>
      <c r="B100" s="47"/>
      <c r="C100" s="19"/>
      <c r="D100" s="19"/>
      <c r="E100" s="19"/>
      <c r="F100" s="20"/>
      <c r="G100" s="24"/>
      <c r="H100" s="4"/>
    </row>
    <row r="101" spans="1:20" s="60" customFormat="1" ht="16">
      <c r="A101" s="56"/>
      <c r="B101" s="57" t="str">
        <f>CONCATENATE("Sous total HT . ",B97, " .")</f>
        <v>Sous total HT . Éclairage de sécurité par bloc autonomes .</v>
      </c>
      <c r="C101" s="58"/>
      <c r="D101" s="58"/>
      <c r="E101" s="58"/>
      <c r="F101" s="58"/>
      <c r="G101" s="62"/>
      <c r="H101" s="59"/>
      <c r="M101" s="61"/>
      <c r="N101" s="61"/>
      <c r="O101" s="61"/>
      <c r="P101" s="61"/>
      <c r="Q101" s="61"/>
      <c r="R101" s="61"/>
      <c r="S101" s="61"/>
      <c r="T101" s="61"/>
    </row>
    <row r="102" spans="1:20">
      <c r="A102" s="53"/>
      <c r="B102" s="47"/>
      <c r="C102" s="19"/>
      <c r="D102" s="19"/>
      <c r="E102" s="19"/>
      <c r="F102" s="20"/>
      <c r="G102" s="28"/>
      <c r="H102" s="4"/>
    </row>
    <row r="103" spans="1:20">
      <c r="A103" s="54" t="s">
        <v>95</v>
      </c>
      <c r="B103" s="88" t="s">
        <v>21</v>
      </c>
      <c r="C103" s="25"/>
      <c r="D103" s="35"/>
      <c r="E103" s="35"/>
      <c r="F103" s="29"/>
      <c r="G103" s="28"/>
      <c r="H103" s="4"/>
    </row>
    <row r="104" spans="1:20">
      <c r="A104" s="54"/>
      <c r="B104" s="92" t="s">
        <v>170</v>
      </c>
      <c r="C104" s="25" t="s">
        <v>7</v>
      </c>
      <c r="D104" s="41">
        <v>50</v>
      </c>
      <c r="E104" s="35"/>
      <c r="F104" s="29"/>
      <c r="G104" s="28"/>
      <c r="H104" s="4"/>
    </row>
    <row r="105" spans="1:20">
      <c r="A105" s="54"/>
      <c r="B105" s="92" t="s">
        <v>171</v>
      </c>
      <c r="C105" s="25" t="s">
        <v>7</v>
      </c>
      <c r="D105" s="41">
        <v>150</v>
      </c>
      <c r="E105" s="35"/>
      <c r="F105" s="29"/>
      <c r="G105" s="28"/>
      <c r="H105" s="4"/>
    </row>
    <row r="106" spans="1:20" ht="15" customHeight="1">
      <c r="A106" s="53"/>
      <c r="B106" s="92" t="s">
        <v>111</v>
      </c>
      <c r="C106" s="25" t="s">
        <v>7</v>
      </c>
      <c r="D106" s="25">
        <f>26*55</f>
        <v>1430</v>
      </c>
      <c r="E106" s="25"/>
      <c r="F106" s="22"/>
      <c r="G106" s="21"/>
      <c r="H106" s="6"/>
      <c r="I106" s="7"/>
      <c r="J106" s="8"/>
      <c r="K106" s="9"/>
    </row>
    <row r="107" spans="1:20">
      <c r="A107" s="53"/>
      <c r="B107" s="47"/>
      <c r="C107" s="19"/>
      <c r="D107" s="19"/>
      <c r="E107" s="19"/>
      <c r="F107" s="20"/>
      <c r="G107" s="24"/>
      <c r="H107" s="4"/>
    </row>
    <row r="108" spans="1:20" s="60" customFormat="1" ht="16">
      <c r="A108" s="56"/>
      <c r="B108" s="57" t="str">
        <f>CONCATENATE("Sous total HT . ",B103, " .")</f>
        <v>Sous total HT . Alimentations spécifiques .</v>
      </c>
      <c r="C108" s="58"/>
      <c r="D108" s="58"/>
      <c r="E108" s="58"/>
      <c r="F108" s="58"/>
      <c r="G108" s="62"/>
      <c r="H108" s="59"/>
      <c r="M108" s="61"/>
      <c r="N108" s="61"/>
      <c r="O108" s="61"/>
      <c r="P108" s="61"/>
      <c r="Q108" s="61"/>
      <c r="R108" s="61"/>
      <c r="S108" s="61"/>
      <c r="T108" s="61"/>
    </row>
    <row r="109" spans="1:20" s="60" customFormat="1" ht="16">
      <c r="A109" s="56"/>
      <c r="B109" s="57"/>
      <c r="C109" s="58"/>
      <c r="D109" s="58"/>
      <c r="E109" s="58"/>
      <c r="F109" s="58"/>
      <c r="G109" s="62"/>
      <c r="H109" s="59"/>
      <c r="M109" s="61"/>
      <c r="N109" s="61"/>
      <c r="O109" s="61"/>
      <c r="P109" s="61"/>
      <c r="Q109" s="61"/>
      <c r="R109" s="61"/>
      <c r="S109" s="61"/>
      <c r="T109" s="61"/>
    </row>
    <row r="110" spans="1:20" s="68" customFormat="1" ht="16">
      <c r="A110" s="63"/>
      <c r="B110" s="64" t="str">
        <f>CONCATENATE("Sous total HT . ",A17, "  - ", B17)</f>
        <v>Sous total HT . 2  - Description des ouvrages électricité courants forts</v>
      </c>
      <c r="C110" s="65"/>
      <c r="D110" s="65"/>
      <c r="E110" s="65"/>
      <c r="F110" s="65"/>
      <c r="G110" s="66"/>
      <c r="H110" s="67"/>
      <c r="M110" s="69"/>
      <c r="N110" s="69"/>
      <c r="O110" s="69"/>
      <c r="P110" s="69"/>
      <c r="Q110" s="69"/>
      <c r="R110" s="69"/>
      <c r="S110" s="69"/>
      <c r="T110" s="69"/>
    </row>
    <row r="111" spans="1:20">
      <c r="C111" s="19"/>
      <c r="D111" s="19"/>
      <c r="E111" s="19"/>
      <c r="F111" s="20"/>
      <c r="G111" s="28"/>
    </row>
    <row r="112" spans="1:20">
      <c r="A112" s="53"/>
      <c r="B112" s="45"/>
      <c r="C112" s="19"/>
      <c r="D112" s="19"/>
      <c r="E112" s="19"/>
      <c r="F112" s="20"/>
      <c r="G112" s="24"/>
      <c r="H112" s="4"/>
    </row>
    <row r="113" spans="1:20">
      <c r="A113" s="52">
        <v>3</v>
      </c>
      <c r="B113" s="89" t="s">
        <v>96</v>
      </c>
      <c r="C113" s="19"/>
      <c r="D113" s="19"/>
      <c r="E113" s="19"/>
      <c r="F113" s="20"/>
      <c r="G113" s="24"/>
      <c r="H113" s="4"/>
    </row>
    <row r="114" spans="1:20">
      <c r="A114" s="53"/>
      <c r="B114" s="47"/>
      <c r="C114" s="19"/>
      <c r="D114" s="19"/>
      <c r="E114" s="19"/>
      <c r="F114" s="20"/>
      <c r="G114" s="24"/>
      <c r="H114" s="4"/>
    </row>
    <row r="115" spans="1:20">
      <c r="A115" s="54" t="s">
        <v>97</v>
      </c>
      <c r="B115" s="88" t="s">
        <v>22</v>
      </c>
      <c r="C115" s="25"/>
      <c r="D115" s="26"/>
      <c r="E115" s="26"/>
      <c r="F115" s="29"/>
      <c r="G115" s="27"/>
      <c r="H115" s="4"/>
    </row>
    <row r="116" spans="1:20">
      <c r="A116" s="53"/>
      <c r="B116" s="92" t="s">
        <v>9</v>
      </c>
      <c r="C116" s="19" t="s">
        <v>15</v>
      </c>
      <c r="D116" s="19" t="s">
        <v>2</v>
      </c>
      <c r="E116" s="19"/>
      <c r="F116" s="22"/>
      <c r="G116" s="21"/>
      <c r="H116" s="4"/>
    </row>
    <row r="117" spans="1:20">
      <c r="A117" s="53"/>
      <c r="B117" s="92" t="s">
        <v>11</v>
      </c>
      <c r="C117" s="19" t="s">
        <v>7</v>
      </c>
      <c r="D117" s="19" t="s">
        <v>33</v>
      </c>
      <c r="E117" s="19"/>
      <c r="F117" s="22"/>
      <c r="G117" s="21"/>
      <c r="H117" s="4"/>
    </row>
    <row r="118" spans="1:20">
      <c r="A118" s="53"/>
      <c r="B118" s="92" t="s">
        <v>146</v>
      </c>
      <c r="C118" s="19" t="s">
        <v>15</v>
      </c>
      <c r="D118" s="36">
        <v>6</v>
      </c>
      <c r="E118" s="36"/>
      <c r="F118" s="22"/>
      <c r="G118" s="21"/>
      <c r="H118" s="4"/>
    </row>
    <row r="119" spans="1:20">
      <c r="A119" s="53"/>
      <c r="B119" s="92" t="s">
        <v>148</v>
      </c>
      <c r="C119" s="19" t="s">
        <v>15</v>
      </c>
      <c r="D119" s="36">
        <v>54</v>
      </c>
      <c r="E119" s="36"/>
      <c r="F119" s="22"/>
      <c r="G119" s="21"/>
      <c r="H119" s="4"/>
    </row>
    <row r="120" spans="1:20">
      <c r="A120" s="53"/>
      <c r="B120" s="92" t="s">
        <v>149</v>
      </c>
      <c r="C120" s="19" t="s">
        <v>15</v>
      </c>
      <c r="D120" s="36">
        <v>2</v>
      </c>
      <c r="E120" s="36"/>
      <c r="F120" s="22"/>
      <c r="G120" s="21"/>
      <c r="H120" s="4"/>
    </row>
    <row r="121" spans="1:20">
      <c r="A121" s="53"/>
      <c r="B121" s="92" t="s">
        <v>147</v>
      </c>
      <c r="C121" s="19" t="s">
        <v>15</v>
      </c>
      <c r="D121" s="36">
        <v>18</v>
      </c>
      <c r="E121" s="36"/>
      <c r="F121" s="22"/>
      <c r="G121" s="21"/>
      <c r="H121" s="4"/>
    </row>
    <row r="122" spans="1:20">
      <c r="A122" s="53"/>
      <c r="B122" s="92" t="s">
        <v>23</v>
      </c>
      <c r="C122" s="19" t="s">
        <v>7</v>
      </c>
      <c r="D122" s="36">
        <v>3000</v>
      </c>
      <c r="E122" s="36"/>
      <c r="F122" s="22"/>
      <c r="G122" s="21"/>
      <c r="H122" s="4"/>
    </row>
    <row r="123" spans="1:20">
      <c r="A123" s="53"/>
      <c r="B123" s="92" t="s">
        <v>36</v>
      </c>
      <c r="C123" s="19" t="s">
        <v>15</v>
      </c>
      <c r="D123" s="36">
        <v>76</v>
      </c>
      <c r="E123" s="36"/>
      <c r="F123" s="22"/>
      <c r="G123" s="21"/>
      <c r="H123" s="4"/>
    </row>
    <row r="124" spans="1:20">
      <c r="A124" s="53"/>
      <c r="B124" s="92" t="s">
        <v>10</v>
      </c>
      <c r="C124" s="19" t="s">
        <v>6</v>
      </c>
      <c r="D124" s="19" t="s">
        <v>2</v>
      </c>
      <c r="E124" s="19"/>
      <c r="F124" s="22"/>
      <c r="G124" s="21"/>
      <c r="H124" s="4"/>
    </row>
    <row r="125" spans="1:20">
      <c r="A125" s="53"/>
      <c r="B125" s="46"/>
      <c r="C125" s="19"/>
      <c r="D125" s="19"/>
      <c r="E125" s="19"/>
      <c r="F125" s="20"/>
      <c r="G125" s="24"/>
      <c r="H125" s="4"/>
    </row>
    <row r="126" spans="1:20" s="60" customFormat="1" ht="16">
      <c r="A126" s="56"/>
      <c r="B126" s="57" t="str">
        <f>CONCATENATE("Sous total HT . ",B115, " .")</f>
        <v>Sous total HT . Pré câblage des réseau VDI .</v>
      </c>
      <c r="C126" s="58"/>
      <c r="D126" s="58"/>
      <c r="E126" s="58"/>
      <c r="F126" s="58"/>
      <c r="G126" s="62"/>
      <c r="H126" s="59"/>
      <c r="M126" s="61"/>
      <c r="N126" s="61"/>
      <c r="O126" s="61"/>
      <c r="P126" s="61"/>
      <c r="Q126" s="61"/>
      <c r="R126" s="61"/>
      <c r="S126" s="61"/>
      <c r="T126" s="61"/>
    </row>
    <row r="127" spans="1:20">
      <c r="A127" s="53"/>
      <c r="B127" s="47"/>
      <c r="C127" s="19"/>
      <c r="D127" s="19"/>
      <c r="E127" s="19"/>
      <c r="F127" s="20"/>
      <c r="G127" s="24"/>
      <c r="H127" s="4"/>
    </row>
    <row r="128" spans="1:20">
      <c r="A128" s="54" t="s">
        <v>98</v>
      </c>
      <c r="B128" s="88" t="s">
        <v>159</v>
      </c>
      <c r="C128" s="25"/>
      <c r="D128" s="26"/>
      <c r="E128" s="26"/>
      <c r="F128" s="29"/>
      <c r="G128" s="27"/>
      <c r="H128" s="4"/>
    </row>
    <row r="129" spans="1:20">
      <c r="A129" s="53"/>
      <c r="B129" s="92" t="s">
        <v>34</v>
      </c>
      <c r="C129" s="19" t="s">
        <v>6</v>
      </c>
      <c r="D129" s="19" t="s">
        <v>2</v>
      </c>
      <c r="E129" s="19"/>
      <c r="F129" s="22"/>
      <c r="G129" s="21"/>
      <c r="H129" s="4"/>
    </row>
    <row r="130" spans="1:20" ht="32">
      <c r="A130" s="53"/>
      <c r="B130" s="92" t="s">
        <v>129</v>
      </c>
      <c r="C130" s="19" t="s">
        <v>6</v>
      </c>
      <c r="D130" s="36">
        <v>10</v>
      </c>
      <c r="E130" s="36"/>
      <c r="F130" s="22"/>
      <c r="G130" s="21"/>
      <c r="H130" s="4"/>
    </row>
    <row r="131" spans="1:20">
      <c r="A131" s="53"/>
      <c r="B131" s="92" t="s">
        <v>10</v>
      </c>
      <c r="C131" s="19" t="s">
        <v>6</v>
      </c>
      <c r="D131" s="19" t="s">
        <v>2</v>
      </c>
      <c r="E131" s="19"/>
      <c r="F131" s="22"/>
      <c r="G131" s="21"/>
      <c r="H131" s="4"/>
    </row>
    <row r="132" spans="1:20">
      <c r="A132" s="53"/>
      <c r="B132" s="46"/>
      <c r="C132" s="19"/>
      <c r="D132" s="19"/>
      <c r="E132" s="19"/>
      <c r="F132" s="20"/>
      <c r="G132" s="70"/>
      <c r="H132" s="4"/>
    </row>
    <row r="133" spans="1:20" s="60" customFormat="1" ht="16">
      <c r="A133" s="56"/>
      <c r="B133" s="57" t="str">
        <f>CONCATENATE("Sous total HT . ",B128, " .")</f>
        <v>Sous total HT . Réseau local sans fil - Wifi et DECT .</v>
      </c>
      <c r="C133" s="58"/>
      <c r="D133" s="58"/>
      <c r="E133" s="58"/>
      <c r="F133" s="58"/>
      <c r="G133" s="62"/>
      <c r="H133" s="59"/>
      <c r="M133" s="61"/>
      <c r="N133" s="61"/>
      <c r="O133" s="61"/>
      <c r="P133" s="61"/>
      <c r="Q133" s="61"/>
      <c r="R133" s="61"/>
      <c r="S133" s="61"/>
      <c r="T133" s="61"/>
    </row>
    <row r="134" spans="1:20">
      <c r="A134" s="53"/>
      <c r="B134" s="47"/>
      <c r="C134" s="19"/>
      <c r="D134" s="19"/>
      <c r="E134" s="19"/>
      <c r="F134" s="20"/>
      <c r="G134" s="24"/>
      <c r="H134" s="4"/>
    </row>
    <row r="135" spans="1:20">
      <c r="A135" s="54" t="s">
        <v>99</v>
      </c>
      <c r="B135" s="88" t="s">
        <v>35</v>
      </c>
      <c r="C135" s="25"/>
      <c r="D135" s="26" t="s">
        <v>138</v>
      </c>
      <c r="E135" s="26"/>
      <c r="F135" s="29"/>
      <c r="G135" s="27"/>
      <c r="H135" s="4"/>
    </row>
    <row r="136" spans="1:20">
      <c r="A136" s="53"/>
      <c r="B136" s="92" t="s">
        <v>137</v>
      </c>
      <c r="C136" s="19" t="s">
        <v>138</v>
      </c>
      <c r="D136" s="19" t="s">
        <v>138</v>
      </c>
      <c r="E136" s="19"/>
      <c r="F136" s="22"/>
      <c r="G136" s="21"/>
      <c r="H136" s="4"/>
    </row>
    <row r="137" spans="1:20">
      <c r="A137" s="53"/>
      <c r="B137" s="46"/>
      <c r="C137" s="19"/>
      <c r="D137" s="19"/>
      <c r="E137" s="19"/>
      <c r="F137" s="20"/>
      <c r="G137" s="24"/>
      <c r="H137" s="4"/>
    </row>
    <row r="138" spans="1:20" s="60" customFormat="1" ht="16">
      <c r="A138" s="56"/>
      <c r="B138" s="57" t="str">
        <f>CONCATENATE("Sous total HT . ",B135, " .")</f>
        <v>Sous total HT . Distribution télévisuelle .</v>
      </c>
      <c r="C138" s="58"/>
      <c r="D138" s="58"/>
      <c r="E138" s="58"/>
      <c r="F138" s="58"/>
      <c r="G138" s="62"/>
      <c r="H138" s="59"/>
      <c r="M138" s="61"/>
      <c r="N138" s="61"/>
      <c r="O138" s="61"/>
      <c r="P138" s="61"/>
      <c r="Q138" s="61"/>
      <c r="R138" s="61"/>
      <c r="S138" s="61"/>
      <c r="T138" s="61"/>
    </row>
    <row r="139" spans="1:20">
      <c r="A139" s="53"/>
      <c r="B139" s="49"/>
      <c r="C139" s="37"/>
      <c r="D139" s="37"/>
      <c r="E139" s="37"/>
      <c r="F139" s="38"/>
      <c r="G139" s="39"/>
      <c r="H139" s="4"/>
    </row>
    <row r="140" spans="1:20">
      <c r="A140" s="54" t="s">
        <v>100</v>
      </c>
      <c r="B140" s="88" t="s">
        <v>25</v>
      </c>
      <c r="C140" s="25"/>
      <c r="D140" s="26"/>
      <c r="E140" s="26"/>
      <c r="F140" s="29"/>
      <c r="G140" s="27"/>
      <c r="H140" s="4"/>
    </row>
    <row r="141" spans="1:20">
      <c r="A141" s="53"/>
      <c r="B141" s="92" t="s">
        <v>130</v>
      </c>
      <c r="C141" s="19" t="s">
        <v>15</v>
      </c>
      <c r="D141" s="34">
        <v>3</v>
      </c>
      <c r="E141" s="34"/>
      <c r="F141" s="22"/>
      <c r="G141" s="21"/>
      <c r="H141" s="4"/>
    </row>
    <row r="142" spans="1:20">
      <c r="A142" s="53"/>
      <c r="B142" s="92" t="s">
        <v>156</v>
      </c>
      <c r="C142" s="19" t="s">
        <v>15</v>
      </c>
      <c r="D142" s="34">
        <v>16</v>
      </c>
      <c r="E142" s="34"/>
      <c r="F142" s="22"/>
      <c r="G142" s="21"/>
      <c r="H142" s="4"/>
    </row>
    <row r="143" spans="1:20">
      <c r="A143" s="53"/>
      <c r="B143" s="92" t="s">
        <v>37</v>
      </c>
      <c r="C143" s="19" t="s">
        <v>15</v>
      </c>
      <c r="D143" s="34">
        <v>1</v>
      </c>
      <c r="E143" s="34"/>
      <c r="F143" s="22"/>
      <c r="G143" s="21"/>
      <c r="H143" s="4"/>
    </row>
    <row r="144" spans="1:20">
      <c r="A144" s="53"/>
      <c r="B144" s="92" t="s">
        <v>172</v>
      </c>
      <c r="C144" s="19" t="s">
        <v>15</v>
      </c>
      <c r="D144" s="34">
        <v>1</v>
      </c>
      <c r="E144" s="34"/>
      <c r="F144" s="22"/>
      <c r="G144" s="21"/>
      <c r="H144" s="4"/>
    </row>
    <row r="145" spans="1:20">
      <c r="A145" s="53"/>
      <c r="B145" s="92" t="s">
        <v>38</v>
      </c>
      <c r="C145" s="19" t="s">
        <v>15</v>
      </c>
      <c r="D145" s="34">
        <v>1</v>
      </c>
      <c r="E145" s="34"/>
      <c r="F145" s="22"/>
      <c r="G145" s="21"/>
      <c r="H145" s="4"/>
    </row>
    <row r="146" spans="1:20">
      <c r="A146" s="54"/>
      <c r="B146" s="92" t="s">
        <v>12</v>
      </c>
      <c r="C146" s="25" t="s">
        <v>6</v>
      </c>
      <c r="D146" s="19">
        <v>1</v>
      </c>
      <c r="E146" s="19"/>
      <c r="F146" s="22"/>
      <c r="G146" s="21"/>
      <c r="H146" s="4"/>
    </row>
    <row r="147" spans="1:20">
      <c r="A147" s="53"/>
      <c r="B147" s="46"/>
      <c r="C147" s="37"/>
      <c r="D147" s="37"/>
      <c r="E147" s="37"/>
      <c r="F147" s="38"/>
      <c r="G147" s="28"/>
      <c r="H147" s="4"/>
    </row>
    <row r="148" spans="1:20" s="60" customFormat="1" ht="16">
      <c r="A148" s="56"/>
      <c r="B148" s="57" t="str">
        <f>CONCATENATE("Sous total HT . ",B140, " .")</f>
        <v>Sous total HT . Contrôle d’accès .</v>
      </c>
      <c r="C148" s="58"/>
      <c r="D148" s="58"/>
      <c r="E148" s="58"/>
      <c r="F148" s="58"/>
      <c r="G148" s="62"/>
      <c r="H148" s="59"/>
      <c r="M148" s="61"/>
      <c r="N148" s="61"/>
      <c r="O148" s="61"/>
      <c r="P148" s="61"/>
      <c r="Q148" s="61"/>
      <c r="R148" s="61"/>
      <c r="S148" s="61"/>
      <c r="T148" s="61"/>
    </row>
    <row r="149" spans="1:20">
      <c r="A149" s="53"/>
      <c r="B149" s="49"/>
      <c r="C149" s="37"/>
      <c r="D149" s="40"/>
      <c r="E149" s="40"/>
      <c r="F149" s="38"/>
      <c r="G149" s="39"/>
      <c r="H149" s="4"/>
    </row>
    <row r="150" spans="1:20">
      <c r="A150" s="54" t="s">
        <v>101</v>
      </c>
      <c r="B150" s="88" t="s">
        <v>42</v>
      </c>
      <c r="C150" s="25"/>
      <c r="D150" s="41"/>
      <c r="E150" s="41"/>
      <c r="F150" s="29"/>
      <c r="G150" s="27"/>
      <c r="H150" s="4"/>
    </row>
    <row r="151" spans="1:20">
      <c r="A151" s="53"/>
      <c r="B151" s="92" t="s">
        <v>39</v>
      </c>
      <c r="C151" s="19" t="s">
        <v>15</v>
      </c>
      <c r="D151" s="33">
        <v>1</v>
      </c>
      <c r="E151" s="33"/>
      <c r="F151" s="22"/>
      <c r="G151" s="21"/>
      <c r="H151" s="4"/>
    </row>
    <row r="152" spans="1:20">
      <c r="A152" s="53"/>
      <c r="B152" s="92" t="s">
        <v>40</v>
      </c>
      <c r="C152" s="19" t="s">
        <v>15</v>
      </c>
      <c r="D152" s="33">
        <v>1</v>
      </c>
      <c r="E152" s="33"/>
      <c r="F152" s="22"/>
      <c r="G152" s="21"/>
      <c r="H152" s="4"/>
    </row>
    <row r="153" spans="1:20">
      <c r="A153" s="53"/>
      <c r="B153" s="92" t="s">
        <v>141</v>
      </c>
      <c r="C153" s="19" t="s">
        <v>15</v>
      </c>
      <c r="D153" s="33">
        <v>8</v>
      </c>
      <c r="E153" s="33"/>
      <c r="F153" s="22"/>
      <c r="G153" s="21"/>
      <c r="H153" s="4"/>
    </row>
    <row r="154" spans="1:20">
      <c r="A154" s="53"/>
      <c r="B154" s="92" t="s">
        <v>105</v>
      </c>
      <c r="C154" s="19" t="s">
        <v>15</v>
      </c>
      <c r="D154" s="33">
        <v>7</v>
      </c>
      <c r="E154" s="33"/>
      <c r="F154" s="22"/>
      <c r="G154" s="21"/>
      <c r="H154" s="4"/>
    </row>
    <row r="155" spans="1:20">
      <c r="A155" s="53"/>
      <c r="B155" s="92" t="s">
        <v>41</v>
      </c>
      <c r="C155" s="19" t="s">
        <v>15</v>
      </c>
      <c r="D155" s="33">
        <v>8</v>
      </c>
      <c r="E155" s="33"/>
      <c r="F155" s="22"/>
      <c r="G155" s="21"/>
      <c r="H155" s="4"/>
    </row>
    <row r="156" spans="1:20">
      <c r="A156" s="53"/>
      <c r="B156" s="92" t="s">
        <v>142</v>
      </c>
      <c r="C156" s="19" t="s">
        <v>15</v>
      </c>
      <c r="D156" s="33">
        <v>5</v>
      </c>
      <c r="E156" s="33"/>
      <c r="F156" s="22"/>
      <c r="G156" s="21"/>
      <c r="H156" s="4"/>
    </row>
    <row r="157" spans="1:20">
      <c r="A157" s="53"/>
      <c r="B157" s="92" t="s">
        <v>143</v>
      </c>
      <c r="C157" s="19" t="s">
        <v>15</v>
      </c>
      <c r="D157" s="33">
        <v>5</v>
      </c>
      <c r="E157" s="33"/>
      <c r="F157" s="22"/>
      <c r="G157" s="21"/>
      <c r="H157" s="4"/>
    </row>
    <row r="158" spans="1:20">
      <c r="A158" s="53"/>
      <c r="B158" s="92" t="s">
        <v>8</v>
      </c>
      <c r="C158" s="19" t="s">
        <v>6</v>
      </c>
      <c r="D158" s="25">
        <v>1</v>
      </c>
      <c r="E158" s="25"/>
      <c r="F158" s="22"/>
      <c r="G158" s="21"/>
      <c r="H158" s="4"/>
    </row>
    <row r="159" spans="1:20">
      <c r="A159" s="53"/>
      <c r="B159" s="46"/>
      <c r="C159" s="19"/>
      <c r="D159" s="33"/>
      <c r="E159" s="33"/>
      <c r="F159" s="20"/>
      <c r="G159" s="24"/>
      <c r="H159" s="4"/>
    </row>
    <row r="160" spans="1:20" s="60" customFormat="1" ht="16">
      <c r="A160" s="56"/>
      <c r="B160" s="57" t="str">
        <f>CONCATENATE("Sous total HT . ",B150, " .")</f>
        <v>Sous total HT . Système d’appel malade .</v>
      </c>
      <c r="C160" s="58"/>
      <c r="D160" s="58"/>
      <c r="E160" s="58"/>
      <c r="F160" s="58"/>
      <c r="G160" s="62"/>
      <c r="H160" s="59"/>
      <c r="M160" s="61"/>
      <c r="N160" s="61"/>
      <c r="O160" s="61"/>
      <c r="P160" s="61"/>
      <c r="Q160" s="61"/>
      <c r="R160" s="61"/>
      <c r="S160" s="61"/>
      <c r="T160" s="61"/>
    </row>
    <row r="161" spans="1:20" s="60" customFormat="1" ht="16">
      <c r="A161" s="97"/>
      <c r="B161" s="98"/>
      <c r="C161" s="19"/>
      <c r="D161" s="19"/>
      <c r="E161" s="19"/>
      <c r="F161" s="20"/>
      <c r="G161" s="28"/>
      <c r="H161" s="59"/>
      <c r="M161" s="61"/>
      <c r="N161" s="61"/>
      <c r="O161" s="61"/>
      <c r="P161" s="61"/>
      <c r="Q161" s="61"/>
      <c r="R161" s="61"/>
      <c r="S161" s="61"/>
      <c r="T161" s="61"/>
    </row>
    <row r="162" spans="1:20">
      <c r="A162" s="54" t="s">
        <v>102</v>
      </c>
      <c r="B162" s="88" t="s">
        <v>119</v>
      </c>
      <c r="C162" s="25"/>
      <c r="D162" s="26"/>
      <c r="E162" s="26"/>
      <c r="F162" s="29"/>
      <c r="G162" s="27"/>
      <c r="H162" s="4"/>
    </row>
    <row r="163" spans="1:20">
      <c r="A163" s="53"/>
      <c r="B163" s="92" t="s">
        <v>120</v>
      </c>
      <c r="C163" s="19" t="s">
        <v>6</v>
      </c>
      <c r="D163" s="19" t="s">
        <v>2</v>
      </c>
      <c r="E163" s="19"/>
      <c r="F163" s="22"/>
      <c r="G163" s="21"/>
      <c r="H163" s="4"/>
    </row>
    <row r="164" spans="1:20">
      <c r="A164" s="53"/>
      <c r="B164" s="92" t="s">
        <v>121</v>
      </c>
      <c r="C164" s="19" t="s">
        <v>6</v>
      </c>
      <c r="D164" s="19" t="s">
        <v>2</v>
      </c>
      <c r="E164" s="19"/>
      <c r="F164" s="22"/>
      <c r="G164" s="21"/>
      <c r="H164" s="4"/>
    </row>
    <row r="165" spans="1:20" ht="32">
      <c r="A165" s="53"/>
      <c r="B165" s="92" t="s">
        <v>122</v>
      </c>
      <c r="C165" s="19" t="s">
        <v>6</v>
      </c>
      <c r="D165" s="36">
        <v>1</v>
      </c>
      <c r="E165" s="36"/>
      <c r="F165" s="22"/>
      <c r="G165" s="21"/>
      <c r="H165" s="4"/>
    </row>
    <row r="166" spans="1:20">
      <c r="A166" s="53"/>
      <c r="B166" s="46"/>
      <c r="C166" s="19"/>
      <c r="D166" s="19"/>
      <c r="E166" s="19"/>
      <c r="F166" s="20"/>
      <c r="G166" s="24"/>
      <c r="H166" s="4"/>
    </row>
    <row r="167" spans="1:20" s="60" customFormat="1" ht="16">
      <c r="A167" s="56"/>
      <c r="B167" s="57" t="str">
        <f>CONCATENATE("Sous total HT . ",B162, " .")</f>
        <v>Sous total HT . Vidéoprotection .</v>
      </c>
      <c r="C167" s="58"/>
      <c r="D167" s="58"/>
      <c r="E167" s="58"/>
      <c r="F167" s="58"/>
      <c r="G167" s="62"/>
      <c r="H167" s="59"/>
      <c r="M167" s="61"/>
      <c r="N167" s="61"/>
      <c r="O167" s="61"/>
      <c r="P167" s="61"/>
      <c r="Q167" s="61"/>
      <c r="R167" s="61"/>
      <c r="S167" s="61"/>
      <c r="T167" s="61"/>
    </row>
    <row r="168" spans="1:20">
      <c r="A168" s="53"/>
      <c r="B168" s="49"/>
      <c r="C168" s="37"/>
      <c r="D168" s="40"/>
      <c r="E168" s="40"/>
      <c r="F168" s="38"/>
      <c r="G168" s="39"/>
      <c r="H168" s="4"/>
    </row>
    <row r="169" spans="1:20">
      <c r="A169" s="54" t="s">
        <v>131</v>
      </c>
      <c r="B169" s="88" t="s">
        <v>26</v>
      </c>
      <c r="C169" s="25"/>
      <c r="D169" s="41"/>
      <c r="E169" s="41"/>
      <c r="F169" s="29"/>
      <c r="G169" s="21"/>
      <c r="H169" s="4"/>
    </row>
    <row r="170" spans="1:20" ht="32">
      <c r="A170" s="53" t="s">
        <v>132</v>
      </c>
      <c r="B170" s="90" t="s">
        <v>55</v>
      </c>
      <c r="C170" s="19" t="s">
        <v>6</v>
      </c>
      <c r="D170" s="33">
        <v>1</v>
      </c>
      <c r="E170" s="33"/>
      <c r="F170" s="22"/>
      <c r="G170" s="21"/>
      <c r="H170" s="4"/>
    </row>
    <row r="171" spans="1:20">
      <c r="A171" s="53" t="s">
        <v>133</v>
      </c>
      <c r="B171" s="90" t="s">
        <v>28</v>
      </c>
      <c r="C171" s="19"/>
      <c r="D171" s="33"/>
      <c r="E171" s="33"/>
      <c r="F171" s="22"/>
      <c r="G171" s="21"/>
      <c r="H171" s="4"/>
    </row>
    <row r="172" spans="1:20">
      <c r="A172" s="53"/>
      <c r="B172" s="92" t="s">
        <v>125</v>
      </c>
      <c r="C172" s="19" t="s">
        <v>15</v>
      </c>
      <c r="D172" s="33">
        <v>60</v>
      </c>
      <c r="E172" s="33"/>
      <c r="F172" s="22"/>
      <c r="G172" s="21"/>
      <c r="H172" s="4"/>
    </row>
    <row r="173" spans="1:20">
      <c r="A173" s="53"/>
      <c r="B173" s="92" t="s">
        <v>139</v>
      </c>
      <c r="C173" s="19" t="s">
        <v>15</v>
      </c>
      <c r="D173" s="33">
        <v>51</v>
      </c>
      <c r="E173" s="33"/>
      <c r="F173" s="22"/>
      <c r="G173" s="21"/>
      <c r="H173" s="4"/>
    </row>
    <row r="174" spans="1:20">
      <c r="A174" s="53"/>
      <c r="B174" s="92" t="s">
        <v>197</v>
      </c>
      <c r="C174" s="19" t="s">
        <v>15</v>
      </c>
      <c r="D174" s="33">
        <v>26</v>
      </c>
      <c r="E174" s="33"/>
      <c r="F174" s="22"/>
      <c r="G174" s="21"/>
      <c r="H174" s="4"/>
    </row>
    <row r="175" spans="1:20">
      <c r="A175" s="53"/>
      <c r="B175" s="92" t="s">
        <v>124</v>
      </c>
      <c r="C175" s="19" t="s">
        <v>15</v>
      </c>
      <c r="D175" s="33">
        <v>1</v>
      </c>
      <c r="E175" s="33"/>
      <c r="F175" s="22"/>
      <c r="G175" s="21"/>
      <c r="H175" s="4"/>
    </row>
    <row r="176" spans="1:20">
      <c r="A176" s="53"/>
      <c r="B176" s="92" t="s">
        <v>123</v>
      </c>
      <c r="C176" s="19" t="s">
        <v>15</v>
      </c>
      <c r="D176" s="33">
        <v>6</v>
      </c>
      <c r="E176" s="33"/>
      <c r="F176" s="22"/>
      <c r="G176" s="21"/>
      <c r="H176" s="4"/>
    </row>
    <row r="177" spans="1:20">
      <c r="A177" s="53"/>
      <c r="B177" s="92" t="s">
        <v>145</v>
      </c>
      <c r="C177" s="19" t="s">
        <v>15</v>
      </c>
      <c r="D177" s="33">
        <v>8</v>
      </c>
      <c r="E177" s="33"/>
      <c r="F177" s="22"/>
      <c r="G177" s="21"/>
      <c r="H177" s="4"/>
    </row>
    <row r="178" spans="1:20">
      <c r="A178" s="53"/>
      <c r="B178" s="92" t="s">
        <v>173</v>
      </c>
      <c r="C178" s="19" t="s">
        <v>15</v>
      </c>
      <c r="D178" s="33">
        <v>1</v>
      </c>
      <c r="E178" s="33"/>
      <c r="F178" s="22"/>
      <c r="G178" s="21"/>
      <c r="H178" s="4"/>
    </row>
    <row r="179" spans="1:20">
      <c r="A179" s="53" t="s">
        <v>134</v>
      </c>
      <c r="B179" s="90" t="s">
        <v>43</v>
      </c>
      <c r="C179" s="19" t="s">
        <v>6</v>
      </c>
      <c r="D179" s="33">
        <v>1</v>
      </c>
      <c r="E179" s="33"/>
      <c r="F179" s="22"/>
      <c r="G179" s="21"/>
      <c r="H179" s="4"/>
    </row>
    <row r="180" spans="1:20">
      <c r="A180" s="53" t="s">
        <v>174</v>
      </c>
      <c r="B180" s="90" t="s">
        <v>175</v>
      </c>
      <c r="C180" s="19" t="s">
        <v>6</v>
      </c>
      <c r="D180" s="33">
        <v>1</v>
      </c>
      <c r="E180" s="33"/>
      <c r="F180" s="22"/>
      <c r="G180" s="21"/>
      <c r="H180" s="4"/>
    </row>
    <row r="181" spans="1:20">
      <c r="A181" s="53" t="s">
        <v>135</v>
      </c>
      <c r="B181" s="90" t="s">
        <v>27</v>
      </c>
      <c r="C181" s="19" t="s">
        <v>7</v>
      </c>
      <c r="D181" s="25">
        <f>SUM(D172:D177)*25</f>
        <v>3800</v>
      </c>
      <c r="E181" s="25"/>
      <c r="F181" s="22"/>
      <c r="G181" s="21"/>
      <c r="H181" s="4"/>
    </row>
    <row r="182" spans="1:20">
      <c r="A182" s="53" t="s">
        <v>136</v>
      </c>
      <c r="B182" s="90" t="s">
        <v>29</v>
      </c>
      <c r="C182" s="19" t="s">
        <v>6</v>
      </c>
      <c r="D182" s="33">
        <v>1</v>
      </c>
      <c r="E182" s="33"/>
      <c r="F182" s="22"/>
      <c r="G182" s="21"/>
      <c r="H182" s="4"/>
    </row>
    <row r="183" spans="1:20">
      <c r="A183" s="53"/>
      <c r="B183" s="47"/>
      <c r="C183" s="19"/>
      <c r="D183" s="33"/>
      <c r="E183" s="33"/>
      <c r="F183" s="20"/>
      <c r="G183" s="24"/>
      <c r="H183" s="4"/>
    </row>
    <row r="184" spans="1:20" s="60" customFormat="1" ht="16">
      <c r="A184" s="56"/>
      <c r="B184" s="57" t="str">
        <f>CONCATENATE("Sous total HT . ",B169, " .")</f>
        <v>Sous total HT . Système de sécurité incendie (SSI) .</v>
      </c>
      <c r="C184" s="58"/>
      <c r="D184" s="58"/>
      <c r="E184" s="58"/>
      <c r="F184" s="58"/>
      <c r="G184" s="62"/>
      <c r="H184" s="59"/>
      <c r="M184" s="61"/>
      <c r="N184" s="61"/>
      <c r="O184" s="61"/>
      <c r="P184" s="61"/>
      <c r="Q184" s="61"/>
      <c r="R184" s="61"/>
      <c r="S184" s="61"/>
      <c r="T184" s="61"/>
    </row>
    <row r="185" spans="1:20" s="60" customFormat="1" ht="16">
      <c r="A185" s="97"/>
      <c r="B185" s="98"/>
      <c r="C185" s="19"/>
      <c r="D185" s="19"/>
      <c r="E185" s="19"/>
      <c r="F185" s="20"/>
      <c r="G185" s="28"/>
      <c r="H185" s="59"/>
      <c r="M185" s="61"/>
      <c r="N185" s="61"/>
      <c r="O185" s="61"/>
      <c r="P185" s="61"/>
      <c r="Q185" s="61"/>
      <c r="R185" s="61"/>
      <c r="S185" s="61"/>
      <c r="T185" s="61"/>
    </row>
    <row r="186" spans="1:20">
      <c r="A186" s="54" t="s">
        <v>103</v>
      </c>
      <c r="B186" s="88" t="s">
        <v>59</v>
      </c>
      <c r="C186" s="25"/>
      <c r="D186" s="41"/>
      <c r="E186" s="41"/>
      <c r="F186" s="29"/>
      <c r="G186" s="27"/>
      <c r="H186" s="4"/>
    </row>
    <row r="187" spans="1:20">
      <c r="A187" s="53"/>
      <c r="B187" s="92" t="s">
        <v>104</v>
      </c>
      <c r="C187" s="19" t="s">
        <v>15</v>
      </c>
      <c r="D187" s="33">
        <v>2</v>
      </c>
      <c r="E187" s="33"/>
      <c r="F187" s="22"/>
      <c r="G187" s="21"/>
      <c r="H187" s="4"/>
    </row>
    <row r="188" spans="1:20">
      <c r="A188" s="53"/>
      <c r="B188" s="92" t="s">
        <v>60</v>
      </c>
      <c r="C188" s="19" t="s">
        <v>6</v>
      </c>
      <c r="D188" s="33">
        <v>1</v>
      </c>
      <c r="E188" s="33"/>
      <c r="F188" s="22"/>
      <c r="G188" s="21"/>
      <c r="H188" s="4"/>
    </row>
    <row r="189" spans="1:20">
      <c r="A189" s="53"/>
      <c r="B189" s="46"/>
      <c r="C189" s="19"/>
      <c r="D189" s="33"/>
      <c r="E189" s="33"/>
      <c r="F189" s="20"/>
      <c r="G189" s="24"/>
      <c r="H189" s="4"/>
    </row>
    <row r="190" spans="1:20" s="60" customFormat="1" ht="15.65" customHeight="1">
      <c r="A190" s="56"/>
      <c r="B190" s="57" t="str">
        <f>CONCATENATE("Sous total HT . ",B186, " .")</f>
        <v>Sous total HT . Distribution de l'heure .</v>
      </c>
      <c r="C190" s="58"/>
      <c r="D190" s="58"/>
      <c r="E190" s="58"/>
      <c r="F190" s="58"/>
      <c r="G190" s="62"/>
      <c r="H190" s="59"/>
      <c r="M190" s="61"/>
      <c r="N190" s="61"/>
      <c r="O190" s="61"/>
      <c r="P190" s="61"/>
      <c r="Q190" s="61"/>
      <c r="R190" s="61"/>
      <c r="S190" s="61"/>
      <c r="T190" s="61"/>
    </row>
    <row r="191" spans="1:20">
      <c r="A191" s="53"/>
      <c r="B191" s="47"/>
      <c r="C191" s="19"/>
      <c r="D191" s="19"/>
      <c r="E191" s="19"/>
      <c r="F191" s="20"/>
      <c r="G191" s="24"/>
      <c r="H191" s="4"/>
    </row>
    <row r="192" spans="1:20">
      <c r="A192" s="54" t="s">
        <v>176</v>
      </c>
      <c r="B192" s="88" t="s">
        <v>177</v>
      </c>
      <c r="C192" s="19"/>
      <c r="D192" s="19"/>
      <c r="E192" s="19"/>
      <c r="F192" s="20"/>
      <c r="G192" s="28"/>
    </row>
    <row r="193" spans="1:701">
      <c r="A193" s="108"/>
      <c r="B193" s="92" t="s">
        <v>178</v>
      </c>
      <c r="C193" s="19" t="s">
        <v>15</v>
      </c>
      <c r="D193" s="19">
        <v>1</v>
      </c>
      <c r="E193" s="19"/>
      <c r="F193" s="20"/>
      <c r="G193" s="28"/>
    </row>
    <row r="194" spans="1:701">
      <c r="A194" s="108"/>
      <c r="B194" s="92" t="s">
        <v>179</v>
      </c>
      <c r="C194" s="19" t="s">
        <v>15</v>
      </c>
      <c r="D194" s="19">
        <v>1</v>
      </c>
      <c r="E194" s="19"/>
      <c r="F194" s="20"/>
      <c r="G194" s="28"/>
    </row>
    <row r="195" spans="1:701">
      <c r="A195" s="108"/>
      <c r="B195" s="92" t="s">
        <v>180</v>
      </c>
      <c r="C195" s="19" t="s">
        <v>6</v>
      </c>
      <c r="D195" s="19">
        <v>1</v>
      </c>
      <c r="E195" s="19"/>
      <c r="F195" s="20"/>
      <c r="G195" s="28"/>
    </row>
    <row r="196" spans="1:701" s="60" customFormat="1" ht="15.65" customHeight="1">
      <c r="A196" s="56"/>
      <c r="B196" s="57" t="str">
        <f>CONCATENATE("Sous total HT . ",B192, " .")</f>
        <v>Sous total HT . Visiophonie .</v>
      </c>
      <c r="C196" s="58"/>
      <c r="D196" s="58"/>
      <c r="E196" s="58"/>
      <c r="F196" s="58"/>
      <c r="G196" s="62"/>
      <c r="H196" s="59"/>
      <c r="M196" s="61"/>
      <c r="N196" s="61"/>
      <c r="O196" s="61"/>
      <c r="P196" s="61"/>
      <c r="Q196" s="61"/>
      <c r="R196" s="61"/>
      <c r="S196" s="61"/>
      <c r="T196" s="61"/>
    </row>
    <row r="197" spans="1:701">
      <c r="A197" s="108"/>
      <c r="B197" s="109"/>
      <c r="C197" s="110"/>
      <c r="D197" s="110"/>
      <c r="E197" s="110"/>
      <c r="F197" s="111"/>
      <c r="G197" s="111"/>
    </row>
    <row r="198" spans="1:701" s="68" customFormat="1" ht="16">
      <c r="A198" s="63"/>
      <c r="B198" s="64" t="str">
        <f>CONCATENATE("Sous total HT . ",A113, "  - ", B113)</f>
        <v>Sous total HT . 3  - Description des ouvrages électricité courants faibles</v>
      </c>
      <c r="C198" s="65"/>
      <c r="D198" s="65"/>
      <c r="E198" s="65"/>
      <c r="F198" s="65"/>
      <c r="G198" s="66"/>
      <c r="H198" s="67"/>
      <c r="M198" s="69"/>
      <c r="N198" s="69"/>
      <c r="O198" s="69"/>
      <c r="P198" s="69"/>
      <c r="Q198" s="69"/>
      <c r="R198" s="69"/>
      <c r="S198" s="69"/>
      <c r="T198" s="69"/>
    </row>
    <row r="199" spans="1:701" s="71" customFormat="1" ht="16">
      <c r="A199" s="72"/>
      <c r="B199" s="72"/>
      <c r="C199" s="72"/>
      <c r="D199" s="72"/>
      <c r="E199" s="72"/>
      <c r="F199" s="73"/>
      <c r="G199" s="74"/>
    </row>
    <row r="200" spans="1:701" ht="16.5" customHeight="1">
      <c r="A200" s="75"/>
      <c r="B200" s="142" t="s">
        <v>203</v>
      </c>
      <c r="C200" s="142"/>
      <c r="D200" s="142"/>
      <c r="E200" s="142"/>
      <c r="F200" s="142"/>
      <c r="G200" s="76"/>
      <c r="H200" s="1"/>
      <c r="ZY200" s="1" t="s">
        <v>51</v>
      </c>
    </row>
    <row r="201" spans="1:701">
      <c r="A201" s="77"/>
      <c r="B201" s="78" t="s">
        <v>52</v>
      </c>
      <c r="D201" s="79"/>
      <c r="E201" s="79"/>
      <c r="F201" s="80"/>
      <c r="G201" s="81"/>
      <c r="H201" s="1"/>
      <c r="ZY201" s="1" t="s">
        <v>53</v>
      </c>
    </row>
    <row r="202" spans="1:701">
      <c r="A202" s="82"/>
      <c r="B202" s="83" t="s">
        <v>144</v>
      </c>
      <c r="C202" s="84"/>
      <c r="D202" s="85"/>
      <c r="E202" s="85"/>
      <c r="F202" s="86"/>
      <c r="G202" s="87"/>
      <c r="H202" s="1"/>
      <c r="ZY202" s="1" t="s">
        <v>54</v>
      </c>
    </row>
    <row r="203" spans="1:701">
      <c r="A203" s="119"/>
      <c r="B203" s="118"/>
      <c r="C203" s="119"/>
      <c r="D203" s="120"/>
      <c r="E203" s="120"/>
      <c r="F203" s="121"/>
      <c r="G203" s="122"/>
      <c r="H203" s="1"/>
    </row>
    <row r="204" spans="1:701">
      <c r="B204" s="78"/>
      <c r="D204" s="79"/>
      <c r="E204" s="79"/>
      <c r="F204" s="80"/>
      <c r="G204" s="124"/>
      <c r="H204" s="1"/>
    </row>
    <row r="205" spans="1:701" s="71" customFormat="1" ht="12.75" customHeight="1">
      <c r="A205" s="51"/>
      <c r="B205" s="123" t="s">
        <v>190</v>
      </c>
      <c r="C205" s="16"/>
      <c r="D205" s="16"/>
      <c r="E205" s="16"/>
      <c r="F205" s="17"/>
      <c r="G205" s="18"/>
    </row>
    <row r="206" spans="1:701" s="71" customFormat="1" ht="12.75" customHeight="1">
      <c r="A206" s="55" t="s">
        <v>138</v>
      </c>
      <c r="B206" s="50" t="s">
        <v>140</v>
      </c>
      <c r="C206" s="23" t="s">
        <v>15</v>
      </c>
      <c r="D206" s="23" t="s">
        <v>184</v>
      </c>
      <c r="E206" s="23"/>
      <c r="F206" s="42"/>
      <c r="G206" s="43"/>
    </row>
    <row r="207" spans="1:701">
      <c r="A207" s="75"/>
      <c r="B207" s="142" t="s">
        <v>192</v>
      </c>
      <c r="C207" s="142"/>
      <c r="D207" s="142"/>
      <c r="E207" s="142"/>
      <c r="F207" s="142"/>
      <c r="G207" s="76"/>
      <c r="H207" s="1"/>
      <c r="I207" s="10"/>
    </row>
    <row r="208" spans="1:701">
      <c r="A208" s="77"/>
      <c r="B208" s="78" t="s">
        <v>52</v>
      </c>
      <c r="D208" s="79"/>
      <c r="E208" s="79"/>
      <c r="F208" s="80"/>
      <c r="G208" s="81"/>
      <c r="H208" s="1"/>
      <c r="ZY208" s="1" t="s">
        <v>53</v>
      </c>
    </row>
    <row r="209" spans="1:701">
      <c r="A209" s="82"/>
      <c r="B209" s="83" t="s">
        <v>191</v>
      </c>
      <c r="C209" s="84"/>
      <c r="D209" s="85"/>
      <c r="E209" s="85"/>
      <c r="F209" s="86"/>
      <c r="G209" s="87"/>
      <c r="H209" s="1"/>
      <c r="ZY209" s="1" t="s">
        <v>54</v>
      </c>
    </row>
    <row r="212" spans="1:701" s="125" customFormat="1" ht="15" customHeight="1">
      <c r="A212" s="75"/>
      <c r="B212" s="142" t="s">
        <v>193</v>
      </c>
      <c r="C212" s="142" t="s">
        <v>194</v>
      </c>
      <c r="D212" s="142"/>
      <c r="E212" s="142"/>
      <c r="F212" s="142"/>
      <c r="G212" s="76"/>
    </row>
    <row r="213" spans="1:701" s="125" customFormat="1">
      <c r="A213" s="77"/>
      <c r="B213" s="128" t="s">
        <v>195</v>
      </c>
      <c r="C213" s="128"/>
      <c r="D213" s="128"/>
      <c r="E213" s="128"/>
      <c r="F213" s="128"/>
      <c r="G213" s="81"/>
    </row>
    <row r="214" spans="1:701" s="125" customFormat="1">
      <c r="A214" s="82"/>
      <c r="B214" s="129" t="s">
        <v>196</v>
      </c>
      <c r="C214" s="129"/>
      <c r="D214" s="129"/>
      <c r="E214" s="129"/>
      <c r="F214" s="129"/>
      <c r="G214" s="87"/>
    </row>
    <row r="215" spans="1:701" s="125" customFormat="1">
      <c r="A215" s="1"/>
      <c r="B215" s="78"/>
      <c r="C215" s="78"/>
      <c r="D215" s="78"/>
      <c r="E215" s="78"/>
      <c r="F215" s="78"/>
      <c r="G215" s="124"/>
    </row>
    <row r="216" spans="1:701">
      <c r="A216" s="143" t="s">
        <v>202</v>
      </c>
      <c r="B216" s="144"/>
      <c r="C216" s="144"/>
      <c r="D216" s="144"/>
      <c r="E216" s="144"/>
      <c r="F216" s="144"/>
      <c r="G216" s="145"/>
      <c r="H216" s="4"/>
    </row>
    <row r="217" spans="1:701">
      <c r="A217" s="93">
        <v>1</v>
      </c>
      <c r="B217" s="89" t="s">
        <v>32</v>
      </c>
      <c r="C217" s="19"/>
      <c r="D217" s="19"/>
      <c r="E217" s="19"/>
      <c r="F217" s="20"/>
      <c r="G217" s="21"/>
      <c r="H217" s="4"/>
    </row>
    <row r="218" spans="1:701">
      <c r="A218" s="94"/>
      <c r="B218" s="91" t="s">
        <v>1</v>
      </c>
      <c r="C218" s="19" t="s">
        <v>6</v>
      </c>
      <c r="D218" s="19" t="s">
        <v>2</v>
      </c>
      <c r="E218" s="19"/>
      <c r="F218" s="22"/>
      <c r="G218" s="21"/>
      <c r="H218" s="4"/>
    </row>
    <row r="219" spans="1:701">
      <c r="A219" s="94"/>
      <c r="B219" s="91" t="s">
        <v>3</v>
      </c>
      <c r="C219" s="19" t="s">
        <v>6</v>
      </c>
      <c r="D219" s="19" t="s">
        <v>2</v>
      </c>
      <c r="E219" s="19"/>
      <c r="F219" s="22"/>
      <c r="G219" s="21"/>
      <c r="H219" s="4"/>
    </row>
    <row r="220" spans="1:701">
      <c r="A220" s="94"/>
      <c r="B220" s="91" t="s">
        <v>4</v>
      </c>
      <c r="C220" s="19" t="s">
        <v>6</v>
      </c>
      <c r="D220" s="19" t="s">
        <v>2</v>
      </c>
      <c r="E220" s="19"/>
      <c r="F220" s="22"/>
      <c r="G220" s="21"/>
      <c r="H220" s="4"/>
    </row>
    <row r="221" spans="1:701">
      <c r="A221" s="94"/>
      <c r="B221" s="91" t="s">
        <v>5</v>
      </c>
      <c r="C221" s="19" t="s">
        <v>6</v>
      </c>
      <c r="D221" s="19" t="s">
        <v>2</v>
      </c>
      <c r="E221" s="19"/>
      <c r="F221" s="22"/>
      <c r="G221" s="21"/>
      <c r="H221" s="4"/>
    </row>
    <row r="222" spans="1:701">
      <c r="A222" s="94"/>
      <c r="B222" s="45"/>
      <c r="C222" s="19"/>
      <c r="D222" s="23"/>
      <c r="E222" s="19"/>
      <c r="F222" s="20"/>
      <c r="G222" s="24"/>
      <c r="H222" s="4"/>
    </row>
    <row r="223" spans="1:701" s="60" customFormat="1" ht="16">
      <c r="A223" s="95"/>
      <c r="B223" s="57" t="str">
        <f>CONCATENATE("Sous total HT . ",A217, "  - ",B217)</f>
        <v>Sous total HT . 1  - Généralités</v>
      </c>
      <c r="C223" s="58"/>
      <c r="D223" s="58"/>
      <c r="E223" s="58"/>
      <c r="F223" s="58"/>
      <c r="G223" s="62"/>
      <c r="H223" s="59"/>
      <c r="M223" s="61"/>
      <c r="N223" s="61"/>
      <c r="O223" s="61"/>
      <c r="P223" s="61"/>
      <c r="Q223" s="61"/>
      <c r="R223" s="61"/>
      <c r="S223" s="61"/>
      <c r="T223" s="61"/>
    </row>
    <row r="224" spans="1:701">
      <c r="A224" s="94"/>
      <c r="B224" s="45"/>
      <c r="C224" s="19"/>
      <c r="D224" s="19"/>
      <c r="E224" s="19"/>
      <c r="F224" s="20"/>
      <c r="G224" s="24"/>
      <c r="H224" s="4"/>
    </row>
    <row r="225" spans="1:20">
      <c r="A225" s="93">
        <v>2</v>
      </c>
      <c r="B225" s="89" t="s">
        <v>57</v>
      </c>
      <c r="C225" s="19"/>
      <c r="D225" s="19"/>
      <c r="E225" s="19"/>
      <c r="F225" s="20"/>
      <c r="G225" s="24"/>
      <c r="H225" s="4"/>
      <c r="K225" s="135"/>
      <c r="L225" s="135"/>
      <c r="M225" s="135"/>
    </row>
    <row r="226" spans="1:20" s="96" customFormat="1" ht="16">
      <c r="A226" s="53" t="s">
        <v>63</v>
      </c>
      <c r="B226" s="99" t="s">
        <v>61</v>
      </c>
      <c r="C226" s="100"/>
      <c r="D226" s="101"/>
      <c r="E226" s="100"/>
      <c r="F226" s="100"/>
      <c r="G226" s="102"/>
      <c r="K226" s="135"/>
      <c r="L226" s="135"/>
      <c r="M226" s="135"/>
    </row>
    <row r="227" spans="1:20" s="96" customFormat="1" ht="13.5" customHeight="1">
      <c r="A227" s="53" t="s">
        <v>64</v>
      </c>
      <c r="B227" s="103" t="s">
        <v>62</v>
      </c>
      <c r="C227" s="25"/>
      <c r="D227" s="25"/>
      <c r="E227" s="25"/>
      <c r="F227" s="29"/>
      <c r="G227" s="28"/>
      <c r="K227" s="135"/>
      <c r="L227" s="135"/>
      <c r="M227" s="135"/>
    </row>
    <row r="228" spans="1:20" s="96" customFormat="1" ht="13.5" customHeight="1">
      <c r="A228" s="53" t="s">
        <v>69</v>
      </c>
      <c r="B228" s="107" t="s">
        <v>157</v>
      </c>
      <c r="C228" s="25" t="s">
        <v>58</v>
      </c>
      <c r="D228" s="19" t="s">
        <v>2</v>
      </c>
      <c r="E228" s="19"/>
      <c r="F228" s="22"/>
      <c r="G228" s="21"/>
      <c r="K228" s="135"/>
      <c r="L228" s="135"/>
      <c r="M228" s="135"/>
    </row>
    <row r="229" spans="1:20" s="96" customFormat="1" ht="13.5" customHeight="1">
      <c r="A229" s="53"/>
      <c r="B229" s="107" t="s">
        <v>158</v>
      </c>
      <c r="C229" s="25" t="s">
        <v>58</v>
      </c>
      <c r="D229" s="19" t="s">
        <v>2</v>
      </c>
      <c r="E229" s="19"/>
      <c r="F229" s="22"/>
      <c r="G229" s="21"/>
      <c r="K229" s="135"/>
      <c r="L229" s="135"/>
      <c r="M229" s="135"/>
    </row>
    <row r="230" spans="1:20">
      <c r="A230" s="53"/>
      <c r="B230" s="44"/>
      <c r="C230" s="19"/>
      <c r="D230" s="19"/>
      <c r="E230" s="19"/>
      <c r="F230" s="20"/>
      <c r="G230" s="24"/>
      <c r="H230" s="4"/>
      <c r="K230" s="135"/>
      <c r="L230" s="135"/>
      <c r="M230" s="135"/>
    </row>
    <row r="231" spans="1:20" s="60" customFormat="1" ht="16">
      <c r="A231" s="56"/>
      <c r="B231" s="57" t="str">
        <f>CONCATENATE("Sous total HT . ",B226, " .")</f>
        <v>Sous total HT . Installations existantes .</v>
      </c>
      <c r="C231" s="58"/>
      <c r="D231" s="58"/>
      <c r="E231" s="58"/>
      <c r="F231" s="58"/>
      <c r="G231" s="62"/>
      <c r="H231" s="59"/>
      <c r="M231" s="61"/>
      <c r="N231" s="61"/>
      <c r="O231" s="61"/>
      <c r="P231" s="61"/>
      <c r="Q231" s="61"/>
      <c r="R231" s="61"/>
      <c r="S231" s="61"/>
      <c r="T231" s="61"/>
    </row>
    <row r="232" spans="1:20">
      <c r="A232" s="53"/>
      <c r="B232" s="47"/>
      <c r="C232" s="19"/>
      <c r="D232" s="19"/>
      <c r="E232" s="19"/>
      <c r="F232" s="20"/>
      <c r="G232" s="24"/>
      <c r="H232" s="4"/>
    </row>
    <row r="233" spans="1:20">
      <c r="A233" s="53" t="s">
        <v>66</v>
      </c>
      <c r="B233" s="88" t="s">
        <v>65</v>
      </c>
      <c r="C233" s="25"/>
      <c r="D233" s="26"/>
      <c r="E233" s="26"/>
      <c r="F233" s="22"/>
      <c r="G233" s="28"/>
      <c r="H233" s="4"/>
    </row>
    <row r="234" spans="1:20" s="96" customFormat="1" ht="13.5" customHeight="1">
      <c r="A234" s="54" t="s">
        <v>71</v>
      </c>
      <c r="B234" s="104" t="s">
        <v>67</v>
      </c>
      <c r="C234" s="25"/>
      <c r="D234" s="19"/>
      <c r="E234" s="19"/>
      <c r="F234" s="22"/>
      <c r="G234" s="21"/>
    </row>
    <row r="235" spans="1:20" s="96" customFormat="1" ht="16">
      <c r="A235" s="53"/>
      <c r="B235" s="105" t="s">
        <v>107</v>
      </c>
      <c r="C235" s="25" t="s">
        <v>6</v>
      </c>
      <c r="D235" s="19" t="s">
        <v>2</v>
      </c>
      <c r="E235" s="19"/>
      <c r="F235" s="22"/>
      <c r="G235" s="21"/>
    </row>
    <row r="236" spans="1:20" s="96" customFormat="1" ht="13.5" customHeight="1">
      <c r="A236" s="54" t="s">
        <v>108</v>
      </c>
      <c r="B236" s="104" t="s">
        <v>68</v>
      </c>
      <c r="C236" s="25"/>
      <c r="D236" s="19"/>
      <c r="E236" s="19"/>
      <c r="F236" s="22"/>
      <c r="G236" s="21"/>
    </row>
    <row r="237" spans="1:20" s="96" customFormat="1" ht="16">
      <c r="A237" s="53"/>
      <c r="B237" s="105" t="s">
        <v>127</v>
      </c>
      <c r="C237" s="25" t="s">
        <v>6</v>
      </c>
      <c r="D237" s="19" t="s">
        <v>2</v>
      </c>
      <c r="E237" s="19"/>
      <c r="F237" s="22"/>
      <c r="G237" s="21"/>
    </row>
    <row r="238" spans="1:20">
      <c r="A238" s="53"/>
      <c r="B238" s="92"/>
      <c r="C238" s="19"/>
      <c r="D238" s="19"/>
      <c r="E238" s="19"/>
      <c r="F238" s="20"/>
      <c r="G238" s="24"/>
      <c r="H238" s="4"/>
    </row>
    <row r="239" spans="1:20" s="60" customFormat="1" ht="16">
      <c r="A239" s="56"/>
      <c r="B239" s="57" t="str">
        <f>CONCATENATE("Sous total HT . ",B233, " .")</f>
        <v>Sous total HT . Branchement sur l’existant .</v>
      </c>
      <c r="C239" s="58"/>
      <c r="D239" s="58"/>
      <c r="E239" s="58"/>
      <c r="F239" s="58"/>
      <c r="G239" s="62"/>
      <c r="H239" s="59"/>
      <c r="M239" s="61"/>
      <c r="N239" s="61"/>
      <c r="O239" s="61"/>
      <c r="P239" s="61"/>
      <c r="Q239" s="61"/>
      <c r="R239" s="61"/>
      <c r="S239" s="61"/>
      <c r="T239" s="61"/>
    </row>
    <row r="240" spans="1:20">
      <c r="A240" s="54" t="s">
        <v>77</v>
      </c>
      <c r="B240" s="88" t="s">
        <v>13</v>
      </c>
      <c r="C240" s="25"/>
      <c r="D240" s="26"/>
      <c r="E240" s="26"/>
      <c r="F240" s="29"/>
      <c r="G240" s="27"/>
      <c r="H240" s="4"/>
    </row>
    <row r="241" spans="1:20">
      <c r="A241" s="53"/>
      <c r="B241" s="45"/>
      <c r="C241" s="25"/>
      <c r="D241" s="25"/>
      <c r="E241" s="25"/>
      <c r="F241" s="22"/>
      <c r="G241" s="21"/>
      <c r="H241" s="4"/>
    </row>
    <row r="242" spans="1:20">
      <c r="A242" s="53" t="s">
        <v>79</v>
      </c>
      <c r="B242" s="90" t="s">
        <v>24</v>
      </c>
      <c r="C242" s="25"/>
      <c r="D242" s="25"/>
      <c r="E242" s="25"/>
      <c r="F242" s="22"/>
      <c r="G242" s="21"/>
      <c r="H242" s="4"/>
    </row>
    <row r="243" spans="1:20">
      <c r="A243" s="53"/>
      <c r="B243" s="92" t="s">
        <v>114</v>
      </c>
      <c r="C243" s="25" t="s">
        <v>7</v>
      </c>
      <c r="D243" s="25">
        <f>35*D256</f>
        <v>210</v>
      </c>
      <c r="E243" s="25"/>
      <c r="F243" s="22"/>
      <c r="G243" s="21"/>
      <c r="H243" s="6"/>
      <c r="I243" s="7"/>
      <c r="J243" s="8"/>
      <c r="K243" s="9"/>
    </row>
    <row r="244" spans="1:20">
      <c r="A244" s="53"/>
      <c r="B244" s="92" t="s">
        <v>115</v>
      </c>
      <c r="C244" s="25" t="s">
        <v>7</v>
      </c>
      <c r="D244" s="25">
        <f>45*D266</f>
        <v>270</v>
      </c>
      <c r="E244" s="25"/>
      <c r="F244" s="22"/>
      <c r="G244" s="21"/>
      <c r="H244" s="6"/>
      <c r="I244" s="7"/>
      <c r="J244" s="8"/>
      <c r="K244" s="9"/>
    </row>
    <row r="245" spans="1:20" ht="15" customHeight="1">
      <c r="A245" s="53"/>
      <c r="B245" s="92"/>
      <c r="C245" s="25"/>
      <c r="D245" s="25"/>
      <c r="E245" s="25"/>
      <c r="F245" s="22"/>
      <c r="G245" s="21"/>
      <c r="H245" s="6"/>
      <c r="I245" s="7"/>
      <c r="J245" s="8"/>
      <c r="K245" s="9"/>
    </row>
    <row r="246" spans="1:20">
      <c r="A246" s="53" t="s">
        <v>56</v>
      </c>
      <c r="B246" s="90" t="s">
        <v>14</v>
      </c>
      <c r="C246" s="25"/>
      <c r="D246" s="19"/>
      <c r="E246" s="19"/>
      <c r="F246" s="22"/>
      <c r="G246" s="21"/>
      <c r="H246" s="4"/>
    </row>
    <row r="247" spans="1:20">
      <c r="A247" s="54"/>
      <c r="B247" s="104"/>
      <c r="C247" s="25"/>
      <c r="D247" s="25"/>
      <c r="E247" s="25"/>
      <c r="F247" s="22"/>
      <c r="G247" s="21"/>
      <c r="H247" s="4"/>
    </row>
    <row r="248" spans="1:20">
      <c r="A248" s="53"/>
      <c r="B248" s="92"/>
      <c r="C248" s="136"/>
      <c r="D248" s="137"/>
      <c r="E248" s="137"/>
      <c r="F248" s="137"/>
      <c r="G248" s="138"/>
      <c r="H248" s="4"/>
    </row>
    <row r="249" spans="1:20">
      <c r="A249" s="54" t="s">
        <v>81</v>
      </c>
      <c r="B249" s="104" t="s">
        <v>113</v>
      </c>
      <c r="C249" s="25" t="s">
        <v>7</v>
      </c>
      <c r="D249" s="36">
        <f>SUM(D243:D244)*(1/3)</f>
        <v>160</v>
      </c>
      <c r="E249" s="25"/>
      <c r="F249" s="22"/>
      <c r="G249" s="21"/>
      <c r="H249" s="4"/>
    </row>
    <row r="250" spans="1:20">
      <c r="A250" s="53"/>
      <c r="B250" s="46"/>
      <c r="C250" s="25"/>
      <c r="D250" s="25"/>
      <c r="E250" s="25"/>
      <c r="F250" s="29"/>
      <c r="G250" s="28"/>
      <c r="H250" s="4"/>
    </row>
    <row r="251" spans="1:20" s="60" customFormat="1" ht="16">
      <c r="A251" s="56"/>
      <c r="B251" s="57" t="str">
        <f>CONCATENATE("Sous total HT . ",B240, " .")</f>
        <v>Sous total HT . Distribution électrique  .</v>
      </c>
      <c r="C251" s="58"/>
      <c r="D251" s="58"/>
      <c r="E251" s="58"/>
      <c r="F251" s="58"/>
      <c r="G251" s="62"/>
      <c r="H251" s="59"/>
      <c r="M251" s="61"/>
      <c r="N251" s="61"/>
      <c r="O251" s="61"/>
      <c r="P251" s="61"/>
      <c r="Q251" s="61"/>
      <c r="R251" s="61"/>
      <c r="S251" s="61"/>
      <c r="T251" s="61"/>
    </row>
    <row r="252" spans="1:20" s="125" customFormat="1">
      <c r="A252" s="1"/>
      <c r="B252" s="78"/>
      <c r="C252" s="78"/>
      <c r="D252" s="78"/>
      <c r="E252" s="78"/>
      <c r="F252" s="78"/>
      <c r="G252" s="124"/>
    </row>
    <row r="253" spans="1:20">
      <c r="A253" s="53"/>
      <c r="B253" s="47"/>
      <c r="C253" s="19"/>
      <c r="D253" s="19"/>
      <c r="E253" s="19"/>
      <c r="F253" s="20"/>
      <c r="G253" s="24"/>
      <c r="H253" s="4"/>
    </row>
    <row r="254" spans="1:20">
      <c r="A254" s="54" t="s">
        <v>83</v>
      </c>
      <c r="B254" s="88" t="s">
        <v>84</v>
      </c>
      <c r="C254" s="25"/>
      <c r="D254" s="26"/>
      <c r="E254" s="26"/>
      <c r="F254" s="29"/>
      <c r="G254" s="27"/>
      <c r="H254" s="4"/>
    </row>
    <row r="255" spans="1:20">
      <c r="A255" s="53" t="s">
        <v>88</v>
      </c>
      <c r="B255" s="90" t="s">
        <v>16</v>
      </c>
      <c r="C255" s="25"/>
      <c r="D255" s="26"/>
      <c r="E255" s="26"/>
      <c r="F255" s="29"/>
      <c r="G255" s="27"/>
      <c r="H255" s="4"/>
    </row>
    <row r="256" spans="1:20">
      <c r="A256" s="53"/>
      <c r="B256" s="92" t="s">
        <v>85</v>
      </c>
      <c r="C256" s="25" t="s">
        <v>15</v>
      </c>
      <c r="D256" s="25">
        <v>6</v>
      </c>
      <c r="E256" s="25"/>
      <c r="F256" s="22"/>
      <c r="G256" s="21"/>
      <c r="H256" s="4"/>
    </row>
    <row r="257" spans="1:20">
      <c r="A257" s="53"/>
      <c r="B257" s="45"/>
      <c r="C257" s="25"/>
      <c r="D257" s="25"/>
      <c r="E257" s="25"/>
      <c r="F257" s="22"/>
      <c r="G257" s="21"/>
      <c r="H257" s="4"/>
    </row>
    <row r="258" spans="1:20">
      <c r="A258" s="53" t="s">
        <v>87</v>
      </c>
      <c r="B258" s="90" t="s">
        <v>17</v>
      </c>
      <c r="C258" s="19"/>
      <c r="D258" s="19"/>
      <c r="E258" s="19"/>
      <c r="F258" s="22"/>
      <c r="G258" s="21"/>
      <c r="H258" s="4"/>
    </row>
    <row r="259" spans="1:20">
      <c r="A259" s="53"/>
      <c r="B259" s="92" t="s">
        <v>110</v>
      </c>
      <c r="C259" s="25" t="s">
        <v>15</v>
      </c>
      <c r="D259" s="25">
        <v>1</v>
      </c>
      <c r="E259" s="25"/>
      <c r="F259" s="22"/>
      <c r="G259" s="21"/>
      <c r="H259" s="4"/>
    </row>
    <row r="260" spans="1:20">
      <c r="A260" s="53"/>
      <c r="B260" s="92" t="s">
        <v>155</v>
      </c>
      <c r="C260" s="25" t="s">
        <v>15</v>
      </c>
      <c r="D260" s="25">
        <v>2</v>
      </c>
      <c r="E260" s="25"/>
      <c r="F260" s="22"/>
      <c r="G260" s="21"/>
      <c r="H260" s="4"/>
    </row>
    <row r="261" spans="1:20">
      <c r="A261" s="53"/>
      <c r="B261" s="46"/>
      <c r="C261" s="25"/>
      <c r="D261" s="25"/>
      <c r="E261" s="25"/>
      <c r="F261" s="29"/>
      <c r="G261" s="28"/>
      <c r="H261" s="4"/>
    </row>
    <row r="262" spans="1:20" s="60" customFormat="1" ht="16">
      <c r="A262" s="56"/>
      <c r="B262" s="57" t="str">
        <f>CONCATENATE("Sous total HT . ",B254, " .")</f>
        <v>Sous total HT . Éclairage .</v>
      </c>
      <c r="C262" s="58"/>
      <c r="D262" s="58"/>
      <c r="E262" s="58"/>
      <c r="F262" s="58"/>
      <c r="G262" s="62"/>
      <c r="H262" s="59"/>
      <c r="M262" s="61"/>
      <c r="N262" s="61"/>
      <c r="O262" s="61"/>
      <c r="P262" s="61"/>
      <c r="Q262" s="61"/>
      <c r="R262" s="61"/>
      <c r="S262" s="61"/>
      <c r="T262" s="61"/>
    </row>
    <row r="263" spans="1:20">
      <c r="A263" s="53"/>
      <c r="B263" s="48"/>
      <c r="C263" s="30"/>
      <c r="D263" s="31"/>
      <c r="E263" s="31"/>
      <c r="F263" s="30"/>
      <c r="G263" s="32"/>
      <c r="H263" s="4"/>
    </row>
    <row r="264" spans="1:20">
      <c r="A264" s="54" t="s">
        <v>89</v>
      </c>
      <c r="B264" s="88" t="s">
        <v>30</v>
      </c>
      <c r="C264" s="25"/>
      <c r="D264" s="33"/>
      <c r="E264" s="33"/>
      <c r="F264" s="29"/>
      <c r="G264" s="27"/>
      <c r="H264" s="4"/>
    </row>
    <row r="265" spans="1:20">
      <c r="A265" s="53" t="s">
        <v>90</v>
      </c>
      <c r="B265" s="90" t="s">
        <v>18</v>
      </c>
      <c r="C265" s="19"/>
      <c r="D265" s="33"/>
      <c r="E265" s="33"/>
      <c r="F265" s="22"/>
      <c r="G265" s="21"/>
      <c r="H265" s="4"/>
    </row>
    <row r="266" spans="1:20">
      <c r="A266" s="53"/>
      <c r="B266" s="92" t="s">
        <v>183</v>
      </c>
      <c r="C266" s="19" t="s">
        <v>15</v>
      </c>
      <c r="D266" s="33">
        <v>6</v>
      </c>
      <c r="E266" s="33"/>
      <c r="F266" s="22"/>
      <c r="G266" s="21"/>
      <c r="H266" s="4"/>
    </row>
    <row r="267" spans="1:20">
      <c r="A267" s="53"/>
      <c r="B267" s="92"/>
      <c r="C267" s="19"/>
      <c r="D267" s="33"/>
      <c r="E267" s="33"/>
      <c r="F267" s="22"/>
      <c r="G267" s="21"/>
      <c r="H267" s="4"/>
    </row>
    <row r="268" spans="1:20" s="60" customFormat="1" ht="16">
      <c r="A268" s="56"/>
      <c r="B268" s="57" t="str">
        <f>CONCATENATE("Sous total HT . ",B264, " .")</f>
        <v>Sous total HT . Appareillage .</v>
      </c>
      <c r="C268" s="58"/>
      <c r="D268" s="58"/>
      <c r="E268" s="58"/>
      <c r="F268" s="58"/>
      <c r="G268" s="62"/>
      <c r="H268" s="59"/>
      <c r="M268" s="61"/>
      <c r="N268" s="61"/>
      <c r="O268" s="61"/>
      <c r="P268" s="61"/>
      <c r="Q268" s="61"/>
      <c r="R268" s="61"/>
      <c r="S268" s="61"/>
      <c r="T268" s="61"/>
    </row>
    <row r="269" spans="1:20">
      <c r="A269" s="53"/>
      <c r="B269" s="49"/>
      <c r="C269" s="37"/>
      <c r="D269" s="40"/>
      <c r="E269" s="40"/>
      <c r="F269" s="38"/>
      <c r="G269" s="39"/>
      <c r="H269" s="4"/>
    </row>
    <row r="270" spans="1:20">
      <c r="A270" s="54" t="s">
        <v>131</v>
      </c>
      <c r="B270" s="88" t="s">
        <v>26</v>
      </c>
      <c r="C270" s="25"/>
      <c r="D270" s="41"/>
      <c r="E270" s="41"/>
      <c r="F270" s="29"/>
      <c r="G270" s="21"/>
      <c r="H270" s="4"/>
    </row>
    <row r="271" spans="1:20" ht="32">
      <c r="A271" s="53" t="s">
        <v>132</v>
      </c>
      <c r="B271" s="90" t="s">
        <v>55</v>
      </c>
      <c r="C271" s="19" t="s">
        <v>6</v>
      </c>
      <c r="D271" s="33">
        <v>1</v>
      </c>
      <c r="E271" s="33"/>
      <c r="F271" s="22"/>
      <c r="G271" s="21"/>
      <c r="H271" s="4"/>
    </row>
    <row r="272" spans="1:20">
      <c r="A272" s="53" t="s">
        <v>133</v>
      </c>
      <c r="B272" s="90" t="s">
        <v>28</v>
      </c>
      <c r="C272" s="19"/>
      <c r="D272" s="33"/>
      <c r="E272" s="33"/>
      <c r="F272" s="22"/>
      <c r="G272" s="21"/>
      <c r="H272" s="4"/>
    </row>
    <row r="273" spans="1:701">
      <c r="A273" s="53"/>
      <c r="B273" s="92" t="s">
        <v>125</v>
      </c>
      <c r="C273" s="19" t="s">
        <v>15</v>
      </c>
      <c r="D273" s="33">
        <v>2</v>
      </c>
      <c r="E273" s="33"/>
      <c r="F273" s="22"/>
      <c r="G273" s="21"/>
      <c r="H273" s="4"/>
    </row>
    <row r="274" spans="1:701">
      <c r="A274" s="53" t="s">
        <v>134</v>
      </c>
      <c r="B274" s="90" t="s">
        <v>43</v>
      </c>
      <c r="C274" s="19" t="s">
        <v>6</v>
      </c>
      <c r="D274" s="33">
        <v>1</v>
      </c>
      <c r="E274" s="33"/>
      <c r="F274" s="22"/>
      <c r="G274" s="21"/>
      <c r="H274" s="4"/>
    </row>
    <row r="275" spans="1:701">
      <c r="A275" s="53" t="s">
        <v>174</v>
      </c>
      <c r="B275" s="90" t="s">
        <v>175</v>
      </c>
      <c r="C275" s="19" t="s">
        <v>6</v>
      </c>
      <c r="D275" s="33">
        <v>1</v>
      </c>
      <c r="E275" s="33"/>
      <c r="F275" s="22"/>
      <c r="G275" s="21"/>
      <c r="H275" s="4"/>
    </row>
    <row r="276" spans="1:701">
      <c r="A276" s="53" t="s">
        <v>135</v>
      </c>
      <c r="B276" s="90" t="s">
        <v>27</v>
      </c>
      <c r="C276" s="19" t="s">
        <v>6</v>
      </c>
      <c r="D276" s="33">
        <v>1</v>
      </c>
      <c r="E276" s="25"/>
      <c r="F276" s="22"/>
      <c r="G276" s="21"/>
      <c r="H276" s="4"/>
    </row>
    <row r="277" spans="1:701">
      <c r="A277" s="53" t="s">
        <v>136</v>
      </c>
      <c r="B277" s="90" t="s">
        <v>29</v>
      </c>
      <c r="C277" s="19" t="s">
        <v>6</v>
      </c>
      <c r="D277" s="33">
        <v>1</v>
      </c>
      <c r="E277" s="33"/>
      <c r="F277" s="22"/>
      <c r="G277" s="21"/>
      <c r="H277" s="4"/>
    </row>
    <row r="278" spans="1:701">
      <c r="A278" s="53"/>
      <c r="B278" s="47"/>
      <c r="C278" s="19"/>
      <c r="D278" s="33"/>
      <c r="E278" s="33"/>
      <c r="F278" s="20"/>
      <c r="G278" s="24"/>
      <c r="H278" s="4"/>
    </row>
    <row r="279" spans="1:701" s="60" customFormat="1" ht="16">
      <c r="A279" s="56"/>
      <c r="B279" s="57" t="str">
        <f>CONCATENATE("Sous total HT . ",B270, " .")</f>
        <v>Sous total HT . Système de sécurité incendie (SSI) .</v>
      </c>
      <c r="C279" s="58"/>
      <c r="D279" s="58"/>
      <c r="E279" s="58"/>
      <c r="F279" s="58"/>
      <c r="G279" s="62"/>
      <c r="H279" s="59"/>
      <c r="M279" s="61"/>
      <c r="N279" s="61"/>
      <c r="O279" s="61"/>
      <c r="P279" s="61"/>
      <c r="Q279" s="61"/>
      <c r="R279" s="61"/>
      <c r="S279" s="61"/>
      <c r="T279" s="61"/>
    </row>
    <row r="280" spans="1:701" s="71" customFormat="1" ht="16">
      <c r="A280" s="72"/>
      <c r="B280" s="72"/>
      <c r="C280" s="72"/>
      <c r="D280" s="72"/>
      <c r="E280" s="72"/>
      <c r="F280" s="73"/>
      <c r="G280" s="74"/>
    </row>
    <row r="281" spans="1:701" ht="16.5" customHeight="1">
      <c r="A281" s="75"/>
      <c r="B281" s="127" t="s">
        <v>204</v>
      </c>
      <c r="C281" s="127"/>
      <c r="D281" s="127"/>
      <c r="E281" s="127"/>
      <c r="F281" s="127"/>
      <c r="G281" s="76"/>
      <c r="H281" s="1"/>
      <c r="ZY281" s="1" t="s">
        <v>51</v>
      </c>
    </row>
    <row r="282" spans="1:701">
      <c r="A282" s="77"/>
      <c r="B282" s="78" t="s">
        <v>52</v>
      </c>
      <c r="D282" s="79"/>
      <c r="E282" s="79"/>
      <c r="F282" s="80"/>
      <c r="G282" s="81"/>
      <c r="H282" s="1"/>
      <c r="ZY282" s="1" t="s">
        <v>53</v>
      </c>
    </row>
    <row r="283" spans="1:701">
      <c r="A283" s="82"/>
      <c r="B283" s="83" t="s">
        <v>144</v>
      </c>
      <c r="C283" s="84"/>
      <c r="D283" s="85"/>
      <c r="E283" s="85"/>
      <c r="F283" s="86"/>
      <c r="G283" s="87"/>
      <c r="H283" s="1"/>
      <c r="ZY283" s="1" t="s">
        <v>54</v>
      </c>
    </row>
    <row r="284" spans="1:701" s="125" customFormat="1">
      <c r="A284" s="1"/>
      <c r="B284" s="78"/>
      <c r="C284" s="78"/>
      <c r="D284" s="78"/>
      <c r="E284" s="78"/>
      <c r="F284" s="78"/>
      <c r="G284" s="124"/>
    </row>
    <row r="287" spans="1:701">
      <c r="H287" s="1"/>
      <c r="I287" s="10"/>
    </row>
    <row r="288" spans="1:701">
      <c r="H288" s="1"/>
      <c r="I288" s="10"/>
    </row>
  </sheetData>
  <mergeCells count="14">
    <mergeCell ref="A216:G216"/>
    <mergeCell ref="K225:K230"/>
    <mergeCell ref="L225:L230"/>
    <mergeCell ref="M225:M230"/>
    <mergeCell ref="B281:F281"/>
    <mergeCell ref="C248:G248"/>
    <mergeCell ref="L17:L25"/>
    <mergeCell ref="M17:M25"/>
    <mergeCell ref="K17:K25"/>
    <mergeCell ref="B213:F213"/>
    <mergeCell ref="B214:F214"/>
    <mergeCell ref="A4:F4"/>
    <mergeCell ref="A6:G6"/>
    <mergeCell ref="A8:G8"/>
  </mergeCells>
  <phoneticPr fontId="47" type="noConversion"/>
  <pageMargins left="0.51181102362204722" right="0.51181102362204722" top="0.51181102362204722" bottom="0.59055118110236227" header="0.31496062992125984" footer="0.39370078740157483"/>
  <pageSetup paperSize="9" scale="65" fitToHeight="0" orientation="portrait" r:id="rId1"/>
  <headerFooter>
    <oddFooter>&amp;C&amp;"Segoe UI,Normal"&amp;10&amp;F&amp;R&amp;"Segoe UI,Normal"&amp;10PAGE - &amp;P</oddFooter>
  </headerFooter>
  <rowBreaks count="3" manualBreakCount="3">
    <brk id="47" max="6" man="1"/>
    <brk id="111" max="6" man="1"/>
    <brk id="167" max="6" man="1"/>
  </rowBreaks>
  <ignoredErrors>
    <ignoredError sqref="D206 C10:G54 D116:D152 D154 D156:D164 C76:G80 C73 E73:G73 C99:G106 C98 D98:G98 C74:G74 C83:G97 C81 E81:G81 C68:G68 C67 E67:G67 C70:G72 C69 E69:G69 C57:G66 C55 E55:G55 D218:D221 D228:D229 D235 D237 C56 E56:G56" numberStoredAsText="1"/>
    <ignoredError sqref="D181:D194" formulaRange="1"/>
    <ignoredError sqref="D55" numberStoredAsText="1" formulaRange="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Pg</vt:lpstr>
      <vt:lpstr>DPGF LOT 08</vt:lpstr>
      <vt:lpstr>'DPGF LOT 08'!Impression_des_titres</vt:lpstr>
      <vt:lpstr>Pg!OLE_LINK1</vt:lpstr>
      <vt:lpstr>'DPGF LOT 08'!Zone_d_impression</vt:lpstr>
      <vt:lpstr>Pg!Zone_d_impression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 Jeremy</dc:creator>
  <cp:lastModifiedBy>NUNZI Pascal</cp:lastModifiedBy>
  <cp:lastPrinted>2024-10-23T10:10:27Z</cp:lastPrinted>
  <dcterms:created xsi:type="dcterms:W3CDTF">2016-12-12T10:06:41Z</dcterms:created>
  <dcterms:modified xsi:type="dcterms:W3CDTF">2024-11-29T13:23:47Z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