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S:\EBS\P2_Contrats\1_Projets\MAR\BAOG193-CH AVIGNON\MS3_Gastro\4_Prod-etudes\DCE vfinale\DPGF Tranche 2\"/>
    </mc:Choice>
  </mc:AlternateContent>
  <xr:revisionPtr revIDLastSave="0" documentId="8_{AF70892C-69AA-48F6-8925-BC3633C5D02E}" xr6:coauthVersionLast="47" xr6:coauthVersionMax="47" xr10:uidLastSave="{00000000-0000-0000-0000-000000000000}"/>
  <bookViews>
    <workbookView xWindow="28680" yWindow="-120" windowWidth="29040" windowHeight="15840" activeTab="1" xr2:uid="{AECFBB2C-E6CE-4E6B-9A75-C4241B227BAE}"/>
  </bookViews>
  <sheets>
    <sheet name="PG" sheetId="2" r:id="rId1"/>
    <sheet name="DPGF" sheetId="1" r:id="rId2"/>
  </sheets>
  <externalReferences>
    <externalReference r:id="rId3"/>
  </externalReferences>
  <definedNames>
    <definedName name="_Toc131166445" localSheetId="1">DPGF!#REF!</definedName>
    <definedName name="FS">'[1]Recap estimation générale'!$G$115</definedName>
    <definedName name="_xlnm.Print_Titles" localSheetId="1">DPGF!$7:$7</definedName>
    <definedName name="_xlnm.Print_Area" localSheetId="1">DPGF!$A$1:$G$278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34" i="1" l="1"/>
  <c r="B245" i="1"/>
  <c r="G242" i="1"/>
  <c r="G240" i="1"/>
  <c r="G239" i="1"/>
  <c r="G236" i="1"/>
  <c r="G245" i="1" s="1"/>
  <c r="G269" i="1"/>
  <c r="G268" i="1"/>
  <c r="G266" i="1"/>
  <c r="G264" i="1"/>
  <c r="G263" i="1"/>
  <c r="G261" i="1"/>
  <c r="G259" i="1"/>
  <c r="G258" i="1"/>
  <c r="G257" i="1"/>
  <c r="G255" i="1"/>
  <c r="G273" i="1" s="1"/>
  <c r="G276" i="1" s="1"/>
  <c r="B253" i="1"/>
  <c r="G251" i="1"/>
  <c r="G253" i="1" s="1"/>
  <c r="G232" i="1"/>
  <c r="G234" i="1" s="1"/>
  <c r="B226" i="1"/>
  <c r="G224" i="1"/>
  <c r="G223" i="1"/>
  <c r="G222" i="1"/>
  <c r="G226" i="1" s="1"/>
  <c r="G159" i="1" l="1"/>
  <c r="G161" i="1" s="1"/>
  <c r="G184" i="1"/>
  <c r="G166" i="1"/>
  <c r="G129" i="1"/>
  <c r="G112" i="1"/>
  <c r="G197" i="1"/>
  <c r="G198" i="1"/>
  <c r="G182" i="1"/>
  <c r="G180" i="1"/>
  <c r="G181" i="1"/>
  <c r="G20" i="1"/>
  <c r="G24" i="1" s="1"/>
  <c r="G194" i="1"/>
  <c r="G72" i="1" l="1"/>
  <c r="B75" i="1" l="1"/>
  <c r="G75" i="1"/>
  <c r="G115" i="1"/>
  <c r="G101" i="1" l="1"/>
  <c r="B54" i="1"/>
  <c r="G52" i="1"/>
  <c r="G50" i="1"/>
  <c r="G49" i="1"/>
  <c r="G48" i="1"/>
  <c r="G47" i="1"/>
  <c r="G46" i="1"/>
  <c r="G45" i="1"/>
  <c r="G44" i="1"/>
  <c r="G43" i="1"/>
  <c r="B145" i="1"/>
  <c r="B153" i="1"/>
  <c r="G54" i="1" l="1"/>
  <c r="G119" i="1"/>
  <c r="G118" i="1"/>
  <c r="B24" i="1"/>
  <c r="G127" i="1"/>
  <c r="G126" i="1"/>
  <c r="G65" i="1"/>
  <c r="G97" i="1"/>
  <c r="G96" i="1"/>
  <c r="G95" i="1"/>
  <c r="G94" i="1"/>
  <c r="G93" i="1"/>
  <c r="G92" i="1"/>
  <c r="G114" i="1"/>
  <c r="G106" i="1"/>
  <c r="G107" i="1"/>
  <c r="G109" i="1"/>
  <c r="G110" i="1"/>
  <c r="G103" i="1"/>
  <c r="G125" i="1"/>
  <c r="G124" i="1"/>
  <c r="G123" i="1"/>
  <c r="G122" i="1"/>
  <c r="G108" i="1"/>
  <c r="G86" i="1"/>
  <c r="G85" i="1"/>
  <c r="G84" i="1"/>
  <c r="G83" i="1"/>
  <c r="G82" i="1"/>
  <c r="G81" i="1"/>
  <c r="B139" i="1"/>
  <c r="B132" i="1"/>
  <c r="B69" i="1"/>
  <c r="B39" i="1"/>
  <c r="G151" i="1" l="1"/>
  <c r="G150" i="1"/>
  <c r="G149" i="1"/>
  <c r="G148" i="1"/>
  <c r="G143" i="1"/>
  <c r="G142" i="1"/>
  <c r="G136" i="1"/>
  <c r="G135" i="1"/>
  <c r="G64" i="1"/>
  <c r="G63" i="1"/>
  <c r="G62" i="1"/>
  <c r="G61" i="1"/>
  <c r="G60" i="1"/>
  <c r="G59" i="1"/>
  <c r="G58" i="1"/>
  <c r="G35" i="1"/>
  <c r="G34" i="1"/>
  <c r="G33" i="1"/>
  <c r="G32" i="1"/>
  <c r="G31" i="1"/>
  <c r="G30" i="1"/>
  <c r="G29" i="1"/>
  <c r="G28" i="1"/>
  <c r="G37" i="1"/>
  <c r="G67" i="1"/>
  <c r="G139" i="1" l="1"/>
  <c r="G145" i="1"/>
  <c r="G39" i="1"/>
  <c r="G69" i="1"/>
  <c r="G153" i="1"/>
  <c r="G204" i="1" l="1"/>
  <c r="G190" i="1"/>
  <c r="G189" i="1"/>
  <c r="G201" i="1" l="1"/>
  <c r="G200" i="1"/>
  <c r="G199" i="1"/>
  <c r="G196" i="1"/>
  <c r="G195" i="1"/>
  <c r="G193" i="1"/>
  <c r="G207" i="1" l="1"/>
  <c r="G206" i="1"/>
  <c r="G205" i="1"/>
  <c r="B14" i="1"/>
  <c r="G192" i="1" l="1"/>
  <c r="G191" i="1"/>
  <c r="G186" i="1"/>
  <c r="G172" i="1"/>
  <c r="G171" i="1"/>
  <c r="G169" i="1"/>
  <c r="G177" i="1"/>
  <c r="G176" i="1"/>
  <c r="G174" i="1"/>
  <c r="G167" i="1"/>
  <c r="G165" i="1"/>
  <c r="G163" i="1"/>
  <c r="B161" i="1"/>
  <c r="G76" i="1"/>
  <c r="G132" i="1" l="1"/>
  <c r="G277" i="1"/>
  <c r="G278" i="1" s="1"/>
  <c r="G210" i="1"/>
  <c r="G12" i="1"/>
  <c r="G11" i="1"/>
  <c r="G10" i="1" l="1"/>
  <c r="G14" i="1" l="1"/>
  <c r="G216" i="1" s="1"/>
  <c r="G217" i="1" l="1"/>
  <c r="G218" i="1" s="1"/>
</calcChain>
</file>

<file path=xl/sharedStrings.xml><?xml version="1.0" encoding="utf-8"?>
<sst xmlns="http://schemas.openxmlformats.org/spreadsheetml/2006/main" count="356" uniqueCount="163">
  <si>
    <t>U</t>
  </si>
  <si>
    <t>Etudes d'exécution</t>
  </si>
  <si>
    <t>1</t>
  </si>
  <si>
    <t>Dossier des ouvrages exécutés</t>
  </si>
  <si>
    <t>Essais et contrôle</t>
  </si>
  <si>
    <t>ml</t>
  </si>
  <si>
    <t>u</t>
  </si>
  <si>
    <t>Le présent cadre de Décomposition du Prix Global et Forfaitaire (DPGF) doit impérativement être respecté par les entreprises.
Les quantités MOE figurant dans cette décomposition sont données à titre indicatif en vue de faciliter l'étude du coût des travaux par les entreprises.
Il appartient aux entreprises de vérifier les quantités d'ouvrages nécessaires à l'exécution des travaux, telles qu'elles ressortent du dossier constitué par les plans, CCTP, études techniques et l’ensemble des documents formant le DCE, pour renseigner la DPGF sous la forme imposée.
En tout état de cause, le quantitatif n'aura aucun caractère contractuel, même dans le cas où il aurait été modifié par une entreprise.</t>
  </si>
  <si>
    <t>Art.</t>
  </si>
  <si>
    <t>Désignation</t>
  </si>
  <si>
    <t>Qté</t>
  </si>
  <si>
    <t>Quantité entreprise</t>
  </si>
  <si>
    <t>Prix unitaire
(€ HT)</t>
  </si>
  <si>
    <t>Prix Total
(€ HT)</t>
  </si>
  <si>
    <t>TOTHT</t>
  </si>
  <si>
    <t>TVA 20%</t>
  </si>
  <si>
    <t>TVA</t>
  </si>
  <si>
    <t>TOTTTC</t>
  </si>
  <si>
    <t>Ens</t>
  </si>
  <si>
    <t>Dépose</t>
  </si>
  <si>
    <t>Dispositions générales</t>
  </si>
  <si>
    <t>Ventilation - Traitement d'air</t>
  </si>
  <si>
    <t>Réseaux aérauliques</t>
  </si>
  <si>
    <t>Régulation de débit</t>
  </si>
  <si>
    <t>Registre d'équilibrage</t>
  </si>
  <si>
    <t>Régulateur de débit</t>
  </si>
  <si>
    <t>Diffusion aéraulique</t>
  </si>
  <si>
    <t>Bouches d'extraction autoréglables</t>
  </si>
  <si>
    <t>Bouches de soufflage et de reprise</t>
  </si>
  <si>
    <t>Description des installations de plomberie</t>
  </si>
  <si>
    <t>4.1.1</t>
  </si>
  <si>
    <t>Travaux de dépose des équipements et des réseaux existants</t>
  </si>
  <si>
    <t>Eau froide sanitaire</t>
  </si>
  <si>
    <t>Réseaux d'eau froide</t>
  </si>
  <si>
    <t>Calorifuge</t>
  </si>
  <si>
    <t>Eau chaude sanitaire</t>
  </si>
  <si>
    <t>Distribution d'eau chaude sanitaire</t>
  </si>
  <si>
    <t>Distribution d'eau froide</t>
  </si>
  <si>
    <t>Evacuations eaux usées / eaux vannes</t>
  </si>
  <si>
    <t>Evacuations des appareils sanitaires</t>
  </si>
  <si>
    <t>Raccordements des appareils sanitaires</t>
  </si>
  <si>
    <t>Réseaux d'évacuation</t>
  </si>
  <si>
    <t>Appareils et accessoires sanitaires</t>
  </si>
  <si>
    <t>Interventions sur l'existant plomberie</t>
  </si>
  <si>
    <t>Interventions sur l'existant CVC</t>
  </si>
  <si>
    <t>Sous total HT . Installations de plomberie</t>
  </si>
  <si>
    <t>Equipements sanitaires et robinetteries</t>
  </si>
  <si>
    <t>Accessoires sanitaires</t>
  </si>
  <si>
    <t>WC</t>
  </si>
  <si>
    <t>Distributeur de papier WC</t>
  </si>
  <si>
    <t>Distributeurs de savon</t>
  </si>
  <si>
    <t>Supports d'essuie-mains</t>
  </si>
  <si>
    <t>Barre de relevage</t>
  </si>
  <si>
    <t>WC (WC01)</t>
  </si>
  <si>
    <t>Lavabo (LV04)</t>
  </si>
  <si>
    <t>Evier (EV01)</t>
  </si>
  <si>
    <t>Vidoir (VI 01)</t>
  </si>
  <si>
    <t>Auge (AC02)</t>
  </si>
  <si>
    <t>Paillasse humide (PAIH 01)</t>
  </si>
  <si>
    <t>Attentes ATT01</t>
  </si>
  <si>
    <t>Attentes ATT02</t>
  </si>
  <si>
    <t>Siphon de sol (SIF03)</t>
  </si>
  <si>
    <t>Réseaux d'eau chaude sanitaire et bouclage</t>
  </si>
  <si>
    <t>WC PMR</t>
  </si>
  <si>
    <t>ens</t>
  </si>
  <si>
    <t>3.1</t>
  </si>
  <si>
    <t>3.2</t>
  </si>
  <si>
    <t>Réseaux d'eau glacée</t>
  </si>
  <si>
    <t>Comptage énergétique</t>
  </si>
  <si>
    <t>Distribution d'eau chaude</t>
  </si>
  <si>
    <t>Réseaux d'eau chaude</t>
  </si>
  <si>
    <t>3.3</t>
  </si>
  <si>
    <t>Tuyauterie acier noir</t>
  </si>
  <si>
    <t>Vannes d'isolement</t>
  </si>
  <si>
    <t>Vannes de réglage</t>
  </si>
  <si>
    <t>Dispositifs de purge d'air</t>
  </si>
  <si>
    <t>Vannes de vidange</t>
  </si>
  <si>
    <t>Manomètres</t>
  </si>
  <si>
    <t>Thermomètres</t>
  </si>
  <si>
    <t>Électricité</t>
  </si>
  <si>
    <t>Régulation</t>
  </si>
  <si>
    <t>GTC</t>
  </si>
  <si>
    <t>Mise à jour de l'imagerie de GTB</t>
  </si>
  <si>
    <t>Raccordement des équipements à la GTB</t>
  </si>
  <si>
    <t>Mise en service et formation</t>
  </si>
  <si>
    <t>Paramètrage, réglage, essais et mise en service</t>
  </si>
  <si>
    <t>3.4</t>
  </si>
  <si>
    <t>Armoire de traitement d'air</t>
  </si>
  <si>
    <t xml:space="preserve">Armoire de traitement d'air </t>
  </si>
  <si>
    <t>Grille air neuf</t>
  </si>
  <si>
    <t>Grille de rejet</t>
  </si>
  <si>
    <t>Pièges à son</t>
  </si>
  <si>
    <t>Panoplie hydraulique EC CTA</t>
  </si>
  <si>
    <t>Panoplie hydraulique EG CTA</t>
  </si>
  <si>
    <t>Gaine acier rectangulaire</t>
  </si>
  <si>
    <t>kg</t>
  </si>
  <si>
    <t>Gaine acier circulaire</t>
  </si>
  <si>
    <t xml:space="preserve">    diam.315</t>
  </si>
  <si>
    <t xml:space="preserve">    diam.250</t>
  </si>
  <si>
    <t xml:space="preserve">    diam.200</t>
  </si>
  <si>
    <t xml:space="preserve">    diam.160</t>
  </si>
  <si>
    <t xml:space="preserve">    diam.125</t>
  </si>
  <si>
    <t>Grille de soufflage</t>
  </si>
  <si>
    <t>Grille de reprise</t>
  </si>
  <si>
    <t>Filtre H10</t>
  </si>
  <si>
    <t>Filtre M6</t>
  </si>
  <si>
    <t>Centrale de traitement d'air</t>
  </si>
  <si>
    <t>Service</t>
  </si>
  <si>
    <t>Armoire électrique armoire de traitement d'air</t>
  </si>
  <si>
    <t>3.5.2</t>
  </si>
  <si>
    <t>3.6</t>
  </si>
  <si>
    <t>3.7</t>
  </si>
  <si>
    <t>Régulation de l'armoire de traitement d'air</t>
  </si>
  <si>
    <t>Régulation de la centrale de traitement d'air</t>
  </si>
  <si>
    <t>Cis</t>
  </si>
  <si>
    <t>3.5.1</t>
  </si>
  <si>
    <t>3.5.3</t>
  </si>
  <si>
    <t>3.5.4</t>
  </si>
  <si>
    <t>3.5.5</t>
  </si>
  <si>
    <t>3.8</t>
  </si>
  <si>
    <t>DESCRIPTION DES INSTALLATIONS CVC</t>
  </si>
  <si>
    <t>Distribution d'eau glacée confort</t>
  </si>
  <si>
    <t>Distribution d'eau glacée process</t>
  </si>
  <si>
    <t>Dévoiement gaine de rejet en VS</t>
  </si>
  <si>
    <t>Clapets coupe-feu</t>
  </si>
  <si>
    <t>Raccordements électriques centrale de traitement d'air - sous-sol</t>
  </si>
  <si>
    <t>Raccordement sur collecteur</t>
  </si>
  <si>
    <t>Raccordement sur gaine commune avec clapet anti-retour</t>
  </si>
  <si>
    <t>Traitement du local VDI</t>
  </si>
  <si>
    <t>Vidoir local ménage (VI 02)</t>
  </si>
  <si>
    <t>Salles d'endo</t>
  </si>
  <si>
    <t>3.5</t>
  </si>
  <si>
    <t>4.1</t>
  </si>
  <si>
    <t>4.2</t>
  </si>
  <si>
    <t>4.2.1</t>
  </si>
  <si>
    <t>4.3</t>
  </si>
  <si>
    <t>4.3.1</t>
  </si>
  <si>
    <t>4.4</t>
  </si>
  <si>
    <t>4.4.2</t>
  </si>
  <si>
    <t>4.5</t>
  </si>
  <si>
    <t>Montant TTC du Lot n°09 CVC PLOMBERIE</t>
  </si>
  <si>
    <t>4.4.3</t>
  </si>
  <si>
    <t>Chutes PVC Ø 125mm</t>
  </si>
  <si>
    <t>Percements entre RDC et VS</t>
  </si>
  <si>
    <t>Cheminements en faux plafond</t>
  </si>
  <si>
    <t>Paillasse humide (PAIH 03)</t>
  </si>
  <si>
    <t>Attentes LDE DN 50</t>
  </si>
  <si>
    <t>3.5.6</t>
  </si>
  <si>
    <t>Qualification</t>
  </si>
  <si>
    <t xml:space="preserve">Paillasse humide (PAIH 02) </t>
  </si>
  <si>
    <t>Réseaux d'eau froide adoucie</t>
  </si>
  <si>
    <t>Adoucisseur</t>
  </si>
  <si>
    <t>4.6</t>
  </si>
  <si>
    <t>4.6.1</t>
  </si>
  <si>
    <t>4.6.2</t>
  </si>
  <si>
    <t>CH AVIGNON</t>
  </si>
  <si>
    <t>MS3 PLATEAU DE GASTRO-ENTEROLOGIE - CENTRALISATION DE LA DESINFECTION</t>
  </si>
  <si>
    <t>DPGF</t>
  </si>
  <si>
    <t>Lot  09 - CVC Plomberie</t>
  </si>
  <si>
    <r>
      <t xml:space="preserve">TRANCHE FERME : </t>
    </r>
    <r>
      <rPr>
        <sz val="11"/>
        <color theme="1"/>
        <rFont val="Calibri"/>
        <family val="2"/>
        <scheme val="minor"/>
      </rPr>
      <t xml:space="preserve">PLATEAU GASTRO CENTRALISATION DE LA DESINFECTION </t>
    </r>
    <r>
      <rPr>
        <b/>
        <sz val="11"/>
        <color theme="1"/>
        <rFont val="Calibri"/>
        <family val="2"/>
        <scheme val="minor"/>
      </rPr>
      <t>Travaux RDC</t>
    </r>
  </si>
  <si>
    <t>Montant HT du Lot n°09 CVC PLOMBERIE - Tranche Ferme</t>
  </si>
  <si>
    <r>
      <t>TRANCHE OPTIONNELLE :</t>
    </r>
    <r>
      <rPr>
        <sz val="11"/>
        <color theme="1"/>
        <rFont val="Calibri"/>
        <family val="2"/>
        <scheme val="minor"/>
      </rPr>
      <t xml:space="preserve"> PLATEAU GASTRO CENTRALISATION DE LA DESINFECTION</t>
    </r>
    <r>
      <rPr>
        <b/>
        <sz val="11"/>
        <color theme="1"/>
        <rFont val="Calibri"/>
        <family val="2"/>
        <scheme val="minor"/>
      </rPr>
      <t xml:space="preserve"> Travaux R+1</t>
    </r>
  </si>
  <si>
    <t>Ens.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</si>
</sst>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 #,##0.00\ &quot;€&quot;_-;\-* #,##0.00\ &quot;€&quot;_-;_-* &quot;-&quot;??\ &quot;€&quot;_-;_-@_-"/>
    <numFmt numFmtId="43" formatCode="_-* #,##0.00_-;\-* #,##0.00_-;_-* &quot;-&quot;??_-;_-@_-"/>
    <numFmt numFmtId="164" formatCode="_-* #,##0.00\ _€_-;\-* #,##0.00\ _€_-;_-* &quot;-&quot;??\ _€_-;_-@_-"/>
    <numFmt numFmtId="165" formatCode="_-* #,##0.00\ _F_-;\-* #,##0.00\ _F_-;_-* &quot;-&quot;??\ _F_-;_-@_-"/>
    <numFmt numFmtId="166" formatCode="_-* #,##0.00\ [$€-1]_-;\-* #,##0.00\ [$€-1]_-;_-* &quot;-&quot;??\ [$€-1]_-"/>
    <numFmt numFmtId="167" formatCode="_-* #,##0.00\ [$€]_-;\-* #,##0.00\ [$€]_-;_-* &quot;-&quot;??\ [$€]_-;_-@_-"/>
    <numFmt numFmtId="168" formatCode="#,##0.00\ &quot;€&quot;"/>
    <numFmt numFmtId="169" formatCode="_-* #,##0\ _€_-;\-* #,##0\ _€_-;_-* &quot;-&quot;??\ _€_-;_-@_-"/>
    <numFmt numFmtId="170" formatCode="_-* #,##0.00\ [$€-40C]_-;\-* #,##0.00\ [$€-40C]_-;_-* &quot;-&quot;??\ [$€-40C]_-;_-@_-"/>
    <numFmt numFmtId="171" formatCode="#,##0.0"/>
    <numFmt numFmtId="172" formatCode="#,##0.00&quot; €/m²&quot;"/>
    <numFmt numFmtId="173" formatCode="#,##0_ ;\-#,##0\ "/>
    <numFmt numFmtId="174" formatCode="#,##0.00\ _€"/>
    <numFmt numFmtId="175" formatCode="#,##0\ &quot;€&quot;"/>
    <numFmt numFmtId="176" formatCode="_-* #,##0.0\ _€_-;\-* #,##0.0\ _€_-;_-* &quot;-&quot;??\ _€_-;_-@_-"/>
    <numFmt numFmtId="177" formatCode="#,##0&quot; &quot;"/>
  </numFmts>
  <fonts count="49">
    <font>
      <sz val="11"/>
      <color theme="1"/>
      <name val="Calibri"/>
      <family val="2"/>
      <scheme val="minor"/>
    </font>
    <font>
      <sz val="11"/>
      <color theme="1"/>
      <name val="Calibri"/>
      <family val="2"/>
      <scheme val="minor"/>
    </font>
    <font>
      <sz val="12"/>
      <name val="Times New Roman"/>
      <family val="1"/>
    </font>
    <font>
      <sz val="10"/>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11"/>
      <color indexed="8"/>
      <name val="Calibri"/>
      <family val="2"/>
    </font>
    <font>
      <sz val="10"/>
      <name val="MS Sans Serif"/>
      <family val="2"/>
    </font>
    <font>
      <sz val="10"/>
      <name val="Helv"/>
    </font>
    <font>
      <sz val="9"/>
      <color indexed="16"/>
      <name val="Helv"/>
    </font>
    <font>
      <sz val="10"/>
      <name val="Geneva"/>
    </font>
    <font>
      <b/>
      <sz val="10"/>
      <color indexed="18"/>
      <name val="Helv"/>
    </font>
    <font>
      <u/>
      <sz val="10"/>
      <color theme="10"/>
      <name val="MS Sans Serif"/>
      <family val="2"/>
    </font>
    <font>
      <sz val="10"/>
      <color theme="1"/>
      <name val="Segoe UI"/>
      <family val="2"/>
    </font>
    <font>
      <b/>
      <sz val="10"/>
      <name val="Segoe UI"/>
      <family val="2"/>
    </font>
    <font>
      <sz val="11"/>
      <color theme="1"/>
      <name val="Segoe UI"/>
      <family val="2"/>
    </font>
    <font>
      <sz val="9"/>
      <color theme="1"/>
      <name val="Segoe UI"/>
      <family val="2"/>
    </font>
    <font>
      <b/>
      <sz val="10"/>
      <color theme="1"/>
      <name val="Segoe UI"/>
      <family val="2"/>
    </font>
    <font>
      <sz val="10"/>
      <name val="Segoe UI"/>
      <family val="2"/>
    </font>
    <font>
      <b/>
      <u/>
      <sz val="10"/>
      <color theme="1"/>
      <name val="Segoe UI"/>
      <family val="2"/>
    </font>
    <font>
      <b/>
      <u/>
      <sz val="10"/>
      <name val="Segoe UI"/>
      <family val="2"/>
    </font>
    <font>
      <b/>
      <sz val="11"/>
      <color theme="1"/>
      <name val="Segoe UI"/>
      <family val="2"/>
    </font>
    <font>
      <b/>
      <sz val="10"/>
      <color rgb="FF00617E"/>
      <name val="Segoe UI"/>
      <family val="1"/>
    </font>
    <font>
      <b/>
      <sz val="10"/>
      <color rgb="FFABC100"/>
      <name val="Segoe UI"/>
      <family val="1"/>
    </font>
    <font>
      <b/>
      <sz val="10"/>
      <color rgb="FFABC100"/>
      <name val="Segoe UI"/>
      <family val="2"/>
    </font>
    <font>
      <b/>
      <sz val="10"/>
      <color rgb="FF00A4A6"/>
      <name val="Segoe UI"/>
      <family val="1"/>
    </font>
    <font>
      <b/>
      <sz val="10"/>
      <color rgb="FF00A4A6"/>
      <name val="Segoe UI"/>
      <family val="2"/>
    </font>
    <font>
      <b/>
      <sz val="10"/>
      <color rgb="FF000000"/>
      <name val="Segoe UI"/>
      <family val="1"/>
    </font>
    <font>
      <u/>
      <sz val="10"/>
      <color indexed="12"/>
      <name val="Arial"/>
      <family val="2"/>
    </font>
    <font>
      <sz val="11"/>
      <name val="Calibri"/>
      <family val="2"/>
    </font>
    <font>
      <b/>
      <sz val="11"/>
      <color theme="1"/>
      <name val="Calibri"/>
      <family val="2"/>
      <scheme val="minor"/>
    </font>
    <font>
      <b/>
      <sz val="24"/>
      <color theme="1"/>
      <name val="Calibri"/>
      <family val="2"/>
      <scheme val="minor"/>
    </font>
    <font>
      <sz val="10"/>
      <name val="Calibri"/>
      <family val="2"/>
      <scheme val="minor"/>
    </font>
    <font>
      <b/>
      <sz val="10"/>
      <color theme="1"/>
      <name val="Calibri"/>
      <family val="2"/>
      <scheme val="minor"/>
    </font>
    <font>
      <b/>
      <sz val="20"/>
      <color theme="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indexed="65"/>
        <bgColor indexed="64"/>
      </patternFill>
    </fill>
    <fill>
      <patternFill patternType="solid">
        <fgColor theme="0" tint="-0.14999847407452621"/>
        <bgColor indexed="64"/>
      </patternFill>
    </fill>
  </fills>
  <borders count="38">
    <border>
      <left/>
      <right/>
      <top/>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indexed="64"/>
      </right>
      <top style="thin">
        <color indexed="64"/>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bottom/>
      <diagonal/>
    </border>
    <border>
      <left/>
      <right style="hair">
        <color indexed="64"/>
      </right>
      <top/>
      <bottom style="thin">
        <color indexed="64"/>
      </bottom>
      <diagonal/>
    </border>
    <border>
      <left style="thin">
        <color indexed="64"/>
      </left>
      <right/>
      <top/>
      <bottom style="thin">
        <color indexed="64"/>
      </bottom>
      <diagonal/>
    </border>
    <border>
      <left style="hair">
        <color rgb="FF000000"/>
      </left>
      <right style="hair">
        <color rgb="FF000000"/>
      </right>
      <top style="thin">
        <color indexed="64"/>
      </top>
      <bottom style="thin">
        <color indexed="64"/>
      </bottom>
      <diagonal/>
    </border>
    <border>
      <left style="hair">
        <color rgb="FF000000"/>
      </left>
      <right style="thin">
        <color rgb="FF000000"/>
      </right>
      <top style="thin">
        <color indexed="64"/>
      </top>
      <bottom style="thin">
        <color indexed="64"/>
      </bottom>
      <diagonal/>
    </border>
    <border>
      <left/>
      <right style="thin">
        <color indexed="64"/>
      </right>
      <top/>
      <bottom style="thin">
        <color indexed="64"/>
      </bottom>
      <diagonal/>
    </border>
    <border>
      <left/>
      <right style="hair">
        <color rgb="FF000000"/>
      </right>
      <top/>
      <bottom/>
      <diagonal/>
    </border>
    <border>
      <left style="thin">
        <color rgb="FF000000"/>
      </left>
      <right/>
      <top/>
      <bottom/>
      <diagonal/>
    </border>
    <border>
      <left style="hair">
        <color rgb="FF000000"/>
      </left>
      <right style="hair">
        <color rgb="FF000000"/>
      </right>
      <top/>
      <bottom/>
      <diagonal/>
    </border>
    <border>
      <left style="hair">
        <color rgb="FF000000"/>
      </left>
      <right style="thin">
        <color rgb="FF000000"/>
      </right>
      <top/>
      <bottom/>
      <diagonal/>
    </border>
    <border>
      <left style="thin">
        <color indexed="64"/>
      </left>
      <right style="thin">
        <color indexed="64"/>
      </right>
      <top style="thin">
        <color indexed="64"/>
      </top>
      <bottom style="thin">
        <color indexed="64"/>
      </bottom>
      <diagonal/>
    </border>
  </borders>
  <cellStyleXfs count="125">
    <xf numFmtId="0" fontId="0" fillId="0" borderId="0"/>
    <xf numFmtId="0" fontId="2" fillId="0" borderId="0"/>
    <xf numFmtId="171" fontId="22" fillId="0" borderId="1" applyBorder="0">
      <alignment horizontal="center"/>
    </xf>
    <xf numFmtId="0" fontId="20"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5"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16" fillId="0" borderId="0" applyNumberFormat="0" applyFill="0" applyBorder="0" applyAlignment="0" applyProtection="0"/>
    <xf numFmtId="0" fontId="13" fillId="20" borderId="2" applyNumberFormat="0" applyAlignment="0" applyProtection="0"/>
    <xf numFmtId="0" fontId="14" fillId="0" borderId="3" applyNumberFormat="0" applyFill="0" applyAlignment="0" applyProtection="0"/>
    <xf numFmtId="0" fontId="3" fillId="21" borderId="4" applyNumberFormat="0" applyFont="0" applyAlignment="0" applyProtection="0"/>
    <xf numFmtId="1" fontId="22" fillId="0" borderId="1" applyFill="0" applyAlignment="0">
      <alignment horizontal="center"/>
    </xf>
    <xf numFmtId="0" fontId="11" fillId="7" borderId="2" applyNumberFormat="0" applyAlignment="0" applyProtection="0"/>
    <xf numFmtId="4" fontId="25" fillId="0" borderId="5" applyNumberFormat="0" applyFill="0" applyBorder="0" applyAlignment="0" applyProtection="0"/>
    <xf numFmtId="166" fontId="2" fillId="0" borderId="0" applyFont="0" applyFill="0" applyBorder="0" applyAlignment="0" applyProtection="0"/>
    <xf numFmtId="167" fontId="3"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0"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166" fontId="2" fillId="0" borderId="0" applyFont="0" applyFill="0" applyBorder="0" applyAlignment="0" applyProtection="0"/>
    <xf numFmtId="0" fontId="9" fillId="3" borderId="0" applyNumberFormat="0" applyBorder="0" applyAlignment="0" applyProtection="0"/>
    <xf numFmtId="0" fontId="26" fillId="0" borderId="0" applyNumberFormat="0" applyFill="0" applyBorder="0" applyAlignment="0" applyProtection="0"/>
    <xf numFmtId="165" fontId="3" fillId="0" borderId="0" applyFont="0" applyFill="0" applyBorder="0" applyAlignment="0" applyProtection="0"/>
    <xf numFmtId="0" fontId="3" fillId="0" borderId="0" applyFont="0" applyFill="0" applyBorder="0" applyAlignment="0" applyProtection="0"/>
    <xf numFmtId="164" fontId="3" fillId="0" borderId="0" applyFont="0" applyFill="0" applyBorder="0" applyAlignment="0" applyProtection="0"/>
    <xf numFmtId="4" fontId="24" fillId="0" borderId="0" applyFont="0" applyFill="0" applyBorder="0" applyAlignment="0" applyProtection="0"/>
    <xf numFmtId="0" fontId="10" fillId="2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1" fillId="0" borderId="0"/>
    <xf numFmtId="0" fontId="3" fillId="0" borderId="0"/>
    <xf numFmtId="0" fontId="3" fillId="0" borderId="0"/>
    <xf numFmtId="0" fontId="2" fillId="0" borderId="0"/>
    <xf numFmtId="0" fontId="3" fillId="0" borderId="0"/>
    <xf numFmtId="0" fontId="3" fillId="0" borderId="0"/>
    <xf numFmtId="0" fontId="21" fillId="0" borderId="0"/>
    <xf numFmtId="0" fontId="21" fillId="0" borderId="0"/>
    <xf numFmtId="0" fontId="3" fillId="0" borderId="0"/>
    <xf numFmtId="0" fontId="3" fillId="0" borderId="0"/>
    <xf numFmtId="0" fontId="3" fillId="0" borderId="0"/>
    <xf numFmtId="0" fontId="20" fillId="0" borderId="0"/>
    <xf numFmtId="0" fontId="20" fillId="0" borderId="0"/>
    <xf numFmtId="0" fontId="3" fillId="0" borderId="0"/>
    <xf numFmtId="0" fontId="22" fillId="0" borderId="0"/>
    <xf numFmtId="0" fontId="2" fillId="0" borderId="0"/>
    <xf numFmtId="0" fontId="3" fillId="0" borderId="0"/>
    <xf numFmtId="0" fontId="2" fillId="0" borderId="0"/>
    <xf numFmtId="0" fontId="1" fillId="0" borderId="0"/>
    <xf numFmtId="0" fontId="21" fillId="0" borderId="0"/>
    <xf numFmtId="0" fontId="3" fillId="0" borderId="0"/>
    <xf numFmtId="0" fontId="3" fillId="0" borderId="0"/>
    <xf numFmtId="0" fontId="2" fillId="0" borderId="0"/>
    <xf numFmtId="0" fontId="2" fillId="0" borderId="0"/>
    <xf numFmtId="0" fontId="3" fillId="0" borderId="0"/>
    <xf numFmtId="0" fontId="3" fillId="0" borderId="0"/>
    <xf numFmtId="0" fontId="21" fillId="0" borderId="0"/>
    <xf numFmtId="9" fontId="3" fillId="0" borderId="0" applyFont="0" applyFill="0" applyBorder="0" applyAlignment="0" applyProtection="0"/>
    <xf numFmtId="9" fontId="20" fillId="0" borderId="0" applyFont="0" applyFill="0" applyBorder="0" applyAlignment="0" applyProtection="0"/>
    <xf numFmtId="0" fontId="8" fillId="4" borderId="0" applyNumberFormat="0" applyBorder="0" applyAlignment="0" applyProtection="0"/>
    <xf numFmtId="0" fontId="12" fillId="20" borderId="6" applyNumberFormat="0" applyAlignment="0" applyProtection="0"/>
    <xf numFmtId="0" fontId="17" fillId="0" borderId="0" applyNumberFormat="0" applyFill="0" applyBorder="0" applyAlignment="0" applyProtection="0"/>
    <xf numFmtId="0" fontId="4" fillId="0" borderId="0" applyNumberFormat="0" applyFill="0" applyBorder="0" applyAlignment="0" applyProtection="0"/>
    <xf numFmtId="0" fontId="5" fillId="0" borderId="7" applyNumberFormat="0" applyFill="0" applyAlignment="0" applyProtection="0"/>
    <xf numFmtId="0" fontId="6" fillId="0" borderId="8" applyNumberFormat="0" applyFill="0" applyAlignment="0" applyProtection="0"/>
    <xf numFmtId="0" fontId="7" fillId="0" borderId="9" applyNumberFormat="0" applyFill="0" applyAlignment="0" applyProtection="0"/>
    <xf numFmtId="0" fontId="7" fillId="0" borderId="0" applyNumberFormat="0" applyFill="0" applyBorder="0" applyAlignment="0" applyProtection="0"/>
    <xf numFmtId="0" fontId="18" fillId="0" borderId="10" applyNumberFormat="0" applyFill="0" applyAlignment="0" applyProtection="0"/>
    <xf numFmtId="0" fontId="15" fillId="23" borderId="11" applyNumberFormat="0" applyAlignment="0" applyProtection="0"/>
    <xf numFmtId="0" fontId="1" fillId="0" borderId="0"/>
    <xf numFmtId="43" fontId="1" fillId="0" borderId="0" applyFont="0" applyFill="0" applyBorder="0" applyAlignment="0" applyProtection="0"/>
    <xf numFmtId="0" fontId="36" fillId="0" borderId="0" applyFill="0">
      <alignment horizontal="left" vertical="top" wrapText="1"/>
    </xf>
    <xf numFmtId="0" fontId="37" fillId="0" borderId="0" applyFill="0">
      <alignment horizontal="left" vertical="top" wrapText="1"/>
    </xf>
    <xf numFmtId="0" fontId="39" fillId="0" borderId="0" applyFill="0">
      <alignment horizontal="left" vertical="top" wrapText="1"/>
    </xf>
    <xf numFmtId="0" fontId="41" fillId="0" borderId="0" applyFill="0">
      <alignment horizontal="left" vertical="top" wrapText="1"/>
    </xf>
    <xf numFmtId="0" fontId="42" fillId="0" borderId="0" applyNumberFormat="0" applyFill="0" applyBorder="0" applyAlignment="0" applyProtection="0">
      <alignment vertical="top"/>
      <protection locked="0"/>
    </xf>
    <xf numFmtId="44" fontId="1" fillId="0" borderId="0" applyFont="0" applyFill="0" applyBorder="0" applyAlignment="0" applyProtection="0"/>
    <xf numFmtId="44" fontId="1" fillId="0" borderId="0" applyFont="0" applyFill="0" applyBorder="0" applyAlignment="0" applyProtection="0"/>
  </cellStyleXfs>
  <cellXfs count="124">
    <xf numFmtId="0" fontId="0" fillId="0" borderId="0" xfId="0"/>
    <xf numFmtId="0" fontId="29" fillId="0" borderId="0" xfId="0" applyFont="1"/>
    <xf numFmtId="0" fontId="27" fillId="0" borderId="0" xfId="0" applyFont="1" applyAlignment="1">
      <alignment horizontal="center" vertical="center" wrapText="1"/>
    </xf>
    <xf numFmtId="0" fontId="27" fillId="0" borderId="0" xfId="0" applyFont="1" applyAlignment="1">
      <alignment horizontal="center" vertical="center"/>
    </xf>
    <xf numFmtId="172" fontId="29" fillId="0" borderId="1" xfId="0" applyNumberFormat="1" applyFont="1" applyBorder="1"/>
    <xf numFmtId="170" fontId="32" fillId="0" borderId="1" xfId="103" applyNumberFormat="1" applyFont="1" applyBorder="1" applyAlignment="1">
      <alignment vertical="center" wrapText="1"/>
    </xf>
    <xf numFmtId="172" fontId="29" fillId="0" borderId="0" xfId="0" applyNumberFormat="1" applyFont="1"/>
    <xf numFmtId="0" fontId="31" fillId="0" borderId="17" xfId="0" applyFont="1" applyBorder="1" applyAlignment="1">
      <alignment horizontal="center" vertical="center" wrapText="1"/>
    </xf>
    <xf numFmtId="0" fontId="31" fillId="0" borderId="22" xfId="0" applyFont="1" applyBorder="1" applyAlignment="1">
      <alignment horizontal="center" vertical="center" wrapText="1"/>
    </xf>
    <xf numFmtId="0" fontId="31" fillId="0" borderId="14" xfId="0" applyFont="1" applyBorder="1" applyAlignment="1">
      <alignment horizontal="center" vertical="center" wrapText="1"/>
    </xf>
    <xf numFmtId="2" fontId="31" fillId="0" borderId="14" xfId="0" applyNumberFormat="1" applyFont="1" applyBorder="1" applyAlignment="1">
      <alignment horizontal="center" vertical="center" wrapText="1"/>
    </xf>
    <xf numFmtId="168" fontId="31" fillId="0" borderId="14" xfId="0" applyNumberFormat="1" applyFont="1" applyBorder="1" applyAlignment="1">
      <alignment horizontal="center" vertical="center" wrapText="1"/>
    </xf>
    <xf numFmtId="49" fontId="32" fillId="0" borderId="23" xfId="101" applyNumberFormat="1" applyFont="1" applyBorder="1" applyAlignment="1">
      <alignment horizontal="center" vertical="center"/>
    </xf>
    <xf numFmtId="4" fontId="32" fillId="0" borderId="23" xfId="101" applyNumberFormat="1" applyFont="1" applyBorder="1" applyAlignment="1">
      <alignment horizontal="center" vertical="center"/>
    </xf>
    <xf numFmtId="166" fontId="32" fillId="0" borderId="24" xfId="43" applyFont="1" applyBorder="1" applyAlignment="1">
      <alignment horizontal="center" vertical="center"/>
    </xf>
    <xf numFmtId="166" fontId="32" fillId="0" borderId="23" xfId="43" applyFont="1" applyBorder="1" applyAlignment="1">
      <alignment horizontal="center" vertical="center"/>
    </xf>
    <xf numFmtId="49" fontId="32" fillId="0" borderId="25" xfId="101" applyNumberFormat="1" applyFont="1" applyBorder="1" applyAlignment="1">
      <alignment horizontal="center" vertical="center"/>
    </xf>
    <xf numFmtId="4" fontId="32" fillId="0" borderId="24" xfId="101" applyNumberFormat="1" applyFont="1" applyBorder="1" applyAlignment="1">
      <alignment horizontal="center" vertical="center"/>
    </xf>
    <xf numFmtId="0" fontId="32" fillId="0" borderId="23" xfId="75" applyFont="1" applyBorder="1" applyAlignment="1">
      <alignment horizontal="center" vertical="center" wrapText="1"/>
    </xf>
    <xf numFmtId="169" fontId="32" fillId="0" borderId="23" xfId="52" applyNumberFormat="1" applyFont="1" applyFill="1" applyBorder="1" applyAlignment="1">
      <alignment horizontal="center" vertical="center" wrapText="1"/>
    </xf>
    <xf numFmtId="4" fontId="32" fillId="0" borderId="24" xfId="52" applyNumberFormat="1" applyFont="1" applyFill="1" applyBorder="1" applyAlignment="1">
      <alignment horizontal="center" vertical="center" wrapText="1"/>
    </xf>
    <xf numFmtId="4" fontId="32" fillId="0" borderId="24" xfId="102" applyNumberFormat="1" applyFont="1" applyBorder="1" applyAlignment="1">
      <alignment horizontal="center" vertical="center"/>
    </xf>
    <xf numFmtId="4" fontId="32" fillId="0" borderId="23" xfId="75" applyNumberFormat="1" applyFont="1" applyBorder="1" applyAlignment="1">
      <alignment horizontal="center" vertical="center" wrapText="1"/>
    </xf>
    <xf numFmtId="4" fontId="32" fillId="0" borderId="25" xfId="101" applyNumberFormat="1" applyFont="1" applyBorder="1" applyAlignment="1">
      <alignment horizontal="center" vertical="center"/>
    </xf>
    <xf numFmtId="4" fontId="32" fillId="0" borderId="26" xfId="101" applyNumberFormat="1" applyFont="1" applyBorder="1" applyAlignment="1">
      <alignment horizontal="center" vertical="center"/>
    </xf>
    <xf numFmtId="0" fontId="33" fillId="0" borderId="27" xfId="77" applyFont="1" applyBorder="1" applyAlignment="1">
      <alignment vertical="center" wrapText="1"/>
    </xf>
    <xf numFmtId="0" fontId="32" fillId="0" borderId="27" xfId="101" applyFont="1" applyBorder="1" applyAlignment="1">
      <alignment horizontal="left" vertical="center" wrapText="1"/>
    </xf>
    <xf numFmtId="0" fontId="34" fillId="0" borderId="27" xfId="101" applyFont="1" applyBorder="1" applyAlignment="1">
      <alignment horizontal="left" vertical="center" wrapText="1"/>
    </xf>
    <xf numFmtId="0" fontId="32" fillId="0" borderId="28" xfId="101" applyFont="1" applyBorder="1" applyAlignment="1">
      <alignment horizontal="left" vertical="center" wrapText="1"/>
    </xf>
    <xf numFmtId="0" fontId="32" fillId="0" borderId="1" xfId="101" applyFont="1" applyBorder="1" applyAlignment="1">
      <alignment horizontal="left" vertical="center"/>
    </xf>
    <xf numFmtId="0" fontId="32" fillId="0" borderId="1" xfId="75" applyFont="1" applyBorder="1" applyAlignment="1">
      <alignment horizontal="left" vertical="center" wrapText="1"/>
    </xf>
    <xf numFmtId="0" fontId="32" fillId="0" borderId="29" xfId="101" applyFont="1" applyBorder="1" applyAlignment="1">
      <alignment horizontal="left" vertical="center"/>
    </xf>
    <xf numFmtId="0" fontId="32" fillId="0" borderId="18" xfId="0" applyFont="1" applyBorder="1" applyAlignment="1" applyProtection="1">
      <alignment horizontal="left" vertical="center"/>
      <protection locked="0"/>
    </xf>
    <xf numFmtId="2" fontId="31" fillId="0" borderId="12" xfId="0" applyNumberFormat="1" applyFont="1" applyBorder="1" applyAlignment="1">
      <alignment vertical="center"/>
    </xf>
    <xf numFmtId="2" fontId="31" fillId="0" borderId="30" xfId="0" applyNumberFormat="1" applyFont="1" applyBorder="1" applyAlignment="1">
      <alignment vertical="center"/>
    </xf>
    <xf numFmtId="173" fontId="32" fillId="0" borderId="0" xfId="117" applyNumberFormat="1" applyFont="1" applyFill="1" applyBorder="1" applyAlignment="1" applyProtection="1">
      <alignment horizontal="center" vertical="center"/>
    </xf>
    <xf numFmtId="0" fontId="28" fillId="0" borderId="0" xfId="0" applyFont="1" applyAlignment="1" applyProtection="1">
      <alignment vertical="center"/>
      <protection locked="0"/>
    </xf>
    <xf numFmtId="0" fontId="28" fillId="0" borderId="0" xfId="0" applyFont="1" applyAlignment="1" applyProtection="1">
      <alignment horizontal="center" vertical="center"/>
      <protection locked="0"/>
    </xf>
    <xf numFmtId="168" fontId="31" fillId="0" borderId="31" xfId="0" applyNumberFormat="1" applyFont="1" applyBorder="1" applyAlignment="1">
      <alignment horizontal="center" vertical="center"/>
    </xf>
    <xf numFmtId="0" fontId="32" fillId="24" borderId="15" xfId="0" applyFont="1" applyFill="1" applyBorder="1"/>
    <xf numFmtId="2" fontId="32" fillId="24" borderId="15" xfId="0" applyNumberFormat="1" applyFont="1" applyFill="1" applyBorder="1" applyAlignment="1">
      <alignment horizontal="center"/>
    </xf>
    <xf numFmtId="174" fontId="32" fillId="24" borderId="15" xfId="0" applyNumberFormat="1" applyFont="1" applyFill="1" applyBorder="1"/>
    <xf numFmtId="0" fontId="32" fillId="24" borderId="0" xfId="0" applyFont="1" applyFill="1"/>
    <xf numFmtId="0" fontId="32" fillId="24" borderId="16" xfId="0" applyFont="1" applyFill="1" applyBorder="1"/>
    <xf numFmtId="2" fontId="32" fillId="24" borderId="16" xfId="0" applyNumberFormat="1" applyFont="1" applyFill="1" applyBorder="1" applyAlignment="1">
      <alignment horizontal="center"/>
    </xf>
    <xf numFmtId="174" fontId="32" fillId="24" borderId="16" xfId="0" applyNumberFormat="1" applyFont="1" applyFill="1" applyBorder="1"/>
    <xf numFmtId="0" fontId="29" fillId="0" borderId="17" xfId="0" applyFont="1" applyBorder="1"/>
    <xf numFmtId="168" fontId="35" fillId="0" borderId="22" xfId="0" applyNumberFormat="1" applyFont="1" applyBorder="1" applyAlignment="1">
      <alignment horizontal="right" vertical="top" wrapText="1"/>
    </xf>
    <xf numFmtId="0" fontId="29" fillId="0" borderId="1" xfId="0" applyFont="1" applyBorder="1"/>
    <xf numFmtId="0" fontId="35" fillId="0" borderId="0" xfId="0" applyFont="1" applyAlignment="1">
      <alignment horizontal="left" vertical="top" wrapText="1"/>
    </xf>
    <xf numFmtId="2" fontId="29" fillId="0" borderId="0" xfId="0" applyNumberFormat="1" applyFont="1"/>
    <xf numFmtId="168" fontId="29" fillId="0" borderId="0" xfId="0" applyNumberFormat="1" applyFont="1"/>
    <xf numFmtId="168" fontId="35" fillId="0" borderId="13" xfId="0" applyNumberFormat="1" applyFont="1" applyBorder="1" applyAlignment="1">
      <alignment horizontal="right" vertical="top" wrapText="1"/>
    </xf>
    <xf numFmtId="0" fontId="29" fillId="0" borderId="29" xfId="0" applyFont="1" applyBorder="1"/>
    <xf numFmtId="0" fontId="35" fillId="0" borderId="16" xfId="0" applyFont="1" applyBorder="1" applyAlignment="1">
      <alignment horizontal="left" vertical="top" wrapText="1"/>
    </xf>
    <xf numFmtId="0" fontId="29" fillId="0" borderId="16" xfId="0" applyFont="1" applyBorder="1"/>
    <xf numFmtId="2" fontId="29" fillId="0" borderId="16" xfId="0" applyNumberFormat="1" applyFont="1" applyBorder="1"/>
    <xf numFmtId="168" fontId="29" fillId="0" borderId="16" xfId="0" applyNumberFormat="1" applyFont="1" applyBorder="1"/>
    <xf numFmtId="168" fontId="35" fillId="0" borderId="32" xfId="0" applyNumberFormat="1" applyFont="1" applyBorder="1" applyAlignment="1">
      <alignment horizontal="right" vertical="top" wrapText="1"/>
    </xf>
    <xf numFmtId="0" fontId="32" fillId="24" borderId="0" xfId="0" applyFont="1" applyFill="1" applyAlignment="1">
      <alignment horizontal="center"/>
    </xf>
    <xf numFmtId="2" fontId="32" fillId="24" borderId="0" xfId="0" applyNumberFormat="1" applyFont="1" applyFill="1" applyAlignment="1">
      <alignment horizontal="center"/>
    </xf>
    <xf numFmtId="174" fontId="32" fillId="24" borderId="0" xfId="0" applyNumberFormat="1" applyFont="1" applyFill="1" applyAlignment="1">
      <alignment horizontal="right"/>
    </xf>
    <xf numFmtId="0" fontId="36" fillId="0" borderId="33" xfId="118" applyBorder="1">
      <alignment horizontal="left" vertical="top" wrapText="1"/>
    </xf>
    <xf numFmtId="0" fontId="38" fillId="0" borderId="33" xfId="119" applyFont="1" applyBorder="1">
      <alignment horizontal="left" vertical="top" wrapText="1"/>
    </xf>
    <xf numFmtId="0" fontId="32" fillId="0" borderId="0" xfId="122" applyFont="1" applyFill="1" applyBorder="1" applyAlignment="1" applyProtection="1">
      <alignment horizontal="left" indent="1"/>
    </xf>
    <xf numFmtId="0" fontId="32" fillId="0" borderId="0" xfId="122" applyFont="1" applyFill="1" applyBorder="1" applyAlignment="1" applyProtection="1">
      <alignment horizontal="left" wrapText="1" indent="1"/>
    </xf>
    <xf numFmtId="0" fontId="31" fillId="0" borderId="1" xfId="77" applyFont="1" applyBorder="1" applyAlignment="1">
      <alignment horizontal="left" vertical="center" wrapText="1"/>
    </xf>
    <xf numFmtId="0" fontId="28" fillId="0" borderId="1" xfId="101" applyFont="1" applyBorder="1" applyAlignment="1">
      <alignment horizontal="left" vertical="center"/>
    </xf>
    <xf numFmtId="0" fontId="3" fillId="0" borderId="0" xfId="0" applyFont="1" applyAlignment="1">
      <alignment vertical="center"/>
    </xf>
    <xf numFmtId="0" fontId="36" fillId="0" borderId="27" xfId="118" applyBorder="1">
      <alignment horizontal="left" vertical="top" wrapText="1"/>
    </xf>
    <xf numFmtId="4" fontId="3" fillId="0" borderId="23" xfId="0" applyNumberFormat="1" applyFont="1" applyBorder="1" applyAlignment="1">
      <alignment horizontal="center" vertical="center"/>
    </xf>
    <xf numFmtId="1" fontId="3" fillId="0" borderId="23" xfId="0" applyNumberFormat="1" applyFont="1" applyBorder="1" applyAlignment="1">
      <alignment horizontal="center" vertical="center" wrapText="1"/>
    </xf>
    <xf numFmtId="175" fontId="3" fillId="0" borderId="24" xfId="0" applyNumberFormat="1" applyFont="1" applyBorder="1" applyAlignment="1">
      <alignment horizontal="right" vertical="center"/>
    </xf>
    <xf numFmtId="0" fontId="40" fillId="0" borderId="33" xfId="120" applyFont="1" applyBorder="1" applyAlignment="1">
      <alignment horizontal="left" vertical="center" wrapText="1"/>
    </xf>
    <xf numFmtId="0" fontId="40" fillId="0" borderId="0" xfId="120" applyFont="1" applyAlignment="1">
      <alignment horizontal="left" vertical="center" wrapText="1"/>
    </xf>
    <xf numFmtId="0" fontId="32" fillId="0" borderId="0" xfId="0" applyFont="1" applyAlignment="1" applyProtection="1">
      <alignment horizontal="left" vertical="center"/>
      <protection locked="0"/>
    </xf>
    <xf numFmtId="2" fontId="31" fillId="0" borderId="0" xfId="0" applyNumberFormat="1" applyFont="1" applyAlignment="1">
      <alignment vertical="center"/>
    </xf>
    <xf numFmtId="168" fontId="31" fillId="0" borderId="0" xfId="0" applyNumberFormat="1" applyFont="1" applyAlignment="1">
      <alignment horizontal="center" vertical="center"/>
    </xf>
    <xf numFmtId="0" fontId="32" fillId="0" borderId="34" xfId="0" applyFont="1" applyBorder="1" applyAlignment="1" applyProtection="1">
      <alignment horizontal="left" vertical="center"/>
      <protection locked="0"/>
    </xf>
    <xf numFmtId="176" fontId="32" fillId="0" borderId="35" xfId="117" applyNumberFormat="1" applyFont="1" applyFill="1" applyBorder="1" applyAlignment="1" applyProtection="1">
      <alignment horizontal="center" vertical="center"/>
    </xf>
    <xf numFmtId="44" fontId="32" fillId="0" borderId="35" xfId="124" applyFont="1" applyBorder="1" applyAlignment="1" applyProtection="1">
      <alignment horizontal="center" vertical="center"/>
      <protection locked="0"/>
    </xf>
    <xf numFmtId="44" fontId="32" fillId="0" borderId="36" xfId="124" applyFont="1" applyBorder="1" applyAlignment="1">
      <alignment horizontal="center" vertical="center"/>
    </xf>
    <xf numFmtId="177" fontId="28" fillId="0" borderId="0" xfId="0" applyNumberFormat="1" applyFont="1" applyAlignment="1" applyProtection="1">
      <alignment vertical="center"/>
      <protection locked="0"/>
    </xf>
    <xf numFmtId="0" fontId="32" fillId="0" borderId="33" xfId="0" applyFont="1" applyBorder="1"/>
    <xf numFmtId="0" fontId="32" fillId="0" borderId="0" xfId="0" applyFont="1"/>
    <xf numFmtId="176" fontId="32" fillId="0" borderId="0" xfId="117" applyNumberFormat="1" applyFont="1" applyFill="1" applyBorder="1" applyAlignment="1" applyProtection="1">
      <alignment horizontal="center" vertical="center"/>
    </xf>
    <xf numFmtId="44" fontId="32" fillId="0" borderId="0" xfId="124" applyFont="1" applyBorder="1" applyAlignment="1" applyProtection="1">
      <alignment horizontal="center" vertical="center"/>
      <protection locked="0"/>
    </xf>
    <xf numFmtId="44" fontId="32" fillId="0" borderId="0" xfId="124" applyFont="1" applyBorder="1" applyAlignment="1">
      <alignment horizontal="center" vertical="center"/>
    </xf>
    <xf numFmtId="0" fontId="34" fillId="0" borderId="33" xfId="0" applyFont="1" applyBorder="1"/>
    <xf numFmtId="44" fontId="32" fillId="0" borderId="35" xfId="124" applyFont="1" applyFill="1" applyBorder="1" applyAlignment="1" applyProtection="1">
      <alignment horizontal="center" vertical="center"/>
      <protection locked="0"/>
    </xf>
    <xf numFmtId="44" fontId="32" fillId="0" borderId="36" xfId="124" applyFont="1" applyFill="1" applyBorder="1" applyAlignment="1">
      <alignment horizontal="center" vertical="center"/>
    </xf>
    <xf numFmtId="0" fontId="32" fillId="0" borderId="0" xfId="101" applyFont="1" applyAlignment="1">
      <alignment horizontal="left" vertical="center" wrapText="1"/>
    </xf>
    <xf numFmtId="0" fontId="38" fillId="0" borderId="0" xfId="119" applyFont="1">
      <alignment horizontal="left" vertical="top" wrapText="1"/>
    </xf>
    <xf numFmtId="0" fontId="32" fillId="0" borderId="0" xfId="75" applyFont="1" applyAlignment="1">
      <alignment horizontal="left" vertical="center" wrapText="1"/>
    </xf>
    <xf numFmtId="0" fontId="32" fillId="0" borderId="0" xfId="75" applyFont="1" applyAlignment="1">
      <alignment horizontal="center" vertical="center" wrapText="1"/>
    </xf>
    <xf numFmtId="169" fontId="32" fillId="0" borderId="0" xfId="52" applyNumberFormat="1" applyFont="1" applyFill="1" applyBorder="1" applyAlignment="1">
      <alignment horizontal="center" vertical="center" wrapText="1"/>
    </xf>
    <xf numFmtId="4" fontId="32" fillId="0" borderId="0" xfId="75" applyNumberFormat="1" applyFont="1" applyAlignment="1">
      <alignment horizontal="center" vertical="center" wrapText="1"/>
    </xf>
    <xf numFmtId="4" fontId="32" fillId="0" borderId="0" xfId="52" applyNumberFormat="1" applyFont="1" applyFill="1" applyBorder="1" applyAlignment="1">
      <alignment horizontal="center" vertical="center" wrapText="1"/>
    </xf>
    <xf numFmtId="0" fontId="32" fillId="0" borderId="0" xfId="120" applyFont="1" applyAlignment="1">
      <alignment horizontal="left" vertical="center" wrapText="1"/>
    </xf>
    <xf numFmtId="2" fontId="27" fillId="0" borderId="30" xfId="0" applyNumberFormat="1" applyFont="1" applyBorder="1" applyAlignment="1">
      <alignment horizontal="center" vertical="center"/>
    </xf>
    <xf numFmtId="0" fontId="32" fillId="0" borderId="35" xfId="0" applyFont="1" applyBorder="1" applyAlignment="1">
      <alignment horizontal="center"/>
    </xf>
    <xf numFmtId="0" fontId="32" fillId="0" borderId="0" xfId="0" applyFont="1" applyAlignment="1">
      <alignment horizontal="center"/>
    </xf>
    <xf numFmtId="0" fontId="27" fillId="0" borderId="0" xfId="0" applyFont="1"/>
    <xf numFmtId="1" fontId="32" fillId="0" borderId="35" xfId="0" applyNumberFormat="1" applyFont="1" applyBorder="1" applyAlignment="1">
      <alignment horizontal="center"/>
    </xf>
    <xf numFmtId="2" fontId="27" fillId="0" borderId="0" xfId="0" applyNumberFormat="1" applyFont="1" applyAlignment="1">
      <alignment horizontal="center" vertical="center"/>
    </xf>
    <xf numFmtId="0" fontId="43" fillId="0" borderId="0" xfId="0" applyFont="1" applyAlignment="1">
      <alignment horizontal="justify" vertical="center"/>
    </xf>
    <xf numFmtId="0" fontId="45" fillId="0" borderId="0" xfId="0" applyFont="1"/>
    <xf numFmtId="0" fontId="44" fillId="0" borderId="0" xfId="0" applyFont="1"/>
    <xf numFmtId="0" fontId="46" fillId="0" borderId="0" xfId="0" applyFont="1"/>
    <xf numFmtId="0" fontId="47" fillId="0" borderId="0" xfId="0" applyFont="1"/>
    <xf numFmtId="0" fontId="48" fillId="0" borderId="0" xfId="0" applyFont="1" applyAlignment="1">
      <alignment vertical="center"/>
    </xf>
    <xf numFmtId="0" fontId="32" fillId="0" borderId="23" xfId="52" applyNumberFormat="1" applyFont="1" applyFill="1" applyBorder="1" applyAlignment="1">
      <alignment horizontal="center" vertical="center" wrapText="1"/>
    </xf>
    <xf numFmtId="0" fontId="29" fillId="0" borderId="0" xfId="0" applyFont="1" applyAlignment="1">
      <alignment horizontal="center" wrapText="1"/>
    </xf>
    <xf numFmtId="0" fontId="32" fillId="0" borderId="0" xfId="101" applyFont="1" applyAlignment="1">
      <alignment horizontal="left" vertical="center"/>
    </xf>
    <xf numFmtId="0" fontId="33" fillId="0" borderId="0" xfId="77" applyFont="1" applyAlignment="1">
      <alignment vertical="center" wrapText="1"/>
    </xf>
    <xf numFmtId="49" fontId="32" fillId="0" borderId="0" xfId="101" applyNumberFormat="1" applyFont="1" applyAlignment="1">
      <alignment horizontal="center" vertical="center"/>
    </xf>
    <xf numFmtId="4" fontId="32" fillId="0" borderId="0" xfId="101" applyNumberFormat="1" applyFont="1" applyAlignment="1">
      <alignment horizontal="center" vertical="center"/>
    </xf>
    <xf numFmtId="0" fontId="44" fillId="0" borderId="0" xfId="0" applyFont="1" applyAlignment="1">
      <alignment horizontal="left"/>
    </xf>
    <xf numFmtId="0" fontId="29" fillId="0" borderId="0" xfId="0" applyFont="1" applyAlignment="1">
      <alignment horizontal="center" wrapText="1"/>
    </xf>
    <xf numFmtId="0" fontId="30" fillId="0" borderId="19" xfId="0" applyFont="1" applyBorder="1" applyAlignment="1">
      <alignment horizontal="left" vertical="center" wrapText="1"/>
    </xf>
    <xf numFmtId="0" fontId="30" fillId="0" borderId="20" xfId="0" applyFont="1" applyBorder="1" applyAlignment="1">
      <alignment horizontal="left" vertical="center" wrapText="1"/>
    </xf>
    <xf numFmtId="0" fontId="30" fillId="0" borderId="21" xfId="0" applyFont="1" applyBorder="1" applyAlignment="1">
      <alignment horizontal="left" vertical="center" wrapText="1"/>
    </xf>
    <xf numFmtId="0" fontId="44" fillId="25" borderId="37" xfId="0" applyFont="1" applyFill="1" applyBorder="1" applyAlignment="1">
      <alignment horizontal="center"/>
    </xf>
    <xf numFmtId="0" fontId="35" fillId="0" borderId="15" xfId="0" applyFont="1" applyBorder="1" applyAlignment="1">
      <alignment horizontal="left" vertical="top" wrapText="1"/>
    </xf>
  </cellXfs>
  <cellStyles count="125">
    <cellStyle name="1virgule" xfId="2" xr:uid="{00000000-0005-0000-0000-000000000000}"/>
    <cellStyle name="20 % - Accent1 2" xfId="3" xr:uid="{00000000-0005-0000-0000-000001000000}"/>
    <cellStyle name="20 % - Accent2 2" xfId="4" xr:uid="{00000000-0005-0000-0000-000002000000}"/>
    <cellStyle name="20 % - Accent3 2" xfId="5" xr:uid="{00000000-0005-0000-0000-000003000000}"/>
    <cellStyle name="20 % - Accent4 2" xfId="6" xr:uid="{00000000-0005-0000-0000-000004000000}"/>
    <cellStyle name="20 % - Accent5 2" xfId="7" xr:uid="{00000000-0005-0000-0000-000005000000}"/>
    <cellStyle name="20 % - Accent6 2" xfId="8" xr:uid="{00000000-0005-0000-0000-000006000000}"/>
    <cellStyle name="40 % - Accent1 2" xfId="9" xr:uid="{00000000-0005-0000-0000-000007000000}"/>
    <cellStyle name="40 % - Accent2 2" xfId="10" xr:uid="{00000000-0005-0000-0000-000008000000}"/>
    <cellStyle name="40 % - Accent3 2" xfId="11" xr:uid="{00000000-0005-0000-0000-000009000000}"/>
    <cellStyle name="40 % - Accent4 2" xfId="12" xr:uid="{00000000-0005-0000-0000-00000A000000}"/>
    <cellStyle name="40 % - Accent5 2" xfId="13" xr:uid="{00000000-0005-0000-0000-00000B000000}"/>
    <cellStyle name="40 % - Accent6 2" xfId="14" xr:uid="{00000000-0005-0000-0000-00000C000000}"/>
    <cellStyle name="60 % - Accent1 2" xfId="15" xr:uid="{00000000-0005-0000-0000-00000D000000}"/>
    <cellStyle name="60 % - Accent2 2" xfId="16" xr:uid="{00000000-0005-0000-0000-00000E000000}"/>
    <cellStyle name="60 % - Accent3 2" xfId="17" xr:uid="{00000000-0005-0000-0000-00000F000000}"/>
    <cellStyle name="60 % - Accent4 2" xfId="18" xr:uid="{00000000-0005-0000-0000-000010000000}"/>
    <cellStyle name="60 % - Accent5 2" xfId="19" xr:uid="{00000000-0005-0000-0000-000011000000}"/>
    <cellStyle name="60 % - Accent6 2" xfId="20" xr:uid="{00000000-0005-0000-0000-000012000000}"/>
    <cellStyle name="à définir" xfId="21" xr:uid="{00000000-0005-0000-0000-000013000000}"/>
    <cellStyle name="à définir 2" xfId="22" xr:uid="{00000000-0005-0000-0000-000014000000}"/>
    <cellStyle name="Accent1 2" xfId="23" xr:uid="{00000000-0005-0000-0000-000015000000}"/>
    <cellStyle name="Accent2 2" xfId="24" xr:uid="{00000000-0005-0000-0000-000016000000}"/>
    <cellStyle name="Accent3 2" xfId="25" xr:uid="{00000000-0005-0000-0000-000017000000}"/>
    <cellStyle name="Accent4 2" xfId="26" xr:uid="{00000000-0005-0000-0000-000018000000}"/>
    <cellStyle name="Accent5 2" xfId="27" xr:uid="{00000000-0005-0000-0000-000019000000}"/>
    <cellStyle name="Accent6 2" xfId="28" xr:uid="{00000000-0005-0000-0000-00001A000000}"/>
    <cellStyle name="ArtTitre" xfId="121" xr:uid="{A652CB11-0F40-4780-89E1-C7CB59FE38D1}"/>
    <cellStyle name="Avertissement 2" xfId="29" xr:uid="{00000000-0005-0000-0000-00001B000000}"/>
    <cellStyle name="Calcul 2" xfId="30" xr:uid="{00000000-0005-0000-0000-00001C000000}"/>
    <cellStyle name="Cellule liée 2" xfId="31" xr:uid="{00000000-0005-0000-0000-00001D000000}"/>
    <cellStyle name="ChapTitre1" xfId="119" xr:uid="{832FC4BE-37A8-4DCA-AD89-BF772C58A4A4}"/>
    <cellStyle name="ChapTitre2" xfId="118" xr:uid="{C508C1F5-BC46-4804-95FA-863766B9E5E8}"/>
    <cellStyle name="ChapTitre3" xfId="120" xr:uid="{D894B1DB-B816-44C6-8B42-0AC9C7FE268D}"/>
    <cellStyle name="Commentaire 2" xfId="32" xr:uid="{00000000-0005-0000-0000-00001E000000}"/>
    <cellStyle name="entier" xfId="33" xr:uid="{00000000-0005-0000-0000-00001F000000}"/>
    <cellStyle name="Entrée 2" xfId="34" xr:uid="{00000000-0005-0000-0000-000020000000}"/>
    <cellStyle name="erreur" xfId="35" xr:uid="{00000000-0005-0000-0000-000021000000}"/>
    <cellStyle name="Euro" xfId="36" xr:uid="{00000000-0005-0000-0000-000022000000}"/>
    <cellStyle name="Euro 2" xfId="37" xr:uid="{00000000-0005-0000-0000-000023000000}"/>
    <cellStyle name="Euro 3" xfId="38" xr:uid="{00000000-0005-0000-0000-000024000000}"/>
    <cellStyle name="Euro 4" xfId="39" xr:uid="{00000000-0005-0000-0000-000025000000}"/>
    <cellStyle name="Euro 5" xfId="40" xr:uid="{00000000-0005-0000-0000-000026000000}"/>
    <cellStyle name="Euro 5 2" xfId="41" xr:uid="{00000000-0005-0000-0000-000027000000}"/>
    <cellStyle name="Euro 6" xfId="42" xr:uid="{00000000-0005-0000-0000-000028000000}"/>
    <cellStyle name="Euro 6 2" xfId="43" xr:uid="{00000000-0005-0000-0000-000029000000}"/>
    <cellStyle name="Euro 7" xfId="44" xr:uid="{00000000-0005-0000-0000-00002A000000}"/>
    <cellStyle name="Euro 8" xfId="45" xr:uid="{00000000-0005-0000-0000-00002B000000}"/>
    <cellStyle name="Euro 8 2" xfId="46" xr:uid="{00000000-0005-0000-0000-00002C000000}"/>
    <cellStyle name="Euro 9" xfId="47" xr:uid="{00000000-0005-0000-0000-00002D000000}"/>
    <cellStyle name="Insatisfaisant 2" xfId="48" xr:uid="{00000000-0005-0000-0000-00002E000000}"/>
    <cellStyle name="Lien hypertexte" xfId="122" builtinId="8"/>
    <cellStyle name="Lien hypertexte 2" xfId="49" xr:uid="{00000000-0005-0000-0000-00002F000000}"/>
    <cellStyle name="Milliers" xfId="117" builtinId="3"/>
    <cellStyle name="Milliers 2" xfId="50" xr:uid="{00000000-0005-0000-0000-000030000000}"/>
    <cellStyle name="Milliers 2 2" xfId="51" xr:uid="{00000000-0005-0000-0000-000031000000}"/>
    <cellStyle name="Milliers 2 3" xfId="52" xr:uid="{00000000-0005-0000-0000-000032000000}"/>
    <cellStyle name="Milliers 3" xfId="53" xr:uid="{00000000-0005-0000-0000-000033000000}"/>
    <cellStyle name="Monétaire" xfId="124" builtinId="4"/>
    <cellStyle name="Monétaire 2" xfId="123" xr:uid="{539F63F4-DB9D-4A83-AD0D-EB536891D0F3}"/>
    <cellStyle name="Neutre 2" xfId="54" xr:uid="{00000000-0005-0000-0000-000034000000}"/>
    <cellStyle name="Normal" xfId="0" builtinId="0"/>
    <cellStyle name="Normal 10" xfId="55" xr:uid="{00000000-0005-0000-0000-000036000000}"/>
    <cellStyle name="Normal 10 2" xfId="56" xr:uid="{00000000-0005-0000-0000-000037000000}"/>
    <cellStyle name="Normal 11" xfId="57" xr:uid="{00000000-0005-0000-0000-000038000000}"/>
    <cellStyle name="Normal 11 2" xfId="58" xr:uid="{00000000-0005-0000-0000-000039000000}"/>
    <cellStyle name="Normal 12" xfId="59" xr:uid="{00000000-0005-0000-0000-00003A000000}"/>
    <cellStyle name="Normal 12 2" xfId="60" xr:uid="{00000000-0005-0000-0000-00003B000000}"/>
    <cellStyle name="Normal 13" xfId="61" xr:uid="{00000000-0005-0000-0000-00003C000000}"/>
    <cellStyle name="Normal 13 2" xfId="62" xr:uid="{00000000-0005-0000-0000-00003D000000}"/>
    <cellStyle name="Normal 14" xfId="63" xr:uid="{00000000-0005-0000-0000-00003E000000}"/>
    <cellStyle name="Normal 14 2" xfId="64" xr:uid="{00000000-0005-0000-0000-00003F000000}"/>
    <cellStyle name="Normal 15" xfId="65" xr:uid="{00000000-0005-0000-0000-000040000000}"/>
    <cellStyle name="Normal 15 2" xfId="66" xr:uid="{00000000-0005-0000-0000-000041000000}"/>
    <cellStyle name="Normal 16" xfId="67" xr:uid="{00000000-0005-0000-0000-000042000000}"/>
    <cellStyle name="Normal 16 2" xfId="68" xr:uid="{00000000-0005-0000-0000-000043000000}"/>
    <cellStyle name="Normal 17" xfId="69" xr:uid="{00000000-0005-0000-0000-000044000000}"/>
    <cellStyle name="Normal 17 2" xfId="70" xr:uid="{00000000-0005-0000-0000-000045000000}"/>
    <cellStyle name="Normal 18" xfId="71" xr:uid="{00000000-0005-0000-0000-000046000000}"/>
    <cellStyle name="Normal 18 2" xfId="72" xr:uid="{00000000-0005-0000-0000-000047000000}"/>
    <cellStyle name="Normal 19" xfId="73" xr:uid="{00000000-0005-0000-0000-000048000000}"/>
    <cellStyle name="Normal 19 2" xfId="74" xr:uid="{00000000-0005-0000-0000-000049000000}"/>
    <cellStyle name="Normal 2" xfId="75" xr:uid="{00000000-0005-0000-0000-00004A000000}"/>
    <cellStyle name="Normal 2 2" xfId="76" xr:uid="{00000000-0005-0000-0000-00004B000000}"/>
    <cellStyle name="Normal 2 2 2" xfId="77" xr:uid="{00000000-0005-0000-0000-00004C000000}"/>
    <cellStyle name="Normal 20" xfId="78" xr:uid="{00000000-0005-0000-0000-00004D000000}"/>
    <cellStyle name="Normal 20 2" xfId="79" xr:uid="{00000000-0005-0000-0000-00004E000000}"/>
    <cellStyle name="Normal 21" xfId="80" xr:uid="{00000000-0005-0000-0000-00004F000000}"/>
    <cellStyle name="Normal 22" xfId="81" xr:uid="{00000000-0005-0000-0000-000050000000}"/>
    <cellStyle name="Normal 22 2" xfId="82" xr:uid="{00000000-0005-0000-0000-000051000000}"/>
    <cellStyle name="Normal 23" xfId="83" xr:uid="{00000000-0005-0000-0000-000052000000}"/>
    <cellStyle name="Normal 23 2" xfId="84" xr:uid="{00000000-0005-0000-0000-000053000000}"/>
    <cellStyle name="Normal 24" xfId="85" xr:uid="{00000000-0005-0000-0000-000054000000}"/>
    <cellStyle name="Normal 24 2" xfId="86" xr:uid="{00000000-0005-0000-0000-000055000000}"/>
    <cellStyle name="Normal 25" xfId="1" xr:uid="{00000000-0005-0000-0000-000056000000}"/>
    <cellStyle name="Normal 3" xfId="87" xr:uid="{00000000-0005-0000-0000-000057000000}"/>
    <cellStyle name="Normal 3 2" xfId="88" xr:uid="{00000000-0005-0000-0000-000058000000}"/>
    <cellStyle name="Normal 3_2308 - estimation CVC APD" xfId="89" xr:uid="{00000000-0005-0000-0000-000059000000}"/>
    <cellStyle name="Normal 4" xfId="90" xr:uid="{00000000-0005-0000-0000-00005A000000}"/>
    <cellStyle name="Normal 4 2" xfId="91" xr:uid="{00000000-0005-0000-0000-00005B000000}"/>
    <cellStyle name="Normal 5" xfId="92" xr:uid="{00000000-0005-0000-0000-00005C000000}"/>
    <cellStyle name="Normal 5 2" xfId="93" xr:uid="{00000000-0005-0000-0000-00005D000000}"/>
    <cellStyle name="Normal 5 3" xfId="116" xr:uid="{E389A922-C26D-409B-B4DE-244B2B7585B3}"/>
    <cellStyle name="Normal 6" xfId="94" xr:uid="{00000000-0005-0000-0000-00005E000000}"/>
    <cellStyle name="Normal 6 2" xfId="95" xr:uid="{00000000-0005-0000-0000-00005F000000}"/>
    <cellStyle name="Normal 7" xfId="96" xr:uid="{00000000-0005-0000-0000-000060000000}"/>
    <cellStyle name="Normal 8" xfId="97" xr:uid="{00000000-0005-0000-0000-000061000000}"/>
    <cellStyle name="Normal 8 2" xfId="98" xr:uid="{00000000-0005-0000-0000-000062000000}"/>
    <cellStyle name="Normal 9" xfId="99" xr:uid="{00000000-0005-0000-0000-000063000000}"/>
    <cellStyle name="Normal 9 2" xfId="100" xr:uid="{00000000-0005-0000-0000-000064000000}"/>
    <cellStyle name="Normal_Modèle bordereau de prix" xfId="101" xr:uid="{00000000-0005-0000-0000-000065000000}"/>
    <cellStyle name="Normal_Modèle bordereau de prix 2" xfId="102" xr:uid="{00000000-0005-0000-0000-000066000000}"/>
    <cellStyle name="Normal_QUANTITA" xfId="103" xr:uid="{00000000-0005-0000-0000-000067000000}"/>
    <cellStyle name="Pourcentage 2" xfId="104" xr:uid="{00000000-0005-0000-0000-000068000000}"/>
    <cellStyle name="Pourcentage 2 2" xfId="105" xr:uid="{00000000-0005-0000-0000-000069000000}"/>
    <cellStyle name="Satisfaisant 2" xfId="106" xr:uid="{00000000-0005-0000-0000-00006A000000}"/>
    <cellStyle name="Sortie 2" xfId="107" xr:uid="{00000000-0005-0000-0000-00006B000000}"/>
    <cellStyle name="Texte explicatif 2" xfId="108" xr:uid="{00000000-0005-0000-0000-00006C000000}"/>
    <cellStyle name="Titre 2" xfId="109" xr:uid="{00000000-0005-0000-0000-00006D000000}"/>
    <cellStyle name="Titre 1 2" xfId="110" xr:uid="{00000000-0005-0000-0000-00006E000000}"/>
    <cellStyle name="Titre 2 2" xfId="111" xr:uid="{00000000-0005-0000-0000-00006F000000}"/>
    <cellStyle name="Titre 3 2" xfId="112" xr:uid="{00000000-0005-0000-0000-000070000000}"/>
    <cellStyle name="Titre 4 2" xfId="113" xr:uid="{00000000-0005-0000-0000-000071000000}"/>
    <cellStyle name="Total 2" xfId="114" xr:uid="{00000000-0005-0000-0000-000072000000}"/>
    <cellStyle name="Vérification 2" xfId="115" xr:uid="{00000000-0005-0000-0000-00007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0</xdr:col>
      <xdr:colOff>409575</xdr:colOff>
      <xdr:row>0</xdr:row>
      <xdr:rowOff>76200</xdr:rowOff>
    </xdr:from>
    <xdr:to>
      <xdr:col>2</xdr:col>
      <xdr:colOff>304800</xdr:colOff>
      <xdr:row>6</xdr:row>
      <xdr:rowOff>180975</xdr:rowOff>
    </xdr:to>
    <xdr:pic>
      <xdr:nvPicPr>
        <xdr:cNvPr id="2" name="Image 12">
          <a:extLst>
            <a:ext uri="{FF2B5EF4-FFF2-40B4-BE49-F238E27FC236}">
              <a16:creationId xmlns:a16="http://schemas.microsoft.com/office/drawing/2014/main" id="{DCBEBCF9-1144-44DA-A7C5-4751419C20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575" y="76200"/>
          <a:ext cx="1419225" cy="1209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638175</xdr:colOff>
      <xdr:row>0</xdr:row>
      <xdr:rowOff>142875</xdr:rowOff>
    </xdr:from>
    <xdr:to>
      <xdr:col>8</xdr:col>
      <xdr:colOff>190500</xdr:colOff>
      <xdr:row>6</xdr:row>
      <xdr:rowOff>123825</xdr:rowOff>
    </xdr:to>
    <xdr:pic>
      <xdr:nvPicPr>
        <xdr:cNvPr id="3" name="Image 2">
          <a:extLst>
            <a:ext uri="{FF2B5EF4-FFF2-40B4-BE49-F238E27FC236}">
              <a16:creationId xmlns:a16="http://schemas.microsoft.com/office/drawing/2014/main" id="{778E982E-42B5-4222-BC65-EE5056515B3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10175" y="142875"/>
          <a:ext cx="1076325" cy="1085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298450</xdr:colOff>
      <xdr:row>33</xdr:row>
      <xdr:rowOff>38100</xdr:rowOff>
    </xdr:from>
    <xdr:to>
      <xdr:col>7</xdr:col>
      <xdr:colOff>438150</xdr:colOff>
      <xdr:row>37</xdr:row>
      <xdr:rowOff>127000</xdr:rowOff>
    </xdr:to>
    <xdr:sp macro="" textlink="">
      <xdr:nvSpPr>
        <xdr:cNvPr id="4" name="Zone de texte 271">
          <a:extLst>
            <a:ext uri="{FF2B5EF4-FFF2-40B4-BE49-F238E27FC236}">
              <a16:creationId xmlns:a16="http://schemas.microsoft.com/office/drawing/2014/main" id="{47225584-0A47-42F8-8D62-EE3C6CEB5675}"/>
            </a:ext>
          </a:extLst>
        </xdr:cNvPr>
        <xdr:cNvSpPr txBox="1"/>
      </xdr:nvSpPr>
      <xdr:spPr>
        <a:xfrm>
          <a:off x="1060450" y="5530850"/>
          <a:ext cx="4711700" cy="723900"/>
        </a:xfrm>
        <a:prstGeom prst="rect">
          <a:avLst/>
        </a:prstGeom>
        <a:solidFill>
          <a:sysClr val="windowText" lastClr="000000">
            <a:lumMod val="50000"/>
            <a:lumOff val="50000"/>
          </a:sysClr>
        </a:solidFill>
        <a:ln w="6350">
          <a:solidFill>
            <a:sysClr val="windowText" lastClr="000000">
              <a:lumMod val="50000"/>
              <a:lumOff val="50000"/>
            </a:sysClr>
          </a:solidFill>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180340" marR="180340" algn="ctr" hangingPunct="0">
            <a:spcBef>
              <a:spcPts val="1000"/>
            </a:spcBef>
            <a:spcAft>
              <a:spcPts val="0"/>
            </a:spcAft>
          </a:pPr>
          <a:r>
            <a:rPr lang="fr-FR" sz="3200" b="1">
              <a:solidFill>
                <a:srgbClr val="FFFFFF"/>
              </a:solidFill>
              <a:effectLst/>
              <a:latin typeface="Arial" panose="020B0604020202020204" pitchFamily="34" charset="0"/>
              <a:ea typeface="Times New Roman" panose="02020603050405020304" pitchFamily="18" charset="0"/>
            </a:rPr>
            <a:t>D C E</a:t>
          </a:r>
          <a:endParaRPr lang="fr-FR" sz="3200">
            <a:effectLst/>
            <a:latin typeface="Arial" panose="020B0604020202020204" pitchFamily="34" charset="0"/>
            <a:ea typeface="Times New Roman" panose="02020603050405020304" pitchFamily="18" charset="0"/>
          </a:endParaRPr>
        </a:p>
      </xdr:txBody>
    </xdr:sp>
    <xdr:clientData/>
  </xdr:twoCellAnchor>
  <xdr:twoCellAnchor>
    <xdr:from>
      <xdr:col>0</xdr:col>
      <xdr:colOff>704850</xdr:colOff>
      <xdr:row>42</xdr:row>
      <xdr:rowOff>45085</xdr:rowOff>
    </xdr:from>
    <xdr:to>
      <xdr:col>8</xdr:col>
      <xdr:colOff>31750</xdr:colOff>
      <xdr:row>52</xdr:row>
      <xdr:rowOff>102235</xdr:rowOff>
    </xdr:to>
    <xdr:sp macro="" textlink="">
      <xdr:nvSpPr>
        <xdr:cNvPr id="5" name="Zone de texte 18">
          <a:extLst>
            <a:ext uri="{FF2B5EF4-FFF2-40B4-BE49-F238E27FC236}">
              <a16:creationId xmlns:a16="http://schemas.microsoft.com/office/drawing/2014/main" id="{3B27B74E-7BC7-4251-B53F-B182949374FE}"/>
            </a:ext>
          </a:extLst>
        </xdr:cNvPr>
        <xdr:cNvSpPr txBox="1"/>
      </xdr:nvSpPr>
      <xdr:spPr>
        <a:xfrm>
          <a:off x="704850" y="6966585"/>
          <a:ext cx="5422900" cy="1644650"/>
        </a:xfrm>
        <a:prstGeom prst="rect">
          <a:avLst/>
        </a:prstGeom>
        <a:noFill/>
        <a:ln w="6350">
          <a:noFill/>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180340" marR="180340" algn="ctr" hangingPunct="0">
            <a:spcBef>
              <a:spcPts val="600"/>
            </a:spcBef>
          </a:pPr>
          <a:r>
            <a:rPr lang="fr-FR" sz="1800">
              <a:effectLst/>
              <a:latin typeface="Arial" panose="020B0604020202020204" pitchFamily="34" charset="0"/>
              <a:ea typeface="Times New Roman" panose="02020603050405020304" pitchFamily="18" charset="0"/>
            </a:rPr>
            <a:t>DPGF</a:t>
          </a:r>
          <a:endParaRPr lang="fr-FR" sz="1100">
            <a:effectLst/>
            <a:latin typeface="Arial" panose="020B0604020202020204" pitchFamily="34" charset="0"/>
            <a:ea typeface="Times New Roman" panose="02020603050405020304" pitchFamily="18" charset="0"/>
          </a:endParaRPr>
        </a:p>
        <a:p>
          <a:pPr marL="180340" marR="180340" algn="ctr" hangingPunct="0">
            <a:spcBef>
              <a:spcPts val="600"/>
            </a:spcBef>
          </a:pPr>
          <a:r>
            <a:rPr lang="fr-FR" sz="2400">
              <a:effectLst/>
              <a:latin typeface="Arial" panose="020B0604020202020204" pitchFamily="34" charset="0"/>
              <a:ea typeface="Times New Roman" panose="02020603050405020304" pitchFamily="18" charset="0"/>
            </a:rPr>
            <a:t>LOT 09 : CVC PLB</a:t>
          </a:r>
        </a:p>
        <a:p>
          <a:pPr marL="180340" marR="180340" algn="ctr" hangingPunct="0">
            <a:spcBef>
              <a:spcPts val="600"/>
            </a:spcBef>
          </a:pPr>
          <a:r>
            <a:rPr lang="fr-FR" sz="1800">
              <a:solidFill>
                <a:sysClr val="windowText" lastClr="000000"/>
              </a:solidFill>
              <a:effectLst/>
              <a:latin typeface="Arial" panose="020B0604020202020204" pitchFamily="34" charset="0"/>
              <a:ea typeface="Times New Roman" panose="02020603050405020304" pitchFamily="18" charset="0"/>
            </a:rPr>
            <a:t>OCTOBRE 2024</a:t>
          </a:r>
          <a:endParaRPr lang="fr-FR" sz="1100">
            <a:solidFill>
              <a:sysClr val="windowText" lastClr="000000"/>
            </a:solidFill>
            <a:effectLst/>
            <a:latin typeface="Arial" panose="020B0604020202020204" pitchFamily="34" charset="0"/>
            <a:ea typeface="Times New Roman" panose="02020603050405020304" pitchFamily="18" charset="0"/>
          </a:endParaRPr>
        </a:p>
        <a:p>
          <a:pPr marL="180340" marR="180340" algn="ctr" hangingPunct="0">
            <a:spcBef>
              <a:spcPts val="600"/>
            </a:spcBef>
          </a:pPr>
          <a:r>
            <a:rPr lang="fr-FR" sz="2400">
              <a:effectLst/>
              <a:latin typeface="Arial" panose="020B0604020202020204" pitchFamily="34" charset="0"/>
              <a:ea typeface="Times New Roman" panose="02020603050405020304" pitchFamily="18" charset="0"/>
            </a:rPr>
            <a:t> </a:t>
          </a:r>
          <a:endParaRPr lang="fr-FR" sz="1100">
            <a:effectLst/>
            <a:latin typeface="Arial" panose="020B0604020202020204" pitchFamily="34" charset="0"/>
            <a:ea typeface="Times New Roman" panose="02020603050405020304" pitchFamily="18" charset="0"/>
          </a:endParaRPr>
        </a:p>
        <a:p>
          <a:pPr marL="180340" marR="180340" algn="just" hangingPunct="0">
            <a:spcBef>
              <a:spcPts val="600"/>
            </a:spcBef>
          </a:pPr>
          <a:r>
            <a:rPr lang="fr-FR" sz="1100">
              <a:effectLst/>
              <a:latin typeface="Arial" panose="020B0604020202020204" pitchFamily="34" charset="0"/>
              <a:ea typeface="Times New Roman" panose="02020603050405020304" pitchFamily="18" charset="0"/>
            </a:rPr>
            <a:t> </a:t>
          </a:r>
        </a:p>
      </xdr:txBody>
    </xdr:sp>
    <xdr:clientData/>
  </xdr:twoCellAnchor>
  <xdr:twoCellAnchor editAs="oneCell">
    <xdr:from>
      <xdr:col>1</xdr:col>
      <xdr:colOff>464820</xdr:colOff>
      <xdr:row>34</xdr:row>
      <xdr:rowOff>14605</xdr:rowOff>
    </xdr:from>
    <xdr:to>
      <xdr:col>2</xdr:col>
      <xdr:colOff>261620</xdr:colOff>
      <xdr:row>36</xdr:row>
      <xdr:rowOff>105410</xdr:rowOff>
    </xdr:to>
    <xdr:pic>
      <xdr:nvPicPr>
        <xdr:cNvPr id="6" name="Image 5">
          <a:extLst>
            <a:ext uri="{FF2B5EF4-FFF2-40B4-BE49-F238E27FC236}">
              <a16:creationId xmlns:a16="http://schemas.microsoft.com/office/drawing/2014/main" id="{EB5624B2-562F-4483-B24F-84FD461F049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226820" y="5666105"/>
          <a:ext cx="558800" cy="459105"/>
        </a:xfrm>
        <a:prstGeom prst="rect">
          <a:avLst/>
        </a:prstGeom>
      </xdr:spPr>
    </xdr:pic>
    <xdr:clientData/>
  </xdr:twoCellAnchor>
  <xdr:twoCellAnchor editAs="oneCell">
    <xdr:from>
      <xdr:col>5</xdr:col>
      <xdr:colOff>754380</xdr:colOff>
      <xdr:row>34</xdr:row>
      <xdr:rowOff>49530</xdr:rowOff>
    </xdr:from>
    <xdr:to>
      <xdr:col>7</xdr:col>
      <xdr:colOff>164465</xdr:colOff>
      <xdr:row>36</xdr:row>
      <xdr:rowOff>102235</xdr:rowOff>
    </xdr:to>
    <xdr:pic>
      <xdr:nvPicPr>
        <xdr:cNvPr id="7" name="Image 6">
          <a:extLst>
            <a:ext uri="{FF2B5EF4-FFF2-40B4-BE49-F238E27FC236}">
              <a16:creationId xmlns:a16="http://schemas.microsoft.com/office/drawing/2014/main" id="{C1130F41-F2BF-4C7E-B2A1-6A70CA9DBF02}"/>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56279"/>
        <a:stretch/>
      </xdr:blipFill>
      <xdr:spPr bwMode="auto">
        <a:xfrm>
          <a:off x="4564380" y="5701030"/>
          <a:ext cx="934085" cy="421005"/>
        </a:xfrm>
        <a:prstGeom prst="rect">
          <a:avLst/>
        </a:prstGeom>
        <a:noFill/>
        <a:ln>
          <a:noFill/>
        </a:ln>
        <a:extLst>
          <a:ext uri="{53640926-AAD7-44D8-BBD7-CCE9431645EC}">
            <a14:shadowObscured xmlns:a14="http://schemas.microsoft.com/office/drawing/2010/main"/>
          </a:ext>
        </a:extLst>
      </xdr:spPr>
    </xdr:pic>
    <xdr:clientData/>
  </xdr:twoCellAnchor>
  <xdr:twoCellAnchor>
    <xdr:from>
      <xdr:col>0</xdr:col>
      <xdr:colOff>0</xdr:colOff>
      <xdr:row>8</xdr:row>
      <xdr:rowOff>19050</xdr:rowOff>
    </xdr:from>
    <xdr:to>
      <xdr:col>8</xdr:col>
      <xdr:colOff>628650</xdr:colOff>
      <xdr:row>32</xdr:row>
      <xdr:rowOff>1270</xdr:rowOff>
    </xdr:to>
    <xdr:sp macro="" textlink="">
      <xdr:nvSpPr>
        <xdr:cNvPr id="8" name="Zone de texte 14">
          <a:extLst>
            <a:ext uri="{FF2B5EF4-FFF2-40B4-BE49-F238E27FC236}">
              <a16:creationId xmlns:a16="http://schemas.microsoft.com/office/drawing/2014/main" id="{194F6520-27C8-44FB-9E43-15A80DEA1CD3}"/>
            </a:ext>
          </a:extLst>
        </xdr:cNvPr>
        <xdr:cNvSpPr txBox="1">
          <a:spLocks noChangeArrowheads="1"/>
        </xdr:cNvSpPr>
      </xdr:nvSpPr>
      <xdr:spPr bwMode="auto">
        <a:xfrm>
          <a:off x="0" y="1492250"/>
          <a:ext cx="6724650" cy="3843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6350">
              <a:solidFill>
                <a:srgbClr val="000000"/>
              </a:solidFill>
              <a:miter lim="800000"/>
              <a:headEnd/>
              <a:tailEnd/>
            </a14:hiddenLine>
          </a:ext>
        </a:extLst>
      </xdr:spPr>
      <xdr:txBody>
        <a:bodyPr rot="0" vert="horz" wrap="square" lIns="91440" tIns="45720" rIns="91440" bIns="45720" anchor="t" anchorCtr="0" upright="1">
          <a:noAutofit/>
        </a:bodyPr>
        <a:lstStyle/>
        <a:p>
          <a:pPr algn="ctr">
            <a:spcAft>
              <a:spcPts val="400"/>
            </a:spcAft>
          </a:pPr>
          <a:r>
            <a:rPr lang="x-none" sz="1600" b="1" i="1">
              <a:solidFill>
                <a:srgbClr val="0E48AC"/>
              </a:solidFill>
              <a:effectLst/>
              <a:latin typeface="Helvetica" panose="020B0604020202020204" pitchFamily="34" charset="0"/>
              <a:ea typeface="Times New Roman" panose="02020603050405020304" pitchFamily="18" charset="0"/>
              <a:cs typeface="Times New Roman" panose="02020603050405020304" pitchFamily="18" charset="0"/>
            </a:rPr>
            <a:t>Réhabilitation des secteurs Est du bâtiment principal</a:t>
          </a:r>
          <a:endParaRPr lang="fr-FR" sz="1000">
            <a:effectLst/>
            <a:latin typeface="Segoe UI" panose="020B0502040204020203" pitchFamily="34" charset="0"/>
            <a:ea typeface="Segoe UI" panose="020B0502040204020203" pitchFamily="34" charset="0"/>
            <a:cs typeface="Times New Roman" panose="02020603050405020304" pitchFamily="18" charset="0"/>
          </a:endParaRPr>
        </a:p>
        <a:p>
          <a:pPr algn="ctr">
            <a:spcAft>
              <a:spcPts val="400"/>
            </a:spcAft>
          </a:pPr>
          <a:r>
            <a:rPr lang="x-none" sz="1600" b="1" i="1">
              <a:solidFill>
                <a:srgbClr val="0E48AC"/>
              </a:solidFill>
              <a:effectLst/>
              <a:latin typeface="Helvetica" panose="020B0604020202020204" pitchFamily="34" charset="0"/>
              <a:ea typeface="Times New Roman" panose="02020603050405020304" pitchFamily="18" charset="0"/>
              <a:cs typeface="Times New Roman" panose="02020603050405020304" pitchFamily="18" charset="0"/>
            </a:rPr>
            <a:t>du Centre Hospitalier d’Avignon :</a:t>
          </a:r>
          <a:endParaRPr lang="fr-FR" sz="1000">
            <a:effectLst/>
            <a:latin typeface="Segoe UI" panose="020B0502040204020203" pitchFamily="34" charset="0"/>
            <a:ea typeface="Segoe UI" panose="020B0502040204020203" pitchFamily="34" charset="0"/>
            <a:cs typeface="Times New Roman" panose="02020603050405020304" pitchFamily="18" charset="0"/>
          </a:endParaRPr>
        </a:p>
        <a:p>
          <a:pPr marL="180340" marR="180340" algn="ctr" hangingPunct="0">
            <a:spcAft>
              <a:spcPts val="400"/>
            </a:spcAft>
          </a:pPr>
          <a:r>
            <a:rPr lang="x-none" sz="1600" b="1" i="1">
              <a:solidFill>
                <a:srgbClr val="0E48AC"/>
              </a:solidFill>
              <a:effectLst/>
              <a:latin typeface="Helvetica" panose="020B0604020202020204" pitchFamily="34" charset="0"/>
              <a:ea typeface="Times New Roman" panose="02020603050405020304" pitchFamily="18" charset="0"/>
              <a:cs typeface="Times New Roman" panose="02020603050405020304" pitchFamily="18" charset="0"/>
            </a:rPr>
            <a:t>Marché Subséquent n</a:t>
          </a:r>
          <a:r>
            <a:rPr lang="x-none" sz="1600" b="1">
              <a:solidFill>
                <a:srgbClr val="0E48AC"/>
              </a:solidFill>
              <a:effectLst/>
              <a:latin typeface="Helvetica" panose="020B0604020202020204" pitchFamily="34" charset="0"/>
              <a:ea typeface="Times New Roman" panose="02020603050405020304" pitchFamily="18" charset="0"/>
              <a:cs typeface="Times New Roman" panose="02020603050405020304" pitchFamily="18" charset="0"/>
            </a:rPr>
            <a:t>° </a:t>
          </a:r>
          <a:r>
            <a:rPr lang="fr-FR" sz="1600" b="1">
              <a:solidFill>
                <a:srgbClr val="0E48AC"/>
              </a:solidFill>
              <a:effectLst/>
              <a:latin typeface="Helvetica" panose="020B0604020202020204" pitchFamily="34" charset="0"/>
              <a:ea typeface="Times New Roman" panose="02020603050405020304" pitchFamily="18" charset="0"/>
              <a:cs typeface="Times New Roman" panose="02020603050405020304" pitchFamily="18" charset="0"/>
            </a:rPr>
            <a:t>3</a:t>
          </a:r>
          <a:endParaRPr lang="fr-FR" sz="1000">
            <a:effectLst/>
            <a:latin typeface="Segoe UI" panose="020B0502040204020203" pitchFamily="34" charset="0"/>
            <a:ea typeface="Segoe UI" panose="020B0502040204020203" pitchFamily="34" charset="0"/>
            <a:cs typeface="Times New Roman" panose="02020603050405020304" pitchFamily="18" charset="0"/>
          </a:endParaRPr>
        </a:p>
        <a:p>
          <a:pPr marL="180340" marR="180340" algn="ctr" hangingPunct="0">
            <a:spcAft>
              <a:spcPts val="400"/>
            </a:spcAft>
          </a:pPr>
          <a:r>
            <a:rPr lang="x-none" sz="1600" b="1">
              <a:solidFill>
                <a:srgbClr val="0E48AC"/>
              </a:solidFill>
              <a:effectLst/>
              <a:latin typeface="Helvetica" panose="020B0604020202020204" pitchFamily="34" charset="0"/>
              <a:ea typeface="Times New Roman" panose="02020603050405020304" pitchFamily="18" charset="0"/>
              <a:cs typeface="Times New Roman" panose="02020603050405020304" pitchFamily="18" charset="0"/>
            </a:rPr>
            <a:t> </a:t>
          </a:r>
          <a:endParaRPr lang="fr-FR" sz="1000">
            <a:effectLst/>
            <a:latin typeface="Segoe UI" panose="020B0502040204020203" pitchFamily="34" charset="0"/>
            <a:ea typeface="Segoe UI" panose="020B0502040204020203" pitchFamily="34" charset="0"/>
            <a:cs typeface="Times New Roman" panose="02020603050405020304" pitchFamily="18" charset="0"/>
          </a:endParaRPr>
        </a:p>
        <a:p>
          <a:pPr marL="180340" marR="180340" algn="ctr" hangingPunct="0">
            <a:spcAft>
              <a:spcPts val="400"/>
            </a:spcAft>
          </a:pPr>
          <a:r>
            <a:rPr lang="x-none" sz="1600" b="1">
              <a:solidFill>
                <a:srgbClr val="0E48AC"/>
              </a:solidFill>
              <a:effectLst/>
              <a:latin typeface="Helvetica" panose="020B0604020202020204" pitchFamily="34" charset="0"/>
              <a:ea typeface="Times New Roman" panose="02020603050405020304" pitchFamily="18" charset="0"/>
              <a:cs typeface="Times New Roman" panose="02020603050405020304" pitchFamily="18" charset="0"/>
            </a:rPr>
            <a:t> </a:t>
          </a:r>
          <a:endParaRPr lang="fr-FR" sz="1000">
            <a:effectLst/>
            <a:latin typeface="Segoe UI" panose="020B0502040204020203" pitchFamily="34" charset="0"/>
            <a:ea typeface="Segoe UI" panose="020B0502040204020203" pitchFamily="34" charset="0"/>
            <a:cs typeface="Times New Roman" panose="02020603050405020304" pitchFamily="18" charset="0"/>
          </a:endParaRPr>
        </a:p>
        <a:p>
          <a:pPr marL="180340" marR="180340" algn="ctr" hangingPunct="0">
            <a:spcAft>
              <a:spcPts val="400"/>
            </a:spcAft>
          </a:pPr>
          <a:r>
            <a:rPr lang="fr-FR" sz="2000" b="1">
              <a:effectLst/>
              <a:latin typeface="Arial Gras" panose="020B0704020202020204" pitchFamily="34" charset="0"/>
              <a:ea typeface="Segoe UI" panose="020B0502040204020203" pitchFamily="34" charset="0"/>
              <a:cs typeface="Times New Roman" panose="02020603050405020304" pitchFamily="18" charset="0"/>
            </a:rPr>
            <a:t> </a:t>
          </a:r>
          <a:endParaRPr lang="fr-FR" sz="1000">
            <a:effectLst/>
            <a:latin typeface="Segoe UI" panose="020B0502040204020203" pitchFamily="34" charset="0"/>
            <a:ea typeface="Segoe UI" panose="020B0502040204020203" pitchFamily="34" charset="0"/>
            <a:cs typeface="Times New Roman" panose="02020603050405020304" pitchFamily="18" charset="0"/>
          </a:endParaRPr>
        </a:p>
        <a:p>
          <a:pPr algn="ctr">
            <a:spcAft>
              <a:spcPts val="400"/>
            </a:spcAft>
          </a:pPr>
          <a:r>
            <a:rPr lang="fr-FR" sz="2000" b="1">
              <a:solidFill>
                <a:srgbClr val="1F497C"/>
              </a:solidFill>
              <a:effectLst/>
              <a:latin typeface="Helvetica" panose="020B0604020202020204" pitchFamily="34" charset="0"/>
              <a:ea typeface="Times New Roman" panose="02020603050405020304" pitchFamily="18" charset="0"/>
              <a:cs typeface="Times New Roman" panose="02020603050405020304" pitchFamily="18" charset="0"/>
            </a:rPr>
            <a:t>Aménagement d’un plateau de Gastro-entérologie et centralisation de la désinfection des endoscopes au Centre Hospitalier d’Avignon</a:t>
          </a:r>
          <a:endParaRPr lang="fr-FR" sz="1000">
            <a:effectLst/>
            <a:latin typeface="Segoe UI" panose="020B0502040204020203" pitchFamily="34" charset="0"/>
            <a:ea typeface="Segoe UI" panose="020B0502040204020203" pitchFamily="34" charset="0"/>
            <a:cs typeface="Times New Roman" panose="02020603050405020304" pitchFamily="18" charset="0"/>
          </a:endParaRPr>
        </a:p>
        <a:p>
          <a:pPr algn="ctr">
            <a:spcAft>
              <a:spcPts val="400"/>
            </a:spcAft>
          </a:pPr>
          <a:r>
            <a:rPr lang="fr-FR" sz="2000" b="1">
              <a:solidFill>
                <a:srgbClr val="1F497C"/>
              </a:solidFill>
              <a:effectLst/>
              <a:latin typeface="Helvetica" panose="020B0604020202020204" pitchFamily="34" charset="0"/>
              <a:ea typeface="Times New Roman" panose="02020603050405020304" pitchFamily="18" charset="0"/>
              <a:cs typeface="Times New Roman" panose="02020603050405020304" pitchFamily="18" charset="0"/>
            </a:rPr>
            <a:t> </a:t>
          </a:r>
          <a:endParaRPr lang="fr-FR" sz="1000">
            <a:effectLst/>
            <a:latin typeface="Segoe UI" panose="020B0502040204020203" pitchFamily="34" charset="0"/>
            <a:ea typeface="Segoe UI" panose="020B0502040204020203" pitchFamily="34" charset="0"/>
            <a:cs typeface="Times New Roman" panose="02020603050405020304" pitchFamily="18" charset="0"/>
          </a:endParaRPr>
        </a:p>
        <a:p>
          <a:pPr algn="ctr">
            <a:spcAft>
              <a:spcPts val="400"/>
            </a:spcAft>
          </a:pPr>
          <a:r>
            <a:rPr lang="x-none" sz="2000" b="1">
              <a:solidFill>
                <a:srgbClr val="1F497C"/>
              </a:solidFill>
              <a:effectLst/>
              <a:latin typeface="Helvetica" panose="020B0604020202020204" pitchFamily="34" charset="0"/>
              <a:ea typeface="Times New Roman" panose="02020603050405020304" pitchFamily="18" charset="0"/>
              <a:cs typeface="Times New Roman" panose="02020603050405020304" pitchFamily="18" charset="0"/>
            </a:rPr>
            <a:t> </a:t>
          </a:r>
          <a:endParaRPr lang="fr-FR" sz="1000">
            <a:effectLst/>
            <a:latin typeface="Segoe UI" panose="020B0502040204020203" pitchFamily="34" charset="0"/>
            <a:ea typeface="Segoe UI" panose="020B0502040204020203" pitchFamily="34"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0</xdr:colOff>
      <xdr:row>215</xdr:row>
      <xdr:rowOff>0</xdr:rowOff>
    </xdr:from>
    <xdr:ext cx="76200" cy="190500"/>
    <xdr:sp macro="" textlink="">
      <xdr:nvSpPr>
        <xdr:cNvPr id="3" name="Text Box 45">
          <a:extLst>
            <a:ext uri="{FF2B5EF4-FFF2-40B4-BE49-F238E27FC236}">
              <a16:creationId xmlns:a16="http://schemas.microsoft.com/office/drawing/2014/main" id="{1B0BE5BC-3CDD-4862-9558-4E5F73D8BA7D}"/>
            </a:ext>
          </a:extLst>
        </xdr:cNvPr>
        <xdr:cNvSpPr txBox="1">
          <a:spLocks noChangeArrowheads="1"/>
        </xdr:cNvSpPr>
      </xdr:nvSpPr>
      <xdr:spPr bwMode="auto">
        <a:xfrm>
          <a:off x="600075" y="64770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215</xdr:row>
      <xdr:rowOff>0</xdr:rowOff>
    </xdr:from>
    <xdr:ext cx="76200" cy="190500"/>
    <xdr:sp macro="" textlink="">
      <xdr:nvSpPr>
        <xdr:cNvPr id="4" name="Text Box 45">
          <a:extLst>
            <a:ext uri="{FF2B5EF4-FFF2-40B4-BE49-F238E27FC236}">
              <a16:creationId xmlns:a16="http://schemas.microsoft.com/office/drawing/2014/main" id="{125C39B9-04F3-4931-B89B-014D5F0CAAF4}"/>
            </a:ext>
          </a:extLst>
        </xdr:cNvPr>
        <xdr:cNvSpPr txBox="1">
          <a:spLocks noChangeArrowheads="1"/>
        </xdr:cNvSpPr>
      </xdr:nvSpPr>
      <xdr:spPr bwMode="auto">
        <a:xfrm>
          <a:off x="600075" y="64770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215</xdr:row>
      <xdr:rowOff>0</xdr:rowOff>
    </xdr:from>
    <xdr:ext cx="76200" cy="190500"/>
    <xdr:sp macro="" textlink="">
      <xdr:nvSpPr>
        <xdr:cNvPr id="5" name="Text Box 45">
          <a:extLst>
            <a:ext uri="{FF2B5EF4-FFF2-40B4-BE49-F238E27FC236}">
              <a16:creationId xmlns:a16="http://schemas.microsoft.com/office/drawing/2014/main" id="{0485566C-D2FA-4EBA-8587-080FBA5544E3}"/>
            </a:ext>
          </a:extLst>
        </xdr:cNvPr>
        <xdr:cNvSpPr txBox="1">
          <a:spLocks noChangeArrowheads="1"/>
        </xdr:cNvSpPr>
      </xdr:nvSpPr>
      <xdr:spPr bwMode="auto">
        <a:xfrm>
          <a:off x="600075" y="64770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215</xdr:row>
      <xdr:rowOff>0</xdr:rowOff>
    </xdr:from>
    <xdr:ext cx="76200" cy="190500"/>
    <xdr:sp macro="" textlink="">
      <xdr:nvSpPr>
        <xdr:cNvPr id="6" name="Text Box 45">
          <a:extLst>
            <a:ext uri="{FF2B5EF4-FFF2-40B4-BE49-F238E27FC236}">
              <a16:creationId xmlns:a16="http://schemas.microsoft.com/office/drawing/2014/main" id="{D697D612-2AE5-4780-887B-C22E51A2D779}"/>
            </a:ext>
          </a:extLst>
        </xdr:cNvPr>
        <xdr:cNvSpPr txBox="1">
          <a:spLocks noChangeArrowheads="1"/>
        </xdr:cNvSpPr>
      </xdr:nvSpPr>
      <xdr:spPr bwMode="auto">
        <a:xfrm>
          <a:off x="600075" y="64770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215</xdr:row>
      <xdr:rowOff>0</xdr:rowOff>
    </xdr:from>
    <xdr:ext cx="76200" cy="190500"/>
    <xdr:sp macro="" textlink="">
      <xdr:nvSpPr>
        <xdr:cNvPr id="7" name="Text Box 45">
          <a:extLst>
            <a:ext uri="{FF2B5EF4-FFF2-40B4-BE49-F238E27FC236}">
              <a16:creationId xmlns:a16="http://schemas.microsoft.com/office/drawing/2014/main" id="{FA3C0CC4-EB9F-4070-8628-FC27429CCCF8}"/>
            </a:ext>
          </a:extLst>
        </xdr:cNvPr>
        <xdr:cNvSpPr txBox="1">
          <a:spLocks noChangeArrowheads="1"/>
        </xdr:cNvSpPr>
      </xdr:nvSpPr>
      <xdr:spPr bwMode="auto">
        <a:xfrm>
          <a:off x="600075" y="64770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215</xdr:row>
      <xdr:rowOff>0</xdr:rowOff>
    </xdr:from>
    <xdr:ext cx="76200" cy="190500"/>
    <xdr:sp macro="" textlink="">
      <xdr:nvSpPr>
        <xdr:cNvPr id="8" name="Text Box 45">
          <a:extLst>
            <a:ext uri="{FF2B5EF4-FFF2-40B4-BE49-F238E27FC236}">
              <a16:creationId xmlns:a16="http://schemas.microsoft.com/office/drawing/2014/main" id="{8BB0760C-EE0F-4AF7-8DAB-1268127661BB}"/>
            </a:ext>
          </a:extLst>
        </xdr:cNvPr>
        <xdr:cNvSpPr txBox="1">
          <a:spLocks noChangeArrowheads="1"/>
        </xdr:cNvSpPr>
      </xdr:nvSpPr>
      <xdr:spPr bwMode="auto">
        <a:xfrm>
          <a:off x="600075" y="64770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215</xdr:row>
      <xdr:rowOff>0</xdr:rowOff>
    </xdr:from>
    <xdr:ext cx="76200" cy="190500"/>
    <xdr:sp macro="" textlink="">
      <xdr:nvSpPr>
        <xdr:cNvPr id="9" name="Text Box 45">
          <a:extLst>
            <a:ext uri="{FF2B5EF4-FFF2-40B4-BE49-F238E27FC236}">
              <a16:creationId xmlns:a16="http://schemas.microsoft.com/office/drawing/2014/main" id="{08CC67A6-097B-40B1-ABB4-C249A19E1579}"/>
            </a:ext>
          </a:extLst>
        </xdr:cNvPr>
        <xdr:cNvSpPr txBox="1">
          <a:spLocks noChangeArrowheads="1"/>
        </xdr:cNvSpPr>
      </xdr:nvSpPr>
      <xdr:spPr bwMode="auto">
        <a:xfrm>
          <a:off x="600075" y="64770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2</xdr:col>
      <xdr:colOff>428998</xdr:colOff>
      <xdr:row>104</xdr:row>
      <xdr:rowOff>161179</xdr:rowOff>
    </xdr:from>
    <xdr:to>
      <xdr:col>3</xdr:col>
      <xdr:colOff>197409</xdr:colOff>
      <xdr:row>110</xdr:row>
      <xdr:rowOff>35719</xdr:rowOff>
    </xdr:to>
    <xdr:sp macro="" textlink="">
      <xdr:nvSpPr>
        <xdr:cNvPr id="10" name="Accolade fermante 9">
          <a:extLst>
            <a:ext uri="{FF2B5EF4-FFF2-40B4-BE49-F238E27FC236}">
              <a16:creationId xmlns:a16="http://schemas.microsoft.com/office/drawing/2014/main" id="{34598B1A-E8CD-4C19-9E09-C1AD1D5E75BF}"/>
            </a:ext>
          </a:extLst>
        </xdr:cNvPr>
        <xdr:cNvSpPr/>
      </xdr:nvSpPr>
      <xdr:spPr>
        <a:xfrm>
          <a:off x="5667748" y="22211554"/>
          <a:ext cx="423255" cy="1088978"/>
        </a:xfrm>
        <a:prstGeom prst="rightBrace">
          <a:avLst/>
        </a:prstGeom>
        <a:ln w="1905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editAs="oneCell">
    <xdr:from>
      <xdr:col>3</xdr:col>
      <xdr:colOff>568470</xdr:colOff>
      <xdr:row>0</xdr:row>
      <xdr:rowOff>66675</xdr:rowOff>
    </xdr:from>
    <xdr:to>
      <xdr:col>5</xdr:col>
      <xdr:colOff>304799</xdr:colOff>
      <xdr:row>4</xdr:row>
      <xdr:rowOff>2381</xdr:rowOff>
    </xdr:to>
    <xdr:pic>
      <xdr:nvPicPr>
        <xdr:cNvPr id="11" name="Image 10">
          <a:extLst>
            <a:ext uri="{FF2B5EF4-FFF2-40B4-BE49-F238E27FC236}">
              <a16:creationId xmlns:a16="http://schemas.microsoft.com/office/drawing/2014/main" id="{9299957E-A5F8-489E-A905-D5E3F806BFB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88220" y="66675"/>
          <a:ext cx="1412729" cy="742950"/>
        </a:xfrm>
        <a:prstGeom prst="rect">
          <a:avLst/>
        </a:prstGeom>
      </xdr:spPr>
    </xdr:pic>
    <xdr:clientData/>
  </xdr:twoCellAnchor>
  <xdr:oneCellAnchor>
    <xdr:from>
      <xdr:col>1</xdr:col>
      <xdr:colOff>0</xdr:colOff>
      <xdr:row>275</xdr:row>
      <xdr:rowOff>0</xdr:rowOff>
    </xdr:from>
    <xdr:ext cx="76200" cy="190500"/>
    <xdr:sp macro="" textlink="">
      <xdr:nvSpPr>
        <xdr:cNvPr id="13" name="Text Box 45">
          <a:extLst>
            <a:ext uri="{FF2B5EF4-FFF2-40B4-BE49-F238E27FC236}">
              <a16:creationId xmlns:a16="http://schemas.microsoft.com/office/drawing/2014/main" id="{68E9639C-043B-4EAD-AAA5-7E8FCA7AE810}"/>
            </a:ext>
          </a:extLst>
        </xdr:cNvPr>
        <xdr:cNvSpPr txBox="1">
          <a:spLocks noChangeArrowheads="1"/>
        </xdr:cNvSpPr>
      </xdr:nvSpPr>
      <xdr:spPr bwMode="auto">
        <a:xfrm>
          <a:off x="595313" y="43445906"/>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275</xdr:row>
      <xdr:rowOff>0</xdr:rowOff>
    </xdr:from>
    <xdr:ext cx="76200" cy="190500"/>
    <xdr:sp macro="" textlink="">
      <xdr:nvSpPr>
        <xdr:cNvPr id="14" name="Text Box 45">
          <a:extLst>
            <a:ext uri="{FF2B5EF4-FFF2-40B4-BE49-F238E27FC236}">
              <a16:creationId xmlns:a16="http://schemas.microsoft.com/office/drawing/2014/main" id="{603F23BB-093B-49FB-9F73-05E1BA7644C9}"/>
            </a:ext>
          </a:extLst>
        </xdr:cNvPr>
        <xdr:cNvSpPr txBox="1">
          <a:spLocks noChangeArrowheads="1"/>
        </xdr:cNvSpPr>
      </xdr:nvSpPr>
      <xdr:spPr bwMode="auto">
        <a:xfrm>
          <a:off x="595313" y="43445906"/>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275</xdr:row>
      <xdr:rowOff>0</xdr:rowOff>
    </xdr:from>
    <xdr:ext cx="76200" cy="190500"/>
    <xdr:sp macro="" textlink="">
      <xdr:nvSpPr>
        <xdr:cNvPr id="15" name="Text Box 45">
          <a:extLst>
            <a:ext uri="{FF2B5EF4-FFF2-40B4-BE49-F238E27FC236}">
              <a16:creationId xmlns:a16="http://schemas.microsoft.com/office/drawing/2014/main" id="{A848014B-5D29-4F1E-A14E-D7836AC96639}"/>
            </a:ext>
          </a:extLst>
        </xdr:cNvPr>
        <xdr:cNvSpPr txBox="1">
          <a:spLocks noChangeArrowheads="1"/>
        </xdr:cNvSpPr>
      </xdr:nvSpPr>
      <xdr:spPr bwMode="auto">
        <a:xfrm>
          <a:off x="595313" y="43445906"/>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275</xdr:row>
      <xdr:rowOff>0</xdr:rowOff>
    </xdr:from>
    <xdr:ext cx="76200" cy="190500"/>
    <xdr:sp macro="" textlink="">
      <xdr:nvSpPr>
        <xdr:cNvPr id="16" name="Text Box 45">
          <a:extLst>
            <a:ext uri="{FF2B5EF4-FFF2-40B4-BE49-F238E27FC236}">
              <a16:creationId xmlns:a16="http://schemas.microsoft.com/office/drawing/2014/main" id="{915DE858-CF68-4533-8530-1A1C3B72D00C}"/>
            </a:ext>
          </a:extLst>
        </xdr:cNvPr>
        <xdr:cNvSpPr txBox="1">
          <a:spLocks noChangeArrowheads="1"/>
        </xdr:cNvSpPr>
      </xdr:nvSpPr>
      <xdr:spPr bwMode="auto">
        <a:xfrm>
          <a:off x="595313" y="43445906"/>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275</xdr:row>
      <xdr:rowOff>0</xdr:rowOff>
    </xdr:from>
    <xdr:ext cx="76200" cy="190500"/>
    <xdr:sp macro="" textlink="">
      <xdr:nvSpPr>
        <xdr:cNvPr id="17" name="Text Box 45">
          <a:extLst>
            <a:ext uri="{FF2B5EF4-FFF2-40B4-BE49-F238E27FC236}">
              <a16:creationId xmlns:a16="http://schemas.microsoft.com/office/drawing/2014/main" id="{03EACB69-791D-4EF3-9A40-D0B239E5BF3F}"/>
            </a:ext>
          </a:extLst>
        </xdr:cNvPr>
        <xdr:cNvSpPr txBox="1">
          <a:spLocks noChangeArrowheads="1"/>
        </xdr:cNvSpPr>
      </xdr:nvSpPr>
      <xdr:spPr bwMode="auto">
        <a:xfrm>
          <a:off x="595313" y="43445906"/>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275</xdr:row>
      <xdr:rowOff>0</xdr:rowOff>
    </xdr:from>
    <xdr:ext cx="76200" cy="190500"/>
    <xdr:sp macro="" textlink="">
      <xdr:nvSpPr>
        <xdr:cNvPr id="18" name="Text Box 45">
          <a:extLst>
            <a:ext uri="{FF2B5EF4-FFF2-40B4-BE49-F238E27FC236}">
              <a16:creationId xmlns:a16="http://schemas.microsoft.com/office/drawing/2014/main" id="{A96A68F6-59B9-471F-B108-5BB30729DDAF}"/>
            </a:ext>
          </a:extLst>
        </xdr:cNvPr>
        <xdr:cNvSpPr txBox="1">
          <a:spLocks noChangeArrowheads="1"/>
        </xdr:cNvSpPr>
      </xdr:nvSpPr>
      <xdr:spPr bwMode="auto">
        <a:xfrm>
          <a:off x="595313" y="43445906"/>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275</xdr:row>
      <xdr:rowOff>0</xdr:rowOff>
    </xdr:from>
    <xdr:ext cx="76200" cy="190500"/>
    <xdr:sp macro="" textlink="">
      <xdr:nvSpPr>
        <xdr:cNvPr id="19" name="Text Box 45">
          <a:extLst>
            <a:ext uri="{FF2B5EF4-FFF2-40B4-BE49-F238E27FC236}">
              <a16:creationId xmlns:a16="http://schemas.microsoft.com/office/drawing/2014/main" id="{705B20BC-DD6D-454F-981A-C9B7DC8F4635}"/>
            </a:ext>
          </a:extLst>
        </xdr:cNvPr>
        <xdr:cNvSpPr txBox="1">
          <a:spLocks noChangeArrowheads="1"/>
        </xdr:cNvSpPr>
      </xdr:nvSpPr>
      <xdr:spPr bwMode="auto">
        <a:xfrm>
          <a:off x="595313" y="43445906"/>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egisfr-my.sharepoint.com/2258_EUROMED%20CENTER%202/7-DCE/2-%20Donn&#233;es%20de%20travail/LOTS%20SO/Euromed%20PRO%20Recap%20estimation%20g&#233;n&#233;rale%20avec%20d&#233;tails-%20110207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cap estimation générale"/>
      <sheetName val="Estimation GO"/>
      <sheetName val="Estimation CEA complet"/>
      <sheetName val="Estimation CEA - PK (2)"/>
      <sheetName val="Estimation CEA - bat L (2)"/>
      <sheetName val="Estimation CEA - bat H (2)"/>
      <sheetName val="Estimation CEA - bat H2 (2)"/>
      <sheetName val="Estimation CEA - bat I (2)"/>
      <sheetName val="Comparatif APS-PRO"/>
      <sheetName val="Décompte BP"/>
      <sheetName val="Peinture PK"/>
      <sheetName val="Estimation CEA - PK"/>
      <sheetName val="Estimation CEA - bat L"/>
      <sheetName val="Estimation CEA - bat H"/>
      <sheetName val="Estimation CEA - bat H2"/>
    </sheetNames>
    <sheetDataSet>
      <sheetData sheetId="0">
        <row r="115">
          <cell r="G115">
            <v>5040679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D5E42C-814C-4C4D-8B2E-FE5DBCB76F3C}">
  <sheetPr>
    <pageSetUpPr fitToPage="1"/>
  </sheetPr>
  <dimension ref="A1:A10"/>
  <sheetViews>
    <sheetView view="pageBreakPreview" topLeftCell="A13" zoomScale="60" zoomScaleNormal="100" workbookViewId="0">
      <selection activeCell="L30" sqref="L30"/>
    </sheetView>
  </sheetViews>
  <sheetFormatPr baseColWidth="10" defaultRowHeight="14.5"/>
  <sheetData>
    <row r="1" spans="1:1">
      <c r="A1" s="105"/>
    </row>
    <row r="2" spans="1:1">
      <c r="A2" s="105"/>
    </row>
    <row r="3" spans="1:1">
      <c r="A3" s="105"/>
    </row>
    <row r="4" spans="1:1">
      <c r="A4" s="105"/>
    </row>
    <row r="5" spans="1:1">
      <c r="A5" s="105"/>
    </row>
    <row r="6" spans="1:1">
      <c r="A6" s="105"/>
    </row>
    <row r="7" spans="1:1">
      <c r="A7" s="105"/>
    </row>
    <row r="8" spans="1:1">
      <c r="A8" s="105"/>
    </row>
    <row r="9" spans="1:1">
      <c r="A9" s="105"/>
    </row>
    <row r="10" spans="1:1">
      <c r="A10" s="105"/>
    </row>
  </sheetData>
  <pageMargins left="0.70866141732283472" right="0.70866141732283472" top="0.74803149606299213" bottom="0.74803149606299213" header="0.31496062992125984" footer="0.31496062992125984"/>
  <pageSetup paperSize="9" scale="8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Y285"/>
  <sheetViews>
    <sheetView tabSelected="1" view="pageBreakPreview" topLeftCell="A222" zoomScale="80" zoomScaleNormal="80" zoomScaleSheetLayoutView="80" workbookViewId="0">
      <selection activeCell="D196" sqref="D196"/>
    </sheetView>
  </sheetViews>
  <sheetFormatPr baseColWidth="10" defaultColWidth="11.453125" defaultRowHeight="16.5"/>
  <cols>
    <col min="1" max="1" width="9" style="1" customWidth="1"/>
    <col min="2" max="2" width="66" style="1" customWidth="1"/>
    <col min="3" max="3" width="9.453125" style="1" customWidth="1"/>
    <col min="4" max="5" width="12.54296875" style="1" customWidth="1"/>
    <col min="6" max="7" width="16.1796875" style="1" customWidth="1"/>
    <col min="8" max="8" width="12.54296875" style="6" bestFit="1" customWidth="1"/>
    <col min="9" max="9" width="15.1796875" style="1" customWidth="1"/>
    <col min="10" max="16384" width="11.453125" style="1"/>
  </cols>
  <sheetData>
    <row r="1" spans="1:20" s="108" customFormat="1" ht="31">
      <c r="A1" s="106" t="s">
        <v>155</v>
      </c>
      <c r="B1" s="107"/>
      <c r="C1" s="107"/>
      <c r="D1" s="107"/>
      <c r="E1" s="107"/>
    </row>
    <row r="2" spans="1:20" s="108" customFormat="1" ht="14.5">
      <c r="A2" s="107" t="s">
        <v>156</v>
      </c>
      <c r="B2" s="107"/>
      <c r="C2" s="107"/>
      <c r="D2" s="107"/>
      <c r="E2" s="107"/>
    </row>
    <row r="3" spans="1:20" s="108" customFormat="1" ht="15" customHeight="1">
      <c r="A3" s="109"/>
      <c r="B3" s="107"/>
      <c r="C3" s="107"/>
      <c r="D3" s="107"/>
      <c r="E3" s="107"/>
    </row>
    <row r="4" spans="1:20" s="108" customFormat="1" ht="14.5">
      <c r="A4" s="117" t="s">
        <v>158</v>
      </c>
      <c r="B4" s="117"/>
      <c r="C4" s="117"/>
      <c r="D4" s="117"/>
      <c r="E4" s="117"/>
      <c r="F4" s="117"/>
    </row>
    <row r="5" spans="1:20" s="108" customFormat="1" ht="30" customHeight="1">
      <c r="A5" s="110" t="s">
        <v>157</v>
      </c>
      <c r="B5" s="107"/>
    </row>
    <row r="6" spans="1:20" ht="68.25" customHeight="1">
      <c r="A6" s="119" t="s">
        <v>7</v>
      </c>
      <c r="B6" s="120"/>
      <c r="C6" s="120"/>
      <c r="D6" s="120"/>
      <c r="E6" s="120"/>
      <c r="F6" s="120"/>
      <c r="G6" s="121"/>
      <c r="H6" s="1"/>
    </row>
    <row r="7" spans="1:20" s="3" customFormat="1" ht="31.5" customHeight="1">
      <c r="A7" s="7" t="s">
        <v>8</v>
      </c>
      <c r="B7" s="8" t="s">
        <v>9</v>
      </c>
      <c r="C7" s="9" t="s">
        <v>0</v>
      </c>
      <c r="D7" s="10" t="s">
        <v>10</v>
      </c>
      <c r="E7" s="10" t="s">
        <v>11</v>
      </c>
      <c r="F7" s="11" t="s">
        <v>12</v>
      </c>
      <c r="G7" s="11" t="s">
        <v>13</v>
      </c>
      <c r="H7" s="2"/>
    </row>
    <row r="8" spans="1:20">
      <c r="A8" s="122" t="s">
        <v>159</v>
      </c>
      <c r="B8" s="122"/>
      <c r="C8" s="122"/>
      <c r="D8" s="122"/>
      <c r="E8" s="122"/>
      <c r="F8" s="122"/>
      <c r="G8" s="122"/>
      <c r="H8" s="4"/>
    </row>
    <row r="9" spans="1:20">
      <c r="A9" s="66">
        <v>1</v>
      </c>
      <c r="B9" s="63" t="s">
        <v>20</v>
      </c>
      <c r="C9" s="12"/>
      <c r="D9" s="18"/>
      <c r="E9" s="12"/>
      <c r="F9" s="13"/>
      <c r="G9" s="14"/>
      <c r="H9" s="4"/>
    </row>
    <row r="10" spans="1:20">
      <c r="A10" s="67"/>
      <c r="B10" s="64" t="s">
        <v>1</v>
      </c>
      <c r="C10" s="18" t="s">
        <v>18</v>
      </c>
      <c r="D10" s="18" t="s">
        <v>2</v>
      </c>
      <c r="E10" s="12"/>
      <c r="F10" s="15"/>
      <c r="G10" s="14">
        <f>+IF(D10&gt;0,D10*F10,"")</f>
        <v>0</v>
      </c>
      <c r="H10" s="4"/>
    </row>
    <row r="11" spans="1:20">
      <c r="A11" s="67"/>
      <c r="B11" s="64" t="s">
        <v>3</v>
      </c>
      <c r="C11" s="18" t="s">
        <v>18</v>
      </c>
      <c r="D11" s="18" t="s">
        <v>2</v>
      </c>
      <c r="E11" s="12"/>
      <c r="F11" s="15"/>
      <c r="G11" s="14">
        <f t="shared" ref="G11:G12" si="0">+IF(D11&gt;0,D11*F11,"")</f>
        <v>0</v>
      </c>
      <c r="H11" s="4"/>
    </row>
    <row r="12" spans="1:20">
      <c r="A12" s="67"/>
      <c r="B12" s="64" t="s">
        <v>4</v>
      </c>
      <c r="C12" s="18" t="s">
        <v>18</v>
      </c>
      <c r="D12" s="18" t="s">
        <v>2</v>
      </c>
      <c r="E12" s="12"/>
      <c r="F12" s="15"/>
      <c r="G12" s="14">
        <f t="shared" si="0"/>
        <v>0</v>
      </c>
      <c r="H12" s="4"/>
    </row>
    <row r="13" spans="1:20">
      <c r="A13" s="67"/>
      <c r="B13" s="26"/>
      <c r="C13" s="12"/>
      <c r="D13" s="18"/>
      <c r="E13" s="12"/>
      <c r="F13" s="13"/>
      <c r="G13" s="17"/>
      <c r="H13" s="4"/>
    </row>
    <row r="14" spans="1:20" s="36" customFormat="1" ht="16">
      <c r="A14" s="32"/>
      <c r="B14" s="33" t="str">
        <f>CONCATENATE("Sous total HT . ", "  - ",B9)</f>
        <v>Sous total HT .   - Dispositions générales</v>
      </c>
      <c r="C14" s="34"/>
      <c r="D14" s="99"/>
      <c r="E14" s="34"/>
      <c r="F14" s="34"/>
      <c r="G14" s="38">
        <f>SUM(G10:G12)</f>
        <v>0</v>
      </c>
      <c r="H14" s="35"/>
      <c r="M14" s="37"/>
      <c r="N14" s="37"/>
      <c r="O14" s="37"/>
      <c r="P14" s="37"/>
      <c r="Q14" s="37"/>
      <c r="R14" s="37"/>
      <c r="S14" s="37"/>
      <c r="T14" s="37"/>
    </row>
    <row r="15" spans="1:20">
      <c r="A15" s="67"/>
      <c r="B15" s="26"/>
      <c r="C15" s="12"/>
      <c r="D15" s="12"/>
      <c r="E15" s="12"/>
      <c r="F15" s="13"/>
      <c r="G15" s="17"/>
      <c r="H15" s="4"/>
    </row>
    <row r="16" spans="1:20">
      <c r="A16" s="67"/>
      <c r="B16" s="91"/>
      <c r="C16" s="12"/>
      <c r="D16" s="12"/>
      <c r="E16" s="12"/>
      <c r="F16" s="13"/>
      <c r="G16" s="17"/>
      <c r="H16" s="4"/>
    </row>
    <row r="17" spans="1:20">
      <c r="A17" s="66">
        <v>3</v>
      </c>
      <c r="B17" s="63" t="s">
        <v>120</v>
      </c>
      <c r="C17" s="12"/>
      <c r="D17" s="12"/>
      <c r="E17" s="12"/>
      <c r="F17" s="13"/>
      <c r="G17" s="17"/>
      <c r="H17" s="4"/>
      <c r="K17" s="118"/>
      <c r="L17" s="118"/>
      <c r="M17" s="118"/>
    </row>
    <row r="18" spans="1:20">
      <c r="A18" s="66"/>
      <c r="B18" s="92"/>
      <c r="C18" s="12"/>
      <c r="D18" s="12"/>
      <c r="E18" s="12"/>
      <c r="F18" s="13"/>
      <c r="G18" s="17"/>
      <c r="K18" s="118"/>
      <c r="L18" s="118"/>
      <c r="M18" s="118"/>
    </row>
    <row r="19" spans="1:20" s="68" customFormat="1" ht="16">
      <c r="A19" s="66" t="s">
        <v>65</v>
      </c>
      <c r="B19" s="63" t="s">
        <v>44</v>
      </c>
      <c r="C19" s="70"/>
      <c r="D19" s="71"/>
      <c r="E19" s="70"/>
      <c r="F19" s="70"/>
      <c r="G19" s="72"/>
      <c r="K19" s="118"/>
      <c r="L19" s="118"/>
      <c r="M19" s="118"/>
    </row>
    <row r="20" spans="1:20" s="68" customFormat="1" ht="13.5" customHeight="1">
      <c r="A20" s="29"/>
      <c r="B20" s="65" t="s">
        <v>19</v>
      </c>
      <c r="C20" s="18" t="s">
        <v>18</v>
      </c>
      <c r="D20" s="18">
        <v>1</v>
      </c>
      <c r="E20" s="18"/>
      <c r="F20" s="15"/>
      <c r="G20" s="14">
        <f t="shared" ref="G20" si="1">+IF(D20&gt;0,D20*F20,"")</f>
        <v>0</v>
      </c>
      <c r="K20" s="118"/>
      <c r="L20" s="118"/>
      <c r="M20" s="118"/>
    </row>
    <row r="21" spans="1:20" s="68" customFormat="1" ht="13.5" customHeight="1">
      <c r="A21" s="29"/>
      <c r="B21" s="65"/>
      <c r="C21" s="18"/>
      <c r="D21" s="18"/>
      <c r="E21" s="18"/>
      <c r="F21" s="15"/>
      <c r="G21" s="14"/>
      <c r="K21" s="118"/>
      <c r="L21" s="118"/>
      <c r="M21" s="118"/>
    </row>
    <row r="22" spans="1:20">
      <c r="A22" s="29"/>
      <c r="B22" s="25"/>
      <c r="C22" s="12"/>
      <c r="D22" s="12"/>
      <c r="E22" s="12"/>
      <c r="F22" s="13"/>
      <c r="G22" s="17"/>
      <c r="H22" s="4"/>
      <c r="K22" s="118"/>
      <c r="L22" s="118"/>
      <c r="M22" s="118"/>
    </row>
    <row r="23" spans="1:20">
      <c r="A23" s="113"/>
      <c r="B23" s="114"/>
      <c r="C23" s="115"/>
      <c r="D23" s="115"/>
      <c r="E23" s="115"/>
      <c r="F23" s="116"/>
      <c r="G23" s="116"/>
      <c r="K23" s="112"/>
      <c r="L23" s="112"/>
      <c r="M23" s="112"/>
    </row>
    <row r="24" spans="1:20" s="36" customFormat="1" ht="16">
      <c r="A24" s="32"/>
      <c r="B24" s="33" t="str">
        <f>CONCATENATE("Sous total HT . ",B19, " .")</f>
        <v>Sous total HT . Interventions sur l'existant CVC .</v>
      </c>
      <c r="C24" s="34"/>
      <c r="D24" s="99"/>
      <c r="E24" s="34"/>
      <c r="F24" s="34"/>
      <c r="G24" s="38">
        <f>SUM(G19:G21)</f>
        <v>0</v>
      </c>
      <c r="H24" s="35"/>
      <c r="M24" s="37"/>
      <c r="N24" s="37"/>
      <c r="O24" s="37"/>
      <c r="P24" s="37"/>
      <c r="Q24" s="37"/>
      <c r="R24" s="37"/>
      <c r="S24" s="37"/>
      <c r="T24" s="37"/>
    </row>
    <row r="25" spans="1:20">
      <c r="A25" s="67"/>
      <c r="B25" s="26"/>
      <c r="C25" s="12"/>
      <c r="D25" s="12"/>
      <c r="E25" s="12"/>
      <c r="F25" s="13"/>
      <c r="G25" s="17"/>
      <c r="H25" s="4"/>
    </row>
    <row r="26" spans="1:20">
      <c r="A26" s="66" t="s">
        <v>66</v>
      </c>
      <c r="B26" s="63" t="s">
        <v>122</v>
      </c>
      <c r="C26" s="12"/>
      <c r="D26" s="12"/>
      <c r="E26" s="12"/>
      <c r="F26" s="13"/>
      <c r="G26" s="17"/>
      <c r="H26" s="4"/>
      <c r="K26" s="118"/>
      <c r="L26" s="118"/>
      <c r="M26" s="118"/>
    </row>
    <row r="27" spans="1:20" s="68" customFormat="1" ht="16">
      <c r="A27" s="29"/>
      <c r="B27" s="69" t="s">
        <v>67</v>
      </c>
      <c r="C27" s="70"/>
      <c r="D27" s="71"/>
      <c r="E27" s="70"/>
      <c r="F27" s="70"/>
      <c r="G27" s="72"/>
      <c r="K27" s="118"/>
      <c r="L27" s="118"/>
      <c r="M27" s="118"/>
    </row>
    <row r="28" spans="1:20" s="36" customFormat="1" ht="16">
      <c r="A28" s="78"/>
      <c r="B28" s="83" t="s">
        <v>72</v>
      </c>
      <c r="C28" s="79" t="s">
        <v>5</v>
      </c>
      <c r="D28" s="100">
        <v>155</v>
      </c>
      <c r="E28" s="79"/>
      <c r="F28" s="80"/>
      <c r="G28" s="81">
        <f t="shared" ref="G28:G35" si="2">F28*D28</f>
        <v>0</v>
      </c>
      <c r="H28" s="35"/>
      <c r="I28" s="82"/>
      <c r="K28" s="118"/>
      <c r="L28" s="118"/>
      <c r="M28" s="118"/>
      <c r="N28" s="37"/>
      <c r="O28" s="37"/>
      <c r="P28" s="37"/>
      <c r="Q28" s="37"/>
      <c r="R28" s="37"/>
      <c r="S28" s="37"/>
      <c r="T28" s="37"/>
    </row>
    <row r="29" spans="1:20" s="36" customFormat="1" ht="16">
      <c r="A29" s="78"/>
      <c r="B29" s="83" t="s">
        <v>34</v>
      </c>
      <c r="C29" s="79" t="s">
        <v>5</v>
      </c>
      <c r="D29" s="100">
        <v>155</v>
      </c>
      <c r="E29" s="79"/>
      <c r="F29" s="80"/>
      <c r="G29" s="81">
        <f t="shared" si="2"/>
        <v>0</v>
      </c>
      <c r="H29" s="35"/>
      <c r="I29" s="82"/>
      <c r="K29" s="118"/>
      <c r="L29" s="118"/>
      <c r="M29" s="118"/>
      <c r="N29" s="37"/>
      <c r="O29" s="37"/>
      <c r="P29" s="37"/>
      <c r="Q29" s="37"/>
      <c r="R29" s="37"/>
      <c r="S29" s="37"/>
      <c r="T29" s="37"/>
    </row>
    <row r="30" spans="1:20" s="36" customFormat="1" ht="16">
      <c r="A30" s="78"/>
      <c r="B30" s="83" t="s">
        <v>73</v>
      </c>
      <c r="C30" s="79" t="s">
        <v>6</v>
      </c>
      <c r="D30" s="100">
        <v>2</v>
      </c>
      <c r="E30" s="79"/>
      <c r="F30" s="80"/>
      <c r="G30" s="81">
        <f t="shared" si="2"/>
        <v>0</v>
      </c>
      <c r="H30" s="35"/>
      <c r="I30" s="82"/>
      <c r="K30" s="118"/>
      <c r="L30" s="118"/>
      <c r="M30" s="118"/>
      <c r="N30" s="37"/>
      <c r="O30" s="37"/>
      <c r="P30" s="37"/>
      <c r="Q30" s="37"/>
      <c r="R30" s="37"/>
      <c r="S30" s="37"/>
      <c r="T30" s="37"/>
    </row>
    <row r="31" spans="1:20" s="36" customFormat="1" ht="16">
      <c r="A31" s="78"/>
      <c r="B31" s="83" t="s">
        <v>74</v>
      </c>
      <c r="C31" s="79" t="s">
        <v>6</v>
      </c>
      <c r="D31" s="100">
        <v>1</v>
      </c>
      <c r="E31" s="79"/>
      <c r="F31" s="80"/>
      <c r="G31" s="81">
        <f t="shared" si="2"/>
        <v>0</v>
      </c>
      <c r="H31" s="35"/>
      <c r="I31" s="82"/>
      <c r="K31" s="118"/>
      <c r="L31" s="118"/>
      <c r="M31" s="118"/>
      <c r="N31" s="37"/>
      <c r="O31" s="37"/>
      <c r="P31" s="37"/>
      <c r="Q31" s="37"/>
      <c r="R31" s="37"/>
      <c r="S31" s="37"/>
      <c r="T31" s="37"/>
    </row>
    <row r="32" spans="1:20" s="36" customFormat="1" ht="16">
      <c r="A32" s="78"/>
      <c r="B32" s="83" t="s">
        <v>75</v>
      </c>
      <c r="C32" s="79" t="s">
        <v>6</v>
      </c>
      <c r="D32" s="100">
        <v>1</v>
      </c>
      <c r="E32" s="79"/>
      <c r="F32" s="80"/>
      <c r="G32" s="81">
        <f t="shared" si="2"/>
        <v>0</v>
      </c>
      <c r="H32" s="35"/>
      <c r="I32" s="82"/>
      <c r="K32" s="118"/>
      <c r="L32" s="118"/>
      <c r="M32" s="118"/>
      <c r="N32" s="37"/>
      <c r="O32" s="37"/>
      <c r="P32" s="37"/>
      <c r="Q32" s="37"/>
      <c r="R32" s="37"/>
      <c r="S32" s="37"/>
      <c r="T32" s="37"/>
    </row>
    <row r="33" spans="1:20" s="36" customFormat="1" ht="16">
      <c r="A33" s="78"/>
      <c r="B33" s="83" t="s">
        <v>76</v>
      </c>
      <c r="C33" s="79" t="s">
        <v>6</v>
      </c>
      <c r="D33" s="100">
        <v>1</v>
      </c>
      <c r="E33" s="79"/>
      <c r="F33" s="80"/>
      <c r="G33" s="81">
        <f t="shared" si="2"/>
        <v>0</v>
      </c>
      <c r="H33" s="35"/>
      <c r="I33" s="82"/>
      <c r="K33" s="118"/>
      <c r="L33" s="118"/>
      <c r="M33" s="118"/>
      <c r="N33" s="37"/>
      <c r="O33" s="37"/>
      <c r="P33" s="37"/>
      <c r="Q33" s="37"/>
      <c r="R33" s="37"/>
      <c r="S33" s="37"/>
      <c r="T33" s="37"/>
    </row>
    <row r="34" spans="1:20" s="36" customFormat="1" ht="16">
      <c r="A34" s="78"/>
      <c r="B34" s="83" t="s">
        <v>77</v>
      </c>
      <c r="C34" s="79" t="s">
        <v>6</v>
      </c>
      <c r="D34" s="100">
        <v>2</v>
      </c>
      <c r="E34" s="79"/>
      <c r="F34" s="80"/>
      <c r="G34" s="81">
        <f t="shared" si="2"/>
        <v>0</v>
      </c>
      <c r="H34" s="35"/>
      <c r="I34" s="82"/>
      <c r="K34" s="118"/>
      <c r="L34" s="118"/>
      <c r="M34" s="118"/>
      <c r="N34" s="37"/>
      <c r="O34" s="37"/>
      <c r="P34" s="37"/>
      <c r="Q34" s="37"/>
      <c r="R34" s="37"/>
      <c r="S34" s="37"/>
      <c r="T34" s="37"/>
    </row>
    <row r="35" spans="1:20" s="36" customFormat="1" ht="16">
      <c r="A35" s="78"/>
      <c r="B35" s="83" t="s">
        <v>78</v>
      </c>
      <c r="C35" s="79" t="s">
        <v>6</v>
      </c>
      <c r="D35" s="100">
        <v>2</v>
      </c>
      <c r="E35" s="79"/>
      <c r="F35" s="80"/>
      <c r="G35" s="81">
        <f t="shared" si="2"/>
        <v>0</v>
      </c>
      <c r="H35" s="35"/>
      <c r="I35" s="82"/>
      <c r="K35" s="118"/>
      <c r="L35" s="118"/>
      <c r="M35" s="118"/>
      <c r="N35" s="37"/>
      <c r="O35" s="37"/>
      <c r="P35" s="37"/>
      <c r="Q35" s="37"/>
      <c r="R35" s="37"/>
      <c r="S35" s="37"/>
      <c r="T35" s="37"/>
    </row>
    <row r="36" spans="1:20" s="36" customFormat="1" ht="16">
      <c r="A36" s="75"/>
      <c r="B36" s="84"/>
      <c r="C36" s="85"/>
      <c r="D36" s="101"/>
      <c r="E36" s="85"/>
      <c r="F36" s="86"/>
      <c r="G36" s="87"/>
      <c r="H36" s="35"/>
      <c r="I36" s="82"/>
      <c r="K36" s="118"/>
      <c r="L36" s="118"/>
      <c r="M36" s="118"/>
      <c r="N36" s="37"/>
      <c r="O36" s="37"/>
      <c r="P36" s="37"/>
      <c r="Q36" s="37"/>
      <c r="R36" s="37"/>
      <c r="S36" s="37"/>
      <c r="T36" s="37"/>
    </row>
    <row r="37" spans="1:20" s="68" customFormat="1" ht="13.5" customHeight="1">
      <c r="A37" s="29"/>
      <c r="B37" s="69" t="s">
        <v>68</v>
      </c>
      <c r="C37" s="18" t="s">
        <v>18</v>
      </c>
      <c r="D37" s="18">
        <v>1</v>
      </c>
      <c r="E37" s="18"/>
      <c r="F37" s="15"/>
      <c r="G37" s="14">
        <f>D37*F37</f>
        <v>0</v>
      </c>
      <c r="K37" s="118"/>
      <c r="L37" s="118"/>
      <c r="M37" s="118"/>
    </row>
    <row r="38" spans="1:20">
      <c r="A38" s="29"/>
      <c r="B38" s="25"/>
      <c r="C38" s="12"/>
      <c r="D38" s="12"/>
      <c r="E38" s="12"/>
      <c r="F38" s="13"/>
      <c r="G38" s="17"/>
      <c r="H38" s="4"/>
      <c r="K38" s="118"/>
      <c r="L38" s="118"/>
      <c r="M38" s="118"/>
    </row>
    <row r="39" spans="1:20" s="36" customFormat="1" ht="16">
      <c r="A39" s="32"/>
      <c r="B39" s="33" t="str">
        <f>CONCATENATE("Sous total HT . ",B26, " .")</f>
        <v>Sous total HT . Distribution d'eau glacée process .</v>
      </c>
      <c r="C39" s="34"/>
      <c r="D39" s="99"/>
      <c r="E39" s="34"/>
      <c r="F39" s="34"/>
      <c r="G39" s="38">
        <f>SUM(G25:G38)</f>
        <v>0</v>
      </c>
      <c r="H39" s="35"/>
      <c r="K39" s="118"/>
      <c r="L39" s="118"/>
      <c r="M39" s="118"/>
      <c r="N39" s="37"/>
      <c r="O39" s="37"/>
      <c r="P39" s="37"/>
      <c r="Q39" s="37"/>
      <c r="R39" s="37"/>
      <c r="S39" s="37"/>
      <c r="T39" s="37"/>
    </row>
    <row r="40" spans="1:20">
      <c r="A40" s="67"/>
      <c r="B40" s="26"/>
      <c r="C40" s="12"/>
      <c r="D40" s="12"/>
      <c r="E40" s="12"/>
      <c r="F40" s="13"/>
      <c r="G40" s="17"/>
      <c r="H40" s="4"/>
    </row>
    <row r="41" spans="1:20">
      <c r="A41" s="66" t="s">
        <v>66</v>
      </c>
      <c r="B41" s="63" t="s">
        <v>121</v>
      </c>
      <c r="C41" s="12"/>
      <c r="D41" s="12"/>
      <c r="E41" s="12"/>
      <c r="F41" s="13"/>
      <c r="G41" s="17"/>
      <c r="H41" s="4"/>
      <c r="K41" s="118"/>
      <c r="L41" s="118"/>
      <c r="M41" s="118"/>
    </row>
    <row r="42" spans="1:20" s="68" customFormat="1" ht="16">
      <c r="A42" s="29"/>
      <c r="B42" s="69" t="s">
        <v>67</v>
      </c>
      <c r="C42" s="70"/>
      <c r="D42" s="71"/>
      <c r="E42" s="70"/>
      <c r="F42" s="70"/>
      <c r="G42" s="72"/>
      <c r="K42" s="118"/>
      <c r="L42" s="118"/>
      <c r="M42" s="118"/>
    </row>
    <row r="43" spans="1:20" s="36" customFormat="1" ht="16">
      <c r="A43" s="78"/>
      <c r="B43" s="83" t="s">
        <v>72</v>
      </c>
      <c r="C43" s="79" t="s">
        <v>5</v>
      </c>
      <c r="D43" s="100">
        <v>40</v>
      </c>
      <c r="E43" s="79"/>
      <c r="F43" s="80"/>
      <c r="G43" s="81">
        <f t="shared" ref="G43:G50" si="3">F43*D43</f>
        <v>0</v>
      </c>
      <c r="H43" s="35"/>
      <c r="I43" s="82"/>
      <c r="K43" s="118"/>
      <c r="L43" s="118"/>
      <c r="M43" s="118"/>
      <c r="N43" s="37"/>
      <c r="O43" s="37"/>
      <c r="P43" s="37"/>
      <c r="Q43" s="37"/>
      <c r="R43" s="37"/>
      <c r="S43" s="37"/>
      <c r="T43" s="37"/>
    </row>
    <row r="44" spans="1:20" s="36" customFormat="1" ht="16">
      <c r="A44" s="78"/>
      <c r="B44" s="83" t="s">
        <v>34</v>
      </c>
      <c r="C44" s="79" t="s">
        <v>5</v>
      </c>
      <c r="D44" s="100">
        <v>40</v>
      </c>
      <c r="E44" s="79"/>
      <c r="F44" s="80"/>
      <c r="G44" s="81">
        <f t="shared" si="3"/>
        <v>0</v>
      </c>
      <c r="H44" s="35"/>
      <c r="I44" s="82"/>
      <c r="K44" s="118"/>
      <c r="L44" s="118"/>
      <c r="M44" s="118"/>
      <c r="N44" s="37"/>
      <c r="O44" s="37"/>
      <c r="P44" s="37"/>
      <c r="Q44" s="37"/>
      <c r="R44" s="37"/>
      <c r="S44" s="37"/>
      <c r="T44" s="37"/>
    </row>
    <row r="45" spans="1:20" s="36" customFormat="1" ht="16">
      <c r="A45" s="78"/>
      <c r="B45" s="83" t="s">
        <v>73</v>
      </c>
      <c r="C45" s="79" t="s">
        <v>6</v>
      </c>
      <c r="D45" s="100">
        <v>2</v>
      </c>
      <c r="E45" s="79"/>
      <c r="F45" s="80"/>
      <c r="G45" s="81">
        <f t="shared" si="3"/>
        <v>0</v>
      </c>
      <c r="H45" s="35"/>
      <c r="I45" s="82"/>
      <c r="K45" s="118"/>
      <c r="L45" s="118"/>
      <c r="M45" s="118"/>
      <c r="N45" s="37"/>
      <c r="O45" s="37"/>
      <c r="P45" s="37"/>
      <c r="Q45" s="37"/>
      <c r="R45" s="37"/>
      <c r="S45" s="37"/>
      <c r="T45" s="37"/>
    </row>
    <row r="46" spans="1:20" s="36" customFormat="1" ht="16">
      <c r="A46" s="78"/>
      <c r="B46" s="83" t="s">
        <v>74</v>
      </c>
      <c r="C46" s="79" t="s">
        <v>6</v>
      </c>
      <c r="D46" s="100">
        <v>1</v>
      </c>
      <c r="E46" s="79"/>
      <c r="F46" s="80"/>
      <c r="G46" s="81">
        <f t="shared" si="3"/>
        <v>0</v>
      </c>
      <c r="H46" s="35"/>
      <c r="I46" s="82"/>
      <c r="K46" s="118"/>
      <c r="L46" s="118"/>
      <c r="M46" s="118"/>
      <c r="N46" s="37"/>
      <c r="O46" s="37"/>
      <c r="P46" s="37"/>
      <c r="Q46" s="37"/>
      <c r="R46" s="37"/>
      <c r="S46" s="37"/>
      <c r="T46" s="37"/>
    </row>
    <row r="47" spans="1:20" s="36" customFormat="1" ht="16">
      <c r="A47" s="78"/>
      <c r="B47" s="83" t="s">
        <v>75</v>
      </c>
      <c r="C47" s="79" t="s">
        <v>6</v>
      </c>
      <c r="D47" s="100">
        <v>1</v>
      </c>
      <c r="E47" s="79"/>
      <c r="F47" s="80"/>
      <c r="G47" s="81">
        <f t="shared" si="3"/>
        <v>0</v>
      </c>
      <c r="H47" s="35"/>
      <c r="I47" s="82"/>
      <c r="K47" s="118"/>
      <c r="L47" s="118"/>
      <c r="M47" s="118"/>
      <c r="N47" s="37"/>
      <c r="O47" s="37"/>
      <c r="P47" s="37"/>
      <c r="Q47" s="37"/>
      <c r="R47" s="37"/>
      <c r="S47" s="37"/>
      <c r="T47" s="37"/>
    </row>
    <row r="48" spans="1:20" s="36" customFormat="1" ht="16">
      <c r="A48" s="78"/>
      <c r="B48" s="83" t="s">
        <v>76</v>
      </c>
      <c r="C48" s="79" t="s">
        <v>6</v>
      </c>
      <c r="D48" s="100">
        <v>1</v>
      </c>
      <c r="E48" s="79"/>
      <c r="F48" s="80"/>
      <c r="G48" s="81">
        <f t="shared" si="3"/>
        <v>0</v>
      </c>
      <c r="H48" s="35"/>
      <c r="I48" s="82"/>
      <c r="K48" s="118"/>
      <c r="L48" s="118"/>
      <c r="M48" s="118"/>
      <c r="N48" s="37"/>
      <c r="O48" s="37"/>
      <c r="P48" s="37"/>
      <c r="Q48" s="37"/>
      <c r="R48" s="37"/>
      <c r="S48" s="37"/>
      <c r="T48" s="37"/>
    </row>
    <row r="49" spans="1:20" s="36" customFormat="1" ht="16">
      <c r="A49" s="78"/>
      <c r="B49" s="83" t="s">
        <v>77</v>
      </c>
      <c r="C49" s="79" t="s">
        <v>6</v>
      </c>
      <c r="D49" s="100">
        <v>2</v>
      </c>
      <c r="E49" s="79"/>
      <c r="F49" s="80"/>
      <c r="G49" s="81">
        <f t="shared" si="3"/>
        <v>0</v>
      </c>
      <c r="H49" s="35"/>
      <c r="I49" s="82"/>
      <c r="K49" s="118"/>
      <c r="L49" s="118"/>
      <c r="M49" s="118"/>
      <c r="N49" s="37"/>
      <c r="O49" s="37"/>
      <c r="P49" s="37"/>
      <c r="Q49" s="37"/>
      <c r="R49" s="37"/>
      <c r="S49" s="37"/>
      <c r="T49" s="37"/>
    </row>
    <row r="50" spans="1:20" s="36" customFormat="1" ht="16">
      <c r="A50" s="78"/>
      <c r="B50" s="83" t="s">
        <v>78</v>
      </c>
      <c r="C50" s="79" t="s">
        <v>6</v>
      </c>
      <c r="D50" s="100">
        <v>2</v>
      </c>
      <c r="E50" s="79"/>
      <c r="F50" s="80"/>
      <c r="G50" s="81">
        <f t="shared" si="3"/>
        <v>0</v>
      </c>
      <c r="H50" s="35"/>
      <c r="I50" s="82"/>
      <c r="K50" s="118"/>
      <c r="L50" s="118"/>
      <c r="M50" s="118"/>
      <c r="N50" s="37"/>
      <c r="O50" s="37"/>
      <c r="P50" s="37"/>
      <c r="Q50" s="37"/>
      <c r="R50" s="37"/>
      <c r="S50" s="37"/>
      <c r="T50" s="37"/>
    </row>
    <row r="51" spans="1:20" s="36" customFormat="1" ht="16">
      <c r="A51" s="75"/>
      <c r="B51" s="84"/>
      <c r="C51" s="85"/>
      <c r="D51" s="101"/>
      <c r="E51" s="85"/>
      <c r="F51" s="86"/>
      <c r="G51" s="87"/>
      <c r="H51" s="35"/>
      <c r="I51" s="82"/>
      <c r="K51" s="118"/>
      <c r="L51" s="118"/>
      <c r="M51" s="118"/>
      <c r="N51" s="37"/>
      <c r="O51" s="37"/>
      <c r="P51" s="37"/>
      <c r="Q51" s="37"/>
      <c r="R51" s="37"/>
      <c r="S51" s="37"/>
      <c r="T51" s="37"/>
    </row>
    <row r="52" spans="1:20" s="68" customFormat="1" ht="13.5" customHeight="1">
      <c r="A52" s="29"/>
      <c r="B52" s="69" t="s">
        <v>68</v>
      </c>
      <c r="C52" s="18" t="s">
        <v>18</v>
      </c>
      <c r="D52" s="18">
        <v>1</v>
      </c>
      <c r="E52" s="18"/>
      <c r="F52" s="15"/>
      <c r="G52" s="14">
        <f>D52*F52</f>
        <v>0</v>
      </c>
      <c r="K52" s="118"/>
      <c r="L52" s="118"/>
      <c r="M52" s="118"/>
    </row>
    <row r="53" spans="1:20">
      <c r="A53" s="29"/>
      <c r="B53" s="25"/>
      <c r="C53" s="12"/>
      <c r="D53" s="12"/>
      <c r="E53" s="12"/>
      <c r="F53" s="13"/>
      <c r="G53" s="17"/>
      <c r="H53" s="4"/>
      <c r="K53" s="118"/>
      <c r="L53" s="118"/>
      <c r="M53" s="118"/>
    </row>
    <row r="54" spans="1:20" s="36" customFormat="1" ht="16">
      <c r="A54" s="32"/>
      <c r="B54" s="33" t="str">
        <f>CONCATENATE("Sous total HT . ",B41, " .")</f>
        <v>Sous total HT . Distribution d'eau glacée confort .</v>
      </c>
      <c r="C54" s="34"/>
      <c r="D54" s="99"/>
      <c r="E54" s="34"/>
      <c r="F54" s="34"/>
      <c r="G54" s="38">
        <f>SUM(G40:G53)</f>
        <v>0</v>
      </c>
      <c r="H54" s="35"/>
      <c r="K54" s="118"/>
      <c r="L54" s="118"/>
      <c r="M54" s="118"/>
      <c r="N54" s="37"/>
      <c r="O54" s="37"/>
      <c r="P54" s="37"/>
      <c r="Q54" s="37"/>
      <c r="R54" s="37"/>
      <c r="S54" s="37"/>
      <c r="T54" s="37"/>
    </row>
    <row r="55" spans="1:20">
      <c r="A55" s="67"/>
      <c r="B55" s="26"/>
      <c r="C55" s="12"/>
      <c r="D55" s="12"/>
      <c r="E55" s="12"/>
      <c r="F55" s="13"/>
      <c r="G55" s="17"/>
      <c r="H55" s="4"/>
    </row>
    <row r="56" spans="1:20">
      <c r="A56" s="66" t="s">
        <v>71</v>
      </c>
      <c r="B56" s="63" t="s">
        <v>69</v>
      </c>
      <c r="C56" s="12"/>
      <c r="D56" s="12"/>
      <c r="E56" s="12"/>
      <c r="F56" s="13"/>
      <c r="G56" s="17"/>
      <c r="H56" s="4"/>
      <c r="K56" s="118"/>
      <c r="L56" s="118"/>
      <c r="M56" s="118"/>
    </row>
    <row r="57" spans="1:20" s="68" customFormat="1" ht="16">
      <c r="A57" s="29"/>
      <c r="B57" s="69" t="s">
        <v>70</v>
      </c>
      <c r="C57" s="70"/>
      <c r="D57" s="71"/>
      <c r="E57" s="70"/>
      <c r="F57" s="70"/>
      <c r="G57" s="72"/>
      <c r="K57" s="118"/>
      <c r="L57" s="118"/>
      <c r="M57" s="118"/>
    </row>
    <row r="58" spans="1:20" s="36" customFormat="1" ht="16">
      <c r="A58" s="78"/>
      <c r="B58" s="83" t="s">
        <v>72</v>
      </c>
      <c r="C58" s="79" t="s">
        <v>5</v>
      </c>
      <c r="D58" s="100">
        <v>80</v>
      </c>
      <c r="E58" s="79"/>
      <c r="F58" s="80"/>
      <c r="G58" s="81">
        <f t="shared" ref="G58:G65" si="4">F58*D58</f>
        <v>0</v>
      </c>
      <c r="H58" s="35"/>
      <c r="I58" s="82"/>
      <c r="K58" s="118"/>
      <c r="L58" s="118"/>
      <c r="M58" s="118"/>
      <c r="N58" s="37"/>
      <c r="O58" s="37"/>
      <c r="P58" s="37"/>
      <c r="Q58" s="37"/>
      <c r="R58" s="37"/>
      <c r="S58" s="37"/>
      <c r="T58" s="37"/>
    </row>
    <row r="59" spans="1:20" s="36" customFormat="1" ht="16">
      <c r="A59" s="78"/>
      <c r="B59" s="83" t="s">
        <v>34</v>
      </c>
      <c r="C59" s="79" t="s">
        <v>5</v>
      </c>
      <c r="D59" s="100">
        <v>80</v>
      </c>
      <c r="E59" s="79"/>
      <c r="F59" s="80"/>
      <c r="G59" s="81">
        <f t="shared" si="4"/>
        <v>0</v>
      </c>
      <c r="H59" s="35"/>
      <c r="I59" s="82"/>
      <c r="K59" s="118"/>
      <c r="L59" s="118"/>
      <c r="M59" s="118"/>
      <c r="N59" s="37"/>
      <c r="O59" s="37"/>
      <c r="P59" s="37"/>
      <c r="Q59" s="37"/>
      <c r="R59" s="37"/>
      <c r="S59" s="37"/>
      <c r="T59" s="37"/>
    </row>
    <row r="60" spans="1:20" s="36" customFormat="1" ht="16">
      <c r="A60" s="78"/>
      <c r="B60" s="83" t="s">
        <v>73</v>
      </c>
      <c r="C60" s="79" t="s">
        <v>6</v>
      </c>
      <c r="D60" s="100">
        <v>4</v>
      </c>
      <c r="E60" s="79"/>
      <c r="F60" s="80"/>
      <c r="G60" s="81">
        <f t="shared" si="4"/>
        <v>0</v>
      </c>
      <c r="H60" s="35"/>
      <c r="I60" s="82"/>
      <c r="K60" s="118"/>
      <c r="L60" s="118"/>
      <c r="M60" s="118"/>
      <c r="N60" s="37"/>
      <c r="O60" s="37"/>
      <c r="P60" s="37"/>
      <c r="Q60" s="37"/>
      <c r="R60" s="37"/>
      <c r="S60" s="37"/>
      <c r="T60" s="37"/>
    </row>
    <row r="61" spans="1:20" s="36" customFormat="1" ht="16">
      <c r="A61" s="78"/>
      <c r="B61" s="83" t="s">
        <v>74</v>
      </c>
      <c r="C61" s="79" t="s">
        <v>6</v>
      </c>
      <c r="D61" s="100">
        <v>2</v>
      </c>
      <c r="E61" s="79"/>
      <c r="F61" s="80"/>
      <c r="G61" s="81">
        <f t="shared" si="4"/>
        <v>0</v>
      </c>
      <c r="H61" s="35"/>
      <c r="I61" s="82"/>
      <c r="K61" s="118"/>
      <c r="L61" s="118"/>
      <c r="M61" s="118"/>
      <c r="N61" s="37"/>
      <c r="O61" s="37"/>
      <c r="P61" s="37"/>
      <c r="Q61" s="37"/>
      <c r="R61" s="37"/>
      <c r="S61" s="37"/>
      <c r="T61" s="37"/>
    </row>
    <row r="62" spans="1:20" s="36" customFormat="1" ht="16">
      <c r="A62" s="78"/>
      <c r="B62" s="83" t="s">
        <v>75</v>
      </c>
      <c r="C62" s="79" t="s">
        <v>6</v>
      </c>
      <c r="D62" s="100">
        <v>1</v>
      </c>
      <c r="E62" s="79"/>
      <c r="F62" s="80"/>
      <c r="G62" s="81">
        <f t="shared" si="4"/>
        <v>0</v>
      </c>
      <c r="H62" s="35"/>
      <c r="I62" s="82"/>
      <c r="K62" s="118"/>
      <c r="L62" s="118"/>
      <c r="M62" s="118"/>
      <c r="N62" s="37"/>
      <c r="O62" s="37"/>
      <c r="P62" s="37"/>
      <c r="Q62" s="37"/>
      <c r="R62" s="37"/>
      <c r="S62" s="37"/>
      <c r="T62" s="37"/>
    </row>
    <row r="63" spans="1:20" s="36" customFormat="1" ht="16">
      <c r="A63" s="78"/>
      <c r="B63" s="83" t="s">
        <v>76</v>
      </c>
      <c r="C63" s="79" t="s">
        <v>6</v>
      </c>
      <c r="D63" s="100">
        <v>1</v>
      </c>
      <c r="E63" s="79"/>
      <c r="F63" s="80"/>
      <c r="G63" s="81">
        <f t="shared" si="4"/>
        <v>0</v>
      </c>
      <c r="H63" s="35"/>
      <c r="I63" s="82"/>
      <c r="K63" s="118"/>
      <c r="L63" s="118"/>
      <c r="M63" s="118"/>
      <c r="N63" s="37"/>
      <c r="O63" s="37"/>
      <c r="P63" s="37"/>
      <c r="Q63" s="37"/>
      <c r="R63" s="37"/>
      <c r="S63" s="37"/>
      <c r="T63" s="37"/>
    </row>
    <row r="64" spans="1:20" s="36" customFormat="1" ht="16">
      <c r="A64" s="78"/>
      <c r="B64" s="83" t="s">
        <v>77</v>
      </c>
      <c r="C64" s="79" t="s">
        <v>6</v>
      </c>
      <c r="D64" s="100">
        <v>4</v>
      </c>
      <c r="E64" s="79"/>
      <c r="F64" s="80"/>
      <c r="G64" s="81">
        <f t="shared" si="4"/>
        <v>0</v>
      </c>
      <c r="H64" s="35"/>
      <c r="I64" s="82"/>
      <c r="K64" s="118"/>
      <c r="L64" s="118"/>
      <c r="M64" s="118"/>
      <c r="N64" s="37"/>
      <c r="O64" s="37"/>
      <c r="P64" s="37"/>
      <c r="Q64" s="37"/>
      <c r="R64" s="37"/>
      <c r="S64" s="37"/>
      <c r="T64" s="37"/>
    </row>
    <row r="65" spans="1:20" s="36" customFormat="1" ht="16">
      <c r="A65" s="78"/>
      <c r="B65" s="83" t="s">
        <v>78</v>
      </c>
      <c r="C65" s="79" t="s">
        <v>6</v>
      </c>
      <c r="D65" s="100">
        <v>4</v>
      </c>
      <c r="E65" s="79"/>
      <c r="F65" s="80"/>
      <c r="G65" s="81">
        <f t="shared" si="4"/>
        <v>0</v>
      </c>
      <c r="H65" s="35"/>
      <c r="I65" s="82"/>
      <c r="K65" s="118"/>
      <c r="L65" s="118"/>
      <c r="M65" s="118"/>
      <c r="N65" s="37"/>
      <c r="O65" s="37"/>
      <c r="P65" s="37"/>
      <c r="Q65" s="37"/>
      <c r="R65" s="37"/>
      <c r="S65" s="37"/>
      <c r="T65" s="37"/>
    </row>
    <row r="66" spans="1:20" s="36" customFormat="1" ht="16">
      <c r="A66" s="75"/>
      <c r="B66" s="84"/>
      <c r="C66" s="85"/>
      <c r="D66" s="101"/>
      <c r="E66" s="85"/>
      <c r="F66" s="86"/>
      <c r="G66" s="87"/>
      <c r="H66" s="35"/>
      <c r="I66" s="82"/>
      <c r="K66" s="118"/>
      <c r="L66" s="118"/>
      <c r="M66" s="118"/>
      <c r="N66" s="37"/>
      <c r="O66" s="37"/>
      <c r="P66" s="37"/>
      <c r="Q66" s="37"/>
      <c r="R66" s="37"/>
      <c r="S66" s="37"/>
      <c r="T66" s="37"/>
    </row>
    <row r="67" spans="1:20" s="68" customFormat="1" ht="13.5" customHeight="1">
      <c r="A67" s="29"/>
      <c r="B67" s="69" t="s">
        <v>68</v>
      </c>
      <c r="C67" s="18" t="s">
        <v>18</v>
      </c>
      <c r="D67" s="18">
        <v>2</v>
      </c>
      <c r="E67" s="18"/>
      <c r="F67" s="15"/>
      <c r="G67" s="14">
        <f>D67*F67</f>
        <v>0</v>
      </c>
      <c r="K67" s="118"/>
      <c r="L67" s="118"/>
      <c r="M67" s="118"/>
    </row>
    <row r="68" spans="1:20">
      <c r="A68" s="29"/>
      <c r="B68" s="25"/>
      <c r="C68" s="12"/>
      <c r="D68" s="12"/>
      <c r="E68" s="12"/>
      <c r="F68" s="13"/>
      <c r="G68" s="17"/>
      <c r="H68" s="4"/>
      <c r="K68" s="118"/>
      <c r="L68" s="118"/>
      <c r="M68" s="118"/>
    </row>
    <row r="69" spans="1:20" s="36" customFormat="1" ht="16">
      <c r="A69" s="32"/>
      <c r="B69" s="33" t="str">
        <f>CONCATENATE("Sous total HT . ",B56, " .")</f>
        <v>Sous total HT . Distribution d'eau chaude .</v>
      </c>
      <c r="C69" s="34"/>
      <c r="D69" s="99"/>
      <c r="E69" s="34"/>
      <c r="F69" s="34"/>
      <c r="G69" s="38">
        <f>SUM(G55:G68)</f>
        <v>0</v>
      </c>
      <c r="H69" s="35"/>
      <c r="K69" s="118"/>
      <c r="L69" s="118"/>
      <c r="M69" s="118"/>
      <c r="N69" s="37"/>
      <c r="O69" s="37"/>
      <c r="P69" s="37"/>
      <c r="Q69" s="37"/>
      <c r="R69" s="37"/>
      <c r="S69" s="37"/>
      <c r="T69" s="37"/>
    </row>
    <row r="70" spans="1:20">
      <c r="A70" s="67"/>
      <c r="B70" s="26"/>
      <c r="C70" s="12"/>
      <c r="D70" s="12"/>
      <c r="E70" s="12"/>
      <c r="F70" s="13"/>
      <c r="G70" s="17"/>
      <c r="H70" s="4"/>
      <c r="K70" s="118"/>
      <c r="L70" s="118"/>
      <c r="M70" s="118"/>
    </row>
    <row r="71" spans="1:20">
      <c r="A71" s="67"/>
      <c r="B71" s="26"/>
      <c r="C71" s="12"/>
      <c r="D71" s="12"/>
      <c r="E71" s="12"/>
      <c r="F71" s="13"/>
      <c r="G71" s="17"/>
      <c r="H71" s="4"/>
      <c r="K71" s="36"/>
      <c r="L71" s="36"/>
      <c r="M71" s="37"/>
    </row>
    <row r="72" spans="1:20">
      <c r="A72" s="66" t="s">
        <v>86</v>
      </c>
      <c r="B72" s="63" t="s">
        <v>128</v>
      </c>
      <c r="C72" s="12" t="s">
        <v>64</v>
      </c>
      <c r="D72" s="12" t="s">
        <v>2</v>
      </c>
      <c r="E72" s="12"/>
      <c r="F72" s="13"/>
      <c r="G72" s="81">
        <f t="shared" ref="G72" si="5">F72*D72</f>
        <v>0</v>
      </c>
      <c r="H72" s="4"/>
    </row>
    <row r="73" spans="1:20" s="36" customFormat="1" ht="16">
      <c r="A73" s="78"/>
      <c r="B73" s="83"/>
      <c r="C73" s="79"/>
      <c r="D73" s="100"/>
      <c r="E73" s="79"/>
      <c r="F73" s="80"/>
      <c r="G73" s="81"/>
      <c r="H73" s="35"/>
      <c r="I73" s="82"/>
      <c r="M73" s="37"/>
      <c r="N73" s="37"/>
      <c r="O73" s="37"/>
      <c r="P73" s="37"/>
      <c r="Q73" s="37"/>
      <c r="R73" s="37"/>
      <c r="S73" s="37"/>
      <c r="T73" s="37"/>
    </row>
    <row r="74" spans="1:20">
      <c r="A74" s="29"/>
      <c r="B74" s="25"/>
      <c r="C74" s="12"/>
      <c r="D74" s="12"/>
      <c r="E74" s="12"/>
      <c r="F74" s="13"/>
      <c r="G74" s="17"/>
      <c r="H74" s="4"/>
      <c r="K74" s="36"/>
      <c r="L74" s="36"/>
      <c r="M74" s="37"/>
    </row>
    <row r="75" spans="1:20" s="36" customFormat="1" ht="16">
      <c r="A75" s="32"/>
      <c r="B75" s="33" t="str">
        <f>CONCATENATE("Sous total HT . ",B72, " .")</f>
        <v>Sous total HT . Traitement du local VDI .</v>
      </c>
      <c r="C75" s="34"/>
      <c r="D75" s="99"/>
      <c r="E75" s="34"/>
      <c r="F75" s="34"/>
      <c r="G75" s="38">
        <f>SUM(G71:G74)</f>
        <v>0</v>
      </c>
      <c r="H75" s="35"/>
      <c r="M75" s="37"/>
      <c r="N75" s="37"/>
      <c r="O75" s="37"/>
      <c r="P75" s="37"/>
      <c r="Q75" s="37"/>
      <c r="R75" s="37"/>
      <c r="S75" s="37"/>
      <c r="T75" s="37"/>
    </row>
    <row r="76" spans="1:20">
      <c r="A76" s="66" t="s">
        <v>131</v>
      </c>
      <c r="B76" s="63" t="s">
        <v>21</v>
      </c>
      <c r="C76" s="12"/>
      <c r="D76" s="12"/>
      <c r="E76" s="12"/>
      <c r="F76" s="13"/>
      <c r="G76" s="17" t="str">
        <f t="shared" ref="G76" si="6">+IF(D76&gt;0,D76*F76,"")</f>
        <v/>
      </c>
      <c r="H76" s="4"/>
    </row>
    <row r="77" spans="1:20">
      <c r="D77" s="102"/>
    </row>
    <row r="78" spans="1:20">
      <c r="A78" s="30" t="s">
        <v>115</v>
      </c>
      <c r="B78" s="74" t="s">
        <v>87</v>
      </c>
      <c r="C78" s="18"/>
      <c r="D78" s="19"/>
      <c r="E78" s="19"/>
      <c r="F78" s="22"/>
      <c r="G78" s="20"/>
      <c r="H78" s="4"/>
    </row>
    <row r="79" spans="1:20" s="36" customFormat="1" ht="16">
      <c r="A79" s="78"/>
      <c r="B79" s="83"/>
      <c r="C79" s="79"/>
      <c r="D79" s="100"/>
      <c r="E79" s="79"/>
      <c r="F79" s="80"/>
      <c r="G79" s="81"/>
      <c r="H79" s="35"/>
      <c r="I79" s="82"/>
      <c r="M79" s="37"/>
      <c r="N79" s="37"/>
      <c r="O79" s="37"/>
      <c r="P79" s="37"/>
      <c r="Q79" s="37"/>
      <c r="R79" s="37"/>
      <c r="S79" s="37"/>
      <c r="T79" s="37"/>
    </row>
    <row r="80" spans="1:20" s="36" customFormat="1" ht="16">
      <c r="A80" s="78"/>
      <c r="B80" s="88" t="s">
        <v>130</v>
      </c>
      <c r="C80" s="79"/>
      <c r="D80" s="100"/>
      <c r="E80" s="79"/>
      <c r="F80" s="89"/>
      <c r="G80" s="90"/>
      <c r="H80" s="35"/>
      <c r="I80" s="82"/>
      <c r="M80" s="37"/>
      <c r="N80" s="37"/>
      <c r="O80" s="37"/>
      <c r="P80" s="37"/>
      <c r="Q80" s="37"/>
      <c r="R80" s="37"/>
      <c r="S80" s="37"/>
      <c r="T80" s="37"/>
    </row>
    <row r="81" spans="1:20" s="36" customFormat="1" ht="16">
      <c r="A81" s="78"/>
      <c r="B81" s="83" t="s">
        <v>88</v>
      </c>
      <c r="C81" s="79" t="s">
        <v>6</v>
      </c>
      <c r="D81" s="100">
        <v>1</v>
      </c>
      <c r="E81" s="79"/>
      <c r="F81" s="89"/>
      <c r="G81" s="90">
        <f t="shared" ref="G81:G86" si="7">F81*D81</f>
        <v>0</v>
      </c>
      <c r="H81" s="35"/>
      <c r="I81" s="82"/>
      <c r="M81" s="37"/>
      <c r="N81" s="37"/>
      <c r="O81" s="37"/>
      <c r="P81" s="37"/>
      <c r="Q81" s="37"/>
      <c r="R81" s="37"/>
      <c r="S81" s="37"/>
      <c r="T81" s="37"/>
    </row>
    <row r="82" spans="1:20" s="36" customFormat="1" ht="16">
      <c r="A82" s="78"/>
      <c r="B82" s="83" t="s">
        <v>89</v>
      </c>
      <c r="C82" s="79" t="s">
        <v>6</v>
      </c>
      <c r="D82" s="100">
        <v>1</v>
      </c>
      <c r="E82" s="79"/>
      <c r="F82" s="89"/>
      <c r="G82" s="90">
        <f t="shared" si="7"/>
        <v>0</v>
      </c>
      <c r="H82" s="35"/>
      <c r="I82" s="82"/>
      <c r="M82" s="37"/>
      <c r="N82" s="37"/>
      <c r="O82" s="37"/>
      <c r="P82" s="37"/>
      <c r="Q82" s="37"/>
      <c r="R82" s="37"/>
      <c r="S82" s="37"/>
      <c r="T82" s="37"/>
    </row>
    <row r="83" spans="1:20" s="36" customFormat="1" ht="16">
      <c r="A83" s="78"/>
      <c r="B83" s="83" t="s">
        <v>90</v>
      </c>
      <c r="C83" s="79" t="s">
        <v>6</v>
      </c>
      <c r="D83" s="100">
        <v>1</v>
      </c>
      <c r="E83" s="79"/>
      <c r="F83" s="89"/>
      <c r="G83" s="90">
        <f t="shared" si="7"/>
        <v>0</v>
      </c>
      <c r="H83" s="35"/>
      <c r="I83" s="82"/>
      <c r="M83" s="37"/>
      <c r="N83" s="37"/>
      <c r="O83" s="37"/>
      <c r="P83" s="37"/>
      <c r="Q83" s="37"/>
      <c r="R83" s="37"/>
      <c r="S83" s="37"/>
      <c r="T83" s="37"/>
    </row>
    <row r="84" spans="1:20" s="36" customFormat="1" ht="16">
      <c r="A84" s="78"/>
      <c r="B84" s="83" t="s">
        <v>91</v>
      </c>
      <c r="C84" s="79" t="s">
        <v>64</v>
      </c>
      <c r="D84" s="100">
        <v>1</v>
      </c>
      <c r="E84" s="79"/>
      <c r="F84" s="89"/>
      <c r="G84" s="90">
        <f t="shared" si="7"/>
        <v>0</v>
      </c>
      <c r="H84" s="35"/>
      <c r="I84" s="82"/>
      <c r="M84" s="37"/>
      <c r="N84" s="37"/>
      <c r="O84" s="37"/>
      <c r="P84" s="37"/>
      <c r="Q84" s="37"/>
      <c r="R84" s="37"/>
      <c r="S84" s="37"/>
      <c r="T84" s="37"/>
    </row>
    <row r="85" spans="1:20" s="36" customFormat="1" ht="16">
      <c r="A85" s="78"/>
      <c r="B85" s="83" t="s">
        <v>92</v>
      </c>
      <c r="C85" s="79" t="s">
        <v>64</v>
      </c>
      <c r="D85" s="100">
        <v>1</v>
      </c>
      <c r="E85" s="79"/>
      <c r="F85" s="89"/>
      <c r="G85" s="90">
        <f t="shared" si="7"/>
        <v>0</v>
      </c>
      <c r="H85" s="35"/>
      <c r="I85" s="82"/>
      <c r="M85" s="37"/>
      <c r="N85" s="37"/>
      <c r="O85" s="37"/>
      <c r="P85" s="37"/>
      <c r="Q85" s="37"/>
      <c r="R85" s="37"/>
      <c r="S85" s="37"/>
      <c r="T85" s="37"/>
    </row>
    <row r="86" spans="1:20" s="36" customFormat="1" ht="16">
      <c r="A86" s="78"/>
      <c r="B86" s="83" t="s">
        <v>93</v>
      </c>
      <c r="C86" s="79" t="s">
        <v>64</v>
      </c>
      <c r="D86" s="100">
        <v>1</v>
      </c>
      <c r="E86" s="79"/>
      <c r="F86" s="89"/>
      <c r="G86" s="90">
        <f t="shared" si="7"/>
        <v>0</v>
      </c>
      <c r="H86" s="35"/>
      <c r="I86" s="82"/>
      <c r="M86" s="37"/>
      <c r="N86" s="37"/>
      <c r="O86" s="37"/>
      <c r="P86" s="37"/>
      <c r="Q86" s="37"/>
      <c r="R86" s="37"/>
      <c r="S86" s="37"/>
      <c r="T86" s="37"/>
    </row>
    <row r="87" spans="1:20" s="36" customFormat="1" ht="16">
      <c r="A87" s="78"/>
      <c r="B87" s="83"/>
      <c r="C87" s="79"/>
      <c r="D87" s="100"/>
      <c r="E87" s="79"/>
      <c r="F87" s="89"/>
      <c r="G87" s="90"/>
      <c r="H87" s="35"/>
      <c r="I87" s="82"/>
      <c r="M87" s="37"/>
      <c r="N87" s="37"/>
      <c r="O87" s="37"/>
      <c r="P87" s="37"/>
      <c r="Q87" s="37"/>
      <c r="R87" s="37"/>
      <c r="S87" s="37"/>
      <c r="T87" s="37"/>
    </row>
    <row r="88" spans="1:20">
      <c r="D88" s="102"/>
    </row>
    <row r="89" spans="1:20">
      <c r="A89" s="30" t="s">
        <v>109</v>
      </c>
      <c r="B89" s="74" t="s">
        <v>106</v>
      </c>
      <c r="C89" s="18"/>
      <c r="D89" s="19"/>
      <c r="E89" s="19"/>
      <c r="F89" s="22"/>
      <c r="G89" s="20"/>
      <c r="H89" s="4"/>
    </row>
    <row r="90" spans="1:20" s="36" customFormat="1" ht="16">
      <c r="A90" s="78"/>
      <c r="B90" s="83"/>
      <c r="C90" s="79"/>
      <c r="D90" s="100"/>
      <c r="E90" s="79"/>
      <c r="F90" s="80"/>
      <c r="G90" s="81"/>
      <c r="H90" s="35"/>
      <c r="I90" s="82"/>
      <c r="M90" s="37"/>
      <c r="N90" s="37"/>
      <c r="O90" s="37"/>
      <c r="P90" s="37"/>
      <c r="Q90" s="37"/>
      <c r="R90" s="37"/>
      <c r="S90" s="37"/>
      <c r="T90" s="37"/>
    </row>
    <row r="91" spans="1:20" s="36" customFormat="1" ht="16">
      <c r="A91" s="78"/>
      <c r="B91" s="88" t="s">
        <v>107</v>
      </c>
      <c r="C91" s="79"/>
      <c r="D91" s="100"/>
      <c r="E91" s="79"/>
      <c r="F91" s="89"/>
      <c r="G91" s="90"/>
      <c r="H91" s="35"/>
      <c r="I91" s="82"/>
      <c r="M91" s="37"/>
      <c r="N91" s="37"/>
      <c r="O91" s="37"/>
      <c r="P91" s="37"/>
      <c r="Q91" s="37"/>
      <c r="R91" s="37"/>
      <c r="S91" s="37"/>
      <c r="T91" s="37"/>
    </row>
    <row r="92" spans="1:20" s="36" customFormat="1" ht="16">
      <c r="A92" s="78"/>
      <c r="B92" s="83" t="s">
        <v>106</v>
      </c>
      <c r="C92" s="79" t="s">
        <v>6</v>
      </c>
      <c r="D92" s="100">
        <v>1</v>
      </c>
      <c r="E92" s="79"/>
      <c r="F92" s="89"/>
      <c r="G92" s="90">
        <f t="shared" ref="G92:G97" si="8">F92*D92</f>
        <v>0</v>
      </c>
      <c r="H92" s="35"/>
      <c r="I92" s="82"/>
      <c r="M92" s="37"/>
      <c r="N92" s="37"/>
      <c r="O92" s="37"/>
      <c r="P92" s="37"/>
      <c r="Q92" s="37"/>
      <c r="R92" s="37"/>
      <c r="S92" s="37"/>
      <c r="T92" s="37"/>
    </row>
    <row r="93" spans="1:20" s="36" customFormat="1" ht="16">
      <c r="A93" s="78"/>
      <c r="B93" s="83" t="s">
        <v>126</v>
      </c>
      <c r="C93" s="79" t="s">
        <v>6</v>
      </c>
      <c r="D93" s="100">
        <v>1</v>
      </c>
      <c r="E93" s="79"/>
      <c r="F93" s="89"/>
      <c r="G93" s="90">
        <f t="shared" si="8"/>
        <v>0</v>
      </c>
      <c r="H93" s="35"/>
      <c r="I93" s="82"/>
      <c r="M93" s="37"/>
      <c r="N93" s="37"/>
      <c r="O93" s="37"/>
      <c r="P93" s="37"/>
      <c r="Q93" s="37"/>
      <c r="R93" s="37"/>
      <c r="S93" s="37"/>
      <c r="T93" s="37"/>
    </row>
    <row r="94" spans="1:20" s="36" customFormat="1" ht="16">
      <c r="A94" s="78"/>
      <c r="B94" s="83" t="s">
        <v>127</v>
      </c>
      <c r="C94" s="79" t="s">
        <v>6</v>
      </c>
      <c r="D94" s="100">
        <v>1</v>
      </c>
      <c r="E94" s="79"/>
      <c r="F94" s="89"/>
      <c r="G94" s="90">
        <f t="shared" si="8"/>
        <v>0</v>
      </c>
      <c r="H94" s="35"/>
      <c r="I94" s="82"/>
      <c r="M94" s="37"/>
      <c r="N94" s="37"/>
      <c r="O94" s="37"/>
      <c r="P94" s="37"/>
      <c r="Q94" s="37"/>
      <c r="R94" s="37"/>
      <c r="S94" s="37"/>
      <c r="T94" s="37"/>
    </row>
    <row r="95" spans="1:20" s="36" customFormat="1" ht="16">
      <c r="A95" s="78"/>
      <c r="B95" s="83" t="s">
        <v>91</v>
      </c>
      <c r="C95" s="79" t="s">
        <v>64</v>
      </c>
      <c r="D95" s="100">
        <v>1</v>
      </c>
      <c r="E95" s="79"/>
      <c r="F95" s="89"/>
      <c r="G95" s="90">
        <f t="shared" si="8"/>
        <v>0</v>
      </c>
      <c r="H95" s="35"/>
      <c r="I95" s="82"/>
      <c r="M95" s="37"/>
      <c r="N95" s="37"/>
      <c r="O95" s="37"/>
      <c r="P95" s="37"/>
      <c r="Q95" s="37"/>
      <c r="R95" s="37"/>
      <c r="S95" s="37"/>
      <c r="T95" s="37"/>
    </row>
    <row r="96" spans="1:20" s="36" customFormat="1" ht="16">
      <c r="A96" s="78"/>
      <c r="B96" s="83" t="s">
        <v>92</v>
      </c>
      <c r="C96" s="79" t="s">
        <v>64</v>
      </c>
      <c r="D96" s="100">
        <v>1</v>
      </c>
      <c r="E96" s="79"/>
      <c r="F96" s="89"/>
      <c r="G96" s="90">
        <f t="shared" si="8"/>
        <v>0</v>
      </c>
      <c r="H96" s="35"/>
      <c r="I96" s="82"/>
      <c r="M96" s="37"/>
      <c r="N96" s="37"/>
      <c r="O96" s="37"/>
      <c r="P96" s="37"/>
      <c r="Q96" s="37"/>
      <c r="R96" s="37"/>
      <c r="S96" s="37"/>
      <c r="T96" s="37"/>
    </row>
    <row r="97" spans="1:20" s="36" customFormat="1" ht="16">
      <c r="A97" s="78"/>
      <c r="B97" s="83" t="s">
        <v>93</v>
      </c>
      <c r="C97" s="79" t="s">
        <v>64</v>
      </c>
      <c r="D97" s="100">
        <v>1</v>
      </c>
      <c r="E97" s="79"/>
      <c r="F97" s="89"/>
      <c r="G97" s="90">
        <f t="shared" si="8"/>
        <v>0</v>
      </c>
      <c r="H97" s="35"/>
      <c r="I97" s="82"/>
      <c r="M97" s="37"/>
      <c r="N97" s="37"/>
      <c r="O97" s="37"/>
      <c r="P97" s="37"/>
      <c r="Q97" s="37"/>
      <c r="R97" s="37"/>
      <c r="S97" s="37"/>
      <c r="T97" s="37"/>
    </row>
    <row r="98" spans="1:20" s="36" customFormat="1" ht="16">
      <c r="A98" s="78"/>
      <c r="B98" s="83"/>
      <c r="C98" s="79"/>
      <c r="D98" s="100"/>
      <c r="E98" s="79"/>
      <c r="F98" s="89"/>
      <c r="G98" s="90"/>
      <c r="H98" s="35"/>
      <c r="I98" s="82"/>
      <c r="M98" s="37"/>
      <c r="N98" s="37"/>
      <c r="O98" s="37"/>
      <c r="P98" s="37"/>
      <c r="Q98" s="37"/>
      <c r="R98" s="37"/>
      <c r="S98" s="37"/>
      <c r="T98" s="37"/>
    </row>
    <row r="99" spans="1:20">
      <c r="A99" s="30" t="s">
        <v>116</v>
      </c>
      <c r="B99" s="74" t="s">
        <v>22</v>
      </c>
      <c r="C99" s="18"/>
      <c r="D99" s="19"/>
      <c r="E99" s="19"/>
      <c r="F99" s="22"/>
      <c r="G99" s="20"/>
      <c r="H99" s="4"/>
    </row>
    <row r="100" spans="1:20">
      <c r="A100" s="93"/>
      <c r="B100" s="74"/>
      <c r="C100" s="94"/>
      <c r="D100" s="95"/>
      <c r="E100" s="95"/>
      <c r="F100" s="96"/>
      <c r="G100" s="97"/>
    </row>
    <row r="101" spans="1:20">
      <c r="A101" s="93"/>
      <c r="B101" s="98" t="s">
        <v>123</v>
      </c>
      <c r="C101" s="94" t="s">
        <v>5</v>
      </c>
      <c r="D101" s="100">
        <v>22</v>
      </c>
      <c r="E101" s="95"/>
      <c r="F101" s="80"/>
      <c r="G101" s="90">
        <f t="shared" ref="G101" si="9">F101*D101</f>
        <v>0</v>
      </c>
    </row>
    <row r="102" spans="1:20">
      <c r="A102" s="93"/>
      <c r="B102" s="74"/>
      <c r="C102" s="94"/>
      <c r="D102" s="95"/>
      <c r="E102" s="95"/>
      <c r="F102" s="96"/>
      <c r="G102" s="97"/>
    </row>
    <row r="103" spans="1:20" s="36" customFormat="1" ht="16">
      <c r="A103" s="78"/>
      <c r="B103" s="83" t="s">
        <v>94</v>
      </c>
      <c r="C103" s="79" t="s">
        <v>95</v>
      </c>
      <c r="D103" s="103">
        <v>2450</v>
      </c>
      <c r="E103" s="79"/>
      <c r="F103" s="80"/>
      <c r="G103" s="81">
        <f t="shared" ref="G103:G125" si="10">F103*D103</f>
        <v>0</v>
      </c>
      <c r="H103" s="35"/>
      <c r="I103" s="82"/>
      <c r="M103" s="37"/>
      <c r="N103" s="37"/>
      <c r="O103" s="37"/>
      <c r="P103" s="37"/>
      <c r="Q103" s="37"/>
      <c r="R103" s="37"/>
      <c r="S103" s="37"/>
      <c r="T103" s="37"/>
    </row>
    <row r="104" spans="1:20" s="36" customFormat="1" ht="16">
      <c r="A104" s="78"/>
      <c r="B104" s="83"/>
      <c r="C104" s="79"/>
      <c r="D104" s="103"/>
      <c r="E104" s="79"/>
      <c r="F104" s="80"/>
      <c r="G104" s="81"/>
      <c r="H104" s="35"/>
      <c r="I104" s="82"/>
      <c r="M104" s="37"/>
      <c r="N104" s="37"/>
      <c r="O104" s="37"/>
      <c r="P104" s="37"/>
      <c r="Q104" s="37"/>
      <c r="R104" s="37"/>
      <c r="S104" s="37"/>
      <c r="T104" s="37"/>
    </row>
    <row r="105" spans="1:20" s="36" customFormat="1" ht="16">
      <c r="A105" s="78"/>
      <c r="B105" s="83" t="s">
        <v>96</v>
      </c>
      <c r="C105" s="79"/>
      <c r="D105" s="100"/>
      <c r="E105" s="79"/>
      <c r="F105" s="80"/>
      <c r="G105" s="81"/>
      <c r="H105" s="35"/>
      <c r="M105" s="37"/>
      <c r="N105" s="37"/>
      <c r="O105" s="37"/>
      <c r="P105" s="37"/>
      <c r="Q105" s="37"/>
      <c r="R105" s="37"/>
      <c r="S105" s="37"/>
      <c r="T105" s="37"/>
    </row>
    <row r="106" spans="1:20" s="36" customFormat="1" ht="16">
      <c r="A106" s="78"/>
      <c r="B106" s="83" t="s">
        <v>97</v>
      </c>
      <c r="C106" s="79" t="s">
        <v>5</v>
      </c>
      <c r="D106" s="100"/>
      <c r="E106" s="79"/>
      <c r="F106" s="80"/>
      <c r="G106" s="81">
        <f t="shared" si="10"/>
        <v>0</v>
      </c>
      <c r="H106" s="35"/>
      <c r="I106" s="82"/>
      <c r="M106" s="37"/>
      <c r="N106" s="37"/>
      <c r="O106" s="37"/>
      <c r="P106" s="37"/>
      <c r="Q106" s="37"/>
      <c r="R106" s="37"/>
      <c r="S106" s="37"/>
      <c r="T106" s="37"/>
    </row>
    <row r="107" spans="1:20" s="36" customFormat="1" ht="16">
      <c r="A107" s="78"/>
      <c r="B107" s="83" t="s">
        <v>98</v>
      </c>
      <c r="C107" s="79" t="s">
        <v>5</v>
      </c>
      <c r="D107" s="100"/>
      <c r="E107" s="79"/>
      <c r="F107" s="80"/>
      <c r="G107" s="81">
        <f t="shared" si="10"/>
        <v>0</v>
      </c>
      <c r="H107" s="35"/>
      <c r="I107" s="82"/>
      <c r="M107" s="37"/>
      <c r="N107" s="37"/>
      <c r="O107" s="37"/>
      <c r="P107" s="37"/>
      <c r="Q107" s="37"/>
      <c r="R107" s="37"/>
      <c r="S107" s="37"/>
      <c r="T107" s="37"/>
    </row>
    <row r="108" spans="1:20" s="36" customFormat="1" ht="16">
      <c r="A108" s="78"/>
      <c r="B108" s="83" t="s">
        <v>99</v>
      </c>
      <c r="C108" s="79" t="s">
        <v>5</v>
      </c>
      <c r="D108" s="100">
        <v>360</v>
      </c>
      <c r="E108" s="79"/>
      <c r="F108" s="80"/>
      <c r="G108" s="81">
        <f t="shared" si="10"/>
        <v>0</v>
      </c>
      <c r="H108" s="35"/>
      <c r="I108" s="82"/>
      <c r="M108" s="37"/>
      <c r="N108" s="37"/>
      <c r="O108" s="37"/>
      <c r="P108" s="37"/>
      <c r="Q108" s="37"/>
      <c r="R108" s="37"/>
      <c r="S108" s="37"/>
      <c r="T108" s="37"/>
    </row>
    <row r="109" spans="1:20" s="36" customFormat="1" ht="16">
      <c r="A109" s="78"/>
      <c r="B109" s="83" t="s">
        <v>100</v>
      </c>
      <c r="C109" s="79" t="s">
        <v>5</v>
      </c>
      <c r="D109" s="100"/>
      <c r="E109" s="79"/>
      <c r="F109" s="80"/>
      <c r="G109" s="81">
        <f t="shared" si="10"/>
        <v>0</v>
      </c>
      <c r="H109" s="35"/>
      <c r="I109" s="82"/>
      <c r="M109" s="37"/>
      <c r="N109" s="37"/>
      <c r="O109" s="37"/>
      <c r="P109" s="37"/>
      <c r="Q109" s="37"/>
      <c r="R109" s="37"/>
      <c r="S109" s="37"/>
      <c r="T109" s="37"/>
    </row>
    <row r="110" spans="1:20" s="36" customFormat="1" ht="16">
      <c r="A110" s="78"/>
      <c r="B110" s="83" t="s">
        <v>101</v>
      </c>
      <c r="C110" s="79" t="s">
        <v>5</v>
      </c>
      <c r="D110" s="100"/>
      <c r="E110" s="79"/>
      <c r="F110" s="80"/>
      <c r="G110" s="81">
        <f t="shared" si="10"/>
        <v>0</v>
      </c>
      <c r="H110" s="35"/>
      <c r="I110" s="82"/>
      <c r="M110" s="37"/>
      <c r="N110" s="37"/>
      <c r="O110" s="37"/>
      <c r="P110" s="37"/>
      <c r="Q110" s="37"/>
      <c r="R110" s="37"/>
      <c r="S110" s="37"/>
      <c r="T110" s="37"/>
    </row>
    <row r="111" spans="1:20" s="36" customFormat="1" ht="16">
      <c r="A111" s="78"/>
      <c r="B111" s="83"/>
      <c r="C111" s="79"/>
      <c r="D111" s="100"/>
      <c r="E111" s="79"/>
      <c r="F111" s="80"/>
      <c r="G111" s="81"/>
      <c r="H111" s="35"/>
      <c r="I111" s="82"/>
      <c r="M111" s="37"/>
      <c r="N111" s="37"/>
      <c r="O111" s="37"/>
      <c r="P111" s="37"/>
      <c r="Q111" s="37"/>
      <c r="R111" s="37"/>
      <c r="S111" s="37"/>
      <c r="T111" s="37"/>
    </row>
    <row r="112" spans="1:20" s="36" customFormat="1" ht="16">
      <c r="A112" s="78"/>
      <c r="B112" s="83" t="s">
        <v>146</v>
      </c>
      <c r="C112" s="79" t="s">
        <v>6</v>
      </c>
      <c r="D112" s="100">
        <v>5</v>
      </c>
      <c r="E112" s="79"/>
      <c r="F112" s="80"/>
      <c r="G112" s="81">
        <f>F112*D112</f>
        <v>0</v>
      </c>
      <c r="H112" s="35"/>
      <c r="I112" s="82"/>
      <c r="M112" s="37"/>
      <c r="N112" s="37"/>
      <c r="O112" s="37"/>
      <c r="P112" s="37"/>
      <c r="Q112" s="37"/>
      <c r="R112" s="37"/>
      <c r="S112" s="37"/>
      <c r="T112" s="37"/>
    </row>
    <row r="113" spans="1:20" s="36" customFormat="1" ht="16">
      <c r="A113" s="78"/>
      <c r="B113" s="83"/>
      <c r="C113" s="79"/>
      <c r="D113" s="100"/>
      <c r="E113" s="79"/>
      <c r="F113" s="80"/>
      <c r="G113" s="81"/>
      <c r="H113" s="35"/>
      <c r="I113" s="82"/>
      <c r="M113" s="37"/>
      <c r="N113" s="37"/>
      <c r="O113" s="37"/>
      <c r="P113" s="37"/>
      <c r="Q113" s="37"/>
      <c r="R113" s="37"/>
      <c r="S113" s="37"/>
      <c r="T113" s="37"/>
    </row>
    <row r="114" spans="1:20" s="36" customFormat="1" ht="16">
      <c r="A114" s="78"/>
      <c r="B114" s="83" t="s">
        <v>34</v>
      </c>
      <c r="C114" s="79" t="s">
        <v>64</v>
      </c>
      <c r="D114" s="100">
        <v>1</v>
      </c>
      <c r="E114" s="79"/>
      <c r="F114" s="80"/>
      <c r="G114" s="81">
        <f t="shared" si="10"/>
        <v>0</v>
      </c>
      <c r="H114" s="35"/>
      <c r="I114" s="82"/>
      <c r="M114" s="37"/>
      <c r="N114" s="37"/>
      <c r="O114" s="37"/>
      <c r="P114" s="37"/>
      <c r="Q114" s="37"/>
      <c r="R114" s="37"/>
      <c r="S114" s="37"/>
      <c r="T114" s="37"/>
    </row>
    <row r="115" spans="1:20" s="36" customFormat="1" ht="16">
      <c r="A115" s="78"/>
      <c r="B115" s="83" t="s">
        <v>124</v>
      </c>
      <c r="C115" s="79" t="s">
        <v>64</v>
      </c>
      <c r="D115" s="100">
        <v>4</v>
      </c>
      <c r="E115" s="79"/>
      <c r="F115" s="80"/>
      <c r="G115" s="81">
        <f t="shared" si="10"/>
        <v>0</v>
      </c>
      <c r="H115" s="35"/>
      <c r="I115" s="82"/>
      <c r="M115" s="37"/>
      <c r="N115" s="37"/>
      <c r="O115" s="37"/>
      <c r="P115" s="37"/>
      <c r="Q115" s="37"/>
      <c r="R115" s="37"/>
      <c r="S115" s="37"/>
      <c r="T115" s="37"/>
    </row>
    <row r="116" spans="1:20" s="36" customFormat="1" ht="16">
      <c r="A116" s="78"/>
      <c r="B116" s="83"/>
      <c r="C116" s="79"/>
      <c r="D116" s="100"/>
      <c r="E116" s="79"/>
      <c r="F116" s="80"/>
      <c r="G116" s="81"/>
      <c r="H116" s="35"/>
      <c r="I116" s="82"/>
      <c r="M116" s="37"/>
      <c r="N116" s="37"/>
      <c r="O116" s="37"/>
      <c r="P116" s="37"/>
      <c r="Q116" s="37"/>
      <c r="R116" s="37"/>
      <c r="S116" s="37"/>
      <c r="T116" s="37"/>
    </row>
    <row r="117" spans="1:20">
      <c r="A117" s="30" t="s">
        <v>117</v>
      </c>
      <c r="B117" s="74" t="s">
        <v>23</v>
      </c>
      <c r="C117" s="18"/>
      <c r="D117" s="19"/>
      <c r="E117" s="19"/>
      <c r="F117" s="22"/>
      <c r="G117" s="20"/>
      <c r="H117" s="4"/>
    </row>
    <row r="118" spans="1:20">
      <c r="A118" s="30"/>
      <c r="B118" s="65" t="s">
        <v>24</v>
      </c>
      <c r="C118" s="18" t="s">
        <v>64</v>
      </c>
      <c r="D118" s="12" t="s">
        <v>2</v>
      </c>
      <c r="E118" s="12"/>
      <c r="F118" s="15"/>
      <c r="G118" s="14">
        <f t="shared" ref="G118:G119" si="11">D118*F118</f>
        <v>0</v>
      </c>
      <c r="H118" s="4"/>
    </row>
    <row r="119" spans="1:20">
      <c r="A119" s="30"/>
      <c r="B119" s="65" t="s">
        <v>25</v>
      </c>
      <c r="C119" s="18" t="s">
        <v>64</v>
      </c>
      <c r="D119" s="12" t="s">
        <v>2</v>
      </c>
      <c r="E119" s="12"/>
      <c r="F119" s="15"/>
      <c r="G119" s="14">
        <f t="shared" si="11"/>
        <v>0</v>
      </c>
      <c r="H119" s="4"/>
    </row>
    <row r="120" spans="1:20">
      <c r="A120" s="30"/>
      <c r="B120" s="65"/>
      <c r="C120" s="18"/>
      <c r="D120" s="12"/>
      <c r="E120" s="12"/>
      <c r="F120" s="15"/>
      <c r="G120" s="14"/>
      <c r="H120" s="4"/>
    </row>
    <row r="121" spans="1:20">
      <c r="A121" s="30" t="s">
        <v>118</v>
      </c>
      <c r="B121" s="74" t="s">
        <v>26</v>
      </c>
      <c r="C121" s="18"/>
      <c r="D121" s="19"/>
      <c r="E121" s="19"/>
      <c r="F121" s="22"/>
      <c r="G121" s="20"/>
      <c r="H121" s="4"/>
    </row>
    <row r="122" spans="1:20" s="36" customFormat="1" ht="16">
      <c r="A122" s="78"/>
      <c r="B122" s="83" t="s">
        <v>102</v>
      </c>
      <c r="C122" s="79" t="s">
        <v>6</v>
      </c>
      <c r="D122" s="100">
        <v>6</v>
      </c>
      <c r="E122" s="79"/>
      <c r="F122" s="80"/>
      <c r="G122" s="81">
        <f t="shared" si="10"/>
        <v>0</v>
      </c>
      <c r="H122" s="35"/>
      <c r="I122" s="82"/>
      <c r="M122" s="37"/>
      <c r="N122" s="37"/>
      <c r="O122" s="37"/>
      <c r="P122" s="37"/>
      <c r="Q122" s="37"/>
      <c r="R122" s="37"/>
      <c r="S122" s="37"/>
      <c r="T122" s="37"/>
    </row>
    <row r="123" spans="1:20" s="36" customFormat="1" ht="16">
      <c r="A123" s="78"/>
      <c r="B123" s="83" t="s">
        <v>103</v>
      </c>
      <c r="C123" s="79" t="s">
        <v>6</v>
      </c>
      <c r="D123" s="100">
        <v>6</v>
      </c>
      <c r="E123" s="79"/>
      <c r="F123" s="80"/>
      <c r="G123" s="81">
        <f>F123*D123</f>
        <v>0</v>
      </c>
      <c r="H123" s="35"/>
      <c r="I123" s="82"/>
      <c r="M123" s="37"/>
      <c r="N123" s="37"/>
      <c r="O123" s="37"/>
      <c r="P123" s="37"/>
      <c r="Q123" s="37"/>
      <c r="R123" s="37"/>
      <c r="S123" s="37"/>
      <c r="T123" s="37"/>
    </row>
    <row r="124" spans="1:20" s="36" customFormat="1" ht="16">
      <c r="A124" s="78"/>
      <c r="B124" s="83" t="s">
        <v>104</v>
      </c>
      <c r="C124" s="79" t="s">
        <v>6</v>
      </c>
      <c r="D124" s="100">
        <v>6</v>
      </c>
      <c r="E124" s="79"/>
      <c r="F124" s="80"/>
      <c r="G124" s="81">
        <f t="shared" si="10"/>
        <v>0</v>
      </c>
      <c r="H124" s="35"/>
      <c r="I124" s="82"/>
      <c r="M124" s="37"/>
      <c r="N124" s="37"/>
      <c r="O124" s="37"/>
      <c r="P124" s="37"/>
      <c r="Q124" s="37"/>
      <c r="R124" s="37"/>
      <c r="S124" s="37"/>
      <c r="T124" s="37"/>
    </row>
    <row r="125" spans="1:20" s="36" customFormat="1" ht="16">
      <c r="A125" s="78"/>
      <c r="B125" s="83" t="s">
        <v>105</v>
      </c>
      <c r="C125" s="79" t="s">
        <v>6</v>
      </c>
      <c r="D125" s="100">
        <v>6</v>
      </c>
      <c r="E125" s="79"/>
      <c r="F125" s="80"/>
      <c r="G125" s="81">
        <f t="shared" si="10"/>
        <v>0</v>
      </c>
      <c r="H125" s="35"/>
      <c r="I125" s="82"/>
      <c r="M125" s="37"/>
      <c r="N125" s="37"/>
      <c r="O125" s="37"/>
      <c r="P125" s="37"/>
      <c r="Q125" s="37"/>
      <c r="R125" s="37"/>
      <c r="S125" s="37"/>
      <c r="T125" s="37"/>
    </row>
    <row r="126" spans="1:20" s="36" customFormat="1" ht="16">
      <c r="A126" s="78"/>
      <c r="B126" s="83" t="s">
        <v>28</v>
      </c>
      <c r="C126" s="79" t="s">
        <v>6</v>
      </c>
      <c r="D126" s="100">
        <v>47</v>
      </c>
      <c r="E126" s="79"/>
      <c r="F126" s="80"/>
      <c r="G126" s="81">
        <f t="shared" ref="G126:G129" si="12">D126*F126</f>
        <v>0</v>
      </c>
      <c r="H126" s="35"/>
      <c r="I126" s="82"/>
      <c r="M126" s="37"/>
      <c r="N126" s="37"/>
      <c r="O126" s="37"/>
      <c r="P126" s="37"/>
      <c r="Q126" s="37"/>
      <c r="R126" s="37"/>
      <c r="S126" s="37"/>
      <c r="T126" s="37"/>
    </row>
    <row r="127" spans="1:20" s="36" customFormat="1" ht="16">
      <c r="A127" s="78"/>
      <c r="B127" s="83" t="s">
        <v>27</v>
      </c>
      <c r="C127" s="79" t="s">
        <v>6</v>
      </c>
      <c r="D127" s="100">
        <v>11</v>
      </c>
      <c r="E127" s="79"/>
      <c r="F127" s="80"/>
      <c r="G127" s="81">
        <f t="shared" si="12"/>
        <v>0</v>
      </c>
      <c r="H127" s="35"/>
      <c r="I127" s="82"/>
      <c r="M127" s="37"/>
      <c r="N127" s="37"/>
      <c r="O127" s="37"/>
      <c r="P127" s="37"/>
      <c r="Q127" s="37"/>
      <c r="R127" s="37"/>
      <c r="S127" s="37"/>
      <c r="T127" s="37"/>
    </row>
    <row r="128" spans="1:20">
      <c r="A128" s="30"/>
      <c r="B128" s="65"/>
      <c r="C128" s="18"/>
      <c r="D128" s="12"/>
      <c r="E128" s="12"/>
      <c r="F128" s="15"/>
      <c r="G128" s="14"/>
      <c r="H128" s="4"/>
    </row>
    <row r="129" spans="1:20">
      <c r="A129" s="30" t="s">
        <v>147</v>
      </c>
      <c r="B129" s="74" t="s">
        <v>148</v>
      </c>
      <c r="C129" s="18" t="s">
        <v>64</v>
      </c>
      <c r="D129" s="111">
        <v>1</v>
      </c>
      <c r="E129" s="19"/>
      <c r="F129" s="80"/>
      <c r="G129" s="81">
        <f t="shared" si="12"/>
        <v>0</v>
      </c>
      <c r="H129" s="4"/>
    </row>
    <row r="130" spans="1:20" s="36" customFormat="1" ht="16">
      <c r="A130" s="78"/>
      <c r="B130" s="83"/>
      <c r="C130" s="79"/>
      <c r="D130" s="100"/>
      <c r="E130" s="79"/>
      <c r="F130" s="80"/>
      <c r="G130" s="81"/>
      <c r="H130" s="35"/>
      <c r="I130" s="82"/>
      <c r="M130" s="37"/>
      <c r="N130" s="37"/>
      <c r="O130" s="37"/>
      <c r="P130" s="37"/>
      <c r="Q130" s="37"/>
      <c r="R130" s="37"/>
      <c r="S130" s="37"/>
      <c r="T130" s="37"/>
    </row>
    <row r="131" spans="1:20">
      <c r="A131" s="29"/>
      <c r="B131" s="25"/>
      <c r="C131" s="12"/>
      <c r="D131" s="12"/>
      <c r="E131" s="12"/>
      <c r="F131" s="13"/>
      <c r="G131" s="17"/>
      <c r="H131" s="4"/>
      <c r="K131" s="36"/>
      <c r="L131" s="36"/>
      <c r="M131" s="37"/>
    </row>
    <row r="132" spans="1:20" s="36" customFormat="1" ht="16">
      <c r="A132" s="32"/>
      <c r="B132" s="33" t="str">
        <f>CONCATENATE("Sous total HT . ",B76, " .")</f>
        <v>Sous total HT . Ventilation - Traitement d'air .</v>
      </c>
      <c r="C132" s="34"/>
      <c r="D132" s="99"/>
      <c r="E132" s="34"/>
      <c r="F132" s="34"/>
      <c r="G132" s="38">
        <f>SUM(G76:G131)</f>
        <v>0</v>
      </c>
      <c r="H132" s="35"/>
      <c r="M132" s="37"/>
      <c r="N132" s="37"/>
      <c r="O132" s="37"/>
      <c r="P132" s="37"/>
      <c r="Q132" s="37"/>
      <c r="R132" s="37"/>
      <c r="S132" s="37"/>
      <c r="T132" s="37"/>
    </row>
    <row r="133" spans="1:20">
      <c r="A133" s="67"/>
      <c r="B133" s="26"/>
      <c r="C133" s="12"/>
      <c r="D133" s="12"/>
      <c r="E133" s="12"/>
      <c r="F133" s="13"/>
      <c r="G133" s="17"/>
      <c r="H133" s="4"/>
      <c r="K133" s="36"/>
      <c r="L133" s="36"/>
      <c r="M133" s="37"/>
    </row>
    <row r="134" spans="1:20">
      <c r="A134" s="66" t="s">
        <v>110</v>
      </c>
      <c r="B134" s="63" t="s">
        <v>79</v>
      </c>
      <c r="C134" s="12"/>
      <c r="D134" s="12"/>
      <c r="E134" s="12"/>
      <c r="F134" s="13"/>
      <c r="G134" s="17"/>
      <c r="H134" s="4"/>
    </row>
    <row r="135" spans="1:20" s="36" customFormat="1" ht="16">
      <c r="A135" s="78"/>
      <c r="B135" s="83" t="s">
        <v>108</v>
      </c>
      <c r="C135" s="79" t="s">
        <v>64</v>
      </c>
      <c r="D135" s="100">
        <v>1</v>
      </c>
      <c r="E135" s="79"/>
      <c r="F135" s="80"/>
      <c r="G135" s="81">
        <f t="shared" ref="G135:G151" si="13">F135*D135</f>
        <v>0</v>
      </c>
      <c r="H135" s="35"/>
      <c r="I135" s="82"/>
      <c r="M135" s="37"/>
      <c r="N135" s="37"/>
      <c r="O135" s="37"/>
      <c r="P135" s="37"/>
      <c r="Q135" s="37"/>
      <c r="R135" s="37"/>
      <c r="S135" s="37"/>
      <c r="T135" s="37"/>
    </row>
    <row r="136" spans="1:20" s="36" customFormat="1" ht="16">
      <c r="A136" s="78"/>
      <c r="B136" s="83" t="s">
        <v>125</v>
      </c>
      <c r="C136" s="79" t="s">
        <v>64</v>
      </c>
      <c r="D136" s="100">
        <v>1</v>
      </c>
      <c r="E136" s="79"/>
      <c r="F136" s="80"/>
      <c r="G136" s="81">
        <f t="shared" si="13"/>
        <v>0</v>
      </c>
      <c r="H136" s="35"/>
      <c r="I136" s="82"/>
      <c r="M136" s="37"/>
      <c r="N136" s="37"/>
      <c r="O136" s="37"/>
      <c r="P136" s="37"/>
      <c r="Q136" s="37"/>
      <c r="R136" s="37"/>
      <c r="S136" s="37"/>
      <c r="T136" s="37"/>
    </row>
    <row r="137" spans="1:20" s="36" customFormat="1" ht="16">
      <c r="A137" s="78"/>
      <c r="B137" s="83"/>
      <c r="C137" s="79"/>
      <c r="D137" s="100"/>
      <c r="E137" s="79"/>
      <c r="F137" s="80"/>
      <c r="G137" s="81"/>
      <c r="H137" s="35"/>
      <c r="I137" s="82"/>
      <c r="M137" s="37"/>
      <c r="N137" s="37"/>
      <c r="O137" s="37"/>
      <c r="P137" s="37"/>
      <c r="Q137" s="37"/>
      <c r="R137" s="37"/>
      <c r="S137" s="37"/>
      <c r="T137" s="37"/>
    </row>
    <row r="138" spans="1:20">
      <c r="A138" s="29"/>
      <c r="B138" s="25"/>
      <c r="C138" s="12"/>
      <c r="D138" s="12"/>
      <c r="E138" s="12"/>
      <c r="F138" s="13"/>
      <c r="G138" s="17"/>
      <c r="H138" s="4"/>
      <c r="K138" s="36"/>
      <c r="L138" s="36"/>
      <c r="M138" s="37"/>
    </row>
    <row r="139" spans="1:20" s="36" customFormat="1" ht="16">
      <c r="A139" s="32"/>
      <c r="B139" s="33" t="str">
        <f>CONCATENATE("Sous total HT . ",B134, " .")</f>
        <v>Sous total HT . Électricité .</v>
      </c>
      <c r="C139" s="34"/>
      <c r="D139" s="99"/>
      <c r="E139" s="34"/>
      <c r="F139" s="34"/>
      <c r="G139" s="38">
        <f>SUM(G133:G138)</f>
        <v>0</v>
      </c>
      <c r="H139" s="35"/>
      <c r="M139" s="37"/>
      <c r="N139" s="37"/>
      <c r="O139" s="37"/>
      <c r="P139" s="37"/>
      <c r="Q139" s="37"/>
      <c r="R139" s="37"/>
      <c r="S139" s="37"/>
      <c r="T139" s="37"/>
    </row>
    <row r="140" spans="1:20">
      <c r="A140" s="67"/>
      <c r="B140" s="26"/>
      <c r="C140" s="12"/>
      <c r="D140" s="12"/>
      <c r="E140" s="12"/>
      <c r="F140" s="13"/>
      <c r="G140" s="17"/>
      <c r="H140" s="4"/>
      <c r="K140" s="36"/>
      <c r="L140" s="36"/>
      <c r="M140" s="37"/>
    </row>
    <row r="141" spans="1:20">
      <c r="A141" s="66" t="s">
        <v>111</v>
      </c>
      <c r="B141" s="63" t="s">
        <v>80</v>
      </c>
      <c r="C141" s="12"/>
      <c r="D141" s="12"/>
      <c r="E141" s="12"/>
      <c r="F141" s="13"/>
      <c r="G141" s="17"/>
      <c r="H141" s="4"/>
    </row>
    <row r="142" spans="1:20" s="36" customFormat="1" ht="16">
      <c r="A142" s="78"/>
      <c r="B142" s="83" t="s">
        <v>112</v>
      </c>
      <c r="C142" s="79" t="s">
        <v>64</v>
      </c>
      <c r="D142" s="100">
        <v>1</v>
      </c>
      <c r="E142" s="79"/>
      <c r="F142" s="80"/>
      <c r="G142" s="81">
        <f t="shared" si="13"/>
        <v>0</v>
      </c>
      <c r="H142" s="35"/>
      <c r="I142" s="82"/>
      <c r="M142" s="37"/>
      <c r="N142" s="37"/>
      <c r="O142" s="37"/>
      <c r="P142" s="37"/>
      <c r="Q142" s="37"/>
      <c r="R142" s="37"/>
      <c r="S142" s="37"/>
      <c r="T142" s="37"/>
    </row>
    <row r="143" spans="1:20" s="36" customFormat="1" ht="16">
      <c r="A143" s="78"/>
      <c r="B143" s="83" t="s">
        <v>113</v>
      </c>
      <c r="C143" s="79" t="s">
        <v>64</v>
      </c>
      <c r="D143" s="100">
        <v>1</v>
      </c>
      <c r="E143" s="79"/>
      <c r="F143" s="80"/>
      <c r="G143" s="81">
        <f t="shared" si="13"/>
        <v>0</v>
      </c>
      <c r="H143" s="35"/>
      <c r="I143" s="82"/>
      <c r="M143" s="37"/>
      <c r="N143" s="37"/>
      <c r="O143" s="37"/>
      <c r="P143" s="37"/>
      <c r="Q143" s="37"/>
      <c r="R143" s="37"/>
      <c r="S143" s="37"/>
      <c r="T143" s="37"/>
    </row>
    <row r="144" spans="1:20">
      <c r="A144" s="29"/>
      <c r="B144" s="25"/>
      <c r="C144" s="12"/>
      <c r="D144" s="12"/>
      <c r="E144" s="12"/>
      <c r="F144" s="13"/>
      <c r="G144" s="17"/>
      <c r="H144" s="4"/>
      <c r="K144" s="36"/>
      <c r="L144" s="36"/>
      <c r="M144" s="37"/>
    </row>
    <row r="145" spans="1:20" s="36" customFormat="1" ht="16">
      <c r="A145" s="32"/>
      <c r="B145" s="33" t="str">
        <f>CONCATENATE("Sous total HT . ",B141, " .")</f>
        <v>Sous total HT . Régulation .</v>
      </c>
      <c r="C145" s="34"/>
      <c r="D145" s="99"/>
      <c r="E145" s="34"/>
      <c r="F145" s="34"/>
      <c r="G145" s="38">
        <f>SUM(G140:G144)</f>
        <v>0</v>
      </c>
      <c r="H145" s="35"/>
      <c r="M145" s="37"/>
      <c r="N145" s="37"/>
      <c r="O145" s="37"/>
      <c r="P145" s="37"/>
      <c r="Q145" s="37"/>
      <c r="R145" s="37"/>
      <c r="S145" s="37"/>
      <c r="T145" s="37"/>
    </row>
    <row r="146" spans="1:20">
      <c r="A146" s="67"/>
      <c r="B146" s="26"/>
      <c r="C146" s="12"/>
      <c r="D146" s="12"/>
      <c r="E146" s="12"/>
      <c r="F146" s="13"/>
      <c r="G146" s="17"/>
      <c r="H146" s="4"/>
      <c r="K146" s="36"/>
      <c r="L146" s="36"/>
      <c r="M146" s="37"/>
    </row>
    <row r="147" spans="1:20">
      <c r="A147" s="66" t="s">
        <v>119</v>
      </c>
      <c r="B147" s="63" t="s">
        <v>81</v>
      </c>
      <c r="C147" s="12"/>
      <c r="D147" s="12"/>
      <c r="E147" s="12"/>
      <c r="F147" s="13"/>
      <c r="G147" s="17"/>
      <c r="H147" s="4"/>
    </row>
    <row r="148" spans="1:20" s="36" customFormat="1" ht="16">
      <c r="A148" s="78"/>
      <c r="B148" s="83" t="s">
        <v>82</v>
      </c>
      <c r="C148" s="79" t="s">
        <v>64</v>
      </c>
      <c r="D148" s="100">
        <v>1</v>
      </c>
      <c r="E148" s="79"/>
      <c r="F148" s="80"/>
      <c r="G148" s="81">
        <f t="shared" si="13"/>
        <v>0</v>
      </c>
      <c r="H148" s="35"/>
      <c r="I148" s="82"/>
      <c r="M148" s="37"/>
      <c r="N148" s="37"/>
      <c r="O148" s="37"/>
      <c r="P148" s="37"/>
      <c r="Q148" s="37"/>
      <c r="R148" s="37"/>
      <c r="S148" s="37"/>
      <c r="T148" s="37"/>
    </row>
    <row r="149" spans="1:20" s="36" customFormat="1" ht="16">
      <c r="A149" s="78"/>
      <c r="B149" s="83" t="s">
        <v>83</v>
      </c>
      <c r="C149" s="79" t="s">
        <v>114</v>
      </c>
      <c r="D149" s="100"/>
      <c r="E149" s="79"/>
      <c r="F149" s="80"/>
      <c r="G149" s="81">
        <f t="shared" si="13"/>
        <v>0</v>
      </c>
      <c r="H149" s="35"/>
      <c r="I149" s="82"/>
      <c r="M149" s="37"/>
      <c r="N149" s="37"/>
      <c r="O149" s="37"/>
      <c r="P149" s="37"/>
      <c r="Q149" s="37"/>
      <c r="R149" s="37"/>
      <c r="S149" s="37"/>
      <c r="T149" s="37"/>
    </row>
    <row r="150" spans="1:20" s="36" customFormat="1" ht="16">
      <c r="A150" s="78"/>
      <c r="B150" s="83" t="s">
        <v>84</v>
      </c>
      <c r="C150" s="79" t="s">
        <v>114</v>
      </c>
      <c r="D150" s="100"/>
      <c r="E150" s="79"/>
      <c r="F150" s="80"/>
      <c r="G150" s="81">
        <f t="shared" si="13"/>
        <v>0</v>
      </c>
      <c r="H150" s="35"/>
      <c r="I150" s="82"/>
      <c r="M150" s="37"/>
      <c r="N150" s="37"/>
      <c r="O150" s="37"/>
      <c r="P150" s="37"/>
      <c r="Q150" s="37"/>
      <c r="R150" s="37"/>
      <c r="S150" s="37"/>
      <c r="T150" s="37"/>
    </row>
    <row r="151" spans="1:20" s="36" customFormat="1" ht="16">
      <c r="A151" s="78"/>
      <c r="B151" s="83" t="s">
        <v>85</v>
      </c>
      <c r="C151" s="79" t="s">
        <v>114</v>
      </c>
      <c r="D151" s="100"/>
      <c r="E151" s="79"/>
      <c r="F151" s="80"/>
      <c r="G151" s="81">
        <f t="shared" si="13"/>
        <v>0</v>
      </c>
      <c r="H151" s="35"/>
      <c r="I151" s="82"/>
      <c r="M151" s="37"/>
      <c r="N151" s="37"/>
      <c r="O151" s="37"/>
      <c r="P151" s="37"/>
      <c r="Q151" s="37"/>
      <c r="R151" s="37"/>
      <c r="S151" s="37"/>
      <c r="T151" s="37"/>
    </row>
    <row r="152" spans="1:20">
      <c r="A152" s="29"/>
      <c r="B152" s="25"/>
      <c r="C152" s="12"/>
      <c r="D152" s="12"/>
      <c r="E152" s="12"/>
      <c r="F152" s="13"/>
      <c r="G152" s="17"/>
      <c r="H152" s="4"/>
      <c r="K152" s="36"/>
      <c r="L152" s="36"/>
      <c r="M152" s="37"/>
    </row>
    <row r="153" spans="1:20" s="36" customFormat="1" ht="16">
      <c r="A153" s="32"/>
      <c r="B153" s="33" t="str">
        <f>CONCATENATE("Sous total HT . ",B147, " .")</f>
        <v>Sous total HT . GTC .</v>
      </c>
      <c r="C153" s="34"/>
      <c r="D153" s="99"/>
      <c r="E153" s="34"/>
      <c r="F153" s="34"/>
      <c r="G153" s="38">
        <f>SUM(G146:G152)</f>
        <v>0</v>
      </c>
      <c r="H153" s="35"/>
      <c r="M153" s="37"/>
      <c r="N153" s="37"/>
      <c r="O153" s="37"/>
      <c r="P153" s="37"/>
      <c r="Q153" s="37"/>
      <c r="R153" s="37"/>
      <c r="S153" s="37"/>
      <c r="T153" s="37"/>
    </row>
    <row r="154" spans="1:20">
      <c r="A154" s="67"/>
      <c r="B154" s="26"/>
      <c r="C154" s="12"/>
      <c r="D154" s="12"/>
      <c r="E154" s="12"/>
      <c r="F154" s="13"/>
      <c r="G154" s="17"/>
      <c r="H154" s="4"/>
      <c r="K154" s="36"/>
      <c r="L154" s="36"/>
      <c r="M154" s="37"/>
    </row>
    <row r="155" spans="1:20" s="36" customFormat="1" ht="16">
      <c r="A155" s="75"/>
      <c r="B155" s="76"/>
      <c r="C155" s="76"/>
      <c r="D155" s="104"/>
      <c r="E155" s="76"/>
      <c r="F155" s="76"/>
      <c r="G155" s="77"/>
      <c r="H155" s="35"/>
      <c r="M155" s="37"/>
      <c r="N155" s="37"/>
      <c r="O155" s="37"/>
      <c r="P155" s="37"/>
      <c r="Q155" s="37"/>
      <c r="R155" s="37"/>
      <c r="S155" s="37"/>
      <c r="T155" s="37"/>
    </row>
    <row r="156" spans="1:20">
      <c r="A156" s="66">
        <v>4</v>
      </c>
      <c r="B156" s="63" t="s">
        <v>29</v>
      </c>
      <c r="C156" s="12"/>
      <c r="D156" s="12"/>
      <c r="E156" s="12"/>
      <c r="F156" s="13"/>
      <c r="G156" s="17"/>
      <c r="H156" s="4"/>
      <c r="K156" s="118"/>
      <c r="L156" s="118"/>
      <c r="M156" s="118"/>
    </row>
    <row r="157" spans="1:20" s="68" customFormat="1" ht="16">
      <c r="A157" s="29" t="s">
        <v>132</v>
      </c>
      <c r="B157" s="69" t="s">
        <v>43</v>
      </c>
      <c r="C157" s="70"/>
      <c r="D157" s="71"/>
      <c r="E157" s="70"/>
      <c r="F157" s="70"/>
      <c r="G157" s="72"/>
      <c r="K157" s="118"/>
      <c r="L157" s="118"/>
      <c r="M157" s="118"/>
    </row>
    <row r="158" spans="1:20" s="68" customFormat="1" ht="13.5" customHeight="1">
      <c r="A158" s="29" t="s">
        <v>30</v>
      </c>
      <c r="B158" s="73" t="s">
        <v>31</v>
      </c>
      <c r="C158" s="18"/>
      <c r="D158" s="18"/>
      <c r="E158" s="18"/>
      <c r="F158" s="22"/>
      <c r="G158" s="21"/>
      <c r="K158" s="118"/>
      <c r="L158" s="118"/>
      <c r="M158" s="118"/>
    </row>
    <row r="159" spans="1:20" s="68" customFormat="1" ht="13.5" customHeight="1">
      <c r="A159" s="29"/>
      <c r="B159" s="65" t="s">
        <v>19</v>
      </c>
      <c r="C159" s="18" t="s">
        <v>18</v>
      </c>
      <c r="D159" s="18">
        <v>1</v>
      </c>
      <c r="E159" s="18"/>
      <c r="F159" s="15"/>
      <c r="G159" s="81">
        <f t="shared" ref="G159" si="14">F159*D159</f>
        <v>0</v>
      </c>
      <c r="K159" s="118"/>
      <c r="L159" s="118"/>
      <c r="M159" s="118"/>
    </row>
    <row r="160" spans="1:20">
      <c r="A160" s="29"/>
      <c r="B160" s="25"/>
      <c r="C160" s="12"/>
      <c r="D160" s="12"/>
      <c r="E160" s="12"/>
      <c r="F160" s="13"/>
      <c r="G160" s="17"/>
      <c r="H160" s="4"/>
      <c r="K160" s="118"/>
      <c r="L160" s="118"/>
      <c r="M160" s="118"/>
    </row>
    <row r="161" spans="1:20" s="36" customFormat="1" ht="16">
      <c r="A161" s="32"/>
      <c r="B161" s="33" t="str">
        <f>CONCATENATE("Sous total HT . ",B157, " .")</f>
        <v>Sous total HT . Interventions sur l'existant plomberie .</v>
      </c>
      <c r="C161" s="34"/>
      <c r="D161" s="99"/>
      <c r="E161" s="34"/>
      <c r="F161" s="34"/>
      <c r="G161" s="38">
        <f>SUM(G157:G159)</f>
        <v>0</v>
      </c>
      <c r="H161" s="35"/>
      <c r="M161" s="37"/>
      <c r="N161" s="37"/>
      <c r="O161" s="37"/>
      <c r="P161" s="37"/>
      <c r="Q161" s="37"/>
      <c r="R161" s="37"/>
      <c r="S161" s="37"/>
      <c r="T161" s="37"/>
    </row>
    <row r="162" spans="1:20">
      <c r="A162" s="29"/>
      <c r="B162" s="27"/>
      <c r="C162" s="12"/>
      <c r="D162" s="12"/>
      <c r="E162" s="12"/>
      <c r="F162" s="13"/>
      <c r="G162" s="17"/>
      <c r="H162" s="5"/>
    </row>
    <row r="163" spans="1:20">
      <c r="A163" s="29" t="s">
        <v>133</v>
      </c>
      <c r="B163" s="62" t="s">
        <v>32</v>
      </c>
      <c r="C163" s="18"/>
      <c r="D163" s="19"/>
      <c r="E163" s="19"/>
      <c r="F163" s="15"/>
      <c r="G163" s="21" t="str">
        <f t="shared" ref="G163" si="15">+IF(D163&gt;0,D163*F163,"")</f>
        <v/>
      </c>
      <c r="H163" s="4"/>
    </row>
    <row r="164" spans="1:20">
      <c r="A164" s="30" t="s">
        <v>134</v>
      </c>
      <c r="B164" s="73" t="s">
        <v>37</v>
      </c>
      <c r="C164" s="18"/>
      <c r="D164" s="19"/>
      <c r="E164" s="19"/>
      <c r="F164" s="22"/>
      <c r="G164" s="20"/>
      <c r="H164" s="4"/>
    </row>
    <row r="165" spans="1:20">
      <c r="A165" s="30"/>
      <c r="B165" s="65" t="s">
        <v>33</v>
      </c>
      <c r="C165" s="18" t="s">
        <v>5</v>
      </c>
      <c r="D165" s="111">
        <v>198</v>
      </c>
      <c r="E165" s="19"/>
      <c r="F165" s="15"/>
      <c r="G165" s="14">
        <f>D165*F165</f>
        <v>0</v>
      </c>
      <c r="H165" s="4"/>
    </row>
    <row r="166" spans="1:20">
      <c r="A166" s="30"/>
      <c r="B166" s="65" t="s">
        <v>150</v>
      </c>
      <c r="C166" s="18" t="s">
        <v>5</v>
      </c>
      <c r="D166" s="111">
        <v>27</v>
      </c>
      <c r="E166" s="19"/>
      <c r="F166" s="15"/>
      <c r="G166" s="14">
        <f>D166*F166</f>
        <v>0</v>
      </c>
      <c r="H166" s="4"/>
    </row>
    <row r="167" spans="1:20">
      <c r="A167" s="30"/>
      <c r="B167" s="65" t="s">
        <v>34</v>
      </c>
      <c r="C167" s="18" t="s">
        <v>5</v>
      </c>
      <c r="D167" s="111">
        <v>126</v>
      </c>
      <c r="E167" s="19"/>
      <c r="F167" s="15"/>
      <c r="G167" s="14">
        <f>D167*F167</f>
        <v>0</v>
      </c>
      <c r="H167" s="4"/>
    </row>
    <row r="168" spans="1:20">
      <c r="A168" s="30"/>
      <c r="B168" s="65"/>
      <c r="C168" s="18"/>
      <c r="D168" s="111"/>
      <c r="E168" s="19"/>
      <c r="F168" s="22"/>
      <c r="G168" s="20"/>
      <c r="H168" s="4"/>
    </row>
    <row r="169" spans="1:20">
      <c r="A169" s="29" t="s">
        <v>135</v>
      </c>
      <c r="B169" s="62" t="s">
        <v>35</v>
      </c>
      <c r="C169" s="18"/>
      <c r="D169" s="111"/>
      <c r="E169" s="19"/>
      <c r="F169" s="15"/>
      <c r="G169" s="21" t="str">
        <f t="shared" ref="G169" si="16">+IF(D169&gt;0,D169*F169,"")</f>
        <v/>
      </c>
      <c r="H169" s="4"/>
    </row>
    <row r="170" spans="1:20">
      <c r="A170" s="30" t="s">
        <v>136</v>
      </c>
      <c r="B170" s="73" t="s">
        <v>36</v>
      </c>
      <c r="C170" s="18"/>
      <c r="D170" s="111"/>
      <c r="E170" s="19"/>
      <c r="F170" s="22"/>
      <c r="G170" s="20"/>
      <c r="H170" s="4"/>
    </row>
    <row r="171" spans="1:20">
      <c r="A171" s="30"/>
      <c r="B171" s="65" t="s">
        <v>62</v>
      </c>
      <c r="C171" s="18" t="s">
        <v>5</v>
      </c>
      <c r="D171" s="111">
        <v>274</v>
      </c>
      <c r="E171" s="19"/>
      <c r="F171" s="15"/>
      <c r="G171" s="14">
        <f>D171*F171</f>
        <v>0</v>
      </c>
      <c r="H171" s="4"/>
    </row>
    <row r="172" spans="1:20">
      <c r="A172" s="30"/>
      <c r="B172" s="65" t="s">
        <v>34</v>
      </c>
      <c r="C172" s="18" t="s">
        <v>5</v>
      </c>
      <c r="D172" s="111">
        <v>175</v>
      </c>
      <c r="E172" s="19"/>
      <c r="F172" s="15"/>
      <c r="G172" s="14">
        <f>D172*F172</f>
        <v>0</v>
      </c>
      <c r="H172" s="4"/>
    </row>
    <row r="173" spans="1:20">
      <c r="A173" s="30"/>
      <c r="B173" s="65"/>
      <c r="C173" s="18"/>
      <c r="D173" s="111"/>
      <c r="E173" s="19"/>
      <c r="F173" s="22"/>
      <c r="G173" s="20"/>
      <c r="H173" s="4"/>
    </row>
    <row r="174" spans="1:20">
      <c r="A174" s="29" t="s">
        <v>137</v>
      </c>
      <c r="B174" s="62" t="s">
        <v>38</v>
      </c>
      <c r="C174" s="18"/>
      <c r="D174" s="111"/>
      <c r="E174" s="19"/>
      <c r="F174" s="15"/>
      <c r="G174" s="21" t="str">
        <f t="shared" ref="G174" si="17">+IF(D174&gt;0,D174*F174,"")</f>
        <v/>
      </c>
      <c r="H174" s="4"/>
    </row>
    <row r="175" spans="1:20">
      <c r="A175" s="30" t="s">
        <v>138</v>
      </c>
      <c r="B175" s="73" t="s">
        <v>39</v>
      </c>
      <c r="C175" s="18"/>
      <c r="D175" s="111"/>
      <c r="E175" s="19"/>
      <c r="F175" s="22"/>
      <c r="G175" s="20"/>
      <c r="H175" s="4"/>
    </row>
    <row r="176" spans="1:20">
      <c r="A176" s="30"/>
      <c r="B176" s="65" t="s">
        <v>40</v>
      </c>
      <c r="C176" s="18" t="s">
        <v>18</v>
      </c>
      <c r="D176" s="111">
        <v>21</v>
      </c>
      <c r="E176" s="19"/>
      <c r="F176" s="15"/>
      <c r="G176" s="14">
        <f>D176*F176</f>
        <v>0</v>
      </c>
      <c r="H176" s="4"/>
    </row>
    <row r="177" spans="1:8">
      <c r="A177" s="30"/>
      <c r="B177" s="65" t="s">
        <v>41</v>
      </c>
      <c r="C177" s="18" t="s">
        <v>5</v>
      </c>
      <c r="D177" s="111">
        <v>103</v>
      </c>
      <c r="E177" s="19"/>
      <c r="F177" s="15"/>
      <c r="G177" s="14">
        <f>D177*F177</f>
        <v>0</v>
      </c>
      <c r="H177" s="4"/>
    </row>
    <row r="178" spans="1:8">
      <c r="A178" s="30"/>
      <c r="B178" s="65"/>
      <c r="C178" s="18"/>
      <c r="D178" s="111"/>
      <c r="E178" s="19"/>
      <c r="F178" s="15"/>
      <c r="G178" s="14"/>
      <c r="H178" s="4"/>
    </row>
    <row r="179" spans="1:8">
      <c r="A179" s="30" t="s">
        <v>141</v>
      </c>
      <c r="B179" s="73" t="s">
        <v>142</v>
      </c>
      <c r="C179" s="18"/>
      <c r="D179" s="111"/>
      <c r="E179" s="19"/>
      <c r="F179" s="22"/>
      <c r="G179" s="20"/>
      <c r="H179" s="4"/>
    </row>
    <row r="180" spans="1:8">
      <c r="A180" s="30"/>
      <c r="B180" s="65" t="s">
        <v>142</v>
      </c>
      <c r="C180" s="18" t="s">
        <v>18</v>
      </c>
      <c r="D180" s="111">
        <v>3</v>
      </c>
      <c r="E180" s="19"/>
      <c r="F180" s="15"/>
      <c r="G180" s="14">
        <f>D180*F180</f>
        <v>0</v>
      </c>
      <c r="H180" s="4"/>
    </row>
    <row r="181" spans="1:8">
      <c r="A181" s="30"/>
      <c r="B181" s="65" t="s">
        <v>143</v>
      </c>
      <c r="C181" s="18" t="s">
        <v>18</v>
      </c>
      <c r="D181" s="111">
        <v>3</v>
      </c>
      <c r="E181" s="19"/>
      <c r="F181" s="15"/>
      <c r="G181" s="14">
        <f>D181*F181</f>
        <v>0</v>
      </c>
      <c r="H181" s="4"/>
    </row>
    <row r="182" spans="1:8">
      <c r="A182" s="30"/>
      <c r="B182" s="65" t="s">
        <v>144</v>
      </c>
      <c r="C182" s="18" t="s">
        <v>18</v>
      </c>
      <c r="D182" s="111">
        <v>1</v>
      </c>
      <c r="E182" s="19"/>
      <c r="F182" s="15"/>
      <c r="G182" s="14">
        <f>D182*F182</f>
        <v>0</v>
      </c>
      <c r="H182" s="4"/>
    </row>
    <row r="183" spans="1:8">
      <c r="A183" s="30"/>
      <c r="B183" s="65"/>
      <c r="C183" s="18"/>
      <c r="D183" s="111"/>
      <c r="E183" s="19"/>
      <c r="F183" s="22"/>
      <c r="G183" s="20"/>
      <c r="H183" s="4"/>
    </row>
    <row r="184" spans="1:8">
      <c r="A184" s="29" t="s">
        <v>139</v>
      </c>
      <c r="B184" s="62" t="s">
        <v>151</v>
      </c>
      <c r="C184" s="18" t="s">
        <v>18</v>
      </c>
      <c r="D184" s="111">
        <v>1</v>
      </c>
      <c r="E184" s="19"/>
      <c r="F184" s="15"/>
      <c r="G184" s="14">
        <f>D184*F184</f>
        <v>0</v>
      </c>
      <c r="H184" s="4"/>
    </row>
    <row r="185" spans="1:8">
      <c r="A185" s="30"/>
      <c r="B185" s="65"/>
      <c r="C185" s="18"/>
      <c r="D185" s="111"/>
      <c r="E185" s="19"/>
      <c r="F185" s="22"/>
      <c r="G185" s="20"/>
      <c r="H185" s="4"/>
    </row>
    <row r="186" spans="1:8">
      <c r="A186" s="29" t="s">
        <v>152</v>
      </c>
      <c r="B186" s="62" t="s">
        <v>42</v>
      </c>
      <c r="C186" s="18"/>
      <c r="D186" s="111"/>
      <c r="E186" s="19"/>
      <c r="F186" s="15"/>
      <c r="G186" s="21" t="str">
        <f t="shared" ref="G186" si="18">+IF(D186&gt;0,D186*F186,"")</f>
        <v/>
      </c>
      <c r="H186" s="4"/>
    </row>
    <row r="187" spans="1:8">
      <c r="A187" s="30" t="s">
        <v>153</v>
      </c>
      <c r="B187" s="73" t="s">
        <v>46</v>
      </c>
      <c r="C187" s="18"/>
      <c r="D187" s="111"/>
      <c r="E187" s="19"/>
      <c r="F187" s="22"/>
      <c r="G187" s="20"/>
      <c r="H187" s="4"/>
    </row>
    <row r="188" spans="1:8">
      <c r="A188" s="30"/>
      <c r="B188" s="65" t="s">
        <v>53</v>
      </c>
      <c r="C188" s="18"/>
      <c r="D188" s="111"/>
      <c r="E188" s="19"/>
      <c r="F188" s="15"/>
      <c r="G188" s="14"/>
      <c r="H188" s="4"/>
    </row>
    <row r="189" spans="1:8">
      <c r="A189" s="30"/>
      <c r="B189" s="65" t="s">
        <v>48</v>
      </c>
      <c r="C189" s="18" t="s">
        <v>6</v>
      </c>
      <c r="D189" s="111">
        <v>4</v>
      </c>
      <c r="E189" s="19"/>
      <c r="F189" s="15"/>
      <c r="G189" s="14">
        <f t="shared" ref="G189:G201" si="19">D189*F189</f>
        <v>0</v>
      </c>
      <c r="H189" s="4"/>
    </row>
    <row r="190" spans="1:8">
      <c r="A190" s="30"/>
      <c r="B190" s="65" t="s">
        <v>63</v>
      </c>
      <c r="C190" s="18" t="s">
        <v>6</v>
      </c>
      <c r="D190" s="111">
        <v>2</v>
      </c>
      <c r="E190" s="19"/>
      <c r="F190" s="15"/>
      <c r="G190" s="14">
        <f t="shared" si="19"/>
        <v>0</v>
      </c>
      <c r="H190" s="4"/>
    </row>
    <row r="191" spans="1:8">
      <c r="A191" s="30"/>
      <c r="B191" s="65" t="s">
        <v>54</v>
      </c>
      <c r="C191" s="18" t="s">
        <v>6</v>
      </c>
      <c r="D191" s="111">
        <v>10</v>
      </c>
      <c r="E191" s="19"/>
      <c r="F191" s="15"/>
      <c r="G191" s="14">
        <f t="shared" si="19"/>
        <v>0</v>
      </c>
      <c r="H191" s="4"/>
    </row>
    <row r="192" spans="1:8">
      <c r="A192" s="30"/>
      <c r="B192" s="65" t="s">
        <v>55</v>
      </c>
      <c r="C192" s="18" t="s">
        <v>6</v>
      </c>
      <c r="D192" s="111">
        <v>1</v>
      </c>
      <c r="E192" s="19"/>
      <c r="F192" s="15"/>
      <c r="G192" s="14">
        <f t="shared" si="19"/>
        <v>0</v>
      </c>
      <c r="H192" s="4"/>
    </row>
    <row r="193" spans="1:8">
      <c r="A193" s="30"/>
      <c r="B193" s="65" t="s">
        <v>56</v>
      </c>
      <c r="C193" s="18" t="s">
        <v>6</v>
      </c>
      <c r="D193" s="111">
        <v>1</v>
      </c>
      <c r="E193" s="19"/>
      <c r="F193" s="15"/>
      <c r="G193" s="14">
        <f t="shared" si="19"/>
        <v>0</v>
      </c>
      <c r="H193" s="4"/>
    </row>
    <row r="194" spans="1:8">
      <c r="A194" s="30"/>
      <c r="B194" s="65" t="s">
        <v>129</v>
      </c>
      <c r="C194" s="18" t="s">
        <v>6</v>
      </c>
      <c r="D194" s="111">
        <v>1</v>
      </c>
      <c r="E194" s="19"/>
      <c r="F194" s="15"/>
      <c r="G194" s="14">
        <f t="shared" si="19"/>
        <v>0</v>
      </c>
      <c r="H194" s="4"/>
    </row>
    <row r="195" spans="1:8">
      <c r="A195" s="30"/>
      <c r="B195" s="65" t="s">
        <v>57</v>
      </c>
      <c r="C195" s="18" t="s">
        <v>6</v>
      </c>
      <c r="D195" s="111">
        <v>1</v>
      </c>
      <c r="E195" s="19"/>
      <c r="F195" s="15"/>
      <c r="G195" s="14">
        <f t="shared" si="19"/>
        <v>0</v>
      </c>
      <c r="H195" s="4"/>
    </row>
    <row r="196" spans="1:8">
      <c r="A196" s="30"/>
      <c r="B196" s="65" t="s">
        <v>58</v>
      </c>
      <c r="C196" s="18" t="s">
        <v>6</v>
      </c>
      <c r="D196" s="111">
        <v>1</v>
      </c>
      <c r="E196" s="19"/>
      <c r="F196" s="15"/>
      <c r="G196" s="14">
        <f t="shared" si="19"/>
        <v>0</v>
      </c>
      <c r="H196" s="4"/>
    </row>
    <row r="197" spans="1:8">
      <c r="A197" s="30"/>
      <c r="B197" s="65" t="s">
        <v>149</v>
      </c>
      <c r="C197" s="18" t="s">
        <v>6</v>
      </c>
      <c r="D197" s="111">
        <v>1</v>
      </c>
      <c r="E197" s="19"/>
      <c r="F197" s="15"/>
      <c r="G197" s="14">
        <f t="shared" ref="G197:G198" si="20">D197*F197</f>
        <v>0</v>
      </c>
      <c r="H197" s="4"/>
    </row>
    <row r="198" spans="1:8">
      <c r="A198" s="30"/>
      <c r="B198" s="65" t="s">
        <v>145</v>
      </c>
      <c r="C198" s="18" t="s">
        <v>6</v>
      </c>
      <c r="D198" s="111">
        <v>1</v>
      </c>
      <c r="E198" s="19"/>
      <c r="F198" s="15"/>
      <c r="G198" s="14">
        <f t="shared" si="20"/>
        <v>0</v>
      </c>
      <c r="H198" s="4"/>
    </row>
    <row r="199" spans="1:8">
      <c r="A199" s="30"/>
      <c r="B199" s="65" t="s">
        <v>59</v>
      </c>
      <c r="C199" s="18" t="s">
        <v>6</v>
      </c>
      <c r="D199" s="111">
        <v>4</v>
      </c>
      <c r="E199" s="19"/>
      <c r="F199" s="15"/>
      <c r="G199" s="14">
        <f t="shared" si="19"/>
        <v>0</v>
      </c>
      <c r="H199" s="4"/>
    </row>
    <row r="200" spans="1:8">
      <c r="A200" s="30"/>
      <c r="B200" s="65" t="s">
        <v>60</v>
      </c>
      <c r="C200" s="18" t="s">
        <v>6</v>
      </c>
      <c r="D200" s="111">
        <v>10</v>
      </c>
      <c r="E200" s="19"/>
      <c r="F200" s="15"/>
      <c r="G200" s="14">
        <f t="shared" si="19"/>
        <v>0</v>
      </c>
      <c r="H200" s="4"/>
    </row>
    <row r="201" spans="1:8">
      <c r="A201" s="30"/>
      <c r="B201" s="65" t="s">
        <v>61</v>
      </c>
      <c r="C201" s="18" t="s">
        <v>6</v>
      </c>
      <c r="D201" s="111">
        <v>3</v>
      </c>
      <c r="E201" s="19"/>
      <c r="F201" s="15"/>
      <c r="G201" s="14">
        <f t="shared" si="19"/>
        <v>0</v>
      </c>
      <c r="H201" s="4"/>
    </row>
    <row r="202" spans="1:8">
      <c r="A202" s="30"/>
      <c r="B202" s="65"/>
      <c r="C202" s="18"/>
      <c r="D202" s="111"/>
      <c r="E202" s="19"/>
      <c r="F202" s="15"/>
      <c r="G202" s="14"/>
      <c r="H202" s="4"/>
    </row>
    <row r="203" spans="1:8">
      <c r="A203" s="30" t="s">
        <v>154</v>
      </c>
      <c r="B203" s="73" t="s">
        <v>47</v>
      </c>
      <c r="C203" s="18"/>
      <c r="D203" s="111"/>
      <c r="E203" s="19"/>
      <c r="F203" s="15"/>
      <c r="G203" s="20"/>
      <c r="H203" s="4"/>
    </row>
    <row r="204" spans="1:8">
      <c r="A204" s="30"/>
      <c r="B204" s="65" t="s">
        <v>52</v>
      </c>
      <c r="C204" s="18" t="s">
        <v>6</v>
      </c>
      <c r="D204" s="111">
        <v>3</v>
      </c>
      <c r="E204" s="19"/>
      <c r="F204" s="15"/>
      <c r="G204" s="14">
        <f t="shared" ref="G204:G207" si="21">D204*F204</f>
        <v>0</v>
      </c>
      <c r="H204" s="4"/>
    </row>
    <row r="205" spans="1:8">
      <c r="A205" s="30"/>
      <c r="B205" s="65" t="s">
        <v>49</v>
      </c>
      <c r="C205" s="18" t="s">
        <v>6</v>
      </c>
      <c r="D205" s="111">
        <v>6</v>
      </c>
      <c r="E205" s="19"/>
      <c r="F205" s="15"/>
      <c r="G205" s="14">
        <f t="shared" si="21"/>
        <v>0</v>
      </c>
      <c r="H205" s="4"/>
    </row>
    <row r="206" spans="1:8">
      <c r="A206" s="30"/>
      <c r="B206" s="65" t="s">
        <v>50</v>
      </c>
      <c r="C206" s="18" t="s">
        <v>6</v>
      </c>
      <c r="D206" s="111">
        <v>13</v>
      </c>
      <c r="E206" s="19"/>
      <c r="F206" s="15"/>
      <c r="G206" s="14">
        <f t="shared" si="21"/>
        <v>0</v>
      </c>
      <c r="H206" s="4"/>
    </row>
    <row r="207" spans="1:8">
      <c r="A207" s="30"/>
      <c r="B207" s="65" t="s">
        <v>51</v>
      </c>
      <c r="C207" s="18" t="s">
        <v>6</v>
      </c>
      <c r="D207" s="111">
        <v>13</v>
      </c>
      <c r="E207" s="19"/>
      <c r="F207" s="15"/>
      <c r="G207" s="14">
        <f t="shared" si="21"/>
        <v>0</v>
      </c>
      <c r="H207" s="4"/>
    </row>
    <row r="208" spans="1:8">
      <c r="A208" s="30"/>
      <c r="B208" s="65"/>
      <c r="C208" s="18"/>
      <c r="D208" s="111"/>
      <c r="E208" s="19"/>
      <c r="F208" s="22"/>
      <c r="G208" s="20"/>
      <c r="H208" s="4"/>
    </row>
    <row r="209" spans="1:701">
      <c r="A209" s="29"/>
      <c r="B209" s="25"/>
      <c r="C209" s="12"/>
      <c r="D209" s="12"/>
      <c r="E209" s="12"/>
      <c r="F209" s="13"/>
      <c r="G209" s="17"/>
      <c r="H209" s="4"/>
    </row>
    <row r="210" spans="1:701" s="36" customFormat="1" ht="16">
      <c r="A210" s="32"/>
      <c r="B210" s="33" t="s">
        <v>45</v>
      </c>
      <c r="C210" s="34"/>
      <c r="D210" s="34"/>
      <c r="E210" s="34"/>
      <c r="F210" s="34"/>
      <c r="G210" s="38">
        <f>SUM(G162:G209)</f>
        <v>0</v>
      </c>
      <c r="H210" s="35"/>
      <c r="M210" s="37"/>
      <c r="N210" s="37"/>
      <c r="O210" s="37"/>
      <c r="P210" s="37"/>
      <c r="Q210" s="37"/>
      <c r="R210" s="37"/>
      <c r="S210" s="37"/>
      <c r="T210" s="37"/>
    </row>
    <row r="211" spans="1:701">
      <c r="A211" s="29"/>
      <c r="B211" s="27"/>
      <c r="C211" s="12"/>
      <c r="D211" s="12"/>
      <c r="E211" s="12"/>
      <c r="F211" s="13"/>
      <c r="G211" s="17"/>
      <c r="H211" s="5"/>
    </row>
    <row r="212" spans="1:701">
      <c r="A212" s="30"/>
      <c r="B212" s="65"/>
      <c r="C212" s="18"/>
      <c r="D212" s="19"/>
      <c r="E212" s="19"/>
      <c r="F212" s="22"/>
      <c r="G212" s="20"/>
      <c r="H212" s="4"/>
    </row>
    <row r="213" spans="1:701">
      <c r="A213" s="31"/>
      <c r="B213" s="28"/>
      <c r="C213" s="16"/>
      <c r="D213" s="16"/>
      <c r="E213" s="16"/>
      <c r="F213" s="23"/>
      <c r="G213" s="24"/>
      <c r="H213" s="4"/>
    </row>
    <row r="214" spans="1:701" s="42" customFormat="1" ht="16">
      <c r="A214" s="39"/>
      <c r="B214" s="39"/>
      <c r="C214" s="39"/>
      <c r="D214" s="39"/>
      <c r="E214" s="39"/>
      <c r="F214" s="40"/>
      <c r="G214" s="41"/>
    </row>
    <row r="215" spans="1:701" s="42" customFormat="1" ht="16">
      <c r="A215" s="43"/>
      <c r="B215" s="43"/>
      <c r="C215" s="43"/>
      <c r="D215" s="43"/>
      <c r="E215" s="43"/>
      <c r="F215" s="44"/>
      <c r="G215" s="45"/>
    </row>
    <row r="216" spans="1:701" ht="16.5" customHeight="1">
      <c r="A216" s="46"/>
      <c r="B216" s="123" t="s">
        <v>160</v>
      </c>
      <c r="C216" s="123"/>
      <c r="D216" s="123"/>
      <c r="E216" s="123"/>
      <c r="F216" s="123"/>
      <c r="G216" s="47">
        <f>G14+G24+G54+G39+G69+G132+G139+G153+G145+G161+G210+G75</f>
        <v>0</v>
      </c>
      <c r="H216" s="51"/>
      <c r="ZY216" s="1" t="s">
        <v>14</v>
      </c>
    </row>
    <row r="217" spans="1:701">
      <c r="A217" s="48"/>
      <c r="B217" s="49" t="s">
        <v>15</v>
      </c>
      <c r="D217" s="50"/>
      <c r="E217" s="50"/>
      <c r="F217" s="51"/>
      <c r="G217" s="52">
        <f>G216*20/100</f>
        <v>0</v>
      </c>
      <c r="H217" s="1"/>
      <c r="ZY217" s="1" t="s">
        <v>16</v>
      </c>
    </row>
    <row r="218" spans="1:701">
      <c r="A218" s="53"/>
      <c r="B218" s="54" t="s">
        <v>140</v>
      </c>
      <c r="C218" s="55"/>
      <c r="D218" s="56"/>
      <c r="E218" s="56"/>
      <c r="F218" s="57"/>
      <c r="G218" s="58">
        <f>G216+G217</f>
        <v>0</v>
      </c>
      <c r="H218" s="1"/>
      <c r="ZY218" s="1" t="s">
        <v>17</v>
      </c>
    </row>
    <row r="219" spans="1:701" s="42" customFormat="1" ht="12.75" customHeight="1">
      <c r="A219" s="59"/>
      <c r="C219" s="59"/>
      <c r="D219" s="59"/>
      <c r="E219" s="59"/>
      <c r="F219" s="60"/>
      <c r="G219" s="61"/>
    </row>
    <row r="220" spans="1:701">
      <c r="A220" s="122" t="s">
        <v>161</v>
      </c>
      <c r="B220" s="122"/>
      <c r="C220" s="122"/>
      <c r="D220" s="122"/>
      <c r="E220" s="122"/>
      <c r="F220" s="122"/>
      <c r="G220" s="122"/>
      <c r="H220" s="4"/>
    </row>
    <row r="221" spans="1:701">
      <c r="A221" s="66">
        <v>1</v>
      </c>
      <c r="B221" s="63" t="s">
        <v>20</v>
      </c>
      <c r="C221" s="12"/>
      <c r="D221" s="18"/>
      <c r="E221" s="12"/>
      <c r="F221" s="13"/>
      <c r="G221" s="14"/>
      <c r="H221" s="4"/>
    </row>
    <row r="222" spans="1:701">
      <c r="A222" s="67"/>
      <c r="B222" s="64" t="s">
        <v>1</v>
      </c>
      <c r="C222" s="18" t="s">
        <v>18</v>
      </c>
      <c r="D222" s="18" t="s">
        <v>2</v>
      </c>
      <c r="E222" s="12"/>
      <c r="F222" s="15"/>
      <c r="G222" s="14">
        <f>+IF(D222&gt;0,D222*F222,"")</f>
        <v>0</v>
      </c>
      <c r="H222" s="4"/>
    </row>
    <row r="223" spans="1:701">
      <c r="A223" s="67"/>
      <c r="B223" s="64" t="s">
        <v>3</v>
      </c>
      <c r="C223" s="18" t="s">
        <v>18</v>
      </c>
      <c r="D223" s="18" t="s">
        <v>2</v>
      </c>
      <c r="E223" s="12"/>
      <c r="F223" s="15"/>
      <c r="G223" s="14">
        <f t="shared" ref="G223:G224" si="22">+IF(D223&gt;0,D223*F223,"")</f>
        <v>0</v>
      </c>
      <c r="H223" s="4"/>
    </row>
    <row r="224" spans="1:701">
      <c r="A224" s="67"/>
      <c r="B224" s="64" t="s">
        <v>4</v>
      </c>
      <c r="C224" s="18" t="s">
        <v>18</v>
      </c>
      <c r="D224" s="18" t="s">
        <v>2</v>
      </c>
      <c r="E224" s="12"/>
      <c r="F224" s="15"/>
      <c r="G224" s="14">
        <f t="shared" si="22"/>
        <v>0</v>
      </c>
      <c r="H224" s="4"/>
    </row>
    <row r="225" spans="1:20">
      <c r="A225" s="67"/>
      <c r="B225" s="26"/>
      <c r="C225" s="12"/>
      <c r="D225" s="18"/>
      <c r="E225" s="12"/>
      <c r="F225" s="13"/>
      <c r="G225" s="17"/>
      <c r="H225" s="4"/>
    </row>
    <row r="226" spans="1:20" s="36" customFormat="1" ht="16">
      <c r="A226" s="32"/>
      <c r="B226" s="33" t="str">
        <f>CONCATENATE("Sous total HT . ", "  - ",B221)</f>
        <v>Sous total HT .   - Dispositions générales</v>
      </c>
      <c r="C226" s="34"/>
      <c r="D226" s="99"/>
      <c r="E226" s="34"/>
      <c r="F226" s="34"/>
      <c r="G226" s="38">
        <f>SUM(G222:G224)</f>
        <v>0</v>
      </c>
      <c r="H226" s="35"/>
      <c r="M226" s="37"/>
      <c r="N226" s="37"/>
      <c r="O226" s="37"/>
      <c r="P226" s="37"/>
      <c r="Q226" s="37"/>
      <c r="R226" s="37"/>
      <c r="S226" s="37"/>
      <c r="T226" s="37"/>
    </row>
    <row r="227" spans="1:20">
      <c r="A227" s="67"/>
      <c r="B227" s="26"/>
      <c r="C227" s="12"/>
      <c r="D227" s="12"/>
      <c r="E227" s="12"/>
      <c r="F227" s="13"/>
      <c r="G227" s="17"/>
      <c r="H227" s="4"/>
    </row>
    <row r="228" spans="1:20">
      <c r="A228" s="67"/>
      <c r="B228" s="91"/>
      <c r="C228" s="12"/>
      <c r="D228" s="12"/>
      <c r="E228" s="12"/>
      <c r="F228" s="13"/>
      <c r="G228" s="17"/>
      <c r="H228" s="4"/>
    </row>
    <row r="229" spans="1:20">
      <c r="A229" s="66">
        <v>3</v>
      </c>
      <c r="B229" s="63" t="s">
        <v>120</v>
      </c>
      <c r="C229" s="12"/>
      <c r="D229" s="12"/>
      <c r="E229" s="12"/>
      <c r="F229" s="13"/>
      <c r="G229" s="17"/>
      <c r="H229" s="4"/>
      <c r="K229" s="118"/>
      <c r="L229" s="118"/>
      <c r="M229" s="118"/>
    </row>
    <row r="230" spans="1:20">
      <c r="A230" s="66"/>
      <c r="B230" s="92"/>
      <c r="C230" s="12"/>
      <c r="D230" s="12"/>
      <c r="E230" s="12"/>
      <c r="F230" s="13"/>
      <c r="G230" s="17"/>
      <c r="K230" s="118"/>
      <c r="L230" s="118"/>
      <c r="M230" s="118"/>
    </row>
    <row r="231" spans="1:20" s="68" customFormat="1" ht="16">
      <c r="A231" s="66" t="s">
        <v>65</v>
      </c>
      <c r="B231" s="63" t="s">
        <v>44</v>
      </c>
      <c r="C231" s="70"/>
      <c r="D231" s="71"/>
      <c r="E231" s="70"/>
      <c r="F231" s="70"/>
      <c r="G231" s="72"/>
      <c r="K231" s="118"/>
      <c r="L231" s="118"/>
      <c r="M231" s="118"/>
    </row>
    <row r="232" spans="1:20" s="68" customFormat="1" ht="13.5" customHeight="1">
      <c r="A232" s="29"/>
      <c r="B232" s="65" t="s">
        <v>19</v>
      </c>
      <c r="C232" s="18" t="s">
        <v>18</v>
      </c>
      <c r="D232" s="18">
        <v>1</v>
      </c>
      <c r="E232" s="18"/>
      <c r="F232" s="15"/>
      <c r="G232" s="14">
        <f t="shared" ref="G232" si="23">+IF(D232&gt;0,D232*F232,"")</f>
        <v>0</v>
      </c>
      <c r="K232" s="118"/>
      <c r="L232" s="118"/>
      <c r="M232" s="118"/>
    </row>
    <row r="233" spans="1:20">
      <c r="A233" s="113"/>
      <c r="B233" s="114"/>
      <c r="C233" s="115"/>
      <c r="D233" s="115"/>
      <c r="E233" s="115"/>
      <c r="F233" s="116"/>
      <c r="G233" s="116"/>
      <c r="K233" s="118"/>
      <c r="L233" s="118"/>
      <c r="M233" s="118"/>
    </row>
    <row r="234" spans="1:20" s="36" customFormat="1" ht="16">
      <c r="A234" s="32"/>
      <c r="B234" s="33" t="str">
        <f>CONCATENATE("Sous total HT . ",B229, " .")</f>
        <v>Sous total HT . DESCRIPTION DES INSTALLATIONS CVC .</v>
      </c>
      <c r="C234" s="34"/>
      <c r="D234" s="99"/>
      <c r="E234" s="34"/>
      <c r="F234" s="34"/>
      <c r="G234" s="38">
        <f>SUM(G229:G233)</f>
        <v>0</v>
      </c>
      <c r="H234" s="35"/>
      <c r="K234" s="118"/>
      <c r="L234" s="118"/>
      <c r="M234" s="118"/>
      <c r="N234" s="37"/>
      <c r="O234" s="37"/>
      <c r="P234" s="37"/>
      <c r="Q234" s="37"/>
      <c r="R234" s="37"/>
      <c r="S234" s="37"/>
      <c r="T234" s="37"/>
    </row>
    <row r="235" spans="1:20">
      <c r="A235" s="67"/>
      <c r="B235" s="26"/>
      <c r="C235" s="12"/>
      <c r="D235" s="12"/>
      <c r="E235" s="12"/>
      <c r="F235" s="13"/>
      <c r="G235" s="17"/>
      <c r="H235" s="4"/>
      <c r="K235" s="118"/>
      <c r="L235" s="118"/>
      <c r="M235" s="118"/>
    </row>
    <row r="236" spans="1:20">
      <c r="A236" s="66" t="s">
        <v>131</v>
      </c>
      <c r="B236" s="63" t="s">
        <v>21</v>
      </c>
      <c r="C236" s="12"/>
      <c r="D236" s="12"/>
      <c r="E236" s="12"/>
      <c r="F236" s="13"/>
      <c r="G236" s="17" t="str">
        <f t="shared" ref="G236" si="24">+IF(D236&gt;0,D236*F236,"")</f>
        <v/>
      </c>
      <c r="H236" s="4"/>
      <c r="K236" s="118"/>
      <c r="L236" s="118"/>
      <c r="M236" s="118"/>
    </row>
    <row r="237" spans="1:20">
      <c r="A237" s="30"/>
      <c r="B237" s="65"/>
      <c r="C237" s="18"/>
      <c r="D237" s="12"/>
      <c r="E237" s="12"/>
      <c r="F237" s="15"/>
      <c r="G237" s="14"/>
      <c r="H237" s="4"/>
      <c r="K237" s="118"/>
      <c r="L237" s="118"/>
      <c r="M237" s="118"/>
    </row>
    <row r="238" spans="1:20">
      <c r="A238" s="30" t="s">
        <v>118</v>
      </c>
      <c r="B238" s="74" t="s">
        <v>26</v>
      </c>
      <c r="C238" s="18"/>
      <c r="D238" s="19"/>
      <c r="E238" s="19"/>
      <c r="F238" s="22"/>
      <c r="G238" s="20"/>
      <c r="H238" s="4"/>
      <c r="K238" s="118"/>
      <c r="L238" s="118"/>
      <c r="M238" s="118"/>
    </row>
    <row r="239" spans="1:20" s="36" customFormat="1" ht="16">
      <c r="A239" s="78"/>
      <c r="B239" s="83" t="s">
        <v>28</v>
      </c>
      <c r="C239" s="79" t="s">
        <v>6</v>
      </c>
      <c r="D239" s="100">
        <v>3</v>
      </c>
      <c r="E239" s="79"/>
      <c r="F239" s="80"/>
      <c r="G239" s="81">
        <f t="shared" ref="G239:G240" si="25">D239*F239</f>
        <v>0</v>
      </c>
      <c r="H239" s="35"/>
      <c r="I239" s="82"/>
      <c r="K239" s="118"/>
      <c r="L239" s="118"/>
      <c r="M239" s="118"/>
      <c r="N239" s="37"/>
      <c r="O239" s="37"/>
      <c r="P239" s="37"/>
      <c r="Q239" s="37"/>
      <c r="R239" s="37"/>
      <c r="S239" s="37"/>
      <c r="T239" s="37"/>
    </row>
    <row r="240" spans="1:20" s="36" customFormat="1" ht="16">
      <c r="A240" s="78"/>
      <c r="B240" s="83" t="s">
        <v>27</v>
      </c>
      <c r="C240" s="79" t="s">
        <v>6</v>
      </c>
      <c r="D240" s="100">
        <v>3</v>
      </c>
      <c r="E240" s="79"/>
      <c r="F240" s="80"/>
      <c r="G240" s="81">
        <f t="shared" si="25"/>
        <v>0</v>
      </c>
      <c r="H240" s="35"/>
      <c r="I240" s="82"/>
      <c r="K240" s="118"/>
      <c r="L240" s="118"/>
      <c r="M240" s="118"/>
      <c r="N240" s="37"/>
      <c r="O240" s="37"/>
      <c r="P240" s="37"/>
      <c r="Q240" s="37"/>
      <c r="R240" s="37"/>
      <c r="S240" s="37"/>
      <c r="T240" s="37"/>
    </row>
    <row r="241" spans="1:20">
      <c r="A241" s="30"/>
      <c r="B241" s="65"/>
      <c r="C241" s="18"/>
      <c r="D241" s="12"/>
      <c r="E241" s="12"/>
      <c r="F241" s="15"/>
      <c r="G241" s="14"/>
      <c r="H241" s="4"/>
      <c r="K241" s="118"/>
      <c r="L241" s="118"/>
      <c r="M241" s="118"/>
    </row>
    <row r="242" spans="1:20">
      <c r="A242" s="30" t="s">
        <v>147</v>
      </c>
      <c r="B242" s="74" t="s">
        <v>148</v>
      </c>
      <c r="C242" s="18" t="s">
        <v>64</v>
      </c>
      <c r="D242" s="111">
        <v>1</v>
      </c>
      <c r="E242" s="19"/>
      <c r="F242" s="80"/>
      <c r="G242" s="81">
        <f t="shared" ref="G242" si="26">D242*F242</f>
        <v>0</v>
      </c>
      <c r="H242" s="4"/>
      <c r="K242" s="118"/>
      <c r="L242" s="118"/>
      <c r="M242" s="118"/>
    </row>
    <row r="243" spans="1:20" s="36" customFormat="1" ht="16">
      <c r="A243" s="78"/>
      <c r="B243" s="83"/>
      <c r="C243" s="79"/>
      <c r="D243" s="100"/>
      <c r="E243" s="79"/>
      <c r="F243" s="80"/>
      <c r="G243" s="81"/>
      <c r="H243" s="35"/>
      <c r="I243" s="82"/>
      <c r="K243" s="118"/>
      <c r="L243" s="118"/>
      <c r="M243" s="118"/>
      <c r="N243" s="37"/>
      <c r="O243" s="37"/>
      <c r="P243" s="37"/>
      <c r="Q243" s="37"/>
      <c r="R243" s="37"/>
      <c r="S243" s="37"/>
      <c r="T243" s="37"/>
    </row>
    <row r="244" spans="1:20">
      <c r="A244" s="29"/>
      <c r="B244" s="25"/>
      <c r="C244" s="12"/>
      <c r="D244" s="12"/>
      <c r="E244" s="12"/>
      <c r="F244" s="13"/>
      <c r="G244" s="17"/>
      <c r="H244" s="4"/>
      <c r="K244" s="118"/>
      <c r="L244" s="118"/>
      <c r="M244" s="118"/>
    </row>
    <row r="245" spans="1:20" s="36" customFormat="1" ht="16">
      <c r="A245" s="32"/>
      <c r="B245" s="33" t="str">
        <f>CONCATENATE("Sous total HT . ",B236, " .")</f>
        <v>Sous total HT . Ventilation - Traitement d'air .</v>
      </c>
      <c r="C245" s="34"/>
      <c r="D245" s="99"/>
      <c r="E245" s="34"/>
      <c r="F245" s="34"/>
      <c r="G245" s="38">
        <f>SUM(G236:G244)</f>
        <v>0</v>
      </c>
      <c r="H245" s="35"/>
      <c r="K245" s="118"/>
      <c r="L245" s="118"/>
      <c r="M245" s="118"/>
      <c r="N245" s="37"/>
      <c r="O245" s="37"/>
      <c r="P245" s="37"/>
      <c r="Q245" s="37"/>
      <c r="R245" s="37"/>
      <c r="S245" s="37"/>
      <c r="T245" s="37"/>
    </row>
    <row r="246" spans="1:20" s="68" customFormat="1" ht="13.5" customHeight="1">
      <c r="A246" s="29"/>
      <c r="B246" s="65"/>
      <c r="C246" s="18"/>
      <c r="D246" s="18"/>
      <c r="E246" s="18"/>
      <c r="F246" s="15"/>
      <c r="G246" s="14"/>
      <c r="K246" s="118"/>
      <c r="L246" s="118"/>
      <c r="M246" s="118"/>
    </row>
    <row r="247" spans="1:20" s="36" customFormat="1" ht="16">
      <c r="A247" s="75"/>
      <c r="B247" s="76"/>
      <c r="C247" s="76"/>
      <c r="D247" s="104"/>
      <c r="E247" s="76"/>
      <c r="F247" s="76"/>
      <c r="G247" s="77"/>
      <c r="H247" s="35"/>
      <c r="K247" s="118"/>
      <c r="L247" s="118"/>
      <c r="M247" s="118"/>
      <c r="N247" s="37"/>
      <c r="O247" s="37"/>
      <c r="P247" s="37"/>
      <c r="Q247" s="37"/>
      <c r="R247" s="37"/>
      <c r="S247" s="37"/>
      <c r="T247" s="37"/>
    </row>
    <row r="248" spans="1:20">
      <c r="A248" s="66">
        <v>4</v>
      </c>
      <c r="B248" s="63" t="s">
        <v>29</v>
      </c>
      <c r="C248" s="12"/>
      <c r="D248" s="12"/>
      <c r="E248" s="12"/>
      <c r="F248" s="13"/>
      <c r="G248" s="17"/>
      <c r="H248" s="4"/>
      <c r="K248" s="118"/>
      <c r="L248" s="118"/>
      <c r="M248" s="118"/>
    </row>
    <row r="249" spans="1:20" s="68" customFormat="1" ht="16">
      <c r="A249" s="29" t="s">
        <v>132</v>
      </c>
      <c r="B249" s="69" t="s">
        <v>43</v>
      </c>
      <c r="C249" s="70"/>
      <c r="D249" s="71"/>
      <c r="E249" s="70"/>
      <c r="F249" s="70"/>
      <c r="G249" s="72"/>
      <c r="K249" s="118"/>
      <c r="L249" s="118"/>
      <c r="M249" s="118"/>
    </row>
    <row r="250" spans="1:20" s="68" customFormat="1" ht="13.5" customHeight="1">
      <c r="A250" s="29" t="s">
        <v>30</v>
      </c>
      <c r="B250" s="73" t="s">
        <v>31</v>
      </c>
      <c r="C250" s="18"/>
      <c r="D250" s="18"/>
      <c r="E250" s="18"/>
      <c r="F250" s="22"/>
      <c r="G250" s="21"/>
      <c r="K250" s="118"/>
      <c r="L250" s="118"/>
      <c r="M250" s="118"/>
    </row>
    <row r="251" spans="1:20" s="68" customFormat="1" ht="13.5" customHeight="1">
      <c r="A251" s="29"/>
      <c r="B251" s="65" t="s">
        <v>19</v>
      </c>
      <c r="C251" s="18" t="s">
        <v>18</v>
      </c>
      <c r="D251" s="18">
        <v>1</v>
      </c>
      <c r="E251" s="18"/>
      <c r="F251" s="15"/>
      <c r="G251" s="81">
        <f t="shared" ref="G251" si="27">F251*D251</f>
        <v>0</v>
      </c>
      <c r="K251" s="118"/>
      <c r="L251" s="118"/>
      <c r="M251" s="118"/>
    </row>
    <row r="252" spans="1:20">
      <c r="A252" s="29"/>
      <c r="B252" s="25"/>
      <c r="C252" s="12"/>
      <c r="D252" s="12"/>
      <c r="E252" s="12"/>
      <c r="F252" s="13"/>
      <c r="G252" s="17"/>
      <c r="H252" s="4"/>
      <c r="K252" s="118"/>
      <c r="L252" s="118"/>
      <c r="M252" s="118"/>
    </row>
    <row r="253" spans="1:20" s="36" customFormat="1" ht="16">
      <c r="A253" s="32"/>
      <c r="B253" s="33" t="str">
        <f>CONCATENATE("Sous total HT . ",B249, " .")</f>
        <v>Sous total HT . Interventions sur l'existant plomberie .</v>
      </c>
      <c r="C253" s="34"/>
      <c r="D253" s="99"/>
      <c r="E253" s="34"/>
      <c r="F253" s="34"/>
      <c r="G253" s="38">
        <f>SUM(G249:G251)</f>
        <v>0</v>
      </c>
      <c r="H253" s="35"/>
      <c r="K253" s="118"/>
      <c r="L253" s="118"/>
      <c r="M253" s="118"/>
      <c r="N253" s="37"/>
      <c r="O253" s="37"/>
      <c r="P253" s="37"/>
      <c r="Q253" s="37"/>
      <c r="R253" s="37"/>
      <c r="S253" s="37"/>
      <c r="T253" s="37"/>
    </row>
    <row r="254" spans="1:20">
      <c r="A254" s="29"/>
      <c r="B254" s="27"/>
      <c r="C254" s="12"/>
      <c r="D254" s="12"/>
      <c r="E254" s="12"/>
      <c r="F254" s="13"/>
      <c r="G254" s="17"/>
      <c r="H254" s="5"/>
      <c r="K254" s="118"/>
      <c r="L254" s="118"/>
      <c r="M254" s="118"/>
    </row>
    <row r="255" spans="1:20">
      <c r="A255" s="29" t="s">
        <v>133</v>
      </c>
      <c r="B255" s="62" t="s">
        <v>32</v>
      </c>
      <c r="C255" s="18"/>
      <c r="D255" s="19"/>
      <c r="E255" s="19"/>
      <c r="F255" s="15"/>
      <c r="G255" s="21" t="str">
        <f t="shared" ref="G255" si="28">+IF(D255&gt;0,D255*F255,"")</f>
        <v/>
      </c>
      <c r="H255" s="4"/>
      <c r="K255" s="118"/>
      <c r="L255" s="118"/>
      <c r="M255" s="118"/>
    </row>
    <row r="256" spans="1:20">
      <c r="A256" s="30" t="s">
        <v>134</v>
      </c>
      <c r="B256" s="73" t="s">
        <v>37</v>
      </c>
      <c r="C256" s="18"/>
      <c r="D256" s="19"/>
      <c r="E256" s="19"/>
      <c r="F256" s="22"/>
      <c r="G256" s="20"/>
      <c r="H256" s="4"/>
      <c r="K256" s="118"/>
      <c r="L256" s="118"/>
      <c r="M256" s="118"/>
    </row>
    <row r="257" spans="1:13">
      <c r="A257" s="30"/>
      <c r="B257" s="65" t="s">
        <v>33</v>
      </c>
      <c r="C257" s="18" t="s">
        <v>162</v>
      </c>
      <c r="D257" s="111">
        <v>1</v>
      </c>
      <c r="E257" s="19"/>
      <c r="F257" s="15"/>
      <c r="G257" s="14">
        <f>D257*F257</f>
        <v>0</v>
      </c>
      <c r="H257" s="4"/>
      <c r="K257" s="118"/>
      <c r="L257" s="118"/>
      <c r="M257" s="118"/>
    </row>
    <row r="258" spans="1:13">
      <c r="A258" s="30"/>
      <c r="B258" s="65" t="s">
        <v>150</v>
      </c>
      <c r="C258" s="18" t="s">
        <v>162</v>
      </c>
      <c r="D258" s="111">
        <v>1</v>
      </c>
      <c r="E258" s="19"/>
      <c r="F258" s="15"/>
      <c r="G258" s="14">
        <f>D258*F258</f>
        <v>0</v>
      </c>
      <c r="H258" s="4"/>
      <c r="K258" s="118"/>
      <c r="L258" s="118"/>
      <c r="M258" s="118"/>
    </row>
    <row r="259" spans="1:13">
      <c r="A259" s="30"/>
      <c r="B259" s="65" t="s">
        <v>34</v>
      </c>
      <c r="C259" s="18" t="s">
        <v>162</v>
      </c>
      <c r="D259" s="111">
        <v>1</v>
      </c>
      <c r="E259" s="19"/>
      <c r="F259" s="15"/>
      <c r="G259" s="14">
        <f>D259*F259</f>
        <v>0</v>
      </c>
      <c r="H259" s="4"/>
      <c r="K259" s="118"/>
      <c r="L259" s="118"/>
      <c r="M259" s="118"/>
    </row>
    <row r="260" spans="1:13">
      <c r="A260" s="30"/>
      <c r="B260" s="65"/>
      <c r="C260" s="18"/>
      <c r="D260" s="111"/>
      <c r="E260" s="19"/>
      <c r="F260" s="22"/>
      <c r="G260" s="20"/>
      <c r="H260" s="4"/>
      <c r="K260" s="118"/>
      <c r="L260" s="118"/>
      <c r="M260" s="118"/>
    </row>
    <row r="261" spans="1:13">
      <c r="A261" s="29" t="s">
        <v>135</v>
      </c>
      <c r="B261" s="62" t="s">
        <v>35</v>
      </c>
      <c r="C261" s="18"/>
      <c r="D261" s="111"/>
      <c r="E261" s="19"/>
      <c r="F261" s="15"/>
      <c r="G261" s="21" t="str">
        <f t="shared" ref="G261" si="29">+IF(D261&gt;0,D261*F261,"")</f>
        <v/>
      </c>
      <c r="H261" s="4"/>
      <c r="K261" s="118"/>
      <c r="L261" s="118"/>
      <c r="M261" s="118"/>
    </row>
    <row r="262" spans="1:13">
      <c r="A262" s="30" t="s">
        <v>136</v>
      </c>
      <c r="B262" s="73" t="s">
        <v>36</v>
      </c>
      <c r="C262" s="18"/>
      <c r="D262" s="111"/>
      <c r="E262" s="19"/>
      <c r="F262" s="22"/>
      <c r="G262" s="20"/>
      <c r="H262" s="4"/>
      <c r="K262" s="118"/>
      <c r="L262" s="118"/>
      <c r="M262" s="118"/>
    </row>
    <row r="263" spans="1:13">
      <c r="A263" s="30"/>
      <c r="B263" s="65" t="s">
        <v>62</v>
      </c>
      <c r="C263" s="18" t="s">
        <v>162</v>
      </c>
      <c r="D263" s="111">
        <v>1</v>
      </c>
      <c r="E263" s="19"/>
      <c r="F263" s="15"/>
      <c r="G263" s="14">
        <f>D263*F263</f>
        <v>0</v>
      </c>
      <c r="H263" s="4"/>
      <c r="K263" s="118"/>
      <c r="L263" s="118"/>
      <c r="M263" s="118"/>
    </row>
    <row r="264" spans="1:13">
      <c r="A264" s="30"/>
      <c r="B264" s="65" t="s">
        <v>34</v>
      </c>
      <c r="C264" s="18" t="s">
        <v>162</v>
      </c>
      <c r="D264" s="111">
        <v>1</v>
      </c>
      <c r="E264" s="19"/>
      <c r="F264" s="15"/>
      <c r="G264" s="14">
        <f>D264*F264</f>
        <v>0</v>
      </c>
      <c r="H264" s="4"/>
      <c r="K264" s="118"/>
      <c r="L264" s="118"/>
      <c r="M264" s="118"/>
    </row>
    <row r="265" spans="1:13">
      <c r="A265" s="30"/>
      <c r="B265" s="65"/>
      <c r="C265" s="18"/>
      <c r="D265" s="111"/>
      <c r="E265" s="19"/>
      <c r="F265" s="22"/>
      <c r="G265" s="20"/>
      <c r="H265" s="4"/>
      <c r="K265" s="118"/>
      <c r="L265" s="118"/>
      <c r="M265" s="118"/>
    </row>
    <row r="266" spans="1:13">
      <c r="A266" s="29" t="s">
        <v>137</v>
      </c>
      <c r="B266" s="62" t="s">
        <v>38</v>
      </c>
      <c r="C266" s="18"/>
      <c r="D266" s="111"/>
      <c r="E266" s="19"/>
      <c r="F266" s="15"/>
      <c r="G266" s="21" t="str">
        <f t="shared" ref="G266" si="30">+IF(D266&gt;0,D266*F266,"")</f>
        <v/>
      </c>
      <c r="H266" s="4"/>
      <c r="K266" s="118"/>
      <c r="L266" s="118"/>
      <c r="M266" s="118"/>
    </row>
    <row r="267" spans="1:13">
      <c r="A267" s="30" t="s">
        <v>138</v>
      </c>
      <c r="B267" s="73" t="s">
        <v>39</v>
      </c>
      <c r="C267" s="18"/>
      <c r="D267" s="111"/>
      <c r="E267" s="19"/>
      <c r="F267" s="22"/>
      <c r="G267" s="20"/>
      <c r="H267" s="4"/>
      <c r="K267" s="118"/>
      <c r="L267" s="118"/>
      <c r="M267" s="118"/>
    </row>
    <row r="268" spans="1:13">
      <c r="A268" s="30"/>
      <c r="B268" s="65" t="s">
        <v>40</v>
      </c>
      <c r="C268" s="18" t="s">
        <v>162</v>
      </c>
      <c r="D268" s="111">
        <v>1</v>
      </c>
      <c r="E268" s="19"/>
      <c r="F268" s="15"/>
      <c r="G268" s="14">
        <f>D268*F268</f>
        <v>0</v>
      </c>
      <c r="H268" s="4"/>
      <c r="K268" s="118"/>
      <c r="L268" s="118"/>
      <c r="M268" s="118"/>
    </row>
    <row r="269" spans="1:13">
      <c r="A269" s="30"/>
      <c r="B269" s="65" t="s">
        <v>41</v>
      </c>
      <c r="C269" s="18" t="s">
        <v>162</v>
      </c>
      <c r="D269" s="111">
        <v>1</v>
      </c>
      <c r="E269" s="19"/>
      <c r="F269" s="15"/>
      <c r="G269" s="14">
        <f>D269*F269</f>
        <v>0</v>
      </c>
      <c r="H269" s="4"/>
      <c r="K269" s="118"/>
      <c r="L269" s="118"/>
      <c r="M269" s="118"/>
    </row>
    <row r="270" spans="1:13">
      <c r="A270" s="30"/>
      <c r="B270" s="65"/>
      <c r="C270" s="18"/>
      <c r="D270" s="111"/>
      <c r="E270" s="19"/>
      <c r="F270" s="15"/>
      <c r="G270" s="14"/>
      <c r="H270" s="4"/>
      <c r="K270" s="118"/>
      <c r="L270" s="118"/>
      <c r="M270" s="118"/>
    </row>
    <row r="271" spans="1:13">
      <c r="A271" s="30"/>
      <c r="B271" s="65"/>
      <c r="C271" s="18"/>
      <c r="D271" s="111"/>
      <c r="E271" s="19"/>
      <c r="F271" s="22"/>
      <c r="G271" s="20"/>
      <c r="H271" s="4"/>
      <c r="K271" s="118"/>
      <c r="L271" s="118"/>
      <c r="M271" s="118"/>
    </row>
    <row r="272" spans="1:13">
      <c r="A272" s="29"/>
      <c r="B272" s="25"/>
      <c r="C272" s="12"/>
      <c r="D272" s="12"/>
      <c r="E272" s="12"/>
      <c r="F272" s="13"/>
      <c r="G272" s="17"/>
      <c r="H272" s="4"/>
      <c r="K272" s="118"/>
      <c r="L272" s="118"/>
      <c r="M272" s="118"/>
    </row>
    <row r="273" spans="1:701" s="36" customFormat="1" ht="16">
      <c r="A273" s="32"/>
      <c r="B273" s="33" t="s">
        <v>45</v>
      </c>
      <c r="C273" s="34"/>
      <c r="D273" s="34"/>
      <c r="E273" s="34"/>
      <c r="F273" s="34"/>
      <c r="G273" s="38">
        <f>SUM(G254:G272)</f>
        <v>0</v>
      </c>
      <c r="H273" s="35"/>
      <c r="K273" s="118"/>
      <c r="L273" s="118"/>
      <c r="M273" s="118"/>
      <c r="N273" s="37"/>
      <c r="O273" s="37"/>
      <c r="P273" s="37"/>
      <c r="Q273" s="37"/>
      <c r="R273" s="37"/>
      <c r="S273" s="37"/>
      <c r="T273" s="37"/>
    </row>
    <row r="274" spans="1:701" s="42" customFormat="1" ht="16">
      <c r="A274" s="39"/>
      <c r="B274" s="39"/>
      <c r="C274" s="39"/>
      <c r="D274" s="39"/>
      <c r="E274" s="39"/>
      <c r="F274" s="40"/>
      <c r="G274" s="41"/>
    </row>
    <row r="275" spans="1:701" s="42" customFormat="1" ht="16">
      <c r="A275" s="43"/>
      <c r="B275" s="43"/>
      <c r="C275" s="43"/>
      <c r="D275" s="43"/>
      <c r="E275" s="43"/>
      <c r="F275" s="44"/>
      <c r="G275" s="45"/>
    </row>
    <row r="276" spans="1:701" ht="16.5" customHeight="1">
      <c r="A276" s="46"/>
      <c r="B276" s="123" t="s">
        <v>160</v>
      </c>
      <c r="C276" s="123"/>
      <c r="D276" s="123"/>
      <c r="E276" s="123"/>
      <c r="F276" s="123"/>
      <c r="G276" s="47">
        <f>G273+G253+G245+G234+G226</f>
        <v>0</v>
      </c>
      <c r="H276" s="51"/>
      <c r="ZY276" s="1" t="s">
        <v>14</v>
      </c>
    </row>
    <row r="277" spans="1:701">
      <c r="A277" s="48"/>
      <c r="B277" s="49" t="s">
        <v>15</v>
      </c>
      <c r="D277" s="50"/>
      <c r="E277" s="50"/>
      <c r="F277" s="51"/>
      <c r="G277" s="52">
        <f>G276*20/100</f>
        <v>0</v>
      </c>
      <c r="H277" s="1"/>
      <c r="ZY277" s="1" t="s">
        <v>16</v>
      </c>
    </row>
    <row r="278" spans="1:701">
      <c r="A278" s="53"/>
      <c r="B278" s="54" t="s">
        <v>140</v>
      </c>
      <c r="C278" s="55"/>
      <c r="D278" s="56"/>
      <c r="E278" s="56"/>
      <c r="F278" s="57"/>
      <c r="G278" s="58">
        <f>G276+G277</f>
        <v>0</v>
      </c>
      <c r="H278" s="1"/>
      <c r="ZY278" s="1" t="s">
        <v>17</v>
      </c>
    </row>
    <row r="279" spans="1:701" s="42" customFormat="1" ht="12.75" customHeight="1">
      <c r="A279" s="59"/>
      <c r="C279" s="59"/>
      <c r="D279" s="59"/>
      <c r="E279" s="59"/>
      <c r="F279" s="60"/>
      <c r="G279" s="61"/>
    </row>
    <row r="280" spans="1:701" s="42" customFormat="1" ht="12.75" customHeight="1">
      <c r="A280" s="59"/>
      <c r="C280" s="59"/>
      <c r="D280" s="59"/>
      <c r="E280" s="59"/>
      <c r="F280" s="60"/>
      <c r="G280" s="61"/>
    </row>
    <row r="281" spans="1:701" s="42" customFormat="1" ht="12.75" customHeight="1">
      <c r="A281" s="59"/>
      <c r="C281" s="59"/>
      <c r="D281" s="59"/>
      <c r="E281" s="59"/>
      <c r="F281" s="60"/>
      <c r="G281" s="61"/>
    </row>
    <row r="284" spans="1:701">
      <c r="H284" s="1"/>
      <c r="I284" s="6"/>
    </row>
    <row r="285" spans="1:701">
      <c r="H285" s="1"/>
      <c r="I285" s="6"/>
    </row>
  </sheetData>
  <mergeCells count="24">
    <mergeCell ref="A220:G220"/>
    <mergeCell ref="K229:K273"/>
    <mergeCell ref="L229:L273"/>
    <mergeCell ref="M229:M273"/>
    <mergeCell ref="B276:F276"/>
    <mergeCell ref="B216:F216"/>
    <mergeCell ref="K156:K160"/>
    <mergeCell ref="L156:L160"/>
    <mergeCell ref="M156:M160"/>
    <mergeCell ref="K56:K70"/>
    <mergeCell ref="L56:L70"/>
    <mergeCell ref="M56:M70"/>
    <mergeCell ref="K26:K39"/>
    <mergeCell ref="L26:L39"/>
    <mergeCell ref="M26:M39"/>
    <mergeCell ref="K41:K54"/>
    <mergeCell ref="L41:L54"/>
    <mergeCell ref="M41:M54"/>
    <mergeCell ref="A4:F4"/>
    <mergeCell ref="K17:K22"/>
    <mergeCell ref="L17:L22"/>
    <mergeCell ref="M17:M22"/>
    <mergeCell ref="A6:G6"/>
    <mergeCell ref="A8:G8"/>
  </mergeCells>
  <pageMargins left="0.51181102362204722" right="0.51181102362204722" top="0.51181102362204722" bottom="0.59055118110236227" header="0.31496062992125984" footer="0.39370078740157483"/>
  <pageSetup paperSize="9" scale="65" fitToHeight="0" orientation="portrait" r:id="rId1"/>
  <headerFooter>
    <oddFooter>&amp;C&amp;"Segoe UI,Normal"&amp;10&amp;F&amp;R&amp;"Segoe UI,Normal"&amp;10PAGE - &amp;P</oddFooter>
  </headerFooter>
  <rowBreaks count="1" manualBreakCount="1">
    <brk id="154" max="6" man="1"/>
  </rowBreaks>
  <ignoredErrors>
    <ignoredError sqref="D10:D12" numberStoredAsText="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PG</vt:lpstr>
      <vt:lpstr>DPGF</vt:lpstr>
      <vt:lpstr>DPGF!Impression_des_titres</vt:lpstr>
      <vt:lpstr>DPGF!Zone_d_impression</vt:lpstr>
    </vt:vector>
  </TitlesOfParts>
  <Company>Egis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 Jeremy</dc:creator>
  <cp:lastModifiedBy>NUNZI Pascal</cp:lastModifiedBy>
  <cp:lastPrinted>2024-10-22T08:29:31Z</cp:lastPrinted>
  <dcterms:created xsi:type="dcterms:W3CDTF">2016-12-12T10:06:41Z</dcterms:created>
  <dcterms:modified xsi:type="dcterms:W3CDTF">2024-11-29T13:30:23Z</dcterms:modified>
</cp:coreProperties>
</file>