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N:\2024\AOO\SI\24SI02 - IMPRESSION\5- REDACTEUR\DCE\VF\"/>
    </mc:Choice>
  </mc:AlternateContent>
  <xr:revisionPtr revIDLastSave="0" documentId="13_ncr:1_{606127A0-7D72-41BB-904E-E93F2B84350A}" xr6:coauthVersionLast="47" xr6:coauthVersionMax="47" xr10:uidLastSave="{00000000-0000-0000-0000-000000000000}"/>
  <bookViews>
    <workbookView xWindow="-120" yWindow="-120" windowWidth="29040" windowHeight="15840" activeTab="5" xr2:uid="{00000000-000D-0000-FFFF-FFFF00000000}"/>
  </bookViews>
  <sheets>
    <sheet name="Mode Opératoire" sheetId="5" r:id="rId1"/>
    <sheet name="BPU Matériels" sheetId="2" r:id="rId2"/>
    <sheet name="BPU Services" sheetId="4" r:id="rId3"/>
    <sheet name="BPU Logiciels" sheetId="15" r:id="rId4"/>
    <sheet name="BPU Reprise matériels existants" sheetId="14" r:id="rId5"/>
    <sheet name="EQPT" sheetId="13"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14" l="1"/>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3" i="14"/>
  <c r="C35" i="13"/>
  <c r="E35" i="13" s="1"/>
  <c r="C34" i="13"/>
  <c r="E34" i="13" s="1"/>
  <c r="B33" i="13"/>
  <c r="B34" i="13"/>
  <c r="B35" i="13"/>
  <c r="B36" i="13"/>
  <c r="B37" i="13"/>
  <c r="N17" i="13"/>
  <c r="L17" i="13"/>
  <c r="L14" i="13"/>
  <c r="O14" i="13" s="1"/>
  <c r="L10" i="13"/>
  <c r="O10" i="13" s="1"/>
  <c r="L6" i="13"/>
  <c r="O6" i="13" s="1"/>
  <c r="I17" i="13"/>
  <c r="G17" i="13"/>
  <c r="G14" i="13"/>
  <c r="J14" i="13" s="1"/>
  <c r="G12" i="13"/>
  <c r="J12" i="13" s="1"/>
  <c r="P12" i="13" s="1"/>
  <c r="G10" i="13"/>
  <c r="J10" i="13" s="1"/>
  <c r="G8" i="13"/>
  <c r="J8" i="13" s="1"/>
  <c r="P8" i="13" s="1"/>
  <c r="G6" i="13"/>
  <c r="J6" i="13" s="1"/>
  <c r="G4" i="13"/>
  <c r="J4" i="13" s="1"/>
  <c r="P4" i="13" s="1"/>
  <c r="B5" i="13"/>
  <c r="B7" i="13"/>
  <c r="B9" i="13"/>
  <c r="B11" i="13"/>
  <c r="B13" i="13"/>
  <c r="B15" i="13"/>
  <c r="B16" i="13"/>
  <c r="B18" i="13"/>
  <c r="G82" i="2"/>
  <c r="C17" i="13" s="1"/>
  <c r="E17" i="13" s="1"/>
  <c r="G16" i="2" l="1"/>
  <c r="C6" i="13" s="1"/>
  <c r="E6" i="13" s="1"/>
  <c r="J17" i="13"/>
  <c r="P14" i="13"/>
  <c r="O17" i="13"/>
  <c r="P6" i="13"/>
  <c r="P10" i="13"/>
  <c r="G52" i="2"/>
  <c r="C14" i="13" s="1"/>
  <c r="E14" i="13" s="1"/>
  <c r="G22" i="2"/>
  <c r="C8" i="13" s="1"/>
  <c r="E8" i="13" s="1"/>
  <c r="Q8" i="13" s="1"/>
  <c r="G40" i="2"/>
  <c r="C12" i="13" s="1"/>
  <c r="E12" i="13" s="1"/>
  <c r="Q12" i="13" s="1"/>
  <c r="G10" i="2"/>
  <c r="C4" i="13" s="1"/>
  <c r="E4" i="13" s="1"/>
  <c r="Q4" i="13" s="1"/>
  <c r="G28" i="2"/>
  <c r="C10" i="13" s="1"/>
  <c r="E10" i="13" s="1"/>
  <c r="L13" i="13"/>
  <c r="F23" i="13"/>
  <c r="Q6" i="13" l="1"/>
  <c r="P17" i="13"/>
  <c r="Q17" i="13" s="1"/>
  <c r="Q14" i="13"/>
  <c r="Q10" i="13"/>
  <c r="F82" i="14"/>
  <c r="G82" i="14" l="1"/>
  <c r="Q43" i="13" s="1"/>
  <c r="C37" i="13"/>
  <c r="E37" i="13" s="1"/>
  <c r="C36" i="13"/>
  <c r="E36" i="13" s="1"/>
  <c r="C33" i="13"/>
  <c r="E33" i="13" s="1"/>
  <c r="A33" i="13"/>
  <c r="C32" i="13"/>
  <c r="E32" i="13" s="1"/>
  <c r="B32" i="13"/>
  <c r="A32" i="13"/>
  <c r="C31" i="13"/>
  <c r="E31" i="13" s="1"/>
  <c r="B31" i="13"/>
  <c r="A31" i="13"/>
  <c r="C30" i="13"/>
  <c r="E30" i="13" s="1"/>
  <c r="B30" i="13"/>
  <c r="A30" i="13"/>
  <c r="C29" i="13"/>
  <c r="E29" i="13" s="1"/>
  <c r="B29" i="13"/>
  <c r="A29" i="13"/>
  <c r="C28" i="13"/>
  <c r="E28" i="13" s="1"/>
  <c r="B28" i="13"/>
  <c r="A28" i="13"/>
  <c r="C27" i="13"/>
  <c r="E27" i="13" s="1"/>
  <c r="B27" i="13"/>
  <c r="A27" i="13"/>
  <c r="C26" i="13"/>
  <c r="E26" i="13" s="1"/>
  <c r="B26" i="13"/>
  <c r="A26" i="13"/>
  <c r="M19" i="13"/>
  <c r="K19" i="13"/>
  <c r="H19" i="13"/>
  <c r="F19" i="13"/>
  <c r="D19" i="13"/>
  <c r="N18" i="13"/>
  <c r="L18" i="13"/>
  <c r="I18" i="13"/>
  <c r="G18" i="13"/>
  <c r="N16" i="13"/>
  <c r="L16" i="13"/>
  <c r="I16" i="13"/>
  <c r="G16" i="13"/>
  <c r="I15" i="13"/>
  <c r="G15" i="13"/>
  <c r="O13" i="13"/>
  <c r="G13" i="13"/>
  <c r="J13" i="13" s="1"/>
  <c r="G11" i="13"/>
  <c r="J11" i="13" s="1"/>
  <c r="P11" i="13" s="1"/>
  <c r="L9" i="13"/>
  <c r="O9" i="13" s="1"/>
  <c r="G9" i="13"/>
  <c r="J9" i="13" s="1"/>
  <c r="G7" i="13"/>
  <c r="J7" i="13" s="1"/>
  <c r="P7" i="13" s="1"/>
  <c r="L5" i="13"/>
  <c r="O5" i="13" s="1"/>
  <c r="G5" i="13"/>
  <c r="J5" i="13" s="1"/>
  <c r="G3" i="13"/>
  <c r="J3" i="13" s="1"/>
  <c r="B3" i="13"/>
  <c r="P13" i="13" l="1"/>
  <c r="J16" i="13"/>
  <c r="O18" i="13"/>
  <c r="P9" i="13"/>
  <c r="J15" i="13"/>
  <c r="P15" i="13" s="1"/>
  <c r="P5" i="13"/>
  <c r="O16" i="13"/>
  <c r="J18" i="13"/>
  <c r="E38" i="13"/>
  <c r="P3" i="13"/>
  <c r="P16" i="13" l="1"/>
  <c r="P18" i="13"/>
  <c r="O19" i="13"/>
  <c r="J19" i="13"/>
  <c r="P19" i="13" l="1"/>
  <c r="G7" i="2"/>
  <c r="G13" i="2"/>
  <c r="C5" i="13" s="1"/>
  <c r="G46" i="2"/>
  <c r="C13" i="13" s="1"/>
  <c r="C3" i="13" l="1"/>
  <c r="E3" i="13" s="1"/>
  <c r="G25" i="2"/>
  <c r="C9" i="13" s="1"/>
  <c r="E5" i="13" l="1"/>
  <c r="Q5" i="13" s="1"/>
  <c r="E13" i="13"/>
  <c r="Q13" i="13" s="1"/>
  <c r="Q3" i="13"/>
  <c r="E9" i="13" l="1"/>
  <c r="Q9" i="13" s="1"/>
  <c r="G19" i="2" l="1"/>
  <c r="C7" i="13" s="1"/>
  <c r="G92" i="2"/>
  <c r="C18" i="13" s="1"/>
  <c r="E7" i="13" l="1"/>
  <c r="Q7" i="13" s="1"/>
  <c r="E18" i="13"/>
  <c r="Q18" i="13" s="1"/>
  <c r="G34" i="2"/>
  <c r="C11" i="13" s="1"/>
  <c r="G62" i="2"/>
  <c r="C15" i="13" s="1"/>
  <c r="G72" i="2"/>
  <c r="C16" i="13" s="1"/>
  <c r="E11" i="13" l="1"/>
  <c r="Q11" i="13" s="1"/>
  <c r="E15" i="13"/>
  <c r="Q15" i="13" s="1"/>
  <c r="E16" i="13"/>
  <c r="Q16" i="13" s="1"/>
  <c r="E19" i="13" l="1"/>
  <c r="Q19" i="13"/>
  <c r="Q41" i="13" s="1"/>
  <c r="Q45" i="13" s="1"/>
</calcChain>
</file>

<file path=xl/sharedStrings.xml><?xml version="1.0" encoding="utf-8"?>
<sst xmlns="http://schemas.openxmlformats.org/spreadsheetml/2006/main" count="664" uniqueCount="277">
  <si>
    <t xml:space="preserve">ACCORD CADRE A BONS DE COMMANDE </t>
  </si>
  <si>
    <t>Bordereau de Prix Unitaires</t>
  </si>
  <si>
    <t xml:space="preserve">FOURNITURE DE SERVICES DE SOLUTIONS D’IMPRESSION BUREAUTIQUES </t>
  </si>
  <si>
    <t xml:space="preserve">Le bordereau des prix est à compléter aux endroits prévus à cet effet par le candidat, sans modification ou ajout des libellés ou unité d’œuvre. </t>
  </si>
  <si>
    <t>BORDEREAU PRIX UNITAIRE
Matériels</t>
  </si>
  <si>
    <t>Segment</t>
  </si>
  <si>
    <t>Descriptif</t>
  </si>
  <si>
    <t>Modèle</t>
  </si>
  <si>
    <t>Référence constructeur</t>
  </si>
  <si>
    <t>M1</t>
  </si>
  <si>
    <t>Total  M1 incluant les options obligatoires</t>
  </si>
  <si>
    <t>M2</t>
  </si>
  <si>
    <t>Total  M2 incluant les options obligatoires</t>
  </si>
  <si>
    <t>M4</t>
  </si>
  <si>
    <t>Total  M4 incluant les options obligatoires</t>
  </si>
  <si>
    <t>M6</t>
  </si>
  <si>
    <t>Total  M6 incluant les options obligatoires</t>
  </si>
  <si>
    <t>M7</t>
  </si>
  <si>
    <t>Total  M7 incluant les options obligatoires</t>
  </si>
  <si>
    <t>BORDEREAU DE PRIX 
Prestations de Services</t>
  </si>
  <si>
    <t>Bordereau de Prix Unitaires - SERVICES</t>
  </si>
  <si>
    <t>Coûts unitaires</t>
  </si>
  <si>
    <t>Descriptif des Prestations</t>
  </si>
  <si>
    <t xml:space="preserve">
Références</t>
  </si>
  <si>
    <t xml:space="preserve">
PU €HT</t>
  </si>
  <si>
    <t>Prestations ponctuellles</t>
  </si>
  <si>
    <t>Prestation de formation complémentaire</t>
  </si>
  <si>
    <t>Référence</t>
  </si>
  <si>
    <t>Qté de matériels estimée</t>
  </si>
  <si>
    <t>Total</t>
  </si>
  <si>
    <t>Prestations</t>
  </si>
  <si>
    <t>PU€HT</t>
  </si>
  <si>
    <t xml:space="preserve">Qté </t>
  </si>
  <si>
    <t xml:space="preserve">Total </t>
  </si>
  <si>
    <t xml:space="preserve">Total prestation : </t>
  </si>
  <si>
    <t>M9</t>
  </si>
  <si>
    <t>Total  M9 incluant les options obligatoires</t>
  </si>
  <si>
    <t>Prix Unitaire €HT page A4 N&amp;B</t>
  </si>
  <si>
    <t>Prix Unitaire €HT page A4 Couleur</t>
  </si>
  <si>
    <t>Prix Unitaire €HT page A3 N&amp;B</t>
  </si>
  <si>
    <t>Prix Unitaire €HT page A3 Couleur</t>
  </si>
  <si>
    <t>PU€HT page A4 N&amp;B</t>
  </si>
  <si>
    <t>PU€HT page A3 N&amp;B</t>
  </si>
  <si>
    <t>PU€HT page A4 Couleur</t>
  </si>
  <si>
    <t>PU€HT page A3 Couleur</t>
  </si>
  <si>
    <t>P1</t>
  </si>
  <si>
    <t>M5</t>
  </si>
  <si>
    <t>Total  P1 incluant les options obligatoires</t>
  </si>
  <si>
    <t>Total  M5 incluant les options obligatoires</t>
  </si>
  <si>
    <t>P2</t>
  </si>
  <si>
    <t>Total  P2 incluant les options obligatoires</t>
  </si>
  <si>
    <t>Coût d'acquisition PUHT</t>
  </si>
  <si>
    <t>Coût d'acquisition  Total HT</t>
  </si>
  <si>
    <t>Constructeur</t>
  </si>
  <si>
    <t>PU€HT
Reprise du matériel</t>
  </si>
  <si>
    <t>Qté de matériel</t>
  </si>
  <si>
    <t xml:space="preserve">Total €HT </t>
  </si>
  <si>
    <t>HP</t>
  </si>
  <si>
    <t>LaserJet 400 color M451dn</t>
  </si>
  <si>
    <t>LaserJet M506</t>
  </si>
  <si>
    <t>LaserJet 1200</t>
  </si>
  <si>
    <t>Color LaserJet CP5225dn</t>
  </si>
  <si>
    <t>e-STUDIO 4515AC</t>
  </si>
  <si>
    <t>LaserJet 400 M401dne</t>
  </si>
  <si>
    <t>LaserJet Pro M501dn</t>
  </si>
  <si>
    <t>LaserJet p2015dn</t>
  </si>
  <si>
    <t>LaserJet 4200</t>
  </si>
  <si>
    <t>Color LaserJet M452dn</t>
  </si>
  <si>
    <t>Aficio MP 5002</t>
  </si>
  <si>
    <t>Officejet Pro K850</t>
  </si>
  <si>
    <t>Lexmark</t>
  </si>
  <si>
    <t>C950</t>
  </si>
  <si>
    <t>stylus PRO 4900</t>
  </si>
  <si>
    <t>Expression Photo XP-750</t>
  </si>
  <si>
    <t>LaserJet 500 color M551</t>
  </si>
  <si>
    <t>Color LaserJet M855</t>
  </si>
  <si>
    <t>Color LaserJet CP3505</t>
  </si>
  <si>
    <t>Color LaserJet M553</t>
  </si>
  <si>
    <t>LaserJet 3055</t>
  </si>
  <si>
    <t>Aficio MP 7502</t>
  </si>
  <si>
    <t>e-STUDIO 347CS</t>
  </si>
  <si>
    <t>LaserJet 700 color MFP M775</t>
  </si>
  <si>
    <t>Color Laserjet Pro MFP M280nw</t>
  </si>
  <si>
    <t>Business Inkjet 2800</t>
  </si>
  <si>
    <t>e-STUDIO 2515AC</t>
  </si>
  <si>
    <t>e-STUDIO 2010AC</t>
  </si>
  <si>
    <t>e-STUDIO 5508A</t>
  </si>
  <si>
    <t>OfficeJet 250 Mobile</t>
  </si>
  <si>
    <t>Color Laserjet Pro MFP M282nw</t>
  </si>
  <si>
    <t>PIXMA TS6250</t>
  </si>
  <si>
    <t>e-STUDIO 408S</t>
  </si>
  <si>
    <t>e-STUDIO 3015AC</t>
  </si>
  <si>
    <t>Aficio MP 5054</t>
  </si>
  <si>
    <t>DeskJet 1220 C</t>
  </si>
  <si>
    <t>WF-5620 Series</t>
  </si>
  <si>
    <t>Stylus Photo 1400</t>
  </si>
  <si>
    <t>Color LaserJet CM1415fn</t>
  </si>
  <si>
    <t>Canon</t>
  </si>
  <si>
    <t>Brother</t>
  </si>
  <si>
    <t>MFC-6890CDW</t>
  </si>
  <si>
    <t>LaserJet 600 M603</t>
  </si>
  <si>
    <t>Stylus PRO 3800</t>
  </si>
  <si>
    <t>Valorisation de la reprise des matériels existants</t>
  </si>
  <si>
    <r>
      <t xml:space="preserve">Les cellules relatives à la valorisation de la reprise des matériels doivent être impérativement  complétées </t>
    </r>
    <r>
      <rPr>
        <b/>
        <sz val="10"/>
        <color theme="1"/>
        <rFont val="Calibri"/>
        <family val="2"/>
        <scheme val="minor"/>
      </rPr>
      <t>(cellules de couleur bleue ciel en colonnes C )</t>
    </r>
  </si>
  <si>
    <r>
      <t xml:space="preserve">Les cellules relatives aux prestations ponctuelles doivent être impérativement  complétées
 </t>
    </r>
    <r>
      <rPr>
        <b/>
        <sz val="10"/>
        <color theme="1"/>
        <rFont val="Calibri"/>
        <family val="2"/>
        <scheme val="minor"/>
      </rPr>
      <t>(cellules de couleur bleue ciel en colonnes C et D )</t>
    </r>
  </si>
  <si>
    <t>Matériel</t>
  </si>
  <si>
    <t>Descriptifs</t>
  </si>
  <si>
    <t>Nom de la solution</t>
  </si>
  <si>
    <t>Version</t>
  </si>
  <si>
    <t>TOTAL</t>
  </si>
  <si>
    <t>Logiciel d'authentification</t>
  </si>
  <si>
    <r>
      <t xml:space="preserve">Licences  pour </t>
    </r>
    <r>
      <rPr>
        <b/>
        <sz val="11"/>
        <color indexed="8"/>
        <rFont val="Calibri"/>
        <family val="2"/>
        <scheme val="minor"/>
      </rPr>
      <t>1</t>
    </r>
    <r>
      <rPr>
        <sz val="11"/>
        <color indexed="8"/>
        <rFont val="Calibri"/>
        <family val="2"/>
        <scheme val="minor"/>
      </rPr>
      <t xml:space="preserve"> équipement supplémentaire de Haropa Port</t>
    </r>
  </si>
  <si>
    <t>Logiciel Gestion de Flux</t>
  </si>
  <si>
    <r>
      <t xml:space="preserve">Les cellules relatives aux Logiciels doivent être impérativement  complétées
 </t>
    </r>
    <r>
      <rPr>
        <b/>
        <sz val="10"/>
        <color theme="1"/>
        <rFont val="Calibri"/>
        <family val="2"/>
        <scheme val="minor"/>
      </rPr>
      <t>(cellules de couleur bleue ciel en colonnes B, C et E)</t>
    </r>
  </si>
  <si>
    <t xml:space="preserve">Volume A4 N&amp;B estimé sur 20 trimestres </t>
  </si>
  <si>
    <t xml:space="preserve">Volume A3 N&amp;B estimé sur 20 trimestres </t>
  </si>
  <si>
    <t xml:space="preserve">TOTAL €HT pages N&amp;B pour 20 trimestres </t>
  </si>
  <si>
    <t>Volume A3 Couleur  estimé pour 20 trimestres</t>
  </si>
  <si>
    <t>Volume A4 Couleur  estimé pour 20 trimestres</t>
  </si>
  <si>
    <t xml:space="preserve">TOTAL €HT pages Couleur pour 20 trimestres </t>
  </si>
  <si>
    <t>TOTAL €HT Coûts à la page A4+A3  N&amp;B + Couleur
20 trimestres</t>
  </si>
  <si>
    <t>TOTAL €HT Coûts à la page N&amp;B + Couleur  sur 20 trimestres+   Couts d'acquisition Matériels</t>
  </si>
  <si>
    <t>Total incluant les matériels et les services associés , la solution d'administration et de supervision,  les coûts à la page, les prestations  ponctuelles sur la durée du Marché (20 trimestres ) HT</t>
  </si>
  <si>
    <r>
      <rPr>
        <b/>
        <sz val="16"/>
        <color theme="0"/>
        <rFont val="Calibri"/>
        <family val="2"/>
        <scheme val="minor"/>
      </rPr>
      <t>Cout à la page</t>
    </r>
    <r>
      <rPr>
        <b/>
        <sz val="10"/>
        <color theme="0"/>
        <rFont val="Calibri"/>
        <family val="2"/>
        <scheme val="minor"/>
      </rPr>
      <t xml:space="preserve">
 ( facturation à terme  échu au réel sans engagement de volume)</t>
    </r>
  </si>
  <si>
    <t>P2R</t>
  </si>
  <si>
    <t>M1R</t>
  </si>
  <si>
    <t>M2R</t>
  </si>
  <si>
    <t>M4R</t>
  </si>
  <si>
    <t>M5R</t>
  </si>
  <si>
    <t>M7R</t>
  </si>
  <si>
    <t>Imprimante A4 N&amp;B -25 PPM- Magasin papier 250f incluant la fourniture , le transport, la mise en service et la formation, la réversibilité.</t>
  </si>
  <si>
    <t>Imprimante A4 Couleur -25 PPM- Magasin papier 250f incluant la fourniture , le transport, la mise en service et la formation, la réversibilité.</t>
  </si>
  <si>
    <t>Imprimante multifonctions  A4 N&amp;B -25 PPM- Magasin papier 250f incluant la fourniture , le transport, la mise en service et la formation, la réversibilité.</t>
  </si>
  <si>
    <t>Imprimante multifonctions A4 Couleur -25 PPM- Magasin papier 250f incluant la fourniture , le transport, la mise en service et la formation, la réversibilité.</t>
  </si>
  <si>
    <t>Copieur multifonctions A4 N&amp;B -35 PPM- Magasin papier 500f incluant la fourniture , le transport, la mise en service et la formation, la réversibilité.</t>
  </si>
  <si>
    <t>Copieur multifonctions A4 Couleur -35 PPM- Magasin papier 500f incluant la fourniture , le transport, la mise en service et la formation, la réversibilité.</t>
  </si>
  <si>
    <t>Copieur multifonctions A3 N&amp;B  - 35 PPM-  2 Magasins papier 500 (1 A4, 1  A3 mixte) incluant la fourniture , le transport, la mise en service et la formation, la réversibilité.</t>
  </si>
  <si>
    <t>Copieur multifonctions A3 Couleur - 35 PPM - 2 Magasins papier 500 (1A4, 1 A3 mixte) incluant la fourniture , le transport, la mise en service et la formation, la réversibilité.</t>
  </si>
  <si>
    <t>Copieur multifonctions A3 Couleur - 55 PPM - 2 Magasins papier 500 (1A4, 1 A3 mixte) incluant la fourniture , le transport, la mise en service et la formation, la réversibilité.</t>
  </si>
  <si>
    <t>P1R</t>
  </si>
  <si>
    <r>
      <t xml:space="preserve">Imprimante </t>
    </r>
    <r>
      <rPr>
        <b/>
        <sz val="11"/>
        <color rgb="FFFF0000"/>
        <rFont val="Calibri"/>
        <family val="2"/>
        <scheme val="minor"/>
      </rPr>
      <t>reconditionnée</t>
    </r>
    <r>
      <rPr>
        <b/>
        <sz val="11"/>
        <color theme="1" tint="0.14999847407452621"/>
        <rFont val="Calibri"/>
        <family val="2"/>
        <scheme val="minor"/>
      </rPr>
      <t xml:space="preserve"> A4 N&amp;B -25 PPM- Magasin papier 250f incluant la fourniture , le transport, la mise en service et la formation, la réversibilité.</t>
    </r>
  </si>
  <si>
    <r>
      <t xml:space="preserve">Imprimante </t>
    </r>
    <r>
      <rPr>
        <b/>
        <sz val="11"/>
        <color rgb="FFFF0000"/>
        <rFont val="Calibri"/>
        <family val="2"/>
        <scheme val="minor"/>
      </rPr>
      <t>reconditionnée</t>
    </r>
    <r>
      <rPr>
        <b/>
        <sz val="11"/>
        <color theme="1" tint="0.14999847407452621"/>
        <rFont val="Calibri"/>
        <family val="2"/>
        <scheme val="minor"/>
      </rPr>
      <t xml:space="preserve"> A4 Couleur -25 PPM- Magasin papier 250f incluant la fourniture , le transport, la mise en service et la formation, la réversibilité.</t>
    </r>
  </si>
  <si>
    <r>
      <t xml:space="preserve">Imprimante </t>
    </r>
    <r>
      <rPr>
        <b/>
        <sz val="11"/>
        <color rgb="FFFF0000"/>
        <rFont val="Calibri"/>
        <family val="2"/>
        <scheme val="minor"/>
      </rPr>
      <t xml:space="preserve">reconditionnée </t>
    </r>
    <r>
      <rPr>
        <b/>
        <sz val="11"/>
        <color theme="1" tint="0.14999847407452621"/>
        <rFont val="Calibri"/>
        <family val="2"/>
        <scheme val="minor"/>
      </rPr>
      <t>multifonctions A4 N&amp;B -25 PPM- Magasin papier 250f incluant la fourniture , le transport, la mise en service et la formation, la réversibilité.</t>
    </r>
  </si>
  <si>
    <r>
      <t xml:space="preserve">Imprimante  </t>
    </r>
    <r>
      <rPr>
        <b/>
        <sz val="11"/>
        <color rgb="FFFF0000"/>
        <rFont val="Calibri"/>
        <family val="2"/>
        <scheme val="minor"/>
      </rPr>
      <t>reconditionnée</t>
    </r>
    <r>
      <rPr>
        <b/>
        <sz val="11"/>
        <color theme="1" tint="0.14999847407452621"/>
        <rFont val="Calibri"/>
        <family val="2"/>
        <scheme val="minor"/>
      </rPr>
      <t xml:space="preserve"> multifonctions A4 Couleur -25 PPM- Magasin papier 250f incluant la fourniture , le transport, la mise en service et la formation, la réversibilité.</t>
    </r>
  </si>
  <si>
    <r>
      <t xml:space="preserve">Copieur multifonctions </t>
    </r>
    <r>
      <rPr>
        <b/>
        <sz val="11"/>
        <color rgb="FFFF0000"/>
        <rFont val="Calibri"/>
        <family val="2"/>
        <scheme val="minor"/>
      </rPr>
      <t>reconditionné</t>
    </r>
    <r>
      <rPr>
        <b/>
        <sz val="11"/>
        <color theme="1" tint="0.14999847407452621"/>
        <rFont val="Calibri"/>
        <family val="2"/>
        <scheme val="minor"/>
      </rPr>
      <t xml:space="preserve"> A4 Couleur -35 PPM- Magasin papier 500f incluant la fourniture , le transport, la mise en service et la formation, la réversibilité.</t>
    </r>
  </si>
  <si>
    <r>
      <t xml:space="preserve">Copieur multifonctions </t>
    </r>
    <r>
      <rPr>
        <b/>
        <sz val="11"/>
        <color rgb="FFFF0000"/>
        <rFont val="Calibri"/>
        <family val="2"/>
        <scheme val="minor"/>
      </rPr>
      <t xml:space="preserve">reconditionné </t>
    </r>
    <r>
      <rPr>
        <b/>
        <sz val="11"/>
        <color theme="1" tint="0.14999847407452621"/>
        <rFont val="Calibri"/>
        <family val="2"/>
        <scheme val="minor"/>
      </rPr>
      <t>A4 N&amp;B -35 PPM- Magasin papier 500f incluant la fourniture , le transport, la mise en service et la formation, la réversibilité.</t>
    </r>
  </si>
  <si>
    <r>
      <t xml:space="preserve">Copieur multifonctions </t>
    </r>
    <r>
      <rPr>
        <b/>
        <sz val="11"/>
        <color rgb="FFFF0000"/>
        <rFont val="Calibri"/>
        <family val="2"/>
        <scheme val="minor"/>
      </rPr>
      <t>reconditionné</t>
    </r>
    <r>
      <rPr>
        <b/>
        <sz val="11"/>
        <color theme="1" tint="0.14999847407452621"/>
        <rFont val="Calibri"/>
        <family val="2"/>
        <scheme val="minor"/>
      </rPr>
      <t xml:space="preserve"> A3 Couleur - 35 PPM - 2 Magasins papier 500 (1A4, 1 A3 mixte) incluant la fourniture , le transport, la mise en service et la formation, la réversibilité.</t>
    </r>
  </si>
  <si>
    <r>
      <t xml:space="preserve">Licence  pour </t>
    </r>
    <r>
      <rPr>
        <b/>
        <sz val="11"/>
        <color indexed="8"/>
        <rFont val="Calibri"/>
        <family val="2"/>
        <scheme val="minor"/>
      </rPr>
      <t>1</t>
    </r>
    <r>
      <rPr>
        <sz val="11"/>
        <color indexed="8"/>
        <rFont val="Calibri"/>
        <family val="2"/>
        <scheme val="minor"/>
      </rPr>
      <t xml:space="preserve"> équipement supplémentaire </t>
    </r>
  </si>
  <si>
    <r>
      <t xml:space="preserve">Licences serveur (incluant licenses, formation initiale des administrateurs, frais de mise en service et maintenance) pour les </t>
    </r>
    <r>
      <rPr>
        <b/>
        <sz val="11"/>
        <color indexed="8"/>
        <rFont val="Calibri"/>
        <family val="2"/>
        <scheme val="minor"/>
      </rPr>
      <t>102</t>
    </r>
    <r>
      <rPr>
        <sz val="11"/>
        <color indexed="8"/>
        <rFont val="Calibri"/>
        <family val="2"/>
        <scheme val="minor"/>
      </rPr>
      <t xml:space="preserve"> équipements de Haropa Port</t>
    </r>
  </si>
  <si>
    <t>Total  P1R incluant les options obligatoires</t>
  </si>
  <si>
    <t>Total  P2R incluant les options obligatoires</t>
  </si>
  <si>
    <t>Total  M1R  incluant les options obligatoires</t>
  </si>
  <si>
    <t>Total  M2R incluant les options obligatoires</t>
  </si>
  <si>
    <t>Total  M4R incluant les options obligatoires</t>
  </si>
  <si>
    <t>Total  M5R incluant les options obligatoires</t>
  </si>
  <si>
    <t>Total  M7R incluant les options obligatoires</t>
  </si>
  <si>
    <r>
      <rPr>
        <b/>
        <sz val="11"/>
        <color rgb="FF000000"/>
        <rFont val="Calibri"/>
        <family val="2"/>
      </rPr>
      <t xml:space="preserve">P1R </t>
    </r>
    <r>
      <rPr>
        <sz val="11"/>
        <color indexed="8"/>
        <rFont val="Calibri"/>
        <family val="2"/>
      </rPr>
      <t xml:space="preserve">- Imprimante </t>
    </r>
    <r>
      <rPr>
        <b/>
        <sz val="11"/>
        <color rgb="FF000000"/>
        <rFont val="Calibri"/>
        <family val="2"/>
      </rPr>
      <t>reconditionnée</t>
    </r>
    <r>
      <rPr>
        <sz val="11"/>
        <color indexed="8"/>
        <rFont val="Calibri"/>
        <family val="2"/>
      </rPr>
      <t xml:space="preserve"> A4 N&amp;B -25 PPM- Magasin papier 250f incluant la fourniture , le transport, la mise en service et la formation, la réversibilité + options obligatoires</t>
    </r>
  </si>
  <si>
    <r>
      <rPr>
        <b/>
        <sz val="11"/>
        <color rgb="FF000000"/>
        <rFont val="Calibri"/>
        <family val="2"/>
      </rPr>
      <t>P1</t>
    </r>
    <r>
      <rPr>
        <sz val="11"/>
        <color indexed="8"/>
        <rFont val="Calibri"/>
        <family val="2"/>
      </rPr>
      <t xml:space="preserve"> - Imprimante A4 N&amp;B -25 PPM- Magasin papier 250f incluant la fourniture , le transport, la mise en service et la formation, la réversibilité + options obligatoires</t>
    </r>
  </si>
  <si>
    <r>
      <rPr>
        <b/>
        <sz val="11"/>
        <color rgb="FF000000"/>
        <rFont val="Calibri"/>
        <family val="2"/>
      </rPr>
      <t>M1</t>
    </r>
    <r>
      <rPr>
        <sz val="11"/>
        <color indexed="8"/>
        <rFont val="Calibri"/>
        <family val="2"/>
      </rPr>
      <t xml:space="preserve"> - Imprimante multifonctions  A4 N&amp;B -25 PPM- Magasin papier 250f incluant la fourniture , le transport, la mise en service et la formation, la réversibilité. + options obligatoires</t>
    </r>
  </si>
  <si>
    <r>
      <rPr>
        <b/>
        <sz val="11"/>
        <color rgb="FF000000"/>
        <rFont val="Calibri"/>
        <family val="2"/>
      </rPr>
      <t>P2</t>
    </r>
    <r>
      <rPr>
        <sz val="11"/>
        <color indexed="8"/>
        <rFont val="Calibri"/>
        <family val="2"/>
      </rPr>
      <t xml:space="preserve"> - Imprimante A4 Couleur -25 PPM- Magasin papier 250f incluant la fourniture , le transport, la mise en service et la formation, la réversibilité + options obligatoires</t>
    </r>
  </si>
  <si>
    <r>
      <rPr>
        <b/>
        <sz val="11"/>
        <color rgb="FF000000"/>
        <rFont val="Calibri"/>
        <family val="2"/>
      </rPr>
      <t>P2R</t>
    </r>
    <r>
      <rPr>
        <sz val="11"/>
        <color indexed="8"/>
        <rFont val="Calibri"/>
        <family val="2"/>
      </rPr>
      <t xml:space="preserve"> - Imprimante </t>
    </r>
    <r>
      <rPr>
        <b/>
        <sz val="11"/>
        <color rgb="FF000000"/>
        <rFont val="Calibri"/>
        <family val="2"/>
      </rPr>
      <t>reconditionnée</t>
    </r>
    <r>
      <rPr>
        <sz val="11"/>
        <color indexed="8"/>
        <rFont val="Calibri"/>
        <family val="2"/>
      </rPr>
      <t xml:space="preserve"> A4 Couleur -25 PPM- Magasin papier 250f incluant la fourniture , le transport, la mise en service et la formation, la réversibilité + options obligatoires</t>
    </r>
  </si>
  <si>
    <r>
      <rPr>
        <b/>
        <sz val="11"/>
        <color rgb="FF000000"/>
        <rFont val="Calibri"/>
        <family val="2"/>
      </rPr>
      <t>M1R</t>
    </r>
    <r>
      <rPr>
        <sz val="11"/>
        <color indexed="8"/>
        <rFont val="Calibri"/>
        <family val="2"/>
      </rPr>
      <t xml:space="preserve"> - Imprimante </t>
    </r>
    <r>
      <rPr>
        <b/>
        <sz val="11"/>
        <color rgb="FF000000"/>
        <rFont val="Calibri"/>
        <family val="2"/>
      </rPr>
      <t>reconditionnée</t>
    </r>
    <r>
      <rPr>
        <sz val="11"/>
        <color indexed="8"/>
        <rFont val="Calibri"/>
        <family val="2"/>
      </rPr>
      <t xml:space="preserve"> multifonctions A4 N&amp;B -25 PPM- Magasin papier 250f incluant la fourniture , le transport, la mise en service et la formation, la réversibilité + options obligatoires</t>
    </r>
  </si>
  <si>
    <r>
      <rPr>
        <b/>
        <sz val="11"/>
        <color rgb="FF000000"/>
        <rFont val="Calibri"/>
        <family val="2"/>
      </rPr>
      <t>M2</t>
    </r>
    <r>
      <rPr>
        <sz val="11"/>
        <color indexed="8"/>
        <rFont val="Calibri"/>
        <family val="2"/>
      </rPr>
      <t xml:space="preserve"> - Imprimante  multifonctions A4 Couleur -25 PPM- Magasin papier 250f incluant la fourniture , le transport, la mise en service et la formation, la réversibilité + options obligatoires</t>
    </r>
  </si>
  <si>
    <r>
      <rPr>
        <b/>
        <sz val="11"/>
        <color rgb="FF000000"/>
        <rFont val="Calibri"/>
        <family val="2"/>
      </rPr>
      <t>M2R</t>
    </r>
    <r>
      <rPr>
        <sz val="11"/>
        <color indexed="8"/>
        <rFont val="Calibri"/>
        <family val="2"/>
      </rPr>
      <t xml:space="preserve"> - Imprimante  </t>
    </r>
    <r>
      <rPr>
        <b/>
        <sz val="11"/>
        <color rgb="FF000000"/>
        <rFont val="Calibri"/>
        <family val="2"/>
      </rPr>
      <t>reconditionnée</t>
    </r>
    <r>
      <rPr>
        <sz val="11"/>
        <color indexed="8"/>
        <rFont val="Calibri"/>
        <family val="2"/>
      </rPr>
      <t xml:space="preserve"> multifonctions A4 Couleur -25 PPM- Magasin papier 250f incluant la fourniture , le transport, la mise en service et la formation, la réversibilit + options obligatoires</t>
    </r>
  </si>
  <si>
    <r>
      <rPr>
        <b/>
        <sz val="11"/>
        <color rgb="FF000000"/>
        <rFont val="Calibri"/>
        <family val="2"/>
      </rPr>
      <t xml:space="preserve">M4 </t>
    </r>
    <r>
      <rPr>
        <sz val="11"/>
        <color indexed="8"/>
        <rFont val="Calibri"/>
        <family val="2"/>
      </rPr>
      <t>- Copieur multifonctions A4 N&amp;B -35 PPM- Magasin papier 500f incluant la fourniture , le transport, la mise en service et la formation, la réversibilité + options obligatoires</t>
    </r>
  </si>
  <si>
    <r>
      <rPr>
        <b/>
        <sz val="11"/>
        <color rgb="FF000000"/>
        <rFont val="Calibri"/>
        <family val="2"/>
      </rPr>
      <t>M4R</t>
    </r>
    <r>
      <rPr>
        <sz val="11"/>
        <color indexed="8"/>
        <rFont val="Calibri"/>
        <family val="2"/>
      </rPr>
      <t xml:space="preserve"> - Copieur multifonctions </t>
    </r>
    <r>
      <rPr>
        <b/>
        <sz val="11"/>
        <color rgb="FF000000"/>
        <rFont val="Calibri"/>
        <family val="2"/>
      </rPr>
      <t>reconditionné</t>
    </r>
    <r>
      <rPr>
        <sz val="11"/>
        <color indexed="8"/>
        <rFont val="Calibri"/>
        <family val="2"/>
      </rPr>
      <t xml:space="preserve"> A4 N&amp;B -35 PPM- Magasin papier 500f incluant la fourniture , le transport, la mise en service et la formation, la réversibilité + options obligatoires</t>
    </r>
  </si>
  <si>
    <r>
      <rPr>
        <b/>
        <sz val="11"/>
        <color rgb="FF000000"/>
        <rFont val="Calibri"/>
        <family val="2"/>
      </rPr>
      <t>M5</t>
    </r>
    <r>
      <rPr>
        <sz val="11"/>
        <color indexed="8"/>
        <rFont val="Calibri"/>
        <family val="2"/>
      </rPr>
      <t xml:space="preserve"> - Copieur multifonctions A4 Couleur -35 PPM- Magasin papier 500f incluant la fourniture , le transport, la mise en service et la formation, la réversibilité + options obligatoires</t>
    </r>
  </si>
  <si>
    <r>
      <rPr>
        <b/>
        <sz val="11"/>
        <color rgb="FF000000"/>
        <rFont val="Calibri"/>
        <family val="2"/>
      </rPr>
      <t>M5R</t>
    </r>
    <r>
      <rPr>
        <sz val="11"/>
        <color indexed="8"/>
        <rFont val="Calibri"/>
        <family val="2"/>
      </rPr>
      <t xml:space="preserve"> - Copieur multifonctions </t>
    </r>
    <r>
      <rPr>
        <b/>
        <sz val="11"/>
        <color rgb="FF000000"/>
        <rFont val="Calibri"/>
        <family val="2"/>
      </rPr>
      <t xml:space="preserve">reconditionné </t>
    </r>
    <r>
      <rPr>
        <sz val="11"/>
        <color indexed="8"/>
        <rFont val="Calibri"/>
        <family val="2"/>
      </rPr>
      <t>A4 Couleur -35 PPM- Magasin papier 500f incluant la fourniture , le transport, la mise en service et la formation, la réversibilité + options obligatoires</t>
    </r>
  </si>
  <si>
    <r>
      <rPr>
        <b/>
        <sz val="11"/>
        <color rgb="FF000000"/>
        <rFont val="Calibri"/>
        <family val="2"/>
      </rPr>
      <t>M6</t>
    </r>
    <r>
      <rPr>
        <sz val="11"/>
        <color indexed="8"/>
        <rFont val="Calibri"/>
        <family val="2"/>
      </rPr>
      <t xml:space="preserve"> - Copieur multifonctions A3 N&amp;B  - 35 PPM-  2 Magasins papier 500 (1 A4, 1  A3 mixte) incluant la fourniture , le transport, la mise en service et la formation, la réversibilité + options obligatoires</t>
    </r>
  </si>
  <si>
    <r>
      <rPr>
        <b/>
        <sz val="11"/>
        <color rgb="FF000000"/>
        <rFont val="Calibri"/>
        <family val="2"/>
      </rPr>
      <t>M7</t>
    </r>
    <r>
      <rPr>
        <sz val="11"/>
        <color indexed="8"/>
        <rFont val="Calibri"/>
        <family val="2"/>
      </rPr>
      <t xml:space="preserve"> - Copieur multifonctions A3 Couleur - 35 PPM - 2 Magasins papier 500 (1A4, 1 A3 mixte) incluant la fourniture , le transport, la mise en service et la formation, la réversibilité + options obligatoires</t>
    </r>
  </si>
  <si>
    <r>
      <rPr>
        <b/>
        <sz val="11"/>
        <color rgb="FF000000"/>
        <rFont val="Calibri"/>
        <family val="2"/>
      </rPr>
      <t>M7R</t>
    </r>
    <r>
      <rPr>
        <sz val="11"/>
        <color indexed="8"/>
        <rFont val="Calibri"/>
        <family val="2"/>
      </rPr>
      <t xml:space="preserve"> - Copieur multifonctions </t>
    </r>
    <r>
      <rPr>
        <b/>
        <sz val="11"/>
        <color rgb="FF000000"/>
        <rFont val="Calibri"/>
        <family val="2"/>
      </rPr>
      <t>reconditionné</t>
    </r>
    <r>
      <rPr>
        <sz val="11"/>
        <color indexed="8"/>
        <rFont val="Calibri"/>
        <family val="2"/>
      </rPr>
      <t xml:space="preserve"> A3 Couleur - 35 PPM - 2 Magasins papier 500 (1A4, 1 A3 mixte) incluant la fourniture , le transport, la mise en service et la formation, la réversibilité + options obligatoires</t>
    </r>
  </si>
  <si>
    <r>
      <rPr>
        <b/>
        <sz val="11"/>
        <color rgb="FF000000"/>
        <rFont val="Calibri"/>
        <family val="2"/>
      </rPr>
      <t>M9</t>
    </r>
    <r>
      <rPr>
        <sz val="11"/>
        <color indexed="8"/>
        <rFont val="Calibri"/>
        <family val="2"/>
      </rPr>
      <t xml:space="preserve"> - Copieur multifonctions A3 Couleur - 55 PPM - 2 Magasins papier 500 (1A4, 1 A3 mixte) incluant la fourniture , le transport, la mise en service et la formation, la réversibilité + options obligatoires</t>
    </r>
  </si>
  <si>
    <r>
      <t>Déplacement d'</t>
    </r>
    <r>
      <rPr>
        <b/>
        <sz val="11"/>
        <color theme="2" tint="-0.749992370372631"/>
        <rFont val="Calibri"/>
        <family val="2"/>
      </rPr>
      <t>un copieur multifonctions A</t>
    </r>
    <r>
      <rPr>
        <sz val="11"/>
        <color theme="2" tint="-0.749992370372631"/>
        <rFont val="Calibri"/>
        <family val="2"/>
      </rPr>
      <t xml:space="preserve">3  </t>
    </r>
    <r>
      <rPr>
        <b/>
        <sz val="11"/>
        <color theme="2" tint="-0.749992370372631"/>
        <rFont val="Calibri"/>
        <family val="2"/>
      </rPr>
      <t xml:space="preserve">sur un même site </t>
    </r>
    <r>
      <rPr>
        <sz val="11"/>
        <color theme="2" tint="-0.749992370372631"/>
        <rFont val="Calibri"/>
        <family val="2"/>
      </rPr>
      <t xml:space="preserve">incluant la dépose du matériel, le transport , l'installation et  la mise en service </t>
    </r>
  </si>
  <si>
    <t>Déplacements du matériels</t>
  </si>
  <si>
    <t xml:space="preserve">Déplacement d'un copieur multifonctions A3  sur un même site incluant la dépose du matériel, le transport , l'installation et  la mise en service </t>
  </si>
  <si>
    <t xml:space="preserve">Déplacement d'un copieur multifonctions A3  sur un autre site incluant la dépose du matériel, le transport , l'installation et  la mise en service </t>
  </si>
  <si>
    <r>
      <t>Déplacement d'</t>
    </r>
    <r>
      <rPr>
        <b/>
        <sz val="11"/>
        <color theme="2" tint="-0.749992370372631"/>
        <rFont val="Calibri"/>
        <family val="2"/>
      </rPr>
      <t>un matériel A4</t>
    </r>
    <r>
      <rPr>
        <sz val="11"/>
        <color theme="2" tint="-0.749992370372631"/>
        <rFont val="Calibri"/>
        <family val="2"/>
      </rPr>
      <t xml:space="preserve"> </t>
    </r>
    <r>
      <rPr>
        <b/>
        <sz val="11"/>
        <color theme="2" tint="-0.749992370372631"/>
        <rFont val="Calibri"/>
        <family val="2"/>
      </rPr>
      <t xml:space="preserve">sur un même site </t>
    </r>
    <r>
      <rPr>
        <sz val="11"/>
        <color theme="2" tint="-0.749992370372631"/>
        <rFont val="Calibri"/>
        <family val="2"/>
      </rPr>
      <t xml:space="preserve">incluant la dépose du matériel, le transport , l'installation et  la mise en service </t>
    </r>
  </si>
  <si>
    <r>
      <t>Déplacement d'</t>
    </r>
    <r>
      <rPr>
        <b/>
        <sz val="11"/>
        <color theme="2" tint="-0.749992370372631"/>
        <rFont val="Calibri"/>
        <family val="2"/>
        <scheme val="minor"/>
      </rPr>
      <t>un matériel A4</t>
    </r>
    <r>
      <rPr>
        <b/>
        <sz val="11"/>
        <color theme="2" tint="-0.749992370372631"/>
        <rFont val="Calibri"/>
        <family val="2"/>
      </rPr>
      <t xml:space="preserve"> </t>
    </r>
    <r>
      <rPr>
        <sz val="11"/>
        <color theme="2" tint="-0.749992370372631"/>
        <rFont val="Calibri"/>
        <family val="2"/>
      </rPr>
      <t>sur</t>
    </r>
    <r>
      <rPr>
        <b/>
        <sz val="11"/>
        <color theme="2" tint="-0.749992370372631"/>
        <rFont val="Calibri"/>
        <family val="2"/>
      </rPr>
      <t xml:space="preserve"> un autre site</t>
    </r>
    <r>
      <rPr>
        <sz val="11"/>
        <color theme="2" tint="-0.749992370372631"/>
        <rFont val="Calibri"/>
        <family val="2"/>
      </rPr>
      <t xml:space="preserve"> incluant la dépose du matériel, le transport , l'installation et  la mise en service </t>
    </r>
  </si>
  <si>
    <r>
      <t>Déplacement d'</t>
    </r>
    <r>
      <rPr>
        <b/>
        <sz val="11"/>
        <color theme="2" tint="-0.749992370372631"/>
        <rFont val="Calibri"/>
        <family val="2"/>
      </rPr>
      <t>un copieur multifonctions A3</t>
    </r>
    <r>
      <rPr>
        <sz val="11"/>
        <color theme="2" tint="-0.749992370372631"/>
        <rFont val="Calibri"/>
        <family val="2"/>
      </rPr>
      <t xml:space="preserve">  sur</t>
    </r>
    <r>
      <rPr>
        <b/>
        <sz val="11"/>
        <color theme="2" tint="-0.749992370372631"/>
        <rFont val="Calibri"/>
        <family val="2"/>
      </rPr>
      <t xml:space="preserve"> un autre site</t>
    </r>
    <r>
      <rPr>
        <sz val="11"/>
        <color theme="2" tint="-0.749992370372631"/>
        <rFont val="Calibri"/>
        <family val="2"/>
      </rPr>
      <t xml:space="preserve"> incluant la dépose du matériel, le transport , l'installation et  la mise en service </t>
    </r>
  </si>
  <si>
    <t xml:space="preserve">Déplacement d'un matériel A4 sur un même site incluant la dépose du matériel, le transport , l'installation et  la mise en service </t>
  </si>
  <si>
    <t xml:space="preserve">Déplacement d'un matériel A4 sur un autre site incluant la dépose du matériel, le transport , l'installation et  la mise en service </t>
  </si>
  <si>
    <t xml:space="preserve">Prix unitaire €HT </t>
  </si>
  <si>
    <t>COLOR LASERJET ENTERPRISE M751DN</t>
  </si>
  <si>
    <t>LaserJet Pro 200 ColorM276n</t>
  </si>
  <si>
    <t>LaserJet P4015</t>
  </si>
  <si>
    <t>Laserjet Enterprise M506x</t>
  </si>
  <si>
    <t>Color LaserJet 5500 DTN</t>
  </si>
  <si>
    <t>Color LaserJet CP6015dn</t>
  </si>
  <si>
    <t>Deskjet 4120</t>
  </si>
  <si>
    <t>LaserJet 1320 series</t>
  </si>
  <si>
    <t>LaserJet P2055DN</t>
  </si>
  <si>
    <t>Color Laserjet Enterprise M552dn</t>
  </si>
  <si>
    <t>Color LaserJet CP1525N</t>
  </si>
  <si>
    <t>LaserJet 1300 N</t>
  </si>
  <si>
    <t>LaserJet P2015 Series</t>
  </si>
  <si>
    <t>Color Laserjet CP2025DN</t>
  </si>
  <si>
    <t>Color LaserJet CM4730 MFP</t>
  </si>
  <si>
    <t>LaserJet P2050DN</t>
  </si>
  <si>
    <t>LaserJet P2015N</t>
  </si>
  <si>
    <t>Color LaserJet Pro M255DW</t>
  </si>
  <si>
    <t>color LaserJet 5550</t>
  </si>
  <si>
    <t>Laserjet Enterprise M506dn</t>
  </si>
  <si>
    <t>E87650DN</t>
  </si>
  <si>
    <t>Color LaserJet Pro M254W</t>
  </si>
  <si>
    <t xml:space="preserve">Konica Minolta </t>
  </si>
  <si>
    <t>Bizhub 454 E</t>
  </si>
  <si>
    <t>Bizhub 367</t>
  </si>
  <si>
    <t>Bizhub C458</t>
  </si>
  <si>
    <t>Bizhub 423</t>
  </si>
  <si>
    <t>Bizhub C368</t>
  </si>
  <si>
    <t>RICOH</t>
  </si>
  <si>
    <t>Aficio MP 7001</t>
  </si>
  <si>
    <t>Aficio MP C 4503</t>
  </si>
  <si>
    <t>Aficio MP 4002 SP</t>
  </si>
  <si>
    <t>MP CW2201</t>
  </si>
  <si>
    <t>TOSHIBA</t>
  </si>
  <si>
    <t>e-STUDIO 4515A</t>
  </si>
  <si>
    <t>EPSON</t>
  </si>
  <si>
    <t>ACULASER M2000DN</t>
  </si>
  <si>
    <t>Stylus DX5000</t>
  </si>
  <si>
    <t>LQ590</t>
  </si>
  <si>
    <t>Stylus Pro 9900</t>
  </si>
  <si>
    <t>WorkForce WF-110W</t>
  </si>
  <si>
    <t>Reprise du parc existant (338 matériels)</t>
  </si>
  <si>
    <r>
      <t xml:space="preserve">Coût </t>
    </r>
    <r>
      <rPr>
        <b/>
        <sz val="11"/>
        <color theme="0"/>
        <rFont val="Calibri"/>
        <family val="2"/>
      </rPr>
      <t xml:space="preserve">total  (€HT) 
 base 20 trimestres </t>
    </r>
  </si>
  <si>
    <r>
      <t xml:space="preserve">Coût </t>
    </r>
    <r>
      <rPr>
        <b/>
        <sz val="11"/>
        <color theme="0"/>
        <rFont val="Calibri"/>
        <family val="2"/>
      </rPr>
      <t>total  (€HT)
 base 20 trimestres</t>
    </r>
  </si>
  <si>
    <r>
      <t xml:space="preserve">Les cellules relatives aux références des matériels et des coûts associés doivent être complétées
 </t>
    </r>
    <r>
      <rPr>
        <b/>
        <sz val="10"/>
        <color theme="1"/>
        <rFont val="Calibri"/>
        <family val="2"/>
        <scheme val="minor"/>
      </rPr>
      <t>(cellules de couleur bleue ciel en colonnes C à I )</t>
    </r>
  </si>
  <si>
    <t>Extrait Quantitatif de Prestations Témoins (EQPT)</t>
  </si>
  <si>
    <r>
      <rPr>
        <b/>
        <sz val="11"/>
        <color theme="2" tint="-0.749992370372631"/>
        <rFont val="Calibri"/>
        <family val="2"/>
      </rPr>
      <t>Prix journalier</t>
    </r>
    <r>
      <rPr>
        <sz val="11"/>
        <color theme="2" tint="-0.749992370372631"/>
        <rFont val="Calibri"/>
        <family val="2"/>
      </rPr>
      <t xml:space="preserve"> pour un profil </t>
    </r>
    <r>
      <rPr>
        <b/>
        <sz val="11"/>
        <color theme="2" tint="-0.749992370372631"/>
        <rFont val="Calibri"/>
        <family val="2"/>
      </rPr>
      <t>"Directeur de Projet - Consultant"  - en heures ouvrées (8H00 -18H00 du lundi au vendredi )</t>
    </r>
  </si>
  <si>
    <r>
      <rPr>
        <b/>
        <sz val="11"/>
        <color theme="2" tint="-0.749992370372631"/>
        <rFont val="Calibri"/>
        <family val="2"/>
      </rPr>
      <t xml:space="preserve">Prix journalier </t>
    </r>
    <r>
      <rPr>
        <sz val="11"/>
        <color theme="2" tint="-0.749992370372631"/>
        <rFont val="Calibri"/>
        <family val="2"/>
      </rPr>
      <t>pour un profil "</t>
    </r>
    <r>
      <rPr>
        <b/>
        <sz val="11"/>
        <color theme="2" tint="-0.749992370372631"/>
        <rFont val="Calibri"/>
        <family val="2"/>
      </rPr>
      <t>Chef de Projet</t>
    </r>
    <r>
      <rPr>
        <sz val="11"/>
        <color theme="2" tint="-0.749992370372631"/>
        <rFont val="Calibri"/>
        <family val="2"/>
      </rPr>
      <t>" en heures ouvrées (8H00 -18H00 du lundi au vendredi )</t>
    </r>
  </si>
  <si>
    <r>
      <rPr>
        <b/>
        <sz val="11"/>
        <color theme="2" tint="-0.749992370372631"/>
        <rFont val="Calibri"/>
        <family val="2"/>
      </rPr>
      <t>Prix journalie</t>
    </r>
    <r>
      <rPr>
        <sz val="11"/>
        <color theme="2" tint="-0.749992370372631"/>
        <rFont val="Calibri"/>
        <family val="2"/>
      </rPr>
      <t>r pour un profil "</t>
    </r>
    <r>
      <rPr>
        <b/>
        <sz val="11"/>
        <color theme="2" tint="-0.749992370372631"/>
        <rFont val="Calibri"/>
        <family val="2"/>
      </rPr>
      <t>Technicien</t>
    </r>
    <r>
      <rPr>
        <sz val="11"/>
        <color theme="2" tint="-0.749992370372631"/>
        <rFont val="Calibri"/>
        <family val="2"/>
      </rPr>
      <t>" en heures ouvrées (8H00 -18H00 du lundi au vendredi )</t>
    </r>
  </si>
  <si>
    <r>
      <rPr>
        <b/>
        <sz val="11"/>
        <color theme="2" tint="-0.749992370372631"/>
        <rFont val="Calibri"/>
        <family val="2"/>
      </rPr>
      <t>Prix journalier</t>
    </r>
    <r>
      <rPr>
        <sz val="11"/>
        <color theme="2" tint="-0.749992370372631"/>
        <rFont val="Calibri"/>
        <family val="2"/>
      </rPr>
      <t xml:space="preserve"> pour un profil "</t>
    </r>
    <r>
      <rPr>
        <b/>
        <sz val="11"/>
        <color theme="2" tint="-0.749992370372631"/>
        <rFont val="Calibri"/>
        <family val="2"/>
      </rPr>
      <t>Chef de Projet</t>
    </r>
    <r>
      <rPr>
        <sz val="11"/>
        <color theme="2" tint="-0.749992370372631"/>
        <rFont val="Calibri"/>
        <family val="2"/>
      </rPr>
      <t xml:space="preserve">" </t>
    </r>
    <r>
      <rPr>
        <b/>
        <sz val="11"/>
        <color theme="2" tint="-0.749992370372631"/>
        <rFont val="Calibri"/>
        <family val="2"/>
      </rPr>
      <t xml:space="preserve">en heures  non ouvrées </t>
    </r>
    <r>
      <rPr>
        <sz val="11"/>
        <color theme="2" tint="-0.749992370372631"/>
        <rFont val="Calibri"/>
        <family val="2"/>
      </rPr>
      <t>(jours fériés , samedi- dimanche de 8H00 -18H00 )</t>
    </r>
  </si>
  <si>
    <r>
      <rPr>
        <b/>
        <sz val="11"/>
        <color theme="2" tint="-0.749992370372631"/>
        <rFont val="Calibri"/>
        <family val="2"/>
        <scheme val="minor"/>
      </rPr>
      <t>Prix journalier</t>
    </r>
    <r>
      <rPr>
        <sz val="11"/>
        <color theme="2" tint="-0.749992370372631"/>
        <rFont val="Calibri"/>
        <family val="2"/>
        <scheme val="minor"/>
      </rPr>
      <t xml:space="preserve"> pour un profil "</t>
    </r>
    <r>
      <rPr>
        <b/>
        <sz val="11"/>
        <color theme="2" tint="-0.749992370372631"/>
        <rFont val="Calibri"/>
        <family val="2"/>
      </rPr>
      <t>Formation utilisateur</t>
    </r>
    <r>
      <rPr>
        <sz val="11"/>
        <color theme="2" tint="-0.749992370372631"/>
        <rFont val="Calibri"/>
        <family val="2"/>
      </rPr>
      <t>" sur site incluant tout défraiement</t>
    </r>
  </si>
  <si>
    <r>
      <rPr>
        <b/>
        <sz val="11"/>
        <color theme="2" tint="-0.749992370372631"/>
        <rFont val="Calibri"/>
        <family val="2"/>
        <scheme val="minor"/>
      </rPr>
      <t>Prix journalier</t>
    </r>
    <r>
      <rPr>
        <sz val="11"/>
        <color theme="2" tint="-0.749992370372631"/>
        <rFont val="Calibri"/>
        <family val="2"/>
        <scheme val="minor"/>
      </rPr>
      <t xml:space="preserve"> pour un profil "</t>
    </r>
    <r>
      <rPr>
        <b/>
        <sz val="11"/>
        <color theme="2" tint="-0.749992370372631"/>
        <rFont val="Calibri"/>
        <family val="2"/>
      </rPr>
      <t>Formation Administrateur</t>
    </r>
    <r>
      <rPr>
        <sz val="11"/>
        <color theme="2" tint="-0.749992370372631"/>
        <rFont val="Calibri"/>
        <family val="2"/>
      </rPr>
      <t>" sur site incluant tout défraiement</t>
    </r>
  </si>
  <si>
    <r>
      <t xml:space="preserve">Licences serveur (incluant licences, formation initiale des administrateurs, frais de mise en service et maintenance) pour les </t>
    </r>
    <r>
      <rPr>
        <b/>
        <sz val="11"/>
        <color indexed="8"/>
        <rFont val="Calibri"/>
        <family val="2"/>
        <scheme val="minor"/>
      </rPr>
      <t xml:space="preserve">51 </t>
    </r>
    <r>
      <rPr>
        <sz val="11"/>
        <color indexed="8"/>
        <rFont val="Calibri"/>
        <family val="2"/>
        <scheme val="minor"/>
      </rPr>
      <t>équipements de Haropa Port</t>
    </r>
  </si>
  <si>
    <t xml:space="preserve">Magasin 2 papier 250f </t>
  </si>
  <si>
    <t>Magasin 2 papier 250f</t>
  </si>
  <si>
    <t>Magasin 2 papier 500f</t>
  </si>
  <si>
    <t xml:space="preserve">Magasin 3 papier 500f </t>
  </si>
  <si>
    <t>Meuble support</t>
  </si>
  <si>
    <t>Module embarqué pour gestion par badge</t>
  </si>
  <si>
    <t>Magasin 3 papier 500f</t>
  </si>
  <si>
    <t>Magasin 3 papier 500f ou 2000f en remplacement du magasin 4</t>
  </si>
  <si>
    <t>Magasin 4 papier 500f</t>
  </si>
  <si>
    <t>Tri avec décalage</t>
  </si>
  <si>
    <t>Module Agrafage</t>
  </si>
  <si>
    <t>Module de finition livret</t>
  </si>
  <si>
    <t>Interface sans fils (Bluetooth, Wifi)</t>
  </si>
  <si>
    <r>
      <t>Module embarqué pour gestion par badge</t>
    </r>
    <r>
      <rPr>
        <sz val="11"/>
        <color rgb="FFFF0000"/>
        <rFont val="Calibri"/>
        <family val="2"/>
        <scheme val="minor"/>
      </rPr>
      <t xml:space="preserve"> </t>
    </r>
  </si>
  <si>
    <t xml:space="preserve">Interface sans fils (Bluetooth, Wifi) </t>
  </si>
  <si>
    <t>Unité de prix</t>
  </si>
  <si>
    <t>Forfait</t>
  </si>
  <si>
    <t xml:space="preserve">
Unité de prix</t>
  </si>
  <si>
    <t>Jour homme</t>
  </si>
  <si>
    <t>Référence au CCTP</t>
  </si>
  <si>
    <t>§ 3.3.4</t>
  </si>
  <si>
    <t>§ 3.3.5</t>
  </si>
  <si>
    <t>§ 3.3.6</t>
  </si>
  <si>
    <t>§ 3.4.2</t>
  </si>
  <si>
    <r>
      <t>Total cout des licences pour les fonctionalités d'accounting serveur (</t>
    </r>
    <r>
      <rPr>
        <b/>
        <sz val="11"/>
        <color indexed="8"/>
        <rFont val="Calibri"/>
        <family val="2"/>
        <scheme val="minor"/>
      </rPr>
      <t>102 équipements</t>
    </r>
    <r>
      <rPr>
        <sz val="11"/>
        <color indexed="8"/>
        <rFont val="Calibri"/>
        <family val="2"/>
        <scheme val="minor"/>
      </rPr>
      <t>)  et d'authentification (</t>
    </r>
    <r>
      <rPr>
        <b/>
        <sz val="11"/>
        <color indexed="8"/>
        <rFont val="Calibri"/>
        <family val="2"/>
        <scheme val="minor"/>
      </rPr>
      <t>51 équipements</t>
    </r>
    <r>
      <rPr>
        <sz val="11"/>
        <color indexed="8"/>
        <rFont val="Calibri"/>
        <family val="2"/>
        <scheme val="minor"/>
      </rPr>
      <t>) 
incluant les licenses, la formation initiale des administrateurs, les frais de mise en service et de maintenance sur 20 trimestres</t>
    </r>
  </si>
  <si>
    <t xml:space="preserve">Logiciel d'accounting </t>
  </si>
  <si>
    <t>BORDEREAU PRIX UNITAIRE
Logiciel de gestion des flux</t>
  </si>
  <si>
    <t>§ 3.3.7</t>
  </si>
  <si>
    <t xml:space="preserve">
Référence au CCTP</t>
  </si>
  <si>
    <t>§ 5.5</t>
  </si>
  <si>
    <t>§ 4.8.1</t>
  </si>
  <si>
    <r>
      <rPr>
        <b/>
        <sz val="11"/>
        <color theme="2" tint="-0.749992370372631"/>
        <rFont val="Calibri"/>
        <family val="2"/>
        <scheme val="minor"/>
      </rPr>
      <t>Prix journalier</t>
    </r>
    <r>
      <rPr>
        <sz val="11"/>
        <color theme="2" tint="-0.749992370372631"/>
        <rFont val="Calibri"/>
        <family val="2"/>
        <scheme val="minor"/>
      </rPr>
      <t xml:space="preserve"> pour un profil </t>
    </r>
    <r>
      <rPr>
        <b/>
        <sz val="11"/>
        <color theme="2" tint="-0.749992370372631"/>
        <rFont val="Calibri"/>
        <family val="2"/>
      </rPr>
      <t>" Formation collaborateurs Service Support "</t>
    </r>
    <r>
      <rPr>
        <sz val="11"/>
        <color theme="2" tint="-0.749992370372631"/>
        <rFont val="Calibri"/>
        <family val="2"/>
      </rPr>
      <t xml:space="preserve"> sur site incluant tout défraiement</t>
    </r>
  </si>
  <si>
    <t>§ 4.8.2</t>
  </si>
  <si>
    <t>§ 4.8.3</t>
  </si>
  <si>
    <r>
      <t xml:space="preserve">Les cellules relatives au EQPT </t>
    </r>
    <r>
      <rPr>
        <b/>
        <sz val="10"/>
        <color theme="1"/>
        <rFont val="Calibri"/>
        <family val="2"/>
        <scheme val="minor"/>
      </rPr>
      <t>sont remplies automatiquement</t>
    </r>
    <r>
      <rPr>
        <sz val="10"/>
        <color theme="1"/>
        <rFont val="Calibri"/>
        <family val="2"/>
        <scheme val="minor"/>
      </rPr>
      <t xml:space="preserve"> en fonction des éléments saisis dans les  onglets Matériels - Services - Logiciels - Reprise des matériels exixtants</t>
    </r>
  </si>
  <si>
    <r>
      <rPr>
        <b/>
        <sz val="11"/>
        <color theme="2" tint="-0.749992370372631"/>
        <rFont val="Calibri"/>
        <family val="2"/>
      </rPr>
      <t xml:space="preserve">Prix horaire </t>
    </r>
    <r>
      <rPr>
        <sz val="11"/>
        <color theme="2" tint="-0.749992370372631"/>
        <rFont val="Calibri"/>
        <family val="2"/>
      </rPr>
      <t xml:space="preserve">pour un profil "Technicien" </t>
    </r>
    <r>
      <rPr>
        <b/>
        <sz val="11"/>
        <color theme="2" tint="-0.749992370372631"/>
        <rFont val="Calibri"/>
        <family val="2"/>
      </rPr>
      <t>en heures non ouvrées</t>
    </r>
    <r>
      <rPr>
        <sz val="11"/>
        <color theme="2" tint="-0.749992370372631"/>
        <rFont val="Calibri"/>
        <family val="2"/>
      </rPr>
      <t xml:space="preserve"> (jours fériés , samedi- dimanche de 8H00 -18H00 )</t>
    </r>
  </si>
  <si>
    <t xml:space="preserve">Extrait Quantitatif de Prestations Témoins
EQPT
</t>
  </si>
  <si>
    <t>Bordereau de Prix Unitaire
BPU
Reprise matériels existants</t>
  </si>
  <si>
    <t>Bordereau de Prix Unitaire
BPU
Logiciels</t>
  </si>
  <si>
    <t>Bordereau de Prix Unitaire
BPU
Services</t>
  </si>
  <si>
    <t>Bordereau de Prix Unitaire
BPU
Matériels</t>
  </si>
  <si>
    <t>Total EQPT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</si>
</sst>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_-* #,##0.00\ _€_-;\-* #,##0.00\ _€_-;_-* &quot;-&quot;??\ _€_-;_-@_-"/>
    <numFmt numFmtId="165" formatCode="_-* #,##0.00\ [$€-40C]_-;\-* #,##0.00\ [$€-40C]_-;_-* &quot;-&quot;??\ [$€-40C]_-;_-@_-"/>
    <numFmt numFmtId="166" formatCode="_-* #,##0.0000\ &quot;€&quot;_-;\-* #,##0.0000\ &quot;€&quot;_-;_-* &quot;-&quot;??\ &quot;€&quot;_-;_-@_-"/>
    <numFmt numFmtId="167" formatCode="_-* #,##0.000\ &quot;€&quot;_-;\-* #,##0.000\ &quot;€&quot;_-;_-* &quot;-&quot;??\ &quot;€&quot;_-;_-@_-"/>
    <numFmt numFmtId="168" formatCode="0.000000"/>
    <numFmt numFmtId="169" formatCode="#,##0.0000\ &quot;€&quot;"/>
    <numFmt numFmtId="170" formatCode="#,##0.00\ [$€-40C];\-#,##0.00\ [$€-40C]"/>
  </numFmts>
  <fonts count="70" x14ac:knownFonts="1">
    <font>
      <sz val="11"/>
      <color theme="1"/>
      <name val="Calibri"/>
      <family val="2"/>
      <scheme val="minor"/>
    </font>
    <font>
      <sz val="11"/>
      <color theme="1"/>
      <name val="Calibri"/>
      <family val="2"/>
      <scheme val="minor"/>
    </font>
    <font>
      <b/>
      <sz val="12"/>
      <color theme="0"/>
      <name val="Calibri"/>
      <family val="2"/>
    </font>
    <font>
      <b/>
      <sz val="10"/>
      <color theme="0"/>
      <name val="Calibri"/>
      <family val="2"/>
    </font>
    <font>
      <b/>
      <sz val="10"/>
      <color rgb="FF002060"/>
      <name val="Calibri"/>
      <family val="2"/>
    </font>
    <font>
      <sz val="11"/>
      <color indexed="8"/>
      <name val="Calibri"/>
      <family val="2"/>
    </font>
    <font>
      <sz val="10"/>
      <color indexed="8"/>
      <name val="Calibri"/>
      <family val="2"/>
    </font>
    <font>
      <sz val="10"/>
      <color rgb="FF000000"/>
      <name val="Calibri"/>
      <family val="2"/>
    </font>
    <font>
      <sz val="10"/>
      <name val="Calibri"/>
      <family val="2"/>
    </font>
    <font>
      <b/>
      <sz val="12"/>
      <color indexed="9"/>
      <name val="Calibri"/>
      <family val="2"/>
    </font>
    <font>
      <b/>
      <sz val="10"/>
      <color indexed="8"/>
      <name val="Calibri"/>
      <family val="2"/>
    </font>
    <font>
      <b/>
      <sz val="16"/>
      <color indexed="8"/>
      <name val="Calibri"/>
      <family val="2"/>
    </font>
    <font>
      <sz val="12"/>
      <color indexed="8"/>
      <name val="Calibri"/>
      <family val="2"/>
    </font>
    <font>
      <b/>
      <sz val="12"/>
      <color indexed="8"/>
      <name val="Calibri"/>
      <family val="2"/>
    </font>
    <font>
      <b/>
      <sz val="11"/>
      <color theme="0"/>
      <name val="Calibri"/>
      <family val="2"/>
      <scheme val="minor"/>
    </font>
    <font>
      <sz val="11"/>
      <color rgb="FFFF0000"/>
      <name val="Calibri"/>
      <family val="2"/>
      <scheme val="minor"/>
    </font>
    <font>
      <sz val="11"/>
      <color theme="0"/>
      <name val="Calibri"/>
      <family val="2"/>
      <scheme val="minor"/>
    </font>
    <font>
      <b/>
      <sz val="14"/>
      <color theme="0"/>
      <name val="Calibri"/>
      <family val="2"/>
      <scheme val="minor"/>
    </font>
    <font>
      <b/>
      <sz val="11"/>
      <color rgb="FFFF0000"/>
      <name val="Calibri"/>
      <family val="2"/>
      <scheme val="minor"/>
    </font>
    <font>
      <sz val="11"/>
      <color indexed="43"/>
      <name val="Calibri"/>
      <family val="2"/>
      <scheme val="minor"/>
    </font>
    <font>
      <b/>
      <sz val="11"/>
      <color indexed="43"/>
      <name val="Calibri"/>
      <family val="2"/>
      <scheme val="minor"/>
    </font>
    <font>
      <b/>
      <sz val="11"/>
      <color indexed="10"/>
      <name val="Calibri"/>
      <family val="2"/>
      <scheme val="minor"/>
    </font>
    <font>
      <b/>
      <sz val="12"/>
      <name val="Calibri"/>
      <family val="2"/>
      <scheme val="minor"/>
    </font>
    <font>
      <b/>
      <sz val="12"/>
      <color theme="1"/>
      <name val="Calibri"/>
      <family val="2"/>
      <scheme val="minor"/>
    </font>
    <font>
      <sz val="11"/>
      <name val="Calibri"/>
      <family val="2"/>
      <scheme val="minor"/>
    </font>
    <font>
      <b/>
      <sz val="12"/>
      <color rgb="FFFF0000"/>
      <name val="Calibri"/>
      <family val="2"/>
      <scheme val="minor"/>
    </font>
    <font>
      <b/>
      <sz val="11"/>
      <name val="Calibri"/>
      <family val="2"/>
      <scheme val="minor"/>
    </font>
    <font>
      <sz val="14"/>
      <name val="Arial"/>
      <family val="2"/>
    </font>
    <font>
      <b/>
      <sz val="18"/>
      <color rgb="FF0070C0"/>
      <name val="Calibri"/>
      <family val="2"/>
      <scheme val="minor"/>
    </font>
    <font>
      <b/>
      <u/>
      <sz val="18"/>
      <name val="Calibri"/>
      <family val="2"/>
      <scheme val="minor"/>
    </font>
    <font>
      <b/>
      <sz val="12"/>
      <color theme="0"/>
      <name val="Calibri"/>
      <family val="2"/>
      <scheme val="minor"/>
    </font>
    <font>
      <sz val="11"/>
      <color rgb="FF002060"/>
      <name val="Calibri"/>
      <family val="2"/>
      <scheme val="minor"/>
    </font>
    <font>
      <b/>
      <sz val="10"/>
      <color indexed="9"/>
      <name val="Calibri"/>
      <family val="2"/>
      <scheme val="minor"/>
    </font>
    <font>
      <b/>
      <sz val="10"/>
      <color theme="0"/>
      <name val="Calibri"/>
      <family val="2"/>
      <scheme val="minor"/>
    </font>
    <font>
      <b/>
      <sz val="11"/>
      <color theme="1" tint="0.14999847407452621"/>
      <name val="Calibri"/>
      <family val="2"/>
      <scheme val="minor"/>
    </font>
    <font>
      <b/>
      <sz val="11"/>
      <color theme="2" tint="-0.749992370372631"/>
      <name val="Calibri"/>
      <family val="2"/>
    </font>
    <font>
      <sz val="11"/>
      <color theme="2" tint="-0.749992370372631"/>
      <name val="Calibri"/>
      <family val="2"/>
    </font>
    <font>
      <sz val="11"/>
      <color theme="2" tint="-0.749992370372631"/>
      <name val="Calibri"/>
      <family val="2"/>
      <scheme val="minor"/>
    </font>
    <font>
      <b/>
      <sz val="10"/>
      <color theme="2" tint="-0.749992370372631"/>
      <name val="Calibri"/>
      <family val="2"/>
    </font>
    <font>
      <b/>
      <sz val="14"/>
      <color theme="0"/>
      <name val="Calibri"/>
      <family val="2"/>
    </font>
    <font>
      <b/>
      <sz val="10"/>
      <color indexed="8"/>
      <name val="Calibri"/>
      <family val="2"/>
      <scheme val="minor"/>
    </font>
    <font>
      <b/>
      <sz val="14"/>
      <name val="Arial"/>
      <family val="2"/>
    </font>
    <font>
      <b/>
      <sz val="10"/>
      <name val="Arial"/>
      <family val="2"/>
    </font>
    <font>
      <b/>
      <sz val="16"/>
      <name val="Arial"/>
      <family val="2"/>
    </font>
    <font>
      <b/>
      <sz val="20"/>
      <name val="Arial"/>
      <family val="2"/>
    </font>
    <font>
      <b/>
      <i/>
      <sz val="11"/>
      <name val="Arial"/>
      <family val="2"/>
    </font>
    <font>
      <sz val="10"/>
      <name val="Arial"/>
      <family val="2"/>
    </font>
    <font>
      <b/>
      <sz val="26"/>
      <color theme="1"/>
      <name val="Calibri"/>
      <family val="2"/>
      <scheme val="minor"/>
    </font>
    <font>
      <b/>
      <sz val="12"/>
      <color theme="0"/>
      <name val="Arial"/>
      <family val="2"/>
    </font>
    <font>
      <sz val="10"/>
      <color theme="1"/>
      <name val="Calibri"/>
      <family val="2"/>
      <scheme val="minor"/>
    </font>
    <font>
      <b/>
      <sz val="10"/>
      <color theme="1"/>
      <name val="Calibri"/>
      <family val="2"/>
      <scheme val="minor"/>
    </font>
    <font>
      <b/>
      <sz val="10"/>
      <color theme="1" tint="0.249977111117893"/>
      <name val="Arial"/>
      <family val="2"/>
    </font>
    <font>
      <b/>
      <sz val="12"/>
      <name val="Calibri"/>
      <family val="2"/>
    </font>
    <font>
      <b/>
      <sz val="11"/>
      <color theme="0"/>
      <name val="Calibri"/>
      <family val="2"/>
    </font>
    <font>
      <b/>
      <sz val="14"/>
      <color theme="1" tint="0.249977111117893"/>
      <name val="Calibri"/>
      <family val="2"/>
      <scheme val="minor"/>
    </font>
    <font>
      <sz val="11"/>
      <color indexed="8"/>
      <name val="Calibri"/>
      <family val="2"/>
      <scheme val="minor"/>
    </font>
    <font>
      <b/>
      <sz val="11"/>
      <color indexed="8"/>
      <name val="Calibri"/>
      <family val="2"/>
      <scheme val="minor"/>
    </font>
    <font>
      <b/>
      <sz val="14"/>
      <color theme="1"/>
      <name val="Calibri"/>
      <family val="2"/>
      <scheme val="minor"/>
    </font>
    <font>
      <b/>
      <sz val="18"/>
      <color indexed="9"/>
      <name val="Calibri"/>
      <family val="2"/>
      <scheme val="minor"/>
    </font>
    <font>
      <b/>
      <sz val="10"/>
      <color theme="0"/>
      <name val="Arial"/>
      <family val="2"/>
    </font>
    <font>
      <b/>
      <sz val="16"/>
      <color theme="0"/>
      <name val="Calibri"/>
      <family val="2"/>
      <scheme val="minor"/>
    </font>
    <font>
      <sz val="8"/>
      <name val="Calibri"/>
      <family val="2"/>
      <scheme val="minor"/>
    </font>
    <font>
      <b/>
      <sz val="11"/>
      <color rgb="FF000000"/>
      <name val="Calibri"/>
      <family val="2"/>
    </font>
    <font>
      <b/>
      <sz val="11"/>
      <color theme="2" tint="-0.749992370372631"/>
      <name val="Calibri"/>
      <family val="2"/>
      <scheme val="minor"/>
    </font>
    <font>
      <b/>
      <sz val="11"/>
      <color rgb="FF0070C0"/>
      <name val="Calibri"/>
      <family val="2"/>
      <scheme val="minor"/>
    </font>
    <font>
      <b/>
      <sz val="16"/>
      <color rgb="FF0070C0"/>
      <name val="Calibri"/>
      <family val="2"/>
      <scheme val="minor"/>
    </font>
    <font>
      <b/>
      <sz val="20"/>
      <color theme="2" tint="-0.749992370372631"/>
      <name val="Calibri"/>
      <family val="2"/>
      <scheme val="minor"/>
    </font>
    <font>
      <b/>
      <sz val="20"/>
      <color theme="1" tint="4.9989318521683403E-2"/>
      <name val="Calibri"/>
      <family val="2"/>
      <scheme val="minor"/>
    </font>
    <font>
      <b/>
      <sz val="20"/>
      <color theme="1"/>
      <name val="Calibri"/>
      <family val="2"/>
      <scheme val="minor"/>
    </font>
    <font>
      <b/>
      <sz val="11"/>
      <color theme="1"/>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9FBF7"/>
        <bgColor indexed="64"/>
      </patternFill>
    </fill>
    <fill>
      <patternFill patternType="solid">
        <fgColor theme="4" tint="0.79998168889431442"/>
        <bgColor indexed="64"/>
      </patternFill>
    </fill>
    <fill>
      <patternFill patternType="solid">
        <fgColor rgb="FF0070C0"/>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9" tint="0.79998168889431442"/>
        <bgColor indexed="64"/>
      </patternFill>
    </fill>
  </fills>
  <borders count="66">
    <border>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8"/>
      </left>
      <right style="medium">
        <color indexed="8"/>
      </right>
      <top style="medium">
        <color indexed="64"/>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8"/>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8"/>
      </right>
      <top style="medium">
        <color indexed="64"/>
      </top>
      <bottom/>
      <diagonal/>
    </border>
    <border>
      <left/>
      <right style="medium">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164"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76">
    <xf numFmtId="0" fontId="0" fillId="0" borderId="0" xfId="0"/>
    <xf numFmtId="0" fontId="0" fillId="3" borderId="0" xfId="0" applyFill="1"/>
    <xf numFmtId="167" fontId="6" fillId="0" borderId="12" xfId="2" applyNumberFormat="1" applyFont="1" applyBorder="1" applyAlignment="1">
      <alignment horizontal="center" vertical="center" wrapText="1"/>
    </xf>
    <xf numFmtId="44" fontId="10" fillId="3" borderId="0" xfId="0" applyNumberFormat="1" applyFont="1" applyFill="1" applyAlignment="1">
      <alignment vertical="center"/>
    </xf>
    <xf numFmtId="165" fontId="6" fillId="0" borderId="0" xfId="0" applyNumberFormat="1" applyFont="1" applyAlignment="1">
      <alignment horizontal="right" vertical="center"/>
    </xf>
    <xf numFmtId="0" fontId="10" fillId="0" borderId="0" xfId="0" applyFont="1" applyAlignment="1">
      <alignment horizontal="center" vertical="center"/>
    </xf>
    <xf numFmtId="165" fontId="6" fillId="0" borderId="0" xfId="2" applyNumberFormat="1" applyFont="1" applyBorder="1" applyAlignment="1">
      <alignment horizontal="right" vertical="center"/>
    </xf>
    <xf numFmtId="165" fontId="6" fillId="0" borderId="0" xfId="2" applyNumberFormat="1" applyFont="1" applyBorder="1" applyAlignment="1">
      <alignment horizontal="center" vertical="center"/>
    </xf>
    <xf numFmtId="0" fontId="13" fillId="4" borderId="0" xfId="0" applyFont="1" applyFill="1" applyAlignment="1">
      <alignment horizontal="left" vertical="center"/>
    </xf>
    <xf numFmtId="0" fontId="6" fillId="0" borderId="0" xfId="0" applyFont="1"/>
    <xf numFmtId="0" fontId="5" fillId="0" borderId="0" xfId="0" applyFont="1" applyAlignment="1">
      <alignment horizontal="left" wrapText="1"/>
    </xf>
    <xf numFmtId="165" fontId="6" fillId="0" borderId="0" xfId="0" applyNumberFormat="1" applyFont="1"/>
    <xf numFmtId="0" fontId="0" fillId="0" borderId="0" xfId="0" applyAlignment="1">
      <alignment horizontal="center" vertical="center"/>
    </xf>
    <xf numFmtId="0" fontId="12" fillId="4" borderId="0" xfId="0" applyFont="1" applyFill="1" applyAlignment="1">
      <alignment horizontal="left" vertical="center"/>
    </xf>
    <xf numFmtId="0" fontId="5" fillId="0" borderId="0" xfId="0" applyFont="1" applyAlignment="1">
      <alignment horizontal="center" wrapText="1"/>
    </xf>
    <xf numFmtId="165" fontId="13" fillId="0" borderId="3" xfId="0" applyNumberFormat="1" applyFont="1" applyBorder="1" applyAlignment="1">
      <alignment horizontal="center" vertical="center"/>
    </xf>
    <xf numFmtId="165" fontId="6" fillId="0" borderId="12" xfId="2" applyNumberFormat="1" applyFont="1" applyBorder="1" applyAlignment="1">
      <alignment horizontal="right" vertical="center"/>
    </xf>
    <xf numFmtId="38" fontId="6" fillId="0" borderId="12" xfId="1" applyNumberFormat="1" applyFont="1" applyBorder="1" applyAlignment="1">
      <alignment horizontal="right" vertical="center"/>
    </xf>
    <xf numFmtId="166" fontId="6" fillId="0" borderId="12" xfId="2" applyNumberFormat="1" applyFont="1" applyBorder="1" applyAlignment="1">
      <alignment horizontal="right" vertical="center" wrapText="1"/>
    </xf>
    <xf numFmtId="165" fontId="6" fillId="0" borderId="12" xfId="2" applyNumberFormat="1" applyFont="1" applyBorder="1" applyAlignment="1">
      <alignment horizontal="right" vertical="center" wrapText="1"/>
    </xf>
    <xf numFmtId="44" fontId="6" fillId="2" borderId="12" xfId="2" applyFont="1" applyFill="1" applyBorder="1" applyAlignment="1">
      <alignment horizontal="right" vertical="center" wrapText="1"/>
    </xf>
    <xf numFmtId="44" fontId="6" fillId="0" borderId="12" xfId="0" applyNumberFormat="1" applyFont="1" applyBorder="1" applyAlignment="1">
      <alignment vertical="center"/>
    </xf>
    <xf numFmtId="0" fontId="19" fillId="0" borderId="0" xfId="0" applyFont="1" applyAlignment="1">
      <alignment vertical="center"/>
    </xf>
    <xf numFmtId="0" fontId="20" fillId="0" borderId="0" xfId="0" applyFont="1" applyAlignment="1">
      <alignment horizontal="left" vertical="center"/>
    </xf>
    <xf numFmtId="0" fontId="24" fillId="4" borderId="33" xfId="0" applyFont="1" applyFill="1" applyBorder="1" applyAlignment="1">
      <alignment horizontal="left" vertical="center" wrapText="1"/>
    </xf>
    <xf numFmtId="0" fontId="24" fillId="4" borderId="36" xfId="0" applyFont="1" applyFill="1" applyBorder="1" applyAlignment="1">
      <alignment horizontal="left" vertical="center" wrapText="1"/>
    </xf>
    <xf numFmtId="165" fontId="25" fillId="3" borderId="3" xfId="0" applyNumberFormat="1" applyFont="1" applyFill="1" applyBorder="1" applyAlignment="1">
      <alignment horizontal="left" vertical="center"/>
    </xf>
    <xf numFmtId="168" fontId="24" fillId="0" borderId="38" xfId="0" applyNumberFormat="1" applyFont="1" applyBorder="1" applyAlignment="1">
      <alignment horizontal="left" vertical="center" wrapText="1"/>
    </xf>
    <xf numFmtId="0" fontId="24" fillId="4" borderId="34" xfId="0" applyFont="1" applyFill="1" applyBorder="1" applyAlignment="1">
      <alignment horizontal="left" vertical="center" wrapText="1"/>
    </xf>
    <xf numFmtId="0" fontId="24" fillId="3" borderId="33" xfId="0" applyFont="1" applyFill="1" applyBorder="1" applyAlignment="1">
      <alignment horizontal="left" vertical="center" wrapText="1"/>
    </xf>
    <xf numFmtId="0" fontId="24" fillId="3" borderId="36" xfId="0" applyFont="1" applyFill="1" applyBorder="1" applyAlignment="1">
      <alignment horizontal="left" vertical="center" wrapText="1"/>
    </xf>
    <xf numFmtId="165" fontId="25" fillId="3" borderId="17" xfId="0" applyNumberFormat="1" applyFont="1" applyFill="1" applyBorder="1" applyAlignment="1">
      <alignment horizontal="left" vertical="center"/>
    </xf>
    <xf numFmtId="0" fontId="28" fillId="0" borderId="0" xfId="0" applyFont="1" applyAlignment="1">
      <alignment vertical="center" wrapText="1"/>
    </xf>
    <xf numFmtId="0" fontId="29" fillId="0" borderId="0" xfId="0" applyFont="1" applyAlignment="1">
      <alignment vertical="center" wrapText="1"/>
    </xf>
    <xf numFmtId="168" fontId="34" fillId="3" borderId="30" xfId="0" applyNumberFormat="1" applyFont="1" applyFill="1" applyBorder="1" applyAlignment="1">
      <alignment horizontal="left" vertical="center" wrapText="1"/>
    </xf>
    <xf numFmtId="0" fontId="25" fillId="7" borderId="18" xfId="0" applyFont="1" applyFill="1" applyBorder="1" applyAlignment="1">
      <alignment horizontal="center" vertical="center"/>
    </xf>
    <xf numFmtId="0" fontId="27" fillId="3" borderId="0" xfId="0" applyFont="1" applyFill="1"/>
    <xf numFmtId="3" fontId="30" fillId="3" borderId="0" xfId="0" applyNumberFormat="1" applyFont="1" applyFill="1" applyAlignment="1">
      <alignment horizontal="center" vertical="center" wrapText="1"/>
    </xf>
    <xf numFmtId="0" fontId="15" fillId="3" borderId="0" xfId="0" applyFont="1" applyFill="1" applyAlignment="1">
      <alignment vertical="center"/>
    </xf>
    <xf numFmtId="0" fontId="24" fillId="3" borderId="0" xfId="0" applyFont="1" applyFill="1" applyAlignment="1">
      <alignment vertical="center"/>
    </xf>
    <xf numFmtId="0" fontId="24" fillId="3" borderId="0" xfId="0" applyFont="1" applyFill="1"/>
    <xf numFmtId="3" fontId="8" fillId="0" borderId="12" xfId="0" applyNumberFormat="1" applyFont="1" applyBorder="1" applyAlignment="1">
      <alignment horizontal="right" vertical="center" wrapText="1"/>
    </xf>
    <xf numFmtId="2" fontId="3" fillId="3" borderId="0" xfId="0" applyNumberFormat="1" applyFont="1" applyFill="1" applyAlignment="1">
      <alignment vertical="center" wrapText="1"/>
    </xf>
    <xf numFmtId="0" fontId="5" fillId="3" borderId="0" xfId="0" applyFont="1" applyFill="1" applyAlignment="1">
      <alignment horizontal="center" vertical="center" wrapText="1"/>
    </xf>
    <xf numFmtId="0" fontId="5" fillId="3" borderId="0" xfId="0" applyFont="1" applyFill="1" applyAlignment="1">
      <alignment horizontal="center" wrapText="1"/>
    </xf>
    <xf numFmtId="0" fontId="12" fillId="4" borderId="30" xfId="0" applyFont="1" applyFill="1" applyBorder="1" applyAlignment="1">
      <alignment horizontal="left" vertical="center" wrapText="1" indent="1"/>
    </xf>
    <xf numFmtId="0" fontId="12" fillId="4" borderId="33" xfId="0" applyFont="1" applyFill="1" applyBorder="1" applyAlignment="1">
      <alignment horizontal="left" vertical="center" wrapText="1" indent="1"/>
    </xf>
    <xf numFmtId="165" fontId="6" fillId="0" borderId="42" xfId="0" applyNumberFormat="1" applyFont="1" applyBorder="1" applyAlignment="1">
      <alignment horizontal="left" vertical="center"/>
    </xf>
    <xf numFmtId="165" fontId="6" fillId="0" borderId="14" xfId="0" applyNumberFormat="1" applyFont="1" applyBorder="1" applyAlignment="1">
      <alignment horizontal="left" vertical="center"/>
    </xf>
    <xf numFmtId="0" fontId="6" fillId="0" borderId="32" xfId="0" applyFont="1" applyBorder="1" applyAlignment="1">
      <alignment horizontal="center" vertical="center"/>
    </xf>
    <xf numFmtId="0" fontId="6" fillId="0" borderId="10" xfId="0" applyFont="1" applyBorder="1" applyAlignment="1">
      <alignment horizontal="center" vertical="center"/>
    </xf>
    <xf numFmtId="0" fontId="25" fillId="7" borderId="28" xfId="0" applyFont="1" applyFill="1" applyBorder="1" applyAlignment="1">
      <alignment horizontal="center" vertical="center"/>
    </xf>
    <xf numFmtId="0" fontId="0" fillId="0" borderId="0" xfId="0" applyAlignment="1">
      <alignment horizontal="center"/>
    </xf>
    <xf numFmtId="165" fontId="4" fillId="3" borderId="32" xfId="3" applyNumberFormat="1" applyFont="1" applyFill="1" applyBorder="1" applyAlignment="1">
      <alignment horizontal="center" vertical="center"/>
    </xf>
    <xf numFmtId="165" fontId="4" fillId="3" borderId="10" xfId="3" applyNumberFormat="1" applyFont="1" applyFill="1" applyBorder="1" applyAlignment="1">
      <alignment horizontal="center" vertical="center"/>
    </xf>
    <xf numFmtId="0" fontId="31" fillId="0" borderId="0" xfId="0" applyFont="1" applyAlignment="1">
      <alignment horizontal="center" wrapText="1"/>
    </xf>
    <xf numFmtId="0" fontId="0" fillId="0" borderId="0" xfId="0" applyAlignment="1">
      <alignment vertical="top"/>
    </xf>
    <xf numFmtId="0" fontId="0" fillId="3" borderId="0" xfId="0" applyFill="1" applyAlignment="1">
      <alignment horizontal="center" wrapText="1"/>
    </xf>
    <xf numFmtId="0" fontId="49" fillId="3" borderId="0" xfId="0" applyFont="1" applyFill="1" applyAlignment="1">
      <alignment horizontal="left" vertical="top" wrapText="1"/>
    </xf>
    <xf numFmtId="165" fontId="25" fillId="7" borderId="18" xfId="0" applyNumberFormat="1" applyFont="1" applyFill="1" applyBorder="1" applyAlignment="1">
      <alignment horizontal="center" vertical="center"/>
    </xf>
    <xf numFmtId="165" fontId="6" fillId="0" borderId="12" xfId="0" applyNumberFormat="1" applyFont="1" applyBorder="1" applyAlignment="1">
      <alignment horizontal="right" vertical="center"/>
    </xf>
    <xf numFmtId="49" fontId="24" fillId="8" borderId="11" xfId="0" applyNumberFormat="1" applyFont="1" applyFill="1" applyBorder="1" applyAlignment="1">
      <alignment horizontal="left" vertical="center"/>
    </xf>
    <xf numFmtId="49" fontId="24" fillId="8" borderId="25" xfId="0" applyNumberFormat="1" applyFont="1" applyFill="1" applyBorder="1" applyAlignment="1">
      <alignment horizontal="left" vertical="center"/>
    </xf>
    <xf numFmtId="49" fontId="24" fillId="8" borderId="37" xfId="0" applyNumberFormat="1" applyFont="1" applyFill="1" applyBorder="1" applyAlignment="1">
      <alignment horizontal="left" vertical="center"/>
    </xf>
    <xf numFmtId="49" fontId="26" fillId="8" borderId="23" xfId="0" applyNumberFormat="1" applyFont="1" applyFill="1" applyBorder="1" applyAlignment="1">
      <alignment horizontal="left" vertical="center"/>
    </xf>
    <xf numFmtId="49" fontId="26" fillId="8" borderId="11" xfId="0" applyNumberFormat="1" applyFont="1" applyFill="1" applyBorder="1" applyAlignment="1">
      <alignment horizontal="left" vertical="center"/>
    </xf>
    <xf numFmtId="49" fontId="26" fillId="8" borderId="25" xfId="0" applyNumberFormat="1" applyFont="1" applyFill="1" applyBorder="1" applyAlignment="1">
      <alignment horizontal="left" vertical="center"/>
    </xf>
    <xf numFmtId="0" fontId="7" fillId="0" borderId="12" xfId="0" applyFont="1" applyBorder="1" applyAlignment="1">
      <alignment horizontal="center" vertical="center"/>
    </xf>
    <xf numFmtId="0" fontId="10" fillId="0" borderId="24" xfId="0" applyFont="1" applyBorder="1" applyAlignment="1">
      <alignment horizontal="center" vertical="center"/>
    </xf>
    <xf numFmtId="0" fontId="10" fillId="0" borderId="13" xfId="0" applyFont="1" applyBorder="1" applyAlignment="1">
      <alignment horizontal="center" vertical="center"/>
    </xf>
    <xf numFmtId="0" fontId="10" fillId="0" borderId="26" xfId="0" applyFont="1" applyBorder="1" applyAlignment="1">
      <alignment horizontal="center" vertical="center"/>
    </xf>
    <xf numFmtId="168" fontId="34" fillId="0" borderId="32" xfId="0" applyNumberFormat="1" applyFont="1" applyBorder="1" applyAlignment="1">
      <alignment horizontal="left" vertical="center" wrapText="1"/>
    </xf>
    <xf numFmtId="0" fontId="24" fillId="4" borderId="10" xfId="0" applyFont="1" applyFill="1" applyBorder="1" applyAlignment="1">
      <alignment horizontal="left" vertical="center" wrapText="1"/>
    </xf>
    <xf numFmtId="0" fontId="24" fillId="4" borderId="16" xfId="0" applyFont="1" applyFill="1" applyBorder="1" applyAlignment="1">
      <alignment horizontal="left" vertical="center" wrapText="1"/>
    </xf>
    <xf numFmtId="168" fontId="24" fillId="0" borderId="16" xfId="0" applyNumberFormat="1" applyFont="1" applyBorder="1" applyAlignment="1">
      <alignment horizontal="left" vertical="center" wrapText="1"/>
    </xf>
    <xf numFmtId="0" fontId="24" fillId="4" borderId="43" xfId="0" applyFont="1" applyFill="1" applyBorder="1" applyAlignment="1">
      <alignment horizontal="left" vertical="center" wrapText="1"/>
    </xf>
    <xf numFmtId="0" fontId="3" fillId="9" borderId="8"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3" fillId="9" borderId="29" xfId="0" applyFont="1" applyFill="1" applyBorder="1" applyAlignment="1">
      <alignment horizontal="center" vertical="center" wrapText="1"/>
    </xf>
    <xf numFmtId="0" fontId="6" fillId="0" borderId="15" xfId="0" applyFont="1" applyBorder="1" applyAlignment="1">
      <alignment horizontal="center" vertical="center"/>
    </xf>
    <xf numFmtId="165" fontId="6" fillId="0" borderId="44" xfId="0" applyNumberFormat="1" applyFont="1" applyBorder="1" applyAlignment="1">
      <alignment horizontal="left" vertical="center"/>
    </xf>
    <xf numFmtId="165" fontId="4" fillId="3" borderId="15" xfId="3" applyNumberFormat="1" applyFont="1" applyFill="1" applyBorder="1" applyAlignment="1">
      <alignment horizontal="center" vertical="center"/>
    </xf>
    <xf numFmtId="49" fontId="26" fillId="8" borderId="31" xfId="0" applyNumberFormat="1" applyFont="1" applyFill="1" applyBorder="1" applyAlignment="1">
      <alignment horizontal="left" vertical="center"/>
    </xf>
    <xf numFmtId="49" fontId="26" fillId="8" borderId="34" xfId="0" applyNumberFormat="1" applyFont="1" applyFill="1" applyBorder="1" applyAlignment="1">
      <alignment horizontal="left" vertical="center"/>
    </xf>
    <xf numFmtId="49" fontId="26" fillId="8" borderId="45" xfId="0" applyNumberFormat="1" applyFont="1" applyFill="1" applyBorder="1" applyAlignment="1">
      <alignment horizontal="left" vertical="center"/>
    </xf>
    <xf numFmtId="168" fontId="21" fillId="6" borderId="22" xfId="0" applyNumberFormat="1" applyFont="1" applyFill="1" applyBorder="1" applyAlignment="1" applyProtection="1">
      <alignment horizontal="center" vertical="center"/>
      <protection locked="0"/>
    </xf>
    <xf numFmtId="0" fontId="11" fillId="4" borderId="0" xfId="0" applyFont="1" applyFill="1" applyAlignment="1">
      <alignment horizontal="right" vertical="center"/>
    </xf>
    <xf numFmtId="3" fontId="14" fillId="3" borderId="0" xfId="0" applyNumberFormat="1" applyFont="1" applyFill="1" applyAlignment="1">
      <alignment horizontal="center" vertical="center" wrapText="1"/>
    </xf>
    <xf numFmtId="0" fontId="16" fillId="0" borderId="0" xfId="0" applyFont="1"/>
    <xf numFmtId="168" fontId="21" fillId="6" borderId="28" xfId="0" applyNumberFormat="1" applyFont="1" applyFill="1" applyBorder="1" applyAlignment="1" applyProtection="1">
      <alignment horizontal="center" vertical="center"/>
      <protection locked="0"/>
    </xf>
    <xf numFmtId="0" fontId="24" fillId="4" borderId="38" xfId="0" applyFont="1" applyFill="1" applyBorder="1" applyAlignment="1">
      <alignment horizontal="left" vertical="center" wrapText="1"/>
    </xf>
    <xf numFmtId="0" fontId="7" fillId="0" borderId="46" xfId="0" applyFont="1" applyBorder="1" applyAlignment="1">
      <alignment horizontal="center" vertical="center"/>
    </xf>
    <xf numFmtId="38" fontId="6" fillId="0" borderId="46" xfId="1" applyNumberFormat="1" applyFont="1" applyBorder="1" applyAlignment="1">
      <alignment horizontal="right" vertical="center"/>
    </xf>
    <xf numFmtId="166" fontId="6" fillId="0" borderId="46" xfId="2" applyNumberFormat="1" applyFont="1" applyBorder="1" applyAlignment="1">
      <alignment horizontal="right" vertical="center" wrapText="1"/>
    </xf>
    <xf numFmtId="165" fontId="6" fillId="0" borderId="46" xfId="2" applyNumberFormat="1" applyFont="1" applyBorder="1" applyAlignment="1">
      <alignment horizontal="right" vertical="center" wrapText="1"/>
    </xf>
    <xf numFmtId="3" fontId="8" fillId="0" borderId="46" xfId="0" applyNumberFormat="1" applyFont="1" applyBorder="1" applyAlignment="1">
      <alignment horizontal="right" vertical="center" wrapText="1"/>
    </xf>
    <xf numFmtId="167" fontId="6" fillId="0" borderId="46" xfId="2" applyNumberFormat="1" applyFont="1" applyBorder="1" applyAlignment="1">
      <alignment horizontal="center" vertical="center" wrapText="1"/>
    </xf>
    <xf numFmtId="0" fontId="38" fillId="3" borderId="2" xfId="0" applyFont="1" applyFill="1" applyBorder="1" applyAlignment="1">
      <alignment horizontal="center" vertical="center"/>
    </xf>
    <xf numFmtId="165" fontId="4" fillId="3" borderId="7" xfId="2" applyNumberFormat="1" applyFont="1" applyFill="1" applyBorder="1" applyAlignment="1">
      <alignment horizontal="right" vertical="center"/>
    </xf>
    <xf numFmtId="38" fontId="38" fillId="0" borderId="7" xfId="1" applyNumberFormat="1" applyFont="1" applyBorder="1" applyAlignment="1">
      <alignment horizontal="right" vertical="center"/>
    </xf>
    <xf numFmtId="165" fontId="4" fillId="2" borderId="4" xfId="2" applyNumberFormat="1" applyFont="1" applyFill="1" applyBorder="1" applyAlignment="1">
      <alignment horizontal="right" vertical="center"/>
    </xf>
    <xf numFmtId="44" fontId="6" fillId="0" borderId="13" xfId="0" applyNumberFormat="1" applyFont="1" applyBorder="1" applyAlignment="1">
      <alignment horizontal="center" vertical="center"/>
    </xf>
    <xf numFmtId="0" fontId="25" fillId="7" borderId="6" xfId="0" applyFont="1" applyFill="1" applyBorder="1" applyAlignment="1">
      <alignment horizontal="center" vertical="center"/>
    </xf>
    <xf numFmtId="0" fontId="25" fillId="7" borderId="8" xfId="0" applyFont="1" applyFill="1" applyBorder="1" applyAlignment="1">
      <alignment horizontal="center" vertical="center"/>
    </xf>
    <xf numFmtId="0" fontId="53" fillId="9" borderId="3" xfId="0" applyFont="1" applyFill="1" applyBorder="1" applyAlignment="1">
      <alignment horizontal="center" vertical="center" wrapText="1"/>
    </xf>
    <xf numFmtId="168" fontId="21" fillId="6" borderId="1" xfId="0" applyNumberFormat="1" applyFont="1" applyFill="1" applyBorder="1" applyAlignment="1" applyProtection="1">
      <alignment horizontal="center" vertical="center"/>
      <protection locked="0"/>
    </xf>
    <xf numFmtId="168" fontId="21" fillId="6" borderId="17" xfId="0" applyNumberFormat="1" applyFont="1" applyFill="1" applyBorder="1" applyAlignment="1" applyProtection="1">
      <alignment horizontal="center" vertical="center"/>
      <protection locked="0"/>
    </xf>
    <xf numFmtId="0" fontId="18" fillId="0" borderId="28" xfId="0" applyFont="1" applyBorder="1" applyAlignment="1">
      <alignment horizontal="center" vertical="center"/>
    </xf>
    <xf numFmtId="0" fontId="18" fillId="0" borderId="39" xfId="0" applyFont="1" applyBorder="1" applyAlignment="1">
      <alignment horizontal="center" vertical="center"/>
    </xf>
    <xf numFmtId="0" fontId="18" fillId="0" borderId="27" xfId="0" applyFont="1" applyBorder="1" applyAlignment="1">
      <alignment horizontal="center" vertical="center"/>
    </xf>
    <xf numFmtId="0" fontId="25" fillId="7" borderId="27" xfId="0" applyFont="1" applyFill="1" applyBorder="1" applyAlignment="1">
      <alignment horizontal="center" vertical="center"/>
    </xf>
    <xf numFmtId="0" fontId="25" fillId="7" borderId="39" xfId="0" applyFont="1" applyFill="1" applyBorder="1" applyAlignment="1">
      <alignment horizontal="center" vertical="center"/>
    </xf>
    <xf numFmtId="165" fontId="25" fillId="7" borderId="8" xfId="0" applyNumberFormat="1" applyFont="1" applyFill="1" applyBorder="1" applyAlignment="1">
      <alignment horizontal="center" vertical="center"/>
    </xf>
    <xf numFmtId="0" fontId="24" fillId="0" borderId="0" xfId="0" applyFont="1"/>
    <xf numFmtId="0" fontId="24" fillId="3" borderId="0" xfId="0" applyFont="1" applyFill="1" applyAlignment="1">
      <alignment horizontal="center"/>
    </xf>
    <xf numFmtId="0" fontId="55" fillId="0" borderId="48" xfId="0" applyFont="1" applyBorder="1" applyAlignment="1">
      <alignment vertical="center" wrapText="1"/>
    </xf>
    <xf numFmtId="0" fontId="56" fillId="8" borderId="32" xfId="0" applyFont="1" applyFill="1" applyBorder="1" applyAlignment="1" applyProtection="1">
      <alignment horizontal="justify" vertical="center" wrapText="1"/>
      <protection locked="0"/>
    </xf>
    <xf numFmtId="0" fontId="55" fillId="0" borderId="0" xfId="0" applyFont="1"/>
    <xf numFmtId="3" fontId="17" fillId="3" borderId="47" xfId="0" applyNumberFormat="1" applyFont="1" applyFill="1" applyBorder="1" applyAlignment="1">
      <alignment horizontal="center" vertical="center" wrapText="1"/>
    </xf>
    <xf numFmtId="0" fontId="56" fillId="8" borderId="30" xfId="0" applyFont="1" applyFill="1" applyBorder="1" applyAlignment="1" applyProtection="1">
      <alignment horizontal="justify" vertical="center" wrapText="1"/>
      <protection locked="0"/>
    </xf>
    <xf numFmtId="0" fontId="2" fillId="9" borderId="1" xfId="0" applyFont="1" applyFill="1" applyBorder="1" applyAlignment="1">
      <alignment horizontal="center" vertical="center" wrapText="1"/>
    </xf>
    <xf numFmtId="0" fontId="0" fillId="0" borderId="14" xfId="0" applyBorder="1"/>
    <xf numFmtId="0" fontId="55" fillId="0" borderId="6" xfId="0" applyFont="1" applyBorder="1" applyAlignment="1">
      <alignment vertical="center" wrapText="1"/>
    </xf>
    <xf numFmtId="0" fontId="56" fillId="8" borderId="3" xfId="0" applyFont="1" applyFill="1" applyBorder="1" applyAlignment="1" applyProtection="1">
      <alignment horizontal="justify" vertical="center" wrapText="1"/>
      <protection locked="0"/>
    </xf>
    <xf numFmtId="165" fontId="6" fillId="0" borderId="3" xfId="2" applyNumberFormat="1" applyFont="1" applyBorder="1" applyAlignment="1">
      <alignment horizontal="center" vertical="center"/>
    </xf>
    <xf numFmtId="0" fontId="49" fillId="0" borderId="0" xfId="0" applyFont="1" applyAlignment="1">
      <alignment horizontal="left" vertical="center" wrapText="1"/>
    </xf>
    <xf numFmtId="165" fontId="56" fillId="10" borderId="3" xfId="0" applyNumberFormat="1" applyFont="1" applyFill="1" applyBorder="1" applyAlignment="1">
      <alignment horizontal="justify" vertical="center" wrapText="1"/>
    </xf>
    <xf numFmtId="165" fontId="0" fillId="0" borderId="0" xfId="0" applyNumberFormat="1"/>
    <xf numFmtId="0" fontId="32" fillId="9" borderId="41" xfId="0" applyFont="1" applyFill="1" applyBorder="1" applyAlignment="1">
      <alignment horizontal="center" vertical="center"/>
    </xf>
    <xf numFmtId="0" fontId="33" fillId="12" borderId="2" xfId="0" applyFont="1" applyFill="1" applyBorder="1" applyAlignment="1">
      <alignment horizontal="center" vertical="center" wrapText="1"/>
    </xf>
    <xf numFmtId="0" fontId="33" fillId="12" borderId="7" xfId="0" applyFont="1" applyFill="1" applyBorder="1" applyAlignment="1">
      <alignment horizontal="center" vertical="center" wrapText="1"/>
    </xf>
    <xf numFmtId="0" fontId="33" fillId="12" borderId="4" xfId="0" applyFont="1" applyFill="1" applyBorder="1" applyAlignment="1">
      <alignment horizontal="center" vertical="center" wrapText="1"/>
    </xf>
    <xf numFmtId="0" fontId="41" fillId="0" borderId="19" xfId="0" applyFont="1" applyBorder="1" applyAlignment="1">
      <alignment vertical="center"/>
    </xf>
    <xf numFmtId="0" fontId="41" fillId="0" borderId="0" xfId="0" applyFont="1" applyAlignment="1">
      <alignment vertical="center"/>
    </xf>
    <xf numFmtId="0" fontId="0" fillId="0" borderId="35" xfId="0" applyBorder="1"/>
    <xf numFmtId="0" fontId="42" fillId="0" borderId="19" xfId="0" applyFont="1" applyBorder="1"/>
    <xf numFmtId="0" fontId="43" fillId="0" borderId="19" xfId="0" applyFont="1" applyBorder="1" applyAlignment="1">
      <alignment horizontal="center" wrapText="1"/>
    </xf>
    <xf numFmtId="0" fontId="0" fillId="3" borderId="35" xfId="0" applyFill="1" applyBorder="1"/>
    <xf numFmtId="0" fontId="46" fillId="3" borderId="19" xfId="0" applyFont="1" applyFill="1" applyBorder="1" applyAlignment="1">
      <alignment horizontal="center" wrapText="1"/>
    </xf>
    <xf numFmtId="0" fontId="59" fillId="12" borderId="19" xfId="0" applyFont="1" applyFill="1" applyBorder="1" applyAlignment="1">
      <alignment horizontal="center" vertical="center" wrapText="1"/>
    </xf>
    <xf numFmtId="0" fontId="42" fillId="3" borderId="19" xfId="0" applyFont="1" applyFill="1" applyBorder="1" applyAlignment="1">
      <alignment horizontal="center" vertical="center" wrapText="1"/>
    </xf>
    <xf numFmtId="0" fontId="49" fillId="3" borderId="35" xfId="0" applyFont="1" applyFill="1" applyBorder="1" applyAlignment="1">
      <alignment horizontal="left" vertical="top" wrapText="1"/>
    </xf>
    <xf numFmtId="0" fontId="59" fillId="13" borderId="19" xfId="0" applyFont="1" applyFill="1" applyBorder="1" applyAlignment="1">
      <alignment horizontal="center" vertical="center" wrapText="1"/>
    </xf>
    <xf numFmtId="0" fontId="51" fillId="0" borderId="19" xfId="0" applyFont="1" applyBorder="1" applyAlignment="1">
      <alignment horizontal="center" vertical="center" wrapText="1"/>
    </xf>
    <xf numFmtId="0" fontId="49" fillId="0" borderId="35" xfId="0" applyFont="1" applyBorder="1" applyAlignment="1">
      <alignment horizontal="left" vertical="center" wrapText="1"/>
    </xf>
    <xf numFmtId="0" fontId="0" fillId="3" borderId="27" xfId="0" applyFill="1" applyBorder="1" applyAlignment="1">
      <alignment horizontal="center" wrapText="1"/>
    </xf>
    <xf numFmtId="0" fontId="0" fillId="3" borderId="28" xfId="0" applyFill="1" applyBorder="1"/>
    <xf numFmtId="0" fontId="0" fillId="3" borderId="39" xfId="0" applyFill="1" applyBorder="1"/>
    <xf numFmtId="0" fontId="3" fillId="12" borderId="4" xfId="0" applyFont="1" applyFill="1" applyBorder="1" applyAlignment="1">
      <alignment horizontal="center" vertical="center" wrapText="1"/>
    </xf>
    <xf numFmtId="0" fontId="47" fillId="0" borderId="0" xfId="0" applyFont="1" applyAlignment="1">
      <alignment vertical="center"/>
    </xf>
    <xf numFmtId="0" fontId="36" fillId="0" borderId="30" xfId="0" applyFont="1" applyBorder="1" applyAlignment="1">
      <alignment horizontal="left" vertical="center" wrapText="1"/>
    </xf>
    <xf numFmtId="0" fontId="36" fillId="0" borderId="33" xfId="0" applyFont="1" applyBorder="1" applyAlignment="1">
      <alignment horizontal="left" vertical="center" wrapText="1"/>
    </xf>
    <xf numFmtId="0" fontId="36" fillId="0" borderId="38" xfId="0" applyFont="1" applyBorder="1" applyAlignment="1">
      <alignment horizontal="left" vertical="center" wrapText="1"/>
    </xf>
    <xf numFmtId="0" fontId="37" fillId="0" borderId="48" xfId="0" applyFont="1" applyBorder="1" applyAlignment="1">
      <alignment horizontal="left" vertical="center"/>
    </xf>
    <xf numFmtId="0" fontId="37" fillId="0" borderId="33" xfId="0" applyFont="1" applyBorder="1" applyAlignment="1">
      <alignment horizontal="left" vertical="center" wrapText="1"/>
    </xf>
    <xf numFmtId="0" fontId="37" fillId="0" borderId="38" xfId="0" applyFont="1" applyBorder="1" applyAlignment="1">
      <alignment horizontal="left" vertical="center" wrapText="1"/>
    </xf>
    <xf numFmtId="0" fontId="36" fillId="8" borderId="32" xfId="0" applyFont="1" applyFill="1" applyBorder="1" applyAlignment="1">
      <alignment horizontal="left" vertical="center" wrapText="1"/>
    </xf>
    <xf numFmtId="0" fontId="36" fillId="8" borderId="10" xfId="0" applyFont="1" applyFill="1" applyBorder="1" applyAlignment="1">
      <alignment horizontal="left" vertical="center" wrapText="1"/>
    </xf>
    <xf numFmtId="0" fontId="36" fillId="8" borderId="15" xfId="0" applyFont="1" applyFill="1" applyBorder="1" applyAlignment="1">
      <alignment horizontal="left" vertical="center" wrapText="1"/>
    </xf>
    <xf numFmtId="170" fontId="40" fillId="8" borderId="32" xfId="2" applyNumberFormat="1" applyFont="1" applyFill="1" applyBorder="1" applyAlignment="1" applyProtection="1">
      <alignment horizontal="center" vertical="center"/>
      <protection locked="0"/>
    </xf>
    <xf numFmtId="170" fontId="40" fillId="8" borderId="10" xfId="2" applyNumberFormat="1" applyFont="1" applyFill="1" applyBorder="1" applyAlignment="1" applyProtection="1">
      <alignment horizontal="center" vertical="center"/>
      <protection locked="0"/>
    </xf>
    <xf numFmtId="170" fontId="40" fillId="8" borderId="15" xfId="2" applyNumberFormat="1" applyFont="1" applyFill="1" applyBorder="1" applyAlignment="1" applyProtection="1">
      <alignment horizontal="center" vertical="center"/>
      <protection locked="0"/>
    </xf>
    <xf numFmtId="170" fontId="40" fillId="8" borderId="49" xfId="2" applyNumberFormat="1" applyFont="1" applyFill="1" applyBorder="1" applyAlignment="1" applyProtection="1">
      <alignment horizontal="center" vertical="center"/>
      <protection locked="0"/>
    </xf>
    <xf numFmtId="168" fontId="21" fillId="6" borderId="21" xfId="0" applyNumberFormat="1" applyFont="1" applyFill="1" applyBorder="1" applyAlignment="1" applyProtection="1">
      <alignment horizontal="center" vertical="center"/>
      <protection locked="0"/>
    </xf>
    <xf numFmtId="168" fontId="34" fillId="0" borderId="51" xfId="0" applyNumberFormat="1" applyFont="1" applyBorder="1" applyAlignment="1">
      <alignment horizontal="left" vertical="center" wrapText="1"/>
    </xf>
    <xf numFmtId="0" fontId="0" fillId="0" borderId="52" xfId="0" applyBorder="1"/>
    <xf numFmtId="165" fontId="6" fillId="0" borderId="46" xfId="0" applyNumberFormat="1" applyFont="1" applyBorder="1" applyAlignment="1">
      <alignment horizontal="right" vertical="center"/>
    </xf>
    <xf numFmtId="0" fontId="53" fillId="12" borderId="4" xfId="0" applyFont="1" applyFill="1" applyBorder="1" applyAlignment="1">
      <alignment horizontal="center" vertical="center" wrapText="1"/>
    </xf>
    <xf numFmtId="0" fontId="5" fillId="4" borderId="32" xfId="0" applyFont="1" applyFill="1" applyBorder="1" applyAlignment="1">
      <alignment horizontal="left" vertical="center" wrapText="1" indent="1"/>
    </xf>
    <xf numFmtId="0" fontId="5" fillId="4" borderId="10" xfId="0" applyFont="1" applyFill="1" applyBorder="1" applyAlignment="1">
      <alignment horizontal="left" vertical="center" wrapText="1" indent="1"/>
    </xf>
    <xf numFmtId="0" fontId="5" fillId="4" borderId="16" xfId="0" applyFont="1" applyFill="1" applyBorder="1" applyAlignment="1">
      <alignment horizontal="left" vertical="center" wrapText="1" indent="1"/>
    </xf>
    <xf numFmtId="165" fontId="4" fillId="2" borderId="7" xfId="2" applyNumberFormat="1" applyFont="1" applyFill="1" applyBorder="1" applyAlignment="1">
      <alignment vertical="center" wrapText="1"/>
    </xf>
    <xf numFmtId="0" fontId="37" fillId="0" borderId="36" xfId="0" applyFont="1" applyBorder="1" applyAlignment="1">
      <alignment horizontal="left" vertical="center"/>
    </xf>
    <xf numFmtId="0" fontId="37" fillId="0" borderId="30" xfId="0" applyFont="1" applyBorder="1" applyAlignment="1">
      <alignment horizontal="left" vertical="center" wrapText="1"/>
    </xf>
    <xf numFmtId="0" fontId="37" fillId="8" borderId="30" xfId="0" applyFont="1" applyFill="1" applyBorder="1" applyAlignment="1">
      <alignment horizontal="left" vertical="center" wrapText="1"/>
    </xf>
    <xf numFmtId="0" fontId="37" fillId="8" borderId="33" xfId="0" applyFont="1" applyFill="1" applyBorder="1" applyAlignment="1">
      <alignment horizontal="left" vertical="center" wrapText="1"/>
    </xf>
    <xf numFmtId="0" fontId="37" fillId="8" borderId="38" xfId="0" applyFont="1" applyFill="1" applyBorder="1" applyAlignment="1">
      <alignment horizontal="left" vertical="center" wrapText="1"/>
    </xf>
    <xf numFmtId="170" fontId="40" fillId="8" borderId="16" xfId="2" applyNumberFormat="1" applyFont="1" applyFill="1" applyBorder="1" applyAlignment="1" applyProtection="1">
      <alignment horizontal="center" vertical="center"/>
      <protection locked="0"/>
    </xf>
    <xf numFmtId="0" fontId="12" fillId="4" borderId="36" xfId="0" applyFont="1" applyFill="1" applyBorder="1" applyAlignment="1">
      <alignment horizontal="left" vertical="center" wrapText="1" indent="1"/>
    </xf>
    <xf numFmtId="165" fontId="6" fillId="0" borderId="52" xfId="0" applyNumberFormat="1" applyFont="1" applyBorder="1" applyAlignment="1">
      <alignment horizontal="left" vertical="center"/>
    </xf>
    <xf numFmtId="0" fontId="10" fillId="0" borderId="40" xfId="0" applyFont="1" applyBorder="1" applyAlignment="1">
      <alignment horizontal="center" vertical="center"/>
    </xf>
    <xf numFmtId="165" fontId="4" fillId="3" borderId="16" xfId="3" applyNumberFormat="1" applyFont="1" applyFill="1" applyBorder="1" applyAlignment="1">
      <alignment horizontal="center" vertical="center"/>
    </xf>
    <xf numFmtId="0" fontId="12" fillId="4" borderId="38" xfId="0" applyFont="1" applyFill="1" applyBorder="1" applyAlignment="1">
      <alignment horizontal="left" vertical="center" wrapText="1" indent="1"/>
    </xf>
    <xf numFmtId="0" fontId="12" fillId="4" borderId="48" xfId="0" applyFont="1" applyFill="1" applyBorder="1" applyAlignment="1">
      <alignment horizontal="left" vertical="center" wrapText="1" indent="1"/>
    </xf>
    <xf numFmtId="165" fontId="6" fillId="0" borderId="53" xfId="0" applyNumberFormat="1" applyFont="1" applyBorder="1" applyAlignment="1">
      <alignment horizontal="left" vertical="center"/>
    </xf>
    <xf numFmtId="0" fontId="10" fillId="0" borderId="54" xfId="0" applyFont="1" applyBorder="1" applyAlignment="1">
      <alignment horizontal="center" vertical="center"/>
    </xf>
    <xf numFmtId="165" fontId="4" fillId="3" borderId="49" xfId="3" applyNumberFormat="1" applyFont="1" applyFill="1" applyBorder="1" applyAlignment="1">
      <alignment horizontal="center" vertical="center"/>
    </xf>
    <xf numFmtId="0" fontId="47" fillId="0" borderId="28" xfId="0" applyFont="1" applyBorder="1" applyAlignment="1">
      <alignment horizontal="center" vertical="center" wrapText="1"/>
    </xf>
    <xf numFmtId="0" fontId="0" fillId="0" borderId="23" xfId="0" applyBorder="1" applyAlignment="1">
      <alignment horizontal="center"/>
    </xf>
    <xf numFmtId="0" fontId="0" fillId="0" borderId="11" xfId="0" applyBorder="1" applyAlignment="1">
      <alignment horizontal="center"/>
    </xf>
    <xf numFmtId="0" fontId="0" fillId="0" borderId="25" xfId="0" applyBorder="1" applyAlignment="1">
      <alignment horizontal="center"/>
    </xf>
    <xf numFmtId="0" fontId="53" fillId="12" borderId="55" xfId="0" applyFont="1" applyFill="1" applyBorder="1" applyAlignment="1">
      <alignment horizontal="center" vertical="center" wrapText="1"/>
    </xf>
    <xf numFmtId="44" fontId="0" fillId="0" borderId="32" xfId="0" applyNumberFormat="1" applyBorder="1"/>
    <xf numFmtId="44" fontId="0" fillId="0" borderId="10" xfId="0" applyNumberFormat="1" applyBorder="1"/>
    <xf numFmtId="44" fontId="0" fillId="0" borderId="15" xfId="0" applyNumberFormat="1" applyBorder="1"/>
    <xf numFmtId="0" fontId="53" fillId="12" borderId="55" xfId="0" applyFont="1" applyFill="1" applyBorder="1" applyAlignment="1">
      <alignment horizontal="center" vertical="top" wrapText="1"/>
    </xf>
    <xf numFmtId="0" fontId="0" fillId="0" borderId="31" xfId="0" applyBorder="1"/>
    <xf numFmtId="0" fontId="0" fillId="0" borderId="34" xfId="0" applyBorder="1"/>
    <xf numFmtId="0" fontId="0" fillId="0" borderId="45" xfId="0" applyBorder="1"/>
    <xf numFmtId="0" fontId="0" fillId="0" borderId="51" xfId="0" applyBorder="1" applyAlignment="1">
      <alignment horizontal="center" vertical="center"/>
    </xf>
    <xf numFmtId="0" fontId="0" fillId="0" borderId="43" xfId="0" applyBorder="1" applyAlignment="1">
      <alignment horizontal="center" vertical="center"/>
    </xf>
    <xf numFmtId="0" fontId="0" fillId="0" borderId="56" xfId="0" applyBorder="1" applyAlignment="1">
      <alignment horizontal="center" vertical="center"/>
    </xf>
    <xf numFmtId="44" fontId="0" fillId="8" borderId="32" xfId="2" applyFont="1" applyFill="1" applyBorder="1"/>
    <xf numFmtId="44" fontId="0" fillId="8" borderId="10" xfId="2" applyFont="1" applyFill="1" applyBorder="1"/>
    <xf numFmtId="44" fontId="0" fillId="8" borderId="15" xfId="2" applyFont="1" applyFill="1" applyBorder="1"/>
    <xf numFmtId="0" fontId="57" fillId="0" borderId="2" xfId="0" applyFont="1" applyBorder="1" applyAlignment="1">
      <alignment horizontal="center" vertical="center"/>
    </xf>
    <xf numFmtId="44" fontId="57" fillId="0" borderId="4" xfId="0" applyNumberFormat="1" applyFont="1" applyBorder="1" applyAlignment="1">
      <alignment vertical="center"/>
    </xf>
    <xf numFmtId="0" fontId="64" fillId="5" borderId="3" xfId="0" applyFont="1" applyFill="1" applyBorder="1" applyAlignment="1">
      <alignment horizontal="center" vertical="top" wrapText="1"/>
    </xf>
    <xf numFmtId="0" fontId="65" fillId="5" borderId="3" xfId="0" applyFont="1" applyFill="1" applyBorder="1" applyAlignment="1">
      <alignment horizontal="center" vertical="center" wrapText="1"/>
    </xf>
    <xf numFmtId="0" fontId="14" fillId="12" borderId="3" xfId="0" applyFont="1" applyFill="1" applyBorder="1" applyAlignment="1">
      <alignment horizontal="center" vertical="center" wrapText="1"/>
    </xf>
    <xf numFmtId="0" fontId="14" fillId="12" borderId="3" xfId="0" applyFont="1" applyFill="1" applyBorder="1" applyAlignment="1">
      <alignment horizontal="center" vertical="top" wrapText="1"/>
    </xf>
    <xf numFmtId="0" fontId="14" fillId="12" borderId="8" xfId="0" applyFont="1" applyFill="1" applyBorder="1" applyAlignment="1">
      <alignment horizontal="center" vertical="top" wrapText="1"/>
    </xf>
    <xf numFmtId="3" fontId="14" fillId="12" borderId="3" xfId="0" applyNumberFormat="1" applyFont="1" applyFill="1" applyBorder="1" applyAlignment="1">
      <alignment horizontal="center" vertical="top" wrapText="1"/>
    </xf>
    <xf numFmtId="0" fontId="16" fillId="3" borderId="0" xfId="0" applyFont="1" applyFill="1" applyAlignment="1">
      <alignment vertical="center"/>
    </xf>
    <xf numFmtId="0" fontId="14" fillId="3" borderId="0" xfId="0" applyFont="1" applyFill="1" applyAlignment="1">
      <alignment vertical="center"/>
    </xf>
    <xf numFmtId="0" fontId="30" fillId="12" borderId="6" xfId="0" applyFont="1" applyFill="1" applyBorder="1" applyAlignment="1">
      <alignment horizontal="center" vertical="center"/>
    </xf>
    <xf numFmtId="0" fontId="30" fillId="12" borderId="7" xfId="0" applyFont="1" applyFill="1" applyBorder="1" applyAlignment="1">
      <alignment horizontal="center" vertical="center"/>
    </xf>
    <xf numFmtId="0" fontId="30" fillId="12" borderId="5" xfId="0" applyFont="1" applyFill="1" applyBorder="1" applyAlignment="1">
      <alignment horizontal="center" vertical="center" wrapText="1"/>
    </xf>
    <xf numFmtId="0" fontId="24" fillId="4" borderId="56" xfId="0" applyFont="1" applyFill="1" applyBorder="1" applyAlignment="1">
      <alignment horizontal="left" vertical="center" wrapText="1"/>
    </xf>
    <xf numFmtId="168" fontId="21" fillId="6" borderId="27" xfId="0" applyNumberFormat="1" applyFont="1" applyFill="1" applyBorder="1" applyAlignment="1" applyProtection="1">
      <alignment horizontal="center" vertical="center"/>
      <protection locked="0"/>
    </xf>
    <xf numFmtId="0" fontId="54" fillId="5" borderId="28" xfId="0" applyFont="1" applyFill="1" applyBorder="1" applyAlignment="1">
      <alignment horizontal="right" vertical="center"/>
    </xf>
    <xf numFmtId="165" fontId="22" fillId="8" borderId="57" xfId="0" applyNumberFormat="1" applyFont="1" applyFill="1" applyBorder="1" applyAlignment="1">
      <alignment horizontal="left" vertical="center"/>
    </xf>
    <xf numFmtId="165" fontId="22" fillId="8" borderId="59" xfId="0" applyNumberFormat="1" applyFont="1" applyFill="1" applyBorder="1" applyAlignment="1">
      <alignment horizontal="left" vertical="center"/>
    </xf>
    <xf numFmtId="0" fontId="54" fillId="5" borderId="0" xfId="0" applyFont="1" applyFill="1" applyAlignment="1">
      <alignment horizontal="right" vertical="center"/>
    </xf>
    <xf numFmtId="165" fontId="22" fillId="8" borderId="58" xfId="0" applyNumberFormat="1" applyFont="1" applyFill="1" applyBorder="1" applyAlignment="1">
      <alignment horizontal="left" vertical="center"/>
    </xf>
    <xf numFmtId="0" fontId="30" fillId="12" borderId="8" xfId="0" applyFont="1" applyFill="1" applyBorder="1" applyAlignment="1">
      <alignment horizontal="center" vertical="center" wrapText="1"/>
    </xf>
    <xf numFmtId="0" fontId="30" fillId="12" borderId="3" xfId="0" applyFont="1" applyFill="1" applyBorder="1" applyAlignment="1">
      <alignment horizontal="center" vertical="center" wrapText="1"/>
    </xf>
    <xf numFmtId="168" fontId="34" fillId="0" borderId="49" xfId="0" applyNumberFormat="1" applyFont="1" applyBorder="1" applyAlignment="1">
      <alignment horizontal="left" vertical="center" wrapText="1"/>
    </xf>
    <xf numFmtId="49" fontId="26" fillId="8" borderId="60" xfId="0" applyNumberFormat="1" applyFont="1" applyFill="1" applyBorder="1" applyAlignment="1">
      <alignment horizontal="left" vertical="center"/>
    </xf>
    <xf numFmtId="49" fontId="26" fillId="8" borderId="61" xfId="0" applyNumberFormat="1" applyFont="1" applyFill="1" applyBorder="1" applyAlignment="1">
      <alignment horizontal="left" vertical="center"/>
    </xf>
    <xf numFmtId="165" fontId="22" fillId="8" borderId="62" xfId="0" applyNumberFormat="1" applyFont="1" applyFill="1" applyBorder="1" applyAlignment="1">
      <alignment horizontal="left" vertical="center"/>
    </xf>
    <xf numFmtId="0" fontId="54" fillId="5" borderId="3" xfId="0" applyFont="1" applyFill="1" applyBorder="1" applyAlignment="1">
      <alignment horizontal="right" vertical="center"/>
    </xf>
    <xf numFmtId="165" fontId="25" fillId="3" borderId="8" xfId="0" applyNumberFormat="1" applyFont="1" applyFill="1" applyBorder="1" applyAlignment="1">
      <alignment horizontal="left" vertical="center"/>
    </xf>
    <xf numFmtId="49" fontId="24" fillId="8" borderId="34" xfId="0" applyNumberFormat="1" applyFont="1" applyFill="1" applyBorder="1" applyAlignment="1">
      <alignment horizontal="left" vertical="center"/>
    </xf>
    <xf numFmtId="49" fontId="24" fillId="8" borderId="63" xfId="0" applyNumberFormat="1" applyFont="1" applyFill="1" applyBorder="1" applyAlignment="1">
      <alignment horizontal="left" vertical="center"/>
    </xf>
    <xf numFmtId="49" fontId="24" fillId="8" borderId="45" xfId="0" applyNumberFormat="1" applyFont="1" applyFill="1" applyBorder="1" applyAlignment="1">
      <alignment horizontal="left" vertical="center"/>
    </xf>
    <xf numFmtId="0" fontId="58" fillId="9" borderId="64" xfId="0" applyFont="1" applyFill="1" applyBorder="1" applyAlignment="1">
      <alignment horizontal="center" vertical="center"/>
    </xf>
    <xf numFmtId="0" fontId="53" fillId="9" borderId="6" xfId="0" applyFont="1" applyFill="1" applyBorder="1" applyAlignment="1">
      <alignment horizontal="center" vertical="center" wrapText="1"/>
    </xf>
    <xf numFmtId="0" fontId="53" fillId="9" borderId="1" xfId="0" applyFont="1" applyFill="1" applyBorder="1" applyAlignment="1">
      <alignment horizontal="center" vertical="center" wrapText="1"/>
    </xf>
    <xf numFmtId="0" fontId="56" fillId="0" borderId="1" xfId="0" applyFont="1" applyBorder="1" applyAlignment="1" applyProtection="1">
      <alignment horizontal="center" vertical="center" wrapText="1"/>
      <protection locked="0"/>
    </xf>
    <xf numFmtId="0" fontId="56" fillId="0" borderId="3" xfId="0" applyFont="1" applyBorder="1" applyAlignment="1" applyProtection="1">
      <alignment horizontal="center" vertical="center" wrapText="1"/>
      <protection locked="0"/>
    </xf>
    <xf numFmtId="49" fontId="26" fillId="0" borderId="32" xfId="0" applyNumberFormat="1" applyFont="1" applyBorder="1" applyAlignment="1">
      <alignment horizontal="center" vertical="center"/>
    </xf>
    <xf numFmtId="49" fontId="26" fillId="0" borderId="15" xfId="0" applyNumberFormat="1" applyFont="1" applyBorder="1" applyAlignment="1">
      <alignment horizontal="center" vertical="center"/>
    </xf>
    <xf numFmtId="49" fontId="26" fillId="0" borderId="16" xfId="0" applyNumberFormat="1" applyFont="1" applyBorder="1" applyAlignment="1">
      <alignment horizontal="center" vertical="center"/>
    </xf>
    <xf numFmtId="49" fontId="26" fillId="0" borderId="49" xfId="0" applyNumberFormat="1" applyFont="1" applyBorder="1" applyAlignment="1">
      <alignment horizontal="center" vertical="center"/>
    </xf>
    <xf numFmtId="49" fontId="26" fillId="0" borderId="10" xfId="0" applyNumberFormat="1" applyFont="1" applyBorder="1" applyAlignment="1">
      <alignment horizontal="center" vertical="center"/>
    </xf>
    <xf numFmtId="0" fontId="63" fillId="0" borderId="30" xfId="0" applyFont="1" applyBorder="1" applyAlignment="1">
      <alignment horizontal="center" vertical="center" wrapText="1"/>
    </xf>
    <xf numFmtId="0" fontId="63" fillId="0" borderId="33" xfId="0" applyFont="1" applyBorder="1" applyAlignment="1">
      <alignment horizontal="center" vertical="center" wrapText="1"/>
    </xf>
    <xf numFmtId="0" fontId="63" fillId="0" borderId="38" xfId="0" applyFont="1" applyBorder="1" applyAlignment="1">
      <alignment horizontal="center" vertical="center" wrapText="1"/>
    </xf>
    <xf numFmtId="0" fontId="35" fillId="0" borderId="32"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69" fillId="0" borderId="32" xfId="0" applyFont="1" applyBorder="1" applyAlignment="1">
      <alignment horizontal="center"/>
    </xf>
    <xf numFmtId="0" fontId="69" fillId="0" borderId="10" xfId="0" applyFont="1" applyBorder="1" applyAlignment="1">
      <alignment horizontal="center"/>
    </xf>
    <xf numFmtId="0" fontId="69" fillId="0" borderId="15" xfId="0" applyFont="1" applyBorder="1" applyAlignment="1">
      <alignment horizontal="center"/>
    </xf>
    <xf numFmtId="0" fontId="37" fillId="8" borderId="48" xfId="0" applyFont="1" applyFill="1" applyBorder="1" applyAlignment="1">
      <alignment horizontal="left" vertical="center"/>
    </xf>
    <xf numFmtId="0" fontId="37" fillId="8" borderId="33" xfId="0" applyFont="1" applyFill="1" applyBorder="1" applyAlignment="1">
      <alignment horizontal="left" vertical="center"/>
    </xf>
    <xf numFmtId="0" fontId="37" fillId="8" borderId="36" xfId="0" applyFont="1" applyFill="1" applyBorder="1" applyAlignment="1">
      <alignment horizontal="left" vertical="center"/>
    </xf>
    <xf numFmtId="0" fontId="63" fillId="0" borderId="62" xfId="0" applyFont="1" applyBorder="1" applyAlignment="1">
      <alignment horizontal="center" vertical="center"/>
    </xf>
    <xf numFmtId="0" fontId="63" fillId="0" borderId="58" xfId="0" applyFont="1" applyBorder="1" applyAlignment="1">
      <alignment horizontal="center" vertical="center"/>
    </xf>
    <xf numFmtId="0" fontId="63" fillId="0" borderId="65" xfId="0" applyFont="1" applyBorder="1" applyAlignment="1">
      <alignment horizontal="center" vertical="center"/>
    </xf>
    <xf numFmtId="0" fontId="35" fillId="0" borderId="16" xfId="0" applyFont="1" applyBorder="1" applyAlignment="1">
      <alignment horizontal="center" vertical="center" wrapText="1"/>
    </xf>
    <xf numFmtId="0" fontId="63" fillId="0" borderId="48" xfId="0" applyFont="1" applyBorder="1" applyAlignment="1">
      <alignment horizontal="center" vertical="center" wrapText="1"/>
    </xf>
    <xf numFmtId="0" fontId="63" fillId="0" borderId="32" xfId="0" applyFont="1" applyBorder="1" applyAlignment="1">
      <alignment horizontal="center" vertical="center" wrapText="1"/>
    </xf>
    <xf numFmtId="0" fontId="63" fillId="0" borderId="10" xfId="0" applyFont="1" applyBorder="1" applyAlignment="1">
      <alignment horizontal="center" vertical="center" wrapText="1"/>
    </xf>
    <xf numFmtId="0" fontId="63" fillId="0" borderId="15" xfId="0" applyFont="1" applyBorder="1" applyAlignment="1">
      <alignment horizontal="center" vertical="center" wrapText="1"/>
    </xf>
    <xf numFmtId="0" fontId="48" fillId="9" borderId="21" xfId="0" applyFont="1" applyFill="1" applyBorder="1" applyAlignment="1">
      <alignment horizontal="center" vertical="center" wrapText="1"/>
    </xf>
    <xf numFmtId="0" fontId="48" fillId="9" borderId="22" xfId="0" applyFont="1" applyFill="1" applyBorder="1" applyAlignment="1">
      <alignment horizontal="center" vertical="center" wrapText="1"/>
    </xf>
    <xf numFmtId="0" fontId="48" fillId="9" borderId="47" xfId="0" applyFont="1" applyFill="1" applyBorder="1" applyAlignment="1">
      <alignment horizontal="center" vertical="center" wrapText="1"/>
    </xf>
    <xf numFmtId="0" fontId="48" fillId="9" borderId="19" xfId="0" applyFont="1" applyFill="1" applyBorder="1" applyAlignment="1">
      <alignment horizontal="center" vertical="center" wrapText="1"/>
    </xf>
    <xf numFmtId="0" fontId="48" fillId="9" borderId="0" xfId="0" applyFont="1" applyFill="1" applyAlignment="1">
      <alignment horizontal="center" vertical="center" wrapText="1"/>
    </xf>
    <xf numFmtId="0" fontId="48" fillId="9" borderId="35" xfId="0" applyFont="1" applyFill="1" applyBorder="1" applyAlignment="1">
      <alignment horizontal="center" vertical="center" wrapText="1"/>
    </xf>
    <xf numFmtId="0" fontId="49" fillId="15" borderId="0" xfId="0" applyFont="1" applyFill="1" applyAlignment="1">
      <alignment horizontal="left" vertical="center" wrapText="1"/>
    </xf>
    <xf numFmtId="0" fontId="49" fillId="15" borderId="35" xfId="0" applyFont="1" applyFill="1" applyBorder="1" applyAlignment="1">
      <alignment horizontal="left" vertical="center" wrapText="1"/>
    </xf>
    <xf numFmtId="0" fontId="49" fillId="8" borderId="0" xfId="0" applyFont="1" applyFill="1" applyAlignment="1">
      <alignment horizontal="left" vertical="center" wrapText="1"/>
    </xf>
    <xf numFmtId="0" fontId="49" fillId="8" borderId="35" xfId="0" applyFont="1" applyFill="1" applyBorder="1" applyAlignment="1">
      <alignment horizontal="left" vertical="center" wrapText="1"/>
    </xf>
    <xf numFmtId="0" fontId="48" fillId="12" borderId="19" xfId="0" applyFont="1" applyFill="1" applyBorder="1" applyAlignment="1">
      <alignment horizontal="center" vertical="center" wrapText="1"/>
    </xf>
    <xf numFmtId="0" fontId="48" fillId="12" borderId="0" xfId="0" applyFont="1" applyFill="1" applyAlignment="1">
      <alignment horizontal="center" vertical="center" wrapText="1"/>
    </xf>
    <xf numFmtId="0" fontId="48" fillId="12" borderId="35" xfId="0" applyFont="1" applyFill="1" applyBorder="1" applyAlignment="1">
      <alignment horizontal="center" vertical="center" wrapText="1"/>
    </xf>
    <xf numFmtId="0" fontId="44" fillId="3" borderId="19" xfId="0" applyFont="1" applyFill="1" applyBorder="1" applyAlignment="1">
      <alignment horizontal="center" vertical="top"/>
    </xf>
    <xf numFmtId="0" fontId="44" fillId="3" borderId="0" xfId="0" applyFont="1" applyFill="1" applyAlignment="1">
      <alignment horizontal="center" vertical="top"/>
    </xf>
    <xf numFmtId="0" fontId="44" fillId="3" borderId="35" xfId="0" applyFont="1" applyFill="1" applyBorder="1" applyAlignment="1">
      <alignment horizontal="center" vertical="top"/>
    </xf>
    <xf numFmtId="0" fontId="43" fillId="3" borderId="19" xfId="0" applyFont="1" applyFill="1" applyBorder="1" applyAlignment="1">
      <alignment horizontal="center" wrapText="1"/>
    </xf>
    <xf numFmtId="0" fontId="43" fillId="3" borderId="0" xfId="0" applyFont="1" applyFill="1" applyAlignment="1">
      <alignment horizontal="center" wrapText="1"/>
    </xf>
    <xf numFmtId="0" fontId="43" fillId="3" borderId="35" xfId="0" applyFont="1" applyFill="1" applyBorder="1" applyAlignment="1">
      <alignment horizontal="center" wrapText="1"/>
    </xf>
    <xf numFmtId="0" fontId="45" fillId="3" borderId="19" xfId="0" applyFont="1" applyFill="1" applyBorder="1" applyAlignment="1">
      <alignment horizontal="center" vertical="center" wrapText="1"/>
    </xf>
    <xf numFmtId="0" fontId="45" fillId="3" borderId="0" xfId="0" applyFont="1" applyFill="1" applyAlignment="1">
      <alignment horizontal="center" vertical="center" wrapText="1"/>
    </xf>
    <xf numFmtId="0" fontId="45" fillId="3" borderId="35" xfId="0" applyFont="1" applyFill="1" applyBorder="1" applyAlignment="1">
      <alignment horizontal="center" vertical="center" wrapText="1"/>
    </xf>
    <xf numFmtId="49" fontId="26" fillId="0" borderId="1" xfId="0" applyNumberFormat="1" applyFont="1" applyBorder="1" applyAlignment="1">
      <alignment horizontal="center" vertical="center"/>
    </xf>
    <xf numFmtId="49" fontId="26" fillId="0" borderId="9" xfId="0" applyNumberFormat="1" applyFont="1" applyBorder="1" applyAlignment="1">
      <alignment horizontal="center" vertical="center"/>
    </xf>
    <xf numFmtId="49" fontId="26" fillId="0" borderId="17" xfId="0" applyNumberFormat="1" applyFont="1" applyBorder="1" applyAlignment="1">
      <alignment horizontal="center" vertical="center"/>
    </xf>
    <xf numFmtId="168" fontId="21" fillId="6" borderId="21" xfId="0" applyNumberFormat="1" applyFont="1" applyFill="1" applyBorder="1" applyAlignment="1" applyProtection="1">
      <alignment horizontal="center" vertical="center"/>
      <protection locked="0"/>
    </xf>
    <xf numFmtId="168" fontId="21" fillId="6" borderId="19" xfId="0" applyNumberFormat="1" applyFont="1" applyFill="1" applyBorder="1" applyAlignment="1" applyProtection="1">
      <alignment horizontal="center" vertical="center"/>
      <protection locked="0"/>
    </xf>
    <xf numFmtId="0" fontId="14" fillId="12" borderId="1" xfId="0" applyFont="1" applyFill="1" applyBorder="1" applyAlignment="1">
      <alignment horizontal="center" vertical="center"/>
    </xf>
    <xf numFmtId="0" fontId="14" fillId="12" borderId="17" xfId="0" applyFont="1" applyFill="1" applyBorder="1" applyAlignment="1">
      <alignment horizontal="center" vertical="center"/>
    </xf>
    <xf numFmtId="169" fontId="23" fillId="8" borderId="21" xfId="2" applyNumberFormat="1" applyFont="1" applyFill="1" applyBorder="1" applyAlignment="1" applyProtection="1">
      <alignment horizontal="center" vertical="center"/>
      <protection locked="0"/>
    </xf>
    <xf numFmtId="169" fontId="23" fillId="8" borderId="27" xfId="2" applyNumberFormat="1" applyFont="1" applyFill="1" applyBorder="1" applyAlignment="1" applyProtection="1">
      <alignment horizontal="center" vertical="center"/>
      <protection locked="0"/>
    </xf>
    <xf numFmtId="169" fontId="23" fillId="8" borderId="1" xfId="2" applyNumberFormat="1" applyFont="1" applyFill="1" applyBorder="1" applyAlignment="1" applyProtection="1">
      <alignment horizontal="center" vertical="center"/>
      <protection locked="0"/>
    </xf>
    <xf numFmtId="169" fontId="23" fillId="8" borderId="17" xfId="2" applyNumberFormat="1" applyFont="1" applyFill="1" applyBorder="1" applyAlignment="1" applyProtection="1">
      <alignment horizontal="center" vertical="center"/>
      <protection locked="0"/>
    </xf>
    <xf numFmtId="0" fontId="54" fillId="5" borderId="27" xfId="0" applyFont="1" applyFill="1" applyBorder="1" applyAlignment="1">
      <alignment horizontal="right" vertical="center"/>
    </xf>
    <xf numFmtId="0" fontId="54" fillId="5" borderId="28" xfId="0" applyFont="1" applyFill="1" applyBorder="1" applyAlignment="1">
      <alignment horizontal="right" vertical="center"/>
    </xf>
    <xf numFmtId="0" fontId="14" fillId="11" borderId="1" xfId="0" applyFont="1" applyFill="1" applyBorder="1" applyAlignment="1">
      <alignment horizontal="center" vertical="center"/>
    </xf>
    <xf numFmtId="0" fontId="14" fillId="11" borderId="17" xfId="0" applyFont="1" applyFill="1" applyBorder="1" applyAlignment="1">
      <alignment horizontal="center" vertical="center"/>
    </xf>
    <xf numFmtId="0" fontId="54" fillId="5" borderId="6" xfId="0" applyFont="1" applyFill="1" applyBorder="1" applyAlignment="1">
      <alignment horizontal="right" vertical="center"/>
    </xf>
    <xf numFmtId="0" fontId="54" fillId="5" borderId="18" xfId="0" applyFont="1" applyFill="1" applyBorder="1" applyAlignment="1">
      <alignment horizontal="right" vertical="center"/>
    </xf>
    <xf numFmtId="0" fontId="60" fillId="9" borderId="6" xfId="0" applyFont="1" applyFill="1" applyBorder="1" applyAlignment="1">
      <alignment horizontal="center" vertical="center"/>
    </xf>
    <xf numFmtId="0" fontId="60" fillId="9" borderId="18" xfId="0" applyFont="1" applyFill="1" applyBorder="1" applyAlignment="1">
      <alignment horizontal="center" vertical="center"/>
    </xf>
    <xf numFmtId="0" fontId="60" fillId="9" borderId="8" xfId="0" applyFont="1" applyFill="1" applyBorder="1" applyAlignment="1">
      <alignment horizontal="center" vertical="center"/>
    </xf>
    <xf numFmtId="0" fontId="14" fillId="12" borderId="9" xfId="0" applyFont="1" applyFill="1" applyBorder="1" applyAlignment="1">
      <alignment horizontal="center" vertical="center"/>
    </xf>
    <xf numFmtId="169" fontId="23" fillId="8" borderId="9" xfId="2" applyNumberFormat="1" applyFont="1" applyFill="1" applyBorder="1" applyAlignment="1" applyProtection="1">
      <alignment horizontal="center" vertical="center"/>
      <protection locked="0"/>
    </xf>
    <xf numFmtId="0" fontId="14" fillId="12" borderId="21" xfId="0" applyFont="1" applyFill="1" applyBorder="1" applyAlignment="1">
      <alignment horizontal="center" vertical="center"/>
    </xf>
    <xf numFmtId="0" fontId="14" fillId="12" borderId="19" xfId="0" applyFont="1" applyFill="1" applyBorder="1" applyAlignment="1">
      <alignment horizontal="center" vertical="center"/>
    </xf>
    <xf numFmtId="168" fontId="21" fillId="6" borderId="1" xfId="0" applyNumberFormat="1" applyFont="1" applyFill="1" applyBorder="1" applyAlignment="1" applyProtection="1">
      <alignment horizontal="center" vertical="center"/>
      <protection locked="0"/>
    </xf>
    <xf numFmtId="168" fontId="21" fillId="6" borderId="9" xfId="0" applyNumberFormat="1" applyFont="1" applyFill="1" applyBorder="1" applyAlignment="1" applyProtection="1">
      <alignment horizontal="center" vertical="center"/>
      <protection locked="0"/>
    </xf>
    <xf numFmtId="168" fontId="21" fillId="6" borderId="17" xfId="0" applyNumberFormat="1" applyFont="1" applyFill="1" applyBorder="1" applyAlignment="1" applyProtection="1">
      <alignment horizontal="center" vertical="center"/>
      <protection locked="0"/>
    </xf>
    <xf numFmtId="0" fontId="33" fillId="9" borderId="6" xfId="0" applyFont="1" applyFill="1" applyBorder="1" applyAlignment="1">
      <alignment horizontal="center" vertical="center" wrapText="1"/>
    </xf>
    <xf numFmtId="0" fontId="33" fillId="9" borderId="18" xfId="0" applyFont="1" applyFill="1" applyBorder="1" applyAlignment="1">
      <alignment horizontal="center" vertical="center" wrapText="1"/>
    </xf>
    <xf numFmtId="0" fontId="33" fillId="9" borderId="8" xfId="0" applyFont="1" applyFill="1" applyBorder="1" applyAlignment="1">
      <alignment horizontal="center" vertical="center" wrapText="1"/>
    </xf>
    <xf numFmtId="0" fontId="67" fillId="5" borderId="0" xfId="0" applyFont="1" applyFill="1" applyAlignment="1">
      <alignment horizontal="center" vertical="center" wrapText="1"/>
    </xf>
    <xf numFmtId="0" fontId="14" fillId="11" borderId="21" xfId="0" applyFont="1" applyFill="1" applyBorder="1" applyAlignment="1">
      <alignment horizontal="center" vertical="center"/>
    </xf>
    <xf numFmtId="0" fontId="14" fillId="11" borderId="19" xfId="0" applyFont="1" applyFill="1" applyBorder="1" applyAlignment="1">
      <alignment horizontal="center" vertical="center"/>
    </xf>
    <xf numFmtId="0" fontId="14" fillId="11" borderId="9" xfId="0" applyFont="1" applyFill="1" applyBorder="1" applyAlignment="1">
      <alignment horizontal="center" vertical="center"/>
    </xf>
    <xf numFmtId="0" fontId="14" fillId="13" borderId="21" xfId="0" applyFont="1" applyFill="1" applyBorder="1" applyAlignment="1">
      <alignment horizontal="center" vertical="center"/>
    </xf>
    <xf numFmtId="0" fontId="14" fillId="13" borderId="19" xfId="0" applyFont="1" applyFill="1" applyBorder="1" applyAlignment="1">
      <alignment horizontal="center" vertical="center"/>
    </xf>
    <xf numFmtId="0" fontId="14" fillId="13" borderId="1" xfId="0" applyFont="1" applyFill="1" applyBorder="1" applyAlignment="1">
      <alignment horizontal="center" vertical="center"/>
    </xf>
    <xf numFmtId="0" fontId="14" fillId="13" borderId="17" xfId="0" applyFont="1" applyFill="1" applyBorder="1" applyAlignment="1">
      <alignment horizontal="center" vertical="center"/>
    </xf>
    <xf numFmtId="0" fontId="14" fillId="13" borderId="9" xfId="0" applyFont="1" applyFill="1" applyBorder="1" applyAlignment="1">
      <alignment horizontal="center" vertical="center"/>
    </xf>
    <xf numFmtId="169" fontId="23" fillId="8" borderId="19" xfId="2" applyNumberFormat="1" applyFont="1" applyFill="1" applyBorder="1" applyAlignment="1" applyProtection="1">
      <alignment horizontal="center" vertical="center"/>
      <protection locked="0"/>
    </xf>
    <xf numFmtId="0" fontId="17" fillId="12" borderId="1" xfId="0" applyFont="1" applyFill="1" applyBorder="1" applyAlignment="1">
      <alignment horizontal="center" vertical="center" wrapText="1"/>
    </xf>
    <xf numFmtId="0" fontId="17" fillId="12" borderId="9" xfId="0" applyFont="1" applyFill="1" applyBorder="1" applyAlignment="1">
      <alignment horizontal="center" vertical="center" wrapText="1"/>
    </xf>
    <xf numFmtId="0" fontId="17" fillId="12" borderId="17" xfId="0" applyFont="1" applyFill="1" applyBorder="1" applyAlignment="1">
      <alignment horizontal="center" vertical="center" wrapText="1"/>
    </xf>
    <xf numFmtId="0" fontId="66" fillId="5" borderId="28" xfId="0" applyFont="1" applyFill="1" applyBorder="1" applyAlignment="1">
      <alignment horizontal="center" vertical="center" wrapText="1"/>
    </xf>
    <xf numFmtId="0" fontId="17" fillId="12" borderId="21" xfId="0" applyFont="1" applyFill="1" applyBorder="1" applyAlignment="1">
      <alignment horizontal="center" vertical="center" wrapText="1"/>
    </xf>
    <xf numFmtId="0" fontId="17" fillId="12" borderId="19" xfId="0" applyFont="1" applyFill="1" applyBorder="1" applyAlignment="1">
      <alignment horizontal="center" vertical="center" wrapText="1"/>
    </xf>
    <xf numFmtId="0" fontId="17" fillId="12" borderId="27" xfId="0" applyFont="1" applyFill="1" applyBorder="1" applyAlignment="1">
      <alignment horizontal="center" vertical="center" wrapText="1"/>
    </xf>
    <xf numFmtId="0" fontId="31" fillId="3" borderId="35" xfId="0" applyFont="1" applyFill="1" applyBorder="1" applyAlignment="1">
      <alignment horizontal="center" wrapText="1"/>
    </xf>
    <xf numFmtId="0" fontId="31" fillId="3" borderId="39" xfId="0" applyFont="1" applyFill="1" applyBorder="1" applyAlignment="1">
      <alignment horizontal="center" wrapText="1"/>
    </xf>
    <xf numFmtId="0" fontId="58" fillId="9" borderId="6" xfId="0" applyFont="1" applyFill="1" applyBorder="1" applyAlignment="1">
      <alignment horizontal="center" vertical="center"/>
    </xf>
    <xf numFmtId="0" fontId="58" fillId="9" borderId="50" xfId="0" applyFont="1" applyFill="1" applyBorder="1" applyAlignment="1">
      <alignment horizontal="center" vertical="center"/>
    </xf>
    <xf numFmtId="0" fontId="68" fillId="5" borderId="0" xfId="0" applyFont="1" applyFill="1" applyAlignment="1">
      <alignment horizontal="center" vertical="center" wrapText="1"/>
    </xf>
    <xf numFmtId="3" fontId="17" fillId="9" borderId="6" xfId="0" applyNumberFormat="1" applyFont="1" applyFill="1" applyBorder="1" applyAlignment="1">
      <alignment horizontal="center" vertical="center" wrapText="1"/>
    </xf>
    <xf numFmtId="3" fontId="17" fillId="9" borderId="18" xfId="0" applyNumberFormat="1" applyFont="1" applyFill="1" applyBorder="1" applyAlignment="1">
      <alignment horizontal="center" vertical="center" wrapText="1"/>
    </xf>
    <xf numFmtId="3" fontId="17" fillId="9" borderId="8" xfId="0" applyNumberFormat="1" applyFont="1" applyFill="1" applyBorder="1" applyAlignment="1">
      <alignment horizontal="center" vertical="center" wrapText="1"/>
    </xf>
    <xf numFmtId="0" fontId="68" fillId="5" borderId="28" xfId="0" applyFont="1" applyFill="1" applyBorder="1" applyAlignment="1">
      <alignment horizontal="center" vertical="center" wrapText="1"/>
    </xf>
    <xf numFmtId="0" fontId="68" fillId="5" borderId="6" xfId="0" applyFont="1" applyFill="1" applyBorder="1" applyAlignment="1">
      <alignment horizontal="center" vertical="center"/>
    </xf>
    <xf numFmtId="0" fontId="68" fillId="5" borderId="18" xfId="0" applyFont="1" applyFill="1" applyBorder="1" applyAlignment="1">
      <alignment horizontal="center" vertical="center"/>
    </xf>
    <xf numFmtId="0" fontId="68" fillId="5" borderId="8" xfId="0" applyFont="1" applyFill="1" applyBorder="1" applyAlignment="1">
      <alignment horizontal="center" vertical="center"/>
    </xf>
    <xf numFmtId="0" fontId="9" fillId="9" borderId="6" xfId="0" applyFont="1" applyFill="1" applyBorder="1" applyAlignment="1">
      <alignment horizontal="left" vertical="center" wrapText="1"/>
    </xf>
    <xf numFmtId="0" fontId="9" fillId="9" borderId="18" xfId="0" applyFont="1" applyFill="1" applyBorder="1" applyAlignment="1">
      <alignment horizontal="left" vertical="center" wrapText="1"/>
    </xf>
    <xf numFmtId="0" fontId="9" fillId="9" borderId="8" xfId="0" applyFont="1" applyFill="1" applyBorder="1" applyAlignment="1">
      <alignment horizontal="left" vertical="center" wrapText="1"/>
    </xf>
    <xf numFmtId="0" fontId="52" fillId="5" borderId="6" xfId="0" applyFont="1" applyFill="1" applyBorder="1" applyAlignment="1">
      <alignment horizontal="left" vertical="center" wrapText="1"/>
    </xf>
    <xf numFmtId="0" fontId="52" fillId="5" borderId="18" xfId="0" applyFont="1" applyFill="1" applyBorder="1" applyAlignment="1">
      <alignment horizontal="left" vertical="center" wrapText="1"/>
    </xf>
    <xf numFmtId="0" fontId="52" fillId="5" borderId="8" xfId="0" applyFont="1" applyFill="1" applyBorder="1" applyAlignment="1">
      <alignment horizontal="left" vertical="center" wrapText="1"/>
    </xf>
    <xf numFmtId="0" fontId="9" fillId="14" borderId="6" xfId="0" applyFont="1" applyFill="1" applyBorder="1" applyAlignment="1">
      <alignment horizontal="center" vertical="center"/>
    </xf>
    <xf numFmtId="0" fontId="9" fillId="14" borderId="18" xfId="0" applyFont="1" applyFill="1" applyBorder="1" applyAlignment="1">
      <alignment horizontal="center" vertical="center"/>
    </xf>
    <xf numFmtId="0" fontId="9" fillId="14" borderId="8" xfId="0" applyFont="1" applyFill="1" applyBorder="1" applyAlignment="1">
      <alignment horizontal="center" vertical="center"/>
    </xf>
    <xf numFmtId="0" fontId="11" fillId="0" borderId="0" xfId="0" applyFont="1" applyAlignment="1">
      <alignment horizontal="center" vertical="center" wrapText="1"/>
    </xf>
    <xf numFmtId="0" fontId="2" fillId="12" borderId="6" xfId="0" applyFont="1" applyFill="1" applyBorder="1" applyAlignment="1">
      <alignment horizontal="left" vertical="center" wrapText="1"/>
    </xf>
    <xf numFmtId="0" fontId="2" fillId="12" borderId="18" xfId="0" applyFont="1" applyFill="1" applyBorder="1" applyAlignment="1">
      <alignment horizontal="left" vertical="center" wrapText="1"/>
    </xf>
    <xf numFmtId="0" fontId="2" fillId="12" borderId="8" xfId="0" applyFont="1" applyFill="1" applyBorder="1" applyAlignment="1">
      <alignment horizontal="left" vertical="center" wrapText="1"/>
    </xf>
    <xf numFmtId="0" fontId="14" fillId="12" borderId="6" xfId="0" applyFont="1" applyFill="1" applyBorder="1" applyAlignment="1">
      <alignment horizontal="center" vertical="center" wrapText="1"/>
    </xf>
    <xf numFmtId="0" fontId="14" fillId="12" borderId="18" xfId="0" applyFont="1" applyFill="1" applyBorder="1" applyAlignment="1">
      <alignment horizontal="center" vertical="center" wrapText="1"/>
    </xf>
    <xf numFmtId="0" fontId="14" fillId="12" borderId="8" xfId="0" applyFont="1" applyFill="1" applyBorder="1" applyAlignment="1">
      <alignment horizontal="center" vertical="center" wrapText="1"/>
    </xf>
    <xf numFmtId="0" fontId="55" fillId="0" borderId="6" xfId="0" applyFont="1" applyBorder="1" applyAlignment="1">
      <alignment horizontal="center" vertical="center" wrapText="1"/>
    </xf>
    <xf numFmtId="0" fontId="55" fillId="0" borderId="18" xfId="0" applyFont="1" applyBorder="1" applyAlignment="1">
      <alignment horizontal="center" vertical="center" wrapText="1"/>
    </xf>
    <xf numFmtId="0" fontId="55" fillId="0" borderId="8" xfId="0" applyFont="1" applyBorder="1" applyAlignment="1">
      <alignment horizontal="center" vertical="center" wrapText="1"/>
    </xf>
    <xf numFmtId="0" fontId="17" fillId="9" borderId="6" xfId="0" applyFont="1" applyFill="1" applyBorder="1" applyAlignment="1">
      <alignment horizontal="center" vertical="center" wrapText="1"/>
    </xf>
    <xf numFmtId="0" fontId="17" fillId="9" borderId="18" xfId="0" applyFont="1" applyFill="1" applyBorder="1" applyAlignment="1">
      <alignment horizontal="center" vertical="center" wrapText="1"/>
    </xf>
    <xf numFmtId="0" fontId="17" fillId="9" borderId="8" xfId="0" applyFont="1" applyFill="1" applyBorder="1" applyAlignment="1">
      <alignment horizontal="center" vertical="center" wrapText="1"/>
    </xf>
  </cellXfs>
  <cellStyles count="6">
    <cellStyle name="Milliers" xfId="1" builtinId="3"/>
    <cellStyle name="Milliers 2" xfId="4" xr:uid="{00000000-0005-0000-0000-000001000000}"/>
    <cellStyle name="Milliers 3" xfId="3" xr:uid="{00000000-0005-0000-0000-000002000000}"/>
    <cellStyle name="Monétaire" xfId="2" builtinId="4"/>
    <cellStyle name="Monétaire 2" xfId="5" xr:uid="{00000000-0005-0000-0000-000004000000}"/>
    <cellStyle name="Normal" xfId="0" builtinId="0"/>
  </cellStyles>
  <dxfs count="0"/>
  <tableStyles count="0" defaultTableStyle="TableStyleMedium2" defaultPivotStyle="PivotStyleLight16"/>
  <colors>
    <mruColors>
      <color rgb="FF65D58A"/>
      <color rgb="FFBDEDCD"/>
      <color rgb="FFF9FBF7"/>
      <color rgb="FFF6FA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190500</xdr:colOff>
      <xdr:row>2</xdr:row>
      <xdr:rowOff>19050</xdr:rowOff>
    </xdr:from>
    <xdr:to>
      <xdr:col>5</xdr:col>
      <xdr:colOff>638175</xdr:colOff>
      <xdr:row>6</xdr:row>
      <xdr:rowOff>603366</xdr:rowOff>
    </xdr:to>
    <xdr:pic>
      <xdr:nvPicPr>
        <xdr:cNvPr id="6" name="Picture 2" descr="image013">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95650" y="381000"/>
          <a:ext cx="1895475" cy="1412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13598</xdr:colOff>
      <xdr:row>3</xdr:row>
      <xdr:rowOff>37037</xdr:rowOff>
    </xdr:from>
    <xdr:to>
      <xdr:col>3</xdr:col>
      <xdr:colOff>1224643</xdr:colOff>
      <xdr:row>3</xdr:row>
      <xdr:rowOff>354068</xdr:rowOff>
    </xdr:to>
    <xdr:sp macro="" textlink="">
      <xdr:nvSpPr>
        <xdr:cNvPr id="13" name="Flèche vers le bas 12">
          <a:extLst>
            <a:ext uri="{FF2B5EF4-FFF2-40B4-BE49-F238E27FC236}">
              <a16:creationId xmlns:a16="http://schemas.microsoft.com/office/drawing/2014/main" id="{00000000-0008-0000-0100-00000D000000}"/>
            </a:ext>
          </a:extLst>
        </xdr:cNvPr>
        <xdr:cNvSpPr/>
      </xdr:nvSpPr>
      <xdr:spPr bwMode="auto">
        <a:xfrm>
          <a:off x="8352833" y="2807063"/>
          <a:ext cx="1211045"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editAs="oneCell">
    <xdr:from>
      <xdr:col>1</xdr:col>
      <xdr:colOff>1376279</xdr:colOff>
      <xdr:row>0</xdr:row>
      <xdr:rowOff>211808</xdr:rowOff>
    </xdr:from>
    <xdr:to>
      <xdr:col>1</xdr:col>
      <xdr:colOff>3673770</xdr:colOff>
      <xdr:row>1</xdr:row>
      <xdr:rowOff>539151</xdr:rowOff>
    </xdr:to>
    <xdr:pic>
      <xdr:nvPicPr>
        <xdr:cNvPr id="22" name="Picture 2" descr="image013">
          <a:extLst>
            <a:ext uri="{FF2B5EF4-FFF2-40B4-BE49-F238E27FC236}">
              <a16:creationId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1538" y="211808"/>
          <a:ext cx="2297491" cy="1702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227134</xdr:colOff>
      <xdr:row>3</xdr:row>
      <xdr:rowOff>36634</xdr:rowOff>
    </xdr:from>
    <xdr:to>
      <xdr:col>6</xdr:col>
      <xdr:colOff>1539708</xdr:colOff>
      <xdr:row>3</xdr:row>
      <xdr:rowOff>353665</xdr:rowOff>
    </xdr:to>
    <xdr:sp macro="" textlink="">
      <xdr:nvSpPr>
        <xdr:cNvPr id="14" name="Flèche vers le bas 12">
          <a:extLst>
            <a:ext uri="{FF2B5EF4-FFF2-40B4-BE49-F238E27FC236}">
              <a16:creationId xmlns:a16="http://schemas.microsoft.com/office/drawing/2014/main" id="{104F9F30-F860-4892-83A1-A8A7D2D7A7FB}"/>
            </a:ext>
          </a:extLst>
        </xdr:cNvPr>
        <xdr:cNvSpPr/>
      </xdr:nvSpPr>
      <xdr:spPr bwMode="auto">
        <a:xfrm>
          <a:off x="9825403" y="2806211"/>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6</xdr:col>
      <xdr:colOff>2212731</xdr:colOff>
      <xdr:row>3</xdr:row>
      <xdr:rowOff>43962</xdr:rowOff>
    </xdr:from>
    <xdr:to>
      <xdr:col>8</xdr:col>
      <xdr:colOff>74324</xdr:colOff>
      <xdr:row>3</xdr:row>
      <xdr:rowOff>360993</xdr:rowOff>
    </xdr:to>
    <xdr:sp macro="" textlink="">
      <xdr:nvSpPr>
        <xdr:cNvPr id="15" name="Flèche vers le bas 12">
          <a:extLst>
            <a:ext uri="{FF2B5EF4-FFF2-40B4-BE49-F238E27FC236}">
              <a16:creationId xmlns:a16="http://schemas.microsoft.com/office/drawing/2014/main" id="{51579444-88B0-4098-A24A-AD634116D0C2}"/>
            </a:ext>
          </a:extLst>
        </xdr:cNvPr>
        <xdr:cNvSpPr/>
      </xdr:nvSpPr>
      <xdr:spPr bwMode="auto">
        <a:xfrm>
          <a:off x="11701096" y="2813539"/>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7</xdr:col>
      <xdr:colOff>1141534</xdr:colOff>
      <xdr:row>3</xdr:row>
      <xdr:rowOff>20516</xdr:rowOff>
    </xdr:from>
    <xdr:to>
      <xdr:col>9</xdr:col>
      <xdr:colOff>50877</xdr:colOff>
      <xdr:row>3</xdr:row>
      <xdr:rowOff>337547</xdr:rowOff>
    </xdr:to>
    <xdr:sp macro="" textlink="">
      <xdr:nvSpPr>
        <xdr:cNvPr id="17" name="Flèche vers le bas 12">
          <a:extLst>
            <a:ext uri="{FF2B5EF4-FFF2-40B4-BE49-F238E27FC236}">
              <a16:creationId xmlns:a16="http://schemas.microsoft.com/office/drawing/2014/main" id="{4CB6B254-6B64-4BF4-9487-B7EED6CD4B34}"/>
            </a:ext>
          </a:extLst>
        </xdr:cNvPr>
        <xdr:cNvSpPr/>
      </xdr:nvSpPr>
      <xdr:spPr bwMode="auto">
        <a:xfrm>
          <a:off x="12879265" y="2790093"/>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8</xdr:col>
      <xdr:colOff>1132742</xdr:colOff>
      <xdr:row>3</xdr:row>
      <xdr:rowOff>11724</xdr:rowOff>
    </xdr:from>
    <xdr:to>
      <xdr:col>10</xdr:col>
      <xdr:colOff>42085</xdr:colOff>
      <xdr:row>3</xdr:row>
      <xdr:rowOff>328755</xdr:rowOff>
    </xdr:to>
    <xdr:sp macro="" textlink="">
      <xdr:nvSpPr>
        <xdr:cNvPr id="18" name="Flèche vers le bas 12">
          <a:extLst>
            <a:ext uri="{FF2B5EF4-FFF2-40B4-BE49-F238E27FC236}">
              <a16:creationId xmlns:a16="http://schemas.microsoft.com/office/drawing/2014/main" id="{C67C371C-14EF-4E31-90F9-B48C1BCC2B7B}"/>
            </a:ext>
          </a:extLst>
        </xdr:cNvPr>
        <xdr:cNvSpPr/>
      </xdr:nvSpPr>
      <xdr:spPr bwMode="auto">
        <a:xfrm>
          <a:off x="14072088" y="2781301"/>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9</xdr:col>
      <xdr:colOff>1175238</xdr:colOff>
      <xdr:row>3</xdr:row>
      <xdr:rowOff>39567</xdr:rowOff>
    </xdr:from>
    <xdr:to>
      <xdr:col>11</xdr:col>
      <xdr:colOff>84582</xdr:colOff>
      <xdr:row>3</xdr:row>
      <xdr:rowOff>356598</xdr:rowOff>
    </xdr:to>
    <xdr:sp macro="" textlink="">
      <xdr:nvSpPr>
        <xdr:cNvPr id="24" name="Flèche vers le bas 12">
          <a:extLst>
            <a:ext uri="{FF2B5EF4-FFF2-40B4-BE49-F238E27FC236}">
              <a16:creationId xmlns:a16="http://schemas.microsoft.com/office/drawing/2014/main" id="{88490348-78F3-4765-9C26-CDA7038ED71C}"/>
            </a:ext>
          </a:extLst>
        </xdr:cNvPr>
        <xdr:cNvSpPr/>
      </xdr:nvSpPr>
      <xdr:spPr bwMode="auto">
        <a:xfrm>
          <a:off x="15316200" y="2809144"/>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1</xdr:col>
      <xdr:colOff>5992368</xdr:colOff>
      <xdr:row>3</xdr:row>
      <xdr:rowOff>29710</xdr:rowOff>
    </xdr:from>
    <xdr:to>
      <xdr:col>3</xdr:col>
      <xdr:colOff>80595</xdr:colOff>
      <xdr:row>3</xdr:row>
      <xdr:rowOff>346741</xdr:rowOff>
    </xdr:to>
    <xdr:sp macro="" textlink="">
      <xdr:nvSpPr>
        <xdr:cNvPr id="25" name="Flèche vers le bas 12">
          <a:extLst>
            <a:ext uri="{FF2B5EF4-FFF2-40B4-BE49-F238E27FC236}">
              <a16:creationId xmlns:a16="http://schemas.microsoft.com/office/drawing/2014/main" id="{6F91EB25-E4D4-4A0F-9BF3-5A4CCCAD7CC8}"/>
            </a:ext>
          </a:extLst>
        </xdr:cNvPr>
        <xdr:cNvSpPr/>
      </xdr:nvSpPr>
      <xdr:spPr bwMode="auto">
        <a:xfrm>
          <a:off x="7098733" y="2799287"/>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575468</xdr:colOff>
      <xdr:row>0</xdr:row>
      <xdr:rowOff>310885</xdr:rowOff>
    </xdr:from>
    <xdr:to>
      <xdr:col>0</xdr:col>
      <xdr:colOff>3191064</xdr:colOff>
      <xdr:row>2</xdr:row>
      <xdr:rowOff>363630</xdr:rowOff>
    </xdr:to>
    <xdr:pic>
      <xdr:nvPicPr>
        <xdr:cNvPr id="8" name="Picture 2" descr="image013">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5468" y="310885"/>
          <a:ext cx="2615596" cy="19458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202406</xdr:colOff>
      <xdr:row>2</xdr:row>
      <xdr:rowOff>547688</xdr:rowOff>
    </xdr:from>
    <xdr:to>
      <xdr:col>2</xdr:col>
      <xdr:colOff>1514980</xdr:colOff>
      <xdr:row>2</xdr:row>
      <xdr:rowOff>864719</xdr:rowOff>
    </xdr:to>
    <xdr:sp macro="" textlink="">
      <xdr:nvSpPr>
        <xdr:cNvPr id="3" name="Flèche vers le bas 12">
          <a:extLst>
            <a:ext uri="{FF2B5EF4-FFF2-40B4-BE49-F238E27FC236}">
              <a16:creationId xmlns:a16="http://schemas.microsoft.com/office/drawing/2014/main" id="{1B7E7680-037C-4F4D-9A11-14E5CE786F65}"/>
            </a:ext>
          </a:extLst>
        </xdr:cNvPr>
        <xdr:cNvSpPr/>
      </xdr:nvSpPr>
      <xdr:spPr bwMode="auto">
        <a:xfrm>
          <a:off x="13394531" y="2440782"/>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5</xdr:col>
      <xdr:colOff>342900</xdr:colOff>
      <xdr:row>2</xdr:row>
      <xdr:rowOff>533400</xdr:rowOff>
    </xdr:from>
    <xdr:to>
      <xdr:col>5</xdr:col>
      <xdr:colOff>1655474</xdr:colOff>
      <xdr:row>2</xdr:row>
      <xdr:rowOff>850431</xdr:rowOff>
    </xdr:to>
    <xdr:sp macro="" textlink="">
      <xdr:nvSpPr>
        <xdr:cNvPr id="4" name="Flèche vers le bas 12">
          <a:extLst>
            <a:ext uri="{FF2B5EF4-FFF2-40B4-BE49-F238E27FC236}">
              <a16:creationId xmlns:a16="http://schemas.microsoft.com/office/drawing/2014/main" id="{57E13F8A-DEB2-4AAB-BBBF-9C2BDF2860E7}"/>
            </a:ext>
          </a:extLst>
        </xdr:cNvPr>
        <xdr:cNvSpPr/>
      </xdr:nvSpPr>
      <xdr:spPr bwMode="auto">
        <a:xfrm>
          <a:off x="15225713" y="2426494"/>
          <a:ext cx="1312574"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1393659</xdr:colOff>
      <xdr:row>0</xdr:row>
      <xdr:rowOff>50132</xdr:rowOff>
    </xdr:from>
    <xdr:to>
      <xdr:col>0</xdr:col>
      <xdr:colOff>3308685</xdr:colOff>
      <xdr:row>1</xdr:row>
      <xdr:rowOff>515171</xdr:rowOff>
    </xdr:to>
    <xdr:pic>
      <xdr:nvPicPr>
        <xdr:cNvPr id="11" name="Picture 2" descr="image013">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3659" y="50132"/>
          <a:ext cx="1915026" cy="1427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0</xdr:colOff>
      <xdr:row>2</xdr:row>
      <xdr:rowOff>421105</xdr:rowOff>
    </xdr:from>
    <xdr:to>
      <xdr:col>5</xdr:col>
      <xdr:colOff>1301996</xdr:colOff>
      <xdr:row>2</xdr:row>
      <xdr:rowOff>738136</xdr:rowOff>
    </xdr:to>
    <xdr:sp macro="" textlink="">
      <xdr:nvSpPr>
        <xdr:cNvPr id="9" name="Flèche vers le bas 12">
          <a:extLst>
            <a:ext uri="{FF2B5EF4-FFF2-40B4-BE49-F238E27FC236}">
              <a16:creationId xmlns:a16="http://schemas.microsoft.com/office/drawing/2014/main" id="{07E18BB4-F42A-4AED-A6F7-8E0FFFDEB59D}"/>
            </a:ext>
          </a:extLst>
        </xdr:cNvPr>
        <xdr:cNvSpPr/>
      </xdr:nvSpPr>
      <xdr:spPr bwMode="auto">
        <a:xfrm>
          <a:off x="9986211" y="2326105"/>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2</xdr:col>
      <xdr:colOff>80211</xdr:colOff>
      <xdr:row>2</xdr:row>
      <xdr:rowOff>391026</xdr:rowOff>
    </xdr:from>
    <xdr:to>
      <xdr:col>3</xdr:col>
      <xdr:colOff>0</xdr:colOff>
      <xdr:row>2</xdr:row>
      <xdr:rowOff>708057</xdr:rowOff>
    </xdr:to>
    <xdr:sp macro="" textlink="">
      <xdr:nvSpPr>
        <xdr:cNvPr id="12" name="Flèche vers le bas 12">
          <a:extLst>
            <a:ext uri="{FF2B5EF4-FFF2-40B4-BE49-F238E27FC236}">
              <a16:creationId xmlns:a16="http://schemas.microsoft.com/office/drawing/2014/main" id="{852A73B0-F0D8-49CE-BAA8-FE8C6A0DBA77}"/>
            </a:ext>
          </a:extLst>
        </xdr:cNvPr>
        <xdr:cNvSpPr/>
      </xdr:nvSpPr>
      <xdr:spPr bwMode="auto">
        <a:xfrm>
          <a:off x="7349290" y="2296026"/>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0</xdr:col>
      <xdr:colOff>5897479</xdr:colOff>
      <xdr:row>2</xdr:row>
      <xdr:rowOff>393031</xdr:rowOff>
    </xdr:from>
    <xdr:to>
      <xdr:col>1</xdr:col>
      <xdr:colOff>1304001</xdr:colOff>
      <xdr:row>2</xdr:row>
      <xdr:rowOff>710062</xdr:rowOff>
    </xdr:to>
    <xdr:sp macro="" textlink="">
      <xdr:nvSpPr>
        <xdr:cNvPr id="15" name="Flèche vers le bas 12">
          <a:extLst>
            <a:ext uri="{FF2B5EF4-FFF2-40B4-BE49-F238E27FC236}">
              <a16:creationId xmlns:a16="http://schemas.microsoft.com/office/drawing/2014/main" id="{930F079B-EDDE-4874-AE84-F94FB29D57D1}"/>
            </a:ext>
          </a:extLst>
        </xdr:cNvPr>
        <xdr:cNvSpPr/>
      </xdr:nvSpPr>
      <xdr:spPr bwMode="auto">
        <a:xfrm>
          <a:off x="5897479" y="2298031"/>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1</xdr:col>
      <xdr:colOff>60158</xdr:colOff>
      <xdr:row>7</xdr:row>
      <xdr:rowOff>511343</xdr:rowOff>
    </xdr:from>
    <xdr:to>
      <xdr:col>2</xdr:col>
      <xdr:colOff>8601</xdr:colOff>
      <xdr:row>7</xdr:row>
      <xdr:rowOff>828374</xdr:rowOff>
    </xdr:to>
    <xdr:sp macro="" textlink="">
      <xdr:nvSpPr>
        <xdr:cNvPr id="16" name="Flèche vers le bas 12">
          <a:extLst>
            <a:ext uri="{FF2B5EF4-FFF2-40B4-BE49-F238E27FC236}">
              <a16:creationId xmlns:a16="http://schemas.microsoft.com/office/drawing/2014/main" id="{272AD5B9-527B-48C9-81ED-AF7ADA2281BA}"/>
            </a:ext>
          </a:extLst>
        </xdr:cNvPr>
        <xdr:cNvSpPr/>
      </xdr:nvSpPr>
      <xdr:spPr bwMode="auto">
        <a:xfrm>
          <a:off x="5965658" y="5173580"/>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twoCellAnchor>
    <xdr:from>
      <xdr:col>2</xdr:col>
      <xdr:colOff>62163</xdr:colOff>
      <xdr:row>7</xdr:row>
      <xdr:rowOff>513348</xdr:rowOff>
    </xdr:from>
    <xdr:to>
      <xdr:col>3</xdr:col>
      <xdr:colOff>0</xdr:colOff>
      <xdr:row>7</xdr:row>
      <xdr:rowOff>830379</xdr:rowOff>
    </xdr:to>
    <xdr:sp macro="" textlink="">
      <xdr:nvSpPr>
        <xdr:cNvPr id="17" name="Flèche vers le bas 12">
          <a:extLst>
            <a:ext uri="{FF2B5EF4-FFF2-40B4-BE49-F238E27FC236}">
              <a16:creationId xmlns:a16="http://schemas.microsoft.com/office/drawing/2014/main" id="{1E8F3FAE-7E5F-424D-A71A-2957E49FA75E}"/>
            </a:ext>
          </a:extLst>
        </xdr:cNvPr>
        <xdr:cNvSpPr/>
      </xdr:nvSpPr>
      <xdr:spPr bwMode="auto">
        <a:xfrm>
          <a:off x="7331242" y="5175585"/>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marL="0" indent="0" algn="ctr"/>
          <a:r>
            <a:rPr lang="fr-FR" sz="800" b="1" i="1">
              <a:solidFill>
                <a:srgbClr val="FF0000"/>
              </a:solidFill>
              <a:latin typeface="+mn-lt"/>
              <a:ea typeface="+mn-ea"/>
              <a:cs typeface="+mn-cs"/>
            </a:rPr>
            <a:t>A compléter</a:t>
          </a:r>
        </a:p>
      </xdr:txBody>
    </xdr:sp>
    <xdr:clientData/>
  </xdr:twoCellAnchor>
  <xdr:twoCellAnchor>
    <xdr:from>
      <xdr:col>5</xdr:col>
      <xdr:colOff>54142</xdr:colOff>
      <xdr:row>7</xdr:row>
      <xdr:rowOff>475248</xdr:rowOff>
    </xdr:from>
    <xdr:to>
      <xdr:col>6</xdr:col>
      <xdr:colOff>2585</xdr:colOff>
      <xdr:row>7</xdr:row>
      <xdr:rowOff>792279</xdr:rowOff>
    </xdr:to>
    <xdr:sp macro="" textlink="">
      <xdr:nvSpPr>
        <xdr:cNvPr id="18" name="Flèche vers le bas 12">
          <a:extLst>
            <a:ext uri="{FF2B5EF4-FFF2-40B4-BE49-F238E27FC236}">
              <a16:creationId xmlns:a16="http://schemas.microsoft.com/office/drawing/2014/main" id="{F4AF7CD0-E6CA-4686-99F6-9061406D2FB6}"/>
            </a:ext>
          </a:extLst>
        </xdr:cNvPr>
        <xdr:cNvSpPr/>
      </xdr:nvSpPr>
      <xdr:spPr bwMode="auto">
        <a:xfrm>
          <a:off x="10050379" y="5137485"/>
          <a:ext cx="1312022" cy="317031"/>
        </a:xfrm>
        <a:prstGeom prst="downArrow">
          <a:avLst>
            <a:gd name="adj1" fmla="val 78070"/>
            <a:gd name="adj2" fmla="val 7260"/>
          </a:avLst>
        </a:prstGeom>
        <a:solidFill>
          <a:schemeClr val="bg1"/>
        </a:solidFill>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clip" wrap="square" lIns="0" tIns="0" rIns="0" bIns="0" rtlCol="0" anchor="ctr" upright="1"/>
        <a:lstStyle/>
        <a:p>
          <a:pPr algn="ctr"/>
          <a:r>
            <a:rPr lang="fr-FR" sz="800" b="1" i="1">
              <a:solidFill>
                <a:srgbClr val="FF0000"/>
              </a:solidFill>
            </a:rPr>
            <a:t>A </a:t>
          </a:r>
          <a:r>
            <a:rPr lang="fr-FR" sz="800" b="1" i="1" baseline="0">
              <a:solidFill>
                <a:srgbClr val="FF0000"/>
              </a:solidFill>
            </a:rPr>
            <a:t>compléter</a:t>
          </a:r>
          <a:endParaRPr lang="fr-FR" sz="800" b="1" i="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0</xdr:col>
      <xdr:colOff>1647825</xdr:colOff>
      <xdr:row>0</xdr:row>
      <xdr:rowOff>1229048</xdr:rowOff>
    </xdr:to>
    <xdr:pic>
      <xdr:nvPicPr>
        <xdr:cNvPr id="3" name="Picture 2" descr="image013">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85725"/>
          <a:ext cx="1543050" cy="1143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2570520</xdr:colOff>
      <xdr:row>0</xdr:row>
      <xdr:rowOff>79100</xdr:rowOff>
    </xdr:from>
    <xdr:to>
      <xdr:col>0</xdr:col>
      <xdr:colOff>4314934</xdr:colOff>
      <xdr:row>0</xdr:row>
      <xdr:rowOff>1379481</xdr:rowOff>
    </xdr:to>
    <xdr:pic>
      <xdr:nvPicPr>
        <xdr:cNvPr id="2" name="Picture 2" descr="image013">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0520" y="79100"/>
          <a:ext cx="1744414" cy="1300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02-Client%20%20en%20Production\BORDEAUX%20METROPOLE\01-%20Documentation%20Client\BM%20DCE_partiel_17-SOLUTIONSIMPRES-DF\BPU,%20DQE%20Bordeaux%20Metropole%20LO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Matériel (LOT 1)"/>
      <sheetName val="BPU Logiciels (LOT 1)"/>
      <sheetName val="BPU Services (LOT 1)"/>
      <sheetName val="DQE (LOT 1)"/>
    </sheetNames>
    <sheetDataSet>
      <sheetData sheetId="0"/>
      <sheetData sheetId="1"/>
      <sheetData sheetId="2">
        <row r="6">
          <cell r="B6" t="str">
            <v>Taux journalier pour un profil "Directeur de Projet - Consultant"  - en heures ouvrées (8H00 -18H00 du lundi au vendredi )</v>
          </cell>
        </row>
        <row r="7">
          <cell r="B7" t="str">
            <v>Taux journalier pour un profil "Chef de Projet" en heures ouvrées (8H00 -18H00 du lundi au vendredi )</v>
          </cell>
        </row>
        <row r="8">
          <cell r="B8" t="str">
            <v>Taux journalier pour un profil "Technicien" en heures ouvrées (8H00 -18H00 du lundi au vendredi )</v>
          </cell>
        </row>
        <row r="9">
          <cell r="B9" t="str">
            <v>Taux journalier pour un profil "Chef de Projet" en heures  non ouvrées (jours fériés , samedi- dimanche de 8H00 -18H00 )</v>
          </cell>
        </row>
        <row r="10">
          <cell r="B10" t="str">
            <v>Taux horaire pour un profil "Technicien" en heures  non ouvrées (jours fériés , samedi- dimanche de 8H00 -18H00 )</v>
          </cell>
        </row>
        <row r="13">
          <cell r="B13" t="str">
            <v>Taux journalier pour un profil "Formation utilisateur" sur site incluant tout défraiement</v>
          </cell>
        </row>
        <row r="14">
          <cell r="B14" t="str">
            <v>Taux journalier pour un profil " Formation support utilisateur " sur site incluant tout défraiement</v>
          </cell>
        </row>
        <row r="15">
          <cell r="B15" t="str">
            <v>Taux journalier pour un profil "Formation Administrateur" sur site incluant tout défraiement</v>
          </cell>
        </row>
      </sheetData>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22"/>
  <sheetViews>
    <sheetView showGridLines="0" workbookViewId="0">
      <selection activeCell="O16" sqref="O16"/>
    </sheetView>
  </sheetViews>
  <sheetFormatPr baseColWidth="10" defaultColWidth="11.42578125" defaultRowHeight="15" x14ac:dyDescent="0.25"/>
  <cols>
    <col min="1" max="1" width="3" customWidth="1"/>
    <col min="2" max="2" width="40.7109375" style="57" customWidth="1"/>
    <col min="3" max="3" width="5.85546875" style="1" customWidth="1"/>
    <col min="4" max="8" width="10.85546875" style="1"/>
    <col min="9" max="9" width="23.85546875" style="1" customWidth="1"/>
  </cols>
  <sheetData>
    <row r="1" spans="2:9" ht="14.45" customHeight="1" x14ac:dyDescent="0.25">
      <c r="B1" s="273" t="s">
        <v>0</v>
      </c>
      <c r="C1" s="274"/>
      <c r="D1" s="274"/>
      <c r="E1" s="274"/>
      <c r="F1" s="274"/>
      <c r="G1" s="274"/>
      <c r="H1" s="274"/>
      <c r="I1" s="275"/>
    </row>
    <row r="2" spans="2:9" ht="14.45" customHeight="1" x14ac:dyDescent="0.25">
      <c r="B2" s="276"/>
      <c r="C2" s="277"/>
      <c r="D2" s="277"/>
      <c r="E2" s="277"/>
      <c r="F2" s="277"/>
      <c r="G2" s="277"/>
      <c r="H2" s="277"/>
      <c r="I2" s="278"/>
    </row>
    <row r="3" spans="2:9" ht="15" customHeight="1" x14ac:dyDescent="0.25">
      <c r="B3" s="139"/>
      <c r="C3" s="140"/>
      <c r="D3" s="140"/>
      <c r="E3" s="140"/>
      <c r="F3" s="140"/>
      <c r="G3" s="140"/>
      <c r="H3" s="140"/>
      <c r="I3" s="141"/>
    </row>
    <row r="4" spans="2:9" ht="15" customHeight="1" x14ac:dyDescent="0.25">
      <c r="B4" s="139"/>
      <c r="C4" s="140"/>
      <c r="D4" s="140"/>
      <c r="E4" s="140"/>
      <c r="F4" s="140"/>
      <c r="G4" s="140"/>
      <c r="H4" s="140"/>
      <c r="I4" s="141"/>
    </row>
    <row r="5" spans="2:9" x14ac:dyDescent="0.25">
      <c r="B5" s="142"/>
      <c r="C5"/>
      <c r="D5"/>
      <c r="E5"/>
      <c r="F5"/>
      <c r="G5"/>
      <c r="H5"/>
      <c r="I5" s="141"/>
    </row>
    <row r="6" spans="2:9" ht="20.25" x14ac:dyDescent="0.3">
      <c r="B6" s="143"/>
      <c r="C6"/>
      <c r="D6"/>
      <c r="E6"/>
      <c r="F6"/>
      <c r="G6"/>
      <c r="H6"/>
      <c r="I6" s="141"/>
    </row>
    <row r="7" spans="2:9" ht="60" customHeight="1" x14ac:dyDescent="0.3">
      <c r="B7" s="143"/>
      <c r="C7"/>
      <c r="D7"/>
      <c r="E7"/>
      <c r="F7"/>
      <c r="G7"/>
      <c r="H7"/>
      <c r="I7" s="141"/>
    </row>
    <row r="8" spans="2:9" ht="27" customHeight="1" x14ac:dyDescent="0.25">
      <c r="B8" s="283" t="s">
        <v>1</v>
      </c>
      <c r="C8" s="284"/>
      <c r="D8" s="284"/>
      <c r="E8" s="284"/>
      <c r="F8" s="284"/>
      <c r="G8" s="284"/>
      <c r="H8" s="284"/>
      <c r="I8" s="285"/>
    </row>
    <row r="9" spans="2:9" s="56" customFormat="1" ht="14.25" customHeight="1" x14ac:dyDescent="0.25">
      <c r="B9" s="286"/>
      <c r="C9" s="287"/>
      <c r="D9" s="287"/>
      <c r="E9" s="287"/>
      <c r="F9" s="287"/>
      <c r="G9" s="287"/>
      <c r="H9" s="287"/>
      <c r="I9" s="288"/>
    </row>
    <row r="10" spans="2:9" ht="18.75" customHeight="1" x14ac:dyDescent="0.3">
      <c r="B10" s="289" t="s">
        <v>2</v>
      </c>
      <c r="C10" s="290"/>
      <c r="D10" s="290"/>
      <c r="E10" s="290"/>
      <c r="F10" s="290"/>
      <c r="G10" s="290"/>
      <c r="H10" s="290"/>
      <c r="I10" s="291"/>
    </row>
    <row r="11" spans="2:9" ht="36" customHeight="1" x14ac:dyDescent="0.25">
      <c r="B11" s="292" t="s">
        <v>3</v>
      </c>
      <c r="C11" s="293"/>
      <c r="D11" s="293"/>
      <c r="E11" s="293"/>
      <c r="F11" s="293"/>
      <c r="G11" s="293"/>
      <c r="H11" s="293"/>
      <c r="I11" s="294"/>
    </row>
    <row r="12" spans="2:9" x14ac:dyDescent="0.25">
      <c r="B12" s="145"/>
      <c r="I12" s="144"/>
    </row>
    <row r="13" spans="2:9" s="56" customFormat="1" ht="43.5" customHeight="1" x14ac:dyDescent="0.25">
      <c r="B13" s="146" t="s">
        <v>275</v>
      </c>
      <c r="C13" s="279" t="s">
        <v>226</v>
      </c>
      <c r="D13" s="279"/>
      <c r="E13" s="279"/>
      <c r="F13" s="279"/>
      <c r="G13" s="279"/>
      <c r="H13" s="279"/>
      <c r="I13" s="280"/>
    </row>
    <row r="14" spans="2:9" s="56" customFormat="1" ht="15" customHeight="1" x14ac:dyDescent="0.25">
      <c r="B14" s="147"/>
      <c r="C14" s="58"/>
      <c r="D14" s="58"/>
      <c r="E14" s="58"/>
      <c r="F14" s="58"/>
      <c r="G14" s="58"/>
      <c r="H14" s="58"/>
      <c r="I14" s="148"/>
    </row>
    <row r="15" spans="2:9" ht="40.5" customHeight="1" x14ac:dyDescent="0.25">
      <c r="B15" s="149" t="s">
        <v>274</v>
      </c>
      <c r="C15" s="281" t="s">
        <v>104</v>
      </c>
      <c r="D15" s="281"/>
      <c r="E15" s="281"/>
      <c r="F15" s="281"/>
      <c r="G15" s="281"/>
      <c r="H15" s="281"/>
      <c r="I15" s="282"/>
    </row>
    <row r="16" spans="2:9" ht="15" customHeight="1" x14ac:dyDescent="0.25">
      <c r="B16" s="147"/>
      <c r="C16" s="58"/>
      <c r="D16" s="58"/>
      <c r="E16" s="58"/>
      <c r="F16" s="58"/>
      <c r="G16" s="58"/>
      <c r="H16" s="58"/>
      <c r="I16" s="148"/>
    </row>
    <row r="17" spans="2:9" ht="40.5" customHeight="1" x14ac:dyDescent="0.25">
      <c r="B17" s="146" t="s">
        <v>273</v>
      </c>
      <c r="C17" s="279" t="s">
        <v>113</v>
      </c>
      <c r="D17" s="279"/>
      <c r="E17" s="279"/>
      <c r="F17" s="279"/>
      <c r="G17" s="279"/>
      <c r="H17" s="279"/>
      <c r="I17" s="280"/>
    </row>
    <row r="18" spans="2:9" ht="17.25" customHeight="1" x14ac:dyDescent="0.25">
      <c r="B18" s="150"/>
      <c r="C18" s="132"/>
      <c r="D18" s="132"/>
      <c r="E18" s="132"/>
      <c r="F18" s="132"/>
      <c r="G18" s="132"/>
      <c r="H18" s="132"/>
      <c r="I18" s="151"/>
    </row>
    <row r="19" spans="2:9" ht="54" customHeight="1" x14ac:dyDescent="0.25">
      <c r="B19" s="149" t="s">
        <v>272</v>
      </c>
      <c r="C19" s="281" t="s">
        <v>103</v>
      </c>
      <c r="D19" s="281"/>
      <c r="E19" s="281"/>
      <c r="F19" s="281"/>
      <c r="G19" s="281"/>
      <c r="H19" s="281"/>
      <c r="I19" s="282"/>
    </row>
    <row r="20" spans="2:9" ht="15" customHeight="1" x14ac:dyDescent="0.25">
      <c r="B20" s="147"/>
      <c r="C20" s="58"/>
      <c r="D20" s="58"/>
      <c r="E20" s="58"/>
      <c r="F20" s="58"/>
      <c r="G20" s="58"/>
      <c r="H20" s="58"/>
      <c r="I20" s="148"/>
    </row>
    <row r="21" spans="2:9" ht="39.950000000000003" customHeight="1" x14ac:dyDescent="0.25">
      <c r="B21" s="146" t="s">
        <v>271</v>
      </c>
      <c r="C21" s="279" t="s">
        <v>269</v>
      </c>
      <c r="D21" s="279"/>
      <c r="E21" s="279"/>
      <c r="F21" s="279"/>
      <c r="G21" s="279"/>
      <c r="H21" s="279"/>
      <c r="I21" s="280"/>
    </row>
    <row r="22" spans="2:9" ht="15.75" thickBot="1" x14ac:dyDescent="0.3">
      <c r="B22" s="152"/>
      <c r="C22" s="153"/>
      <c r="D22" s="153"/>
      <c r="E22" s="153"/>
      <c r="F22" s="153"/>
      <c r="G22" s="153"/>
      <c r="H22" s="153"/>
      <c r="I22" s="154"/>
    </row>
  </sheetData>
  <sheetProtection formatCells="0" formatColumns="0" formatRows="0" insertColumns="0" insertRows="0" insertHyperlinks="0" deleteColumns="0" deleteRows="0" sort="0" autoFilter="0" pivotTables="0"/>
  <mergeCells count="10">
    <mergeCell ref="B1:I2"/>
    <mergeCell ref="C13:I13"/>
    <mergeCell ref="C15:I15"/>
    <mergeCell ref="C21:I21"/>
    <mergeCell ref="B8:I8"/>
    <mergeCell ref="B9:I9"/>
    <mergeCell ref="B10:I10"/>
    <mergeCell ref="B11:I11"/>
    <mergeCell ref="C19:I19"/>
    <mergeCell ref="C17:I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2"/>
  <sheetViews>
    <sheetView showGridLines="0" topLeftCell="A34" zoomScale="89" zoomScaleNormal="89" workbookViewId="0">
      <selection activeCell="B70" sqref="B70"/>
    </sheetView>
  </sheetViews>
  <sheetFormatPr baseColWidth="10" defaultColWidth="11.42578125" defaultRowHeight="15" x14ac:dyDescent="0.25"/>
  <cols>
    <col min="1" max="1" width="16.5703125" customWidth="1"/>
    <col min="2" max="2" width="91.140625" customWidth="1"/>
    <col min="3" max="3" width="17.28515625" customWidth="1"/>
    <col min="4" max="4" width="19" bestFit="1" customWidth="1"/>
    <col min="5" max="5" width="13.42578125" customWidth="1"/>
    <col min="6" max="6" width="19" customWidth="1"/>
    <col min="7" max="7" width="24.85546875" customWidth="1"/>
    <col min="8" max="11" width="18" customWidth="1"/>
    <col min="12" max="12" width="3.7109375" style="1" customWidth="1"/>
  </cols>
  <sheetData>
    <row r="1" spans="1:12" ht="108" customHeight="1" thickBot="1" x14ac:dyDescent="0.3">
      <c r="A1" s="33"/>
      <c r="B1" s="33"/>
      <c r="C1" s="325" t="s">
        <v>4</v>
      </c>
      <c r="D1" s="325"/>
      <c r="E1" s="325"/>
      <c r="F1" s="325"/>
      <c r="G1" s="325"/>
      <c r="H1" s="325"/>
      <c r="I1" s="325"/>
      <c r="J1" s="325"/>
      <c r="K1" s="325"/>
      <c r="L1" s="36"/>
    </row>
    <row r="2" spans="1:12" ht="67.5" customHeight="1" thickBot="1" x14ac:dyDescent="0.3">
      <c r="A2" s="220"/>
      <c r="B2" s="221"/>
      <c r="C2" s="312" t="s">
        <v>105</v>
      </c>
      <c r="D2" s="313"/>
      <c r="E2" s="313"/>
      <c r="F2" s="313"/>
      <c r="G2" s="314"/>
      <c r="H2" s="322" t="s">
        <v>123</v>
      </c>
      <c r="I2" s="323"/>
      <c r="J2" s="323"/>
      <c r="K2" s="324"/>
      <c r="L2" s="37"/>
    </row>
    <row r="3" spans="1:12" s="95" customFormat="1" ht="42.75" customHeight="1" thickBot="1" x14ac:dyDescent="0.3">
      <c r="A3" s="222" t="s">
        <v>5</v>
      </c>
      <c r="B3" s="223" t="s">
        <v>6</v>
      </c>
      <c r="C3" s="223" t="s">
        <v>7</v>
      </c>
      <c r="D3" s="224" t="s">
        <v>8</v>
      </c>
      <c r="E3" s="233" t="s">
        <v>254</v>
      </c>
      <c r="F3" s="233" t="s">
        <v>250</v>
      </c>
      <c r="G3" s="232" t="s">
        <v>181</v>
      </c>
      <c r="H3" s="136" t="s">
        <v>37</v>
      </c>
      <c r="I3" s="137" t="s">
        <v>38</v>
      </c>
      <c r="J3" s="137" t="s">
        <v>39</v>
      </c>
      <c r="K3" s="138" t="s">
        <v>40</v>
      </c>
      <c r="L3" s="94"/>
    </row>
    <row r="4" spans="1:12" ht="30.95" customHeight="1" thickBot="1" x14ac:dyDescent="0.3">
      <c r="A4" s="22"/>
      <c r="B4" s="23"/>
      <c r="C4" s="23"/>
      <c r="D4" s="23"/>
      <c r="E4" s="23"/>
      <c r="F4" s="23"/>
      <c r="G4" s="115"/>
      <c r="H4" s="116"/>
      <c r="I4" s="114"/>
      <c r="J4" s="114"/>
      <c r="K4" s="115"/>
      <c r="L4" s="38"/>
    </row>
    <row r="5" spans="1:12" ht="30" customHeight="1" x14ac:dyDescent="0.25">
      <c r="A5" s="308" t="s">
        <v>45</v>
      </c>
      <c r="B5" s="171" t="s">
        <v>130</v>
      </c>
      <c r="C5" s="64"/>
      <c r="D5" s="89"/>
      <c r="E5" s="295" t="s">
        <v>255</v>
      </c>
      <c r="F5" s="248" t="s">
        <v>251</v>
      </c>
      <c r="G5" s="228">
        <v>0</v>
      </c>
      <c r="H5" s="304">
        <v>0</v>
      </c>
      <c r="I5" s="92"/>
      <c r="J5" s="170"/>
      <c r="K5" s="112"/>
      <c r="L5" s="39"/>
    </row>
    <row r="6" spans="1:12" ht="30" customHeight="1" thickBot="1" x14ac:dyDescent="0.3">
      <c r="A6" s="309"/>
      <c r="B6" s="225" t="s">
        <v>235</v>
      </c>
      <c r="C6" s="66"/>
      <c r="D6" s="91"/>
      <c r="E6" s="297"/>
      <c r="F6" s="249" t="s">
        <v>251</v>
      </c>
      <c r="G6" s="229">
        <v>0</v>
      </c>
      <c r="H6" s="305"/>
      <c r="I6" s="96"/>
      <c r="J6" s="226"/>
      <c r="K6" s="113"/>
      <c r="L6" s="39"/>
    </row>
    <row r="7" spans="1:12" ht="21.95" customHeight="1" thickBot="1" x14ac:dyDescent="0.3">
      <c r="A7" s="306" t="s">
        <v>47</v>
      </c>
      <c r="B7" s="307"/>
      <c r="C7" s="307"/>
      <c r="D7" s="307"/>
      <c r="E7" s="230"/>
      <c r="F7" s="230"/>
      <c r="G7" s="31">
        <f>SUM(G5:G6)</f>
        <v>0</v>
      </c>
      <c r="H7" s="117"/>
      <c r="I7" s="51"/>
      <c r="J7" s="51"/>
      <c r="K7" s="118"/>
      <c r="L7" s="39"/>
    </row>
    <row r="8" spans="1:12" ht="30" customHeight="1" x14ac:dyDescent="0.25">
      <c r="A8" s="300" t="s">
        <v>139</v>
      </c>
      <c r="B8" s="171" t="s">
        <v>140</v>
      </c>
      <c r="C8" s="64"/>
      <c r="D8" s="89"/>
      <c r="E8" s="295" t="s">
        <v>255</v>
      </c>
      <c r="F8" s="248" t="s">
        <v>251</v>
      </c>
      <c r="G8" s="228">
        <v>0</v>
      </c>
      <c r="H8" s="304">
        <v>0</v>
      </c>
      <c r="I8" s="92"/>
      <c r="J8" s="170"/>
      <c r="K8" s="112"/>
      <c r="L8" s="39"/>
    </row>
    <row r="9" spans="1:12" ht="30" customHeight="1" thickBot="1" x14ac:dyDescent="0.3">
      <c r="A9" s="301"/>
      <c r="B9" s="225" t="s">
        <v>235</v>
      </c>
      <c r="C9" s="66"/>
      <c r="D9" s="91"/>
      <c r="E9" s="297"/>
      <c r="F9" s="249" t="s">
        <v>251</v>
      </c>
      <c r="G9" s="229">
        <v>0</v>
      </c>
      <c r="H9" s="305"/>
      <c r="I9" s="96"/>
      <c r="J9" s="226"/>
      <c r="K9" s="113"/>
      <c r="L9" s="39"/>
    </row>
    <row r="10" spans="1:12" ht="21.95" customHeight="1" thickBot="1" x14ac:dyDescent="0.3">
      <c r="A10" s="306" t="s">
        <v>149</v>
      </c>
      <c r="B10" s="307"/>
      <c r="C10" s="307"/>
      <c r="D10" s="307"/>
      <c r="E10" s="230"/>
      <c r="F10" s="230"/>
      <c r="G10" s="31">
        <f>SUM(G8:G9)</f>
        <v>0</v>
      </c>
      <c r="H10" s="117"/>
      <c r="I10" s="51"/>
      <c r="J10" s="51"/>
      <c r="K10" s="118"/>
      <c r="L10" s="39"/>
    </row>
    <row r="11" spans="1:12" ht="30" customHeight="1" x14ac:dyDescent="0.25">
      <c r="A11" s="331" t="s">
        <v>49</v>
      </c>
      <c r="B11" s="71" t="s">
        <v>131</v>
      </c>
      <c r="C11" s="64"/>
      <c r="D11" s="89"/>
      <c r="E11" s="295" t="s">
        <v>255</v>
      </c>
      <c r="F11" s="248" t="s">
        <v>251</v>
      </c>
      <c r="G11" s="228">
        <v>0</v>
      </c>
      <c r="H11" s="302">
        <v>0</v>
      </c>
      <c r="I11" s="304">
        <v>0</v>
      </c>
      <c r="J11" s="92"/>
      <c r="K11" s="112"/>
      <c r="L11" s="39"/>
    </row>
    <row r="12" spans="1:12" ht="30" customHeight="1" thickBot="1" x14ac:dyDescent="0.3">
      <c r="A12" s="332"/>
      <c r="B12" s="24" t="s">
        <v>236</v>
      </c>
      <c r="C12" s="65"/>
      <c r="D12" s="90"/>
      <c r="E12" s="297"/>
      <c r="F12" s="249" t="s">
        <v>251</v>
      </c>
      <c r="G12" s="231">
        <v>0</v>
      </c>
      <c r="H12" s="303"/>
      <c r="I12" s="305"/>
      <c r="J12" s="96"/>
      <c r="K12" s="113"/>
      <c r="L12" s="39"/>
    </row>
    <row r="13" spans="1:12" ht="24" customHeight="1" thickBot="1" x14ac:dyDescent="0.3">
      <c r="A13" s="306" t="s">
        <v>50</v>
      </c>
      <c r="B13" s="307"/>
      <c r="C13" s="307"/>
      <c r="D13" s="307"/>
      <c r="E13" s="230"/>
      <c r="F13" s="230"/>
      <c r="G13" s="26">
        <f>SUM(G11:G12)</f>
        <v>0</v>
      </c>
      <c r="H13" s="117"/>
      <c r="I13" s="51"/>
      <c r="J13" s="51"/>
      <c r="K13" s="118"/>
      <c r="L13" s="39"/>
    </row>
    <row r="14" spans="1:12" ht="30" customHeight="1" x14ac:dyDescent="0.25">
      <c r="A14" s="300" t="s">
        <v>124</v>
      </c>
      <c r="B14" s="71" t="s">
        <v>141</v>
      </c>
      <c r="C14" s="64"/>
      <c r="D14" s="89"/>
      <c r="E14" s="295" t="s">
        <v>255</v>
      </c>
      <c r="F14" s="248" t="s">
        <v>251</v>
      </c>
      <c r="G14" s="228">
        <v>0</v>
      </c>
      <c r="H14" s="302">
        <v>0</v>
      </c>
      <c r="I14" s="304">
        <v>0</v>
      </c>
      <c r="J14" s="92"/>
      <c r="K14" s="112"/>
      <c r="L14" s="39"/>
    </row>
    <row r="15" spans="1:12" ht="30" customHeight="1" thickBot="1" x14ac:dyDescent="0.3">
      <c r="A15" s="301"/>
      <c r="B15" s="97" t="s">
        <v>235</v>
      </c>
      <c r="C15" s="66"/>
      <c r="D15" s="91"/>
      <c r="E15" s="297"/>
      <c r="F15" s="249" t="s">
        <v>251</v>
      </c>
      <c r="G15" s="229">
        <v>0</v>
      </c>
      <c r="H15" s="303"/>
      <c r="I15" s="305"/>
      <c r="J15" s="96"/>
      <c r="K15" s="113"/>
      <c r="L15" s="39"/>
    </row>
    <row r="16" spans="1:12" ht="24" customHeight="1" thickBot="1" x14ac:dyDescent="0.3">
      <c r="A16" s="306" t="s">
        <v>150</v>
      </c>
      <c r="B16" s="307"/>
      <c r="C16" s="307"/>
      <c r="D16" s="307"/>
      <c r="E16" s="230"/>
      <c r="F16" s="230"/>
      <c r="G16" s="31">
        <f>SUM(G14:G15)</f>
        <v>0</v>
      </c>
      <c r="H16" s="117"/>
      <c r="I16" s="51"/>
      <c r="J16" s="51"/>
      <c r="K16" s="118"/>
      <c r="L16" s="39"/>
    </row>
    <row r="17" spans="1:12" ht="30" customHeight="1" x14ac:dyDescent="0.25">
      <c r="A17" s="308" t="s">
        <v>9</v>
      </c>
      <c r="B17" s="171" t="s">
        <v>132</v>
      </c>
      <c r="C17" s="64"/>
      <c r="D17" s="89"/>
      <c r="E17" s="295" t="s">
        <v>256</v>
      </c>
      <c r="F17" s="248" t="s">
        <v>251</v>
      </c>
      <c r="G17" s="228">
        <v>0</v>
      </c>
      <c r="H17" s="304">
        <v>0</v>
      </c>
      <c r="I17" s="92"/>
      <c r="J17" s="170"/>
      <c r="K17" s="112"/>
      <c r="L17" s="39"/>
    </row>
    <row r="18" spans="1:12" ht="30" customHeight="1" thickBot="1" x14ac:dyDescent="0.3">
      <c r="A18" s="309"/>
      <c r="B18" s="225" t="s">
        <v>236</v>
      </c>
      <c r="C18" s="66"/>
      <c r="D18" s="91"/>
      <c r="E18" s="297"/>
      <c r="F18" s="249" t="s">
        <v>251</v>
      </c>
      <c r="G18" s="229">
        <v>0</v>
      </c>
      <c r="H18" s="305"/>
      <c r="I18" s="96"/>
      <c r="J18" s="226"/>
      <c r="K18" s="113"/>
      <c r="L18" s="39"/>
    </row>
    <row r="19" spans="1:12" ht="21.95" customHeight="1" thickBot="1" x14ac:dyDescent="0.3">
      <c r="A19" s="306" t="s">
        <v>10</v>
      </c>
      <c r="B19" s="307"/>
      <c r="C19" s="307"/>
      <c r="D19" s="307"/>
      <c r="E19" s="230"/>
      <c r="F19" s="230"/>
      <c r="G19" s="31">
        <f>SUM(G17:G18)</f>
        <v>0</v>
      </c>
      <c r="H19" s="117"/>
      <c r="I19" s="51"/>
      <c r="J19" s="51"/>
      <c r="K19" s="118"/>
      <c r="L19" s="39"/>
    </row>
    <row r="20" spans="1:12" ht="30" customHeight="1" x14ac:dyDescent="0.25">
      <c r="A20" s="300" t="s">
        <v>125</v>
      </c>
      <c r="B20" s="171" t="s">
        <v>142</v>
      </c>
      <c r="C20" s="64"/>
      <c r="D20" s="89"/>
      <c r="E20" s="295" t="s">
        <v>256</v>
      </c>
      <c r="F20" s="248" t="s">
        <v>251</v>
      </c>
      <c r="G20" s="228">
        <v>0</v>
      </c>
      <c r="H20" s="304">
        <v>0</v>
      </c>
      <c r="I20" s="92"/>
      <c r="J20" s="170"/>
      <c r="K20" s="112"/>
      <c r="L20" s="39"/>
    </row>
    <row r="21" spans="1:12" ht="30" customHeight="1" thickBot="1" x14ac:dyDescent="0.3">
      <c r="A21" s="301"/>
      <c r="B21" s="225" t="s">
        <v>236</v>
      </c>
      <c r="C21" s="66"/>
      <c r="D21" s="91"/>
      <c r="E21" s="297"/>
      <c r="F21" s="249" t="s">
        <v>251</v>
      </c>
      <c r="G21" s="229">
        <v>0</v>
      </c>
      <c r="H21" s="305"/>
      <c r="I21" s="96"/>
      <c r="J21" s="226"/>
      <c r="K21" s="113"/>
      <c r="L21" s="39"/>
    </row>
    <row r="22" spans="1:12" ht="21.95" customHeight="1" thickBot="1" x14ac:dyDescent="0.3">
      <c r="A22" s="306" t="s">
        <v>151</v>
      </c>
      <c r="B22" s="307"/>
      <c r="C22" s="307"/>
      <c r="D22" s="307"/>
      <c r="E22" s="230"/>
      <c r="F22" s="230"/>
      <c r="G22" s="31">
        <f>SUM(G20:G21)</f>
        <v>0</v>
      </c>
      <c r="H22" s="117"/>
      <c r="I22" s="51"/>
      <c r="J22" s="51"/>
      <c r="K22" s="118"/>
      <c r="L22" s="39"/>
    </row>
    <row r="23" spans="1:12" ht="30" customHeight="1" x14ac:dyDescent="0.25">
      <c r="A23" s="331" t="s">
        <v>11</v>
      </c>
      <c r="B23" s="71" t="s">
        <v>133</v>
      </c>
      <c r="C23" s="64"/>
      <c r="D23" s="89"/>
      <c r="E23" s="295" t="s">
        <v>256</v>
      </c>
      <c r="F23" s="248" t="s">
        <v>251</v>
      </c>
      <c r="G23" s="228">
        <v>0</v>
      </c>
      <c r="H23" s="302">
        <v>0</v>
      </c>
      <c r="I23" s="304">
        <v>0</v>
      </c>
      <c r="J23" s="92"/>
      <c r="K23" s="112"/>
      <c r="L23" s="39"/>
    </row>
    <row r="24" spans="1:12" ht="30" customHeight="1" thickBot="1" x14ac:dyDescent="0.3">
      <c r="A24" s="332"/>
      <c r="B24" s="97" t="s">
        <v>236</v>
      </c>
      <c r="C24" s="66"/>
      <c r="D24" s="91"/>
      <c r="E24" s="297"/>
      <c r="F24" s="250" t="s">
        <v>251</v>
      </c>
      <c r="G24" s="229">
        <v>0</v>
      </c>
      <c r="H24" s="303"/>
      <c r="I24" s="305"/>
      <c r="J24" s="96"/>
      <c r="K24" s="113"/>
      <c r="L24" s="39"/>
    </row>
    <row r="25" spans="1:12" ht="24" customHeight="1" thickBot="1" x14ac:dyDescent="0.3">
      <c r="A25" s="310" t="s">
        <v>12</v>
      </c>
      <c r="B25" s="311"/>
      <c r="C25" s="311"/>
      <c r="D25" s="311"/>
      <c r="E25" s="238"/>
      <c r="F25" s="238"/>
      <c r="G25" s="239">
        <f>SUM(G23:G24)</f>
        <v>0</v>
      </c>
      <c r="H25" s="117"/>
      <c r="I25" s="51"/>
      <c r="J25" s="51"/>
      <c r="K25" s="118"/>
      <c r="L25" s="39"/>
    </row>
    <row r="26" spans="1:12" ht="30" customHeight="1" x14ac:dyDescent="0.25">
      <c r="A26" s="315" t="s">
        <v>126</v>
      </c>
      <c r="B26" s="234" t="s">
        <v>143</v>
      </c>
      <c r="C26" s="235"/>
      <c r="D26" s="236"/>
      <c r="E26" s="295" t="s">
        <v>256</v>
      </c>
      <c r="F26" s="251" t="s">
        <v>251</v>
      </c>
      <c r="G26" s="237">
        <v>0</v>
      </c>
      <c r="H26" s="302">
        <v>0</v>
      </c>
      <c r="I26" s="304">
        <v>0</v>
      </c>
      <c r="J26" s="92"/>
      <c r="K26" s="112"/>
      <c r="L26" s="39"/>
    </row>
    <row r="27" spans="1:12" ht="30" customHeight="1" thickBot="1" x14ac:dyDescent="0.3">
      <c r="A27" s="301"/>
      <c r="B27" s="97" t="s">
        <v>235</v>
      </c>
      <c r="C27" s="66"/>
      <c r="D27" s="91"/>
      <c r="E27" s="297"/>
      <c r="F27" s="249" t="s">
        <v>251</v>
      </c>
      <c r="G27" s="229">
        <v>0</v>
      </c>
      <c r="H27" s="303"/>
      <c r="I27" s="305"/>
      <c r="J27" s="96"/>
      <c r="K27" s="113"/>
      <c r="L27" s="39"/>
    </row>
    <row r="28" spans="1:12" ht="24" customHeight="1" thickBot="1" x14ac:dyDescent="0.3">
      <c r="A28" s="306" t="s">
        <v>152</v>
      </c>
      <c r="B28" s="307"/>
      <c r="C28" s="307"/>
      <c r="D28" s="307"/>
      <c r="E28" s="230"/>
      <c r="F28" s="230"/>
      <c r="G28" s="31">
        <f>SUM(G26:G27)</f>
        <v>0</v>
      </c>
      <c r="H28" s="117"/>
      <c r="I28" s="51"/>
      <c r="J28" s="51"/>
      <c r="K28" s="118"/>
      <c r="L28" s="39"/>
    </row>
    <row r="29" spans="1:12" ht="30" customHeight="1" x14ac:dyDescent="0.25">
      <c r="A29" s="326" t="s">
        <v>13</v>
      </c>
      <c r="B29" s="71" t="s">
        <v>134</v>
      </c>
      <c r="C29" s="64"/>
      <c r="D29" s="89"/>
      <c r="E29" s="295" t="s">
        <v>256</v>
      </c>
      <c r="F29" s="248" t="s">
        <v>251</v>
      </c>
      <c r="G29" s="228">
        <v>0</v>
      </c>
      <c r="H29" s="304">
        <v>0</v>
      </c>
      <c r="I29" s="298"/>
      <c r="J29" s="298"/>
      <c r="K29" s="319"/>
      <c r="L29" s="39"/>
    </row>
    <row r="30" spans="1:12" ht="30" customHeight="1" x14ac:dyDescent="0.25">
      <c r="A30" s="327"/>
      <c r="B30" s="72" t="s">
        <v>237</v>
      </c>
      <c r="C30" s="65"/>
      <c r="D30" s="90"/>
      <c r="E30" s="296"/>
      <c r="F30" s="252" t="s">
        <v>251</v>
      </c>
      <c r="G30" s="231">
        <v>0</v>
      </c>
      <c r="H30" s="316"/>
      <c r="I30" s="299"/>
      <c r="J30" s="299"/>
      <c r="K30" s="320"/>
      <c r="L30" s="39"/>
    </row>
    <row r="31" spans="1:12" ht="30" customHeight="1" x14ac:dyDescent="0.25">
      <c r="A31" s="327"/>
      <c r="B31" s="72" t="s">
        <v>238</v>
      </c>
      <c r="C31" s="65"/>
      <c r="D31" s="90"/>
      <c r="E31" s="296"/>
      <c r="F31" s="252" t="s">
        <v>251</v>
      </c>
      <c r="G31" s="231">
        <v>0</v>
      </c>
      <c r="H31" s="316"/>
      <c r="I31" s="299"/>
      <c r="J31" s="299"/>
      <c r="K31" s="320"/>
      <c r="L31" s="39"/>
    </row>
    <row r="32" spans="1:12" ht="30" customHeight="1" x14ac:dyDescent="0.25">
      <c r="A32" s="327"/>
      <c r="B32" s="73" t="s">
        <v>239</v>
      </c>
      <c r="C32" s="65"/>
      <c r="D32" s="90"/>
      <c r="E32" s="296"/>
      <c r="F32" s="252" t="s">
        <v>251</v>
      </c>
      <c r="G32" s="231">
        <v>0</v>
      </c>
      <c r="H32" s="316"/>
      <c r="I32" s="299"/>
      <c r="J32" s="299"/>
      <c r="K32" s="320"/>
      <c r="L32" s="40"/>
    </row>
    <row r="33" spans="1:12" ht="30" customHeight="1" thickBot="1" x14ac:dyDescent="0.3">
      <c r="A33" s="327"/>
      <c r="B33" s="74" t="s">
        <v>240</v>
      </c>
      <c r="C33" s="61"/>
      <c r="D33" s="240"/>
      <c r="E33" s="297"/>
      <c r="F33" s="249" t="s">
        <v>251</v>
      </c>
      <c r="G33" s="231">
        <v>0</v>
      </c>
      <c r="H33" s="316"/>
      <c r="I33" s="299"/>
      <c r="J33" s="299"/>
      <c r="K33" s="321"/>
      <c r="L33" s="39"/>
    </row>
    <row r="34" spans="1:12" ht="21.95" customHeight="1" thickBot="1" x14ac:dyDescent="0.3">
      <c r="A34" s="310" t="s">
        <v>14</v>
      </c>
      <c r="B34" s="311"/>
      <c r="C34" s="311"/>
      <c r="D34" s="311"/>
      <c r="E34" s="230"/>
      <c r="F34" s="230"/>
      <c r="G34" s="26">
        <f>SUM(G29:G33)</f>
        <v>0</v>
      </c>
      <c r="H34" s="109"/>
      <c r="I34" s="35"/>
      <c r="J34" s="35"/>
      <c r="K34" s="110"/>
      <c r="L34" s="39"/>
    </row>
    <row r="35" spans="1:12" ht="30" customHeight="1" x14ac:dyDescent="0.25">
      <c r="A35" s="317" t="s">
        <v>127</v>
      </c>
      <c r="B35" s="71" t="s">
        <v>145</v>
      </c>
      <c r="C35" s="64"/>
      <c r="D35" s="89"/>
      <c r="E35" s="295" t="s">
        <v>256</v>
      </c>
      <c r="F35" s="248" t="s">
        <v>251</v>
      </c>
      <c r="G35" s="228">
        <v>0</v>
      </c>
      <c r="H35" s="304">
        <v>0</v>
      </c>
      <c r="I35" s="298"/>
      <c r="J35" s="298"/>
      <c r="K35" s="319"/>
      <c r="L35" s="39"/>
    </row>
    <row r="36" spans="1:12" ht="30" customHeight="1" x14ac:dyDescent="0.25">
      <c r="A36" s="318"/>
      <c r="B36" s="72" t="s">
        <v>237</v>
      </c>
      <c r="C36" s="65"/>
      <c r="D36" s="90"/>
      <c r="E36" s="296"/>
      <c r="F36" s="252" t="s">
        <v>251</v>
      </c>
      <c r="G36" s="231">
        <v>0</v>
      </c>
      <c r="H36" s="316"/>
      <c r="I36" s="299"/>
      <c r="J36" s="299"/>
      <c r="K36" s="320"/>
      <c r="L36" s="39"/>
    </row>
    <row r="37" spans="1:12" ht="30" customHeight="1" x14ac:dyDescent="0.25">
      <c r="A37" s="318"/>
      <c r="B37" s="72" t="s">
        <v>241</v>
      </c>
      <c r="C37" s="65"/>
      <c r="D37" s="90"/>
      <c r="E37" s="296"/>
      <c r="F37" s="252" t="s">
        <v>251</v>
      </c>
      <c r="G37" s="231">
        <v>0</v>
      </c>
      <c r="H37" s="316"/>
      <c r="I37" s="299"/>
      <c r="J37" s="299"/>
      <c r="K37" s="320"/>
      <c r="L37" s="39"/>
    </row>
    <row r="38" spans="1:12" ht="30" customHeight="1" x14ac:dyDescent="0.25">
      <c r="A38" s="318"/>
      <c r="B38" s="73" t="s">
        <v>239</v>
      </c>
      <c r="C38" s="65"/>
      <c r="D38" s="90"/>
      <c r="E38" s="296"/>
      <c r="F38" s="252" t="s">
        <v>251</v>
      </c>
      <c r="G38" s="231">
        <v>0</v>
      </c>
      <c r="H38" s="316"/>
      <c r="I38" s="299"/>
      <c r="J38" s="299"/>
      <c r="K38" s="320"/>
      <c r="L38" s="40"/>
    </row>
    <row r="39" spans="1:12" ht="30" customHeight="1" thickBot="1" x14ac:dyDescent="0.3">
      <c r="A39" s="318"/>
      <c r="B39" s="74" t="s">
        <v>240</v>
      </c>
      <c r="C39" s="61"/>
      <c r="D39" s="240"/>
      <c r="E39" s="297"/>
      <c r="F39" s="249" t="s">
        <v>251</v>
      </c>
      <c r="G39" s="231">
        <v>0</v>
      </c>
      <c r="H39" s="316"/>
      <c r="I39" s="299"/>
      <c r="J39" s="299"/>
      <c r="K39" s="321"/>
      <c r="L39" s="39"/>
    </row>
    <row r="40" spans="1:12" ht="21.95" customHeight="1" thickBot="1" x14ac:dyDescent="0.3">
      <c r="A40" s="310" t="s">
        <v>153</v>
      </c>
      <c r="B40" s="311"/>
      <c r="C40" s="311"/>
      <c r="D40" s="311"/>
      <c r="E40" s="230"/>
      <c r="F40" s="230"/>
      <c r="G40" s="26">
        <f>SUM(G35:G39)</f>
        <v>0</v>
      </c>
      <c r="H40" s="109"/>
      <c r="I40" s="35"/>
      <c r="J40" s="35"/>
      <c r="K40" s="110"/>
      <c r="L40" s="39"/>
    </row>
    <row r="41" spans="1:12" ht="30" customHeight="1" x14ac:dyDescent="0.25">
      <c r="A41" s="329" t="s">
        <v>46</v>
      </c>
      <c r="B41" s="71" t="s">
        <v>135</v>
      </c>
      <c r="C41" s="64"/>
      <c r="D41" s="89"/>
      <c r="E41" s="295" t="s">
        <v>256</v>
      </c>
      <c r="F41" s="248" t="s">
        <v>251</v>
      </c>
      <c r="G41" s="228">
        <v>0</v>
      </c>
      <c r="H41" s="304">
        <v>0</v>
      </c>
      <c r="I41" s="304">
        <v>0</v>
      </c>
      <c r="J41" s="298"/>
      <c r="K41" s="319"/>
      <c r="L41" s="39"/>
    </row>
    <row r="42" spans="1:12" ht="30" customHeight="1" x14ac:dyDescent="0.25">
      <c r="A42" s="330"/>
      <c r="B42" s="72" t="s">
        <v>237</v>
      </c>
      <c r="C42" s="65"/>
      <c r="D42" s="90"/>
      <c r="E42" s="296"/>
      <c r="F42" s="252" t="s">
        <v>251</v>
      </c>
      <c r="G42" s="231">
        <v>0</v>
      </c>
      <c r="H42" s="316"/>
      <c r="I42" s="316"/>
      <c r="J42" s="299"/>
      <c r="K42" s="320"/>
      <c r="L42" s="39"/>
    </row>
    <row r="43" spans="1:12" ht="30" customHeight="1" x14ac:dyDescent="0.25">
      <c r="A43" s="330"/>
      <c r="B43" s="72" t="s">
        <v>241</v>
      </c>
      <c r="C43" s="65"/>
      <c r="D43" s="90"/>
      <c r="E43" s="296"/>
      <c r="F43" s="252" t="s">
        <v>251</v>
      </c>
      <c r="G43" s="231">
        <v>0</v>
      </c>
      <c r="H43" s="316"/>
      <c r="I43" s="316"/>
      <c r="J43" s="299"/>
      <c r="K43" s="320"/>
      <c r="L43" s="39"/>
    </row>
    <row r="44" spans="1:12" ht="30" customHeight="1" x14ac:dyDescent="0.25">
      <c r="A44" s="330"/>
      <c r="B44" s="73" t="s">
        <v>239</v>
      </c>
      <c r="C44" s="65"/>
      <c r="D44" s="90"/>
      <c r="E44" s="296"/>
      <c r="F44" s="252" t="s">
        <v>251</v>
      </c>
      <c r="G44" s="231">
        <v>0</v>
      </c>
      <c r="H44" s="316"/>
      <c r="I44" s="316"/>
      <c r="J44" s="299"/>
      <c r="K44" s="320"/>
      <c r="L44" s="40"/>
    </row>
    <row r="45" spans="1:12" ht="30" customHeight="1" thickBot="1" x14ac:dyDescent="0.3">
      <c r="A45" s="330"/>
      <c r="B45" s="74" t="s">
        <v>240</v>
      </c>
      <c r="C45" s="61"/>
      <c r="D45" s="240"/>
      <c r="E45" s="297"/>
      <c r="F45" s="249" t="s">
        <v>251</v>
      </c>
      <c r="G45" s="231">
        <v>0</v>
      </c>
      <c r="H45" s="316"/>
      <c r="I45" s="316"/>
      <c r="J45" s="299"/>
      <c r="K45" s="321"/>
      <c r="L45" s="39"/>
    </row>
    <row r="46" spans="1:12" ht="21.95" customHeight="1" thickBot="1" x14ac:dyDescent="0.3">
      <c r="A46" s="310" t="s">
        <v>48</v>
      </c>
      <c r="B46" s="311"/>
      <c r="C46" s="311"/>
      <c r="D46" s="311"/>
      <c r="E46" s="230"/>
      <c r="F46" s="230"/>
      <c r="G46" s="26">
        <f>SUM(G41:G45)</f>
        <v>0</v>
      </c>
      <c r="H46" s="109"/>
      <c r="I46" s="35"/>
      <c r="J46" s="35"/>
      <c r="K46" s="110"/>
      <c r="L46" s="39"/>
    </row>
    <row r="47" spans="1:12" ht="30" customHeight="1" x14ac:dyDescent="0.25">
      <c r="A47" s="317" t="s">
        <v>128</v>
      </c>
      <c r="B47" s="71" t="s">
        <v>144</v>
      </c>
      <c r="C47" s="64"/>
      <c r="D47" s="89"/>
      <c r="E47" s="295" t="s">
        <v>256</v>
      </c>
      <c r="F47" s="248" t="s">
        <v>251</v>
      </c>
      <c r="G47" s="228">
        <v>0</v>
      </c>
      <c r="H47" s="304">
        <v>0</v>
      </c>
      <c r="I47" s="304">
        <v>0</v>
      </c>
      <c r="J47" s="298"/>
      <c r="K47" s="319"/>
      <c r="L47" s="39"/>
    </row>
    <row r="48" spans="1:12" ht="30" customHeight="1" x14ac:dyDescent="0.25">
      <c r="A48" s="318"/>
      <c r="B48" s="72" t="s">
        <v>237</v>
      </c>
      <c r="C48" s="65"/>
      <c r="D48" s="90"/>
      <c r="E48" s="296"/>
      <c r="F48" s="252" t="s">
        <v>251</v>
      </c>
      <c r="G48" s="231">
        <v>0</v>
      </c>
      <c r="H48" s="316"/>
      <c r="I48" s="316"/>
      <c r="J48" s="299"/>
      <c r="K48" s="320"/>
      <c r="L48" s="39"/>
    </row>
    <row r="49" spans="1:12" ht="30" customHeight="1" x14ac:dyDescent="0.25">
      <c r="A49" s="318"/>
      <c r="B49" s="72" t="s">
        <v>241</v>
      </c>
      <c r="C49" s="65"/>
      <c r="D49" s="90"/>
      <c r="E49" s="296"/>
      <c r="F49" s="252" t="s">
        <v>251</v>
      </c>
      <c r="G49" s="231">
        <v>0</v>
      </c>
      <c r="H49" s="316"/>
      <c r="I49" s="316"/>
      <c r="J49" s="299"/>
      <c r="K49" s="320"/>
      <c r="L49" s="39"/>
    </row>
    <row r="50" spans="1:12" ht="30" customHeight="1" x14ac:dyDescent="0.25">
      <c r="A50" s="318"/>
      <c r="B50" s="73" t="s">
        <v>239</v>
      </c>
      <c r="C50" s="65"/>
      <c r="D50" s="90"/>
      <c r="E50" s="296"/>
      <c r="F50" s="252" t="s">
        <v>251</v>
      </c>
      <c r="G50" s="231">
        <v>0</v>
      </c>
      <c r="H50" s="316"/>
      <c r="I50" s="316"/>
      <c r="J50" s="299"/>
      <c r="K50" s="320"/>
      <c r="L50" s="40"/>
    </row>
    <row r="51" spans="1:12" ht="30" customHeight="1" thickBot="1" x14ac:dyDescent="0.3">
      <c r="A51" s="318"/>
      <c r="B51" s="74" t="s">
        <v>240</v>
      </c>
      <c r="C51" s="61"/>
      <c r="D51" s="240"/>
      <c r="E51" s="297"/>
      <c r="F51" s="249" t="s">
        <v>251</v>
      </c>
      <c r="G51" s="231">
        <v>0</v>
      </c>
      <c r="H51" s="316"/>
      <c r="I51" s="316"/>
      <c r="J51" s="299"/>
      <c r="K51" s="321"/>
      <c r="L51" s="39"/>
    </row>
    <row r="52" spans="1:12" ht="21.95" customHeight="1" thickBot="1" x14ac:dyDescent="0.3">
      <c r="A52" s="310" t="s">
        <v>154</v>
      </c>
      <c r="B52" s="311"/>
      <c r="C52" s="311"/>
      <c r="D52" s="311"/>
      <c r="E52" s="230"/>
      <c r="F52" s="230"/>
      <c r="G52" s="26">
        <f>SUM(G47:G51)</f>
        <v>0</v>
      </c>
      <c r="H52" s="109"/>
      <c r="I52" s="35"/>
      <c r="J52" s="35"/>
      <c r="K52" s="110"/>
      <c r="L52" s="39"/>
    </row>
    <row r="53" spans="1:12" ht="30" customHeight="1" x14ac:dyDescent="0.25">
      <c r="A53" s="308" t="s">
        <v>15</v>
      </c>
      <c r="B53" s="34" t="s">
        <v>136</v>
      </c>
      <c r="C53" s="64"/>
      <c r="D53" s="89"/>
      <c r="E53" s="295" t="s">
        <v>257</v>
      </c>
      <c r="F53" s="248" t="s">
        <v>251</v>
      </c>
      <c r="G53" s="228">
        <v>0</v>
      </c>
      <c r="H53" s="304">
        <v>0</v>
      </c>
      <c r="I53" s="319"/>
      <c r="J53" s="304">
        <v>0</v>
      </c>
      <c r="K53" s="319"/>
      <c r="L53" s="40"/>
    </row>
    <row r="54" spans="1:12" ht="30" customHeight="1" x14ac:dyDescent="0.25">
      <c r="A54" s="328"/>
      <c r="B54" s="28" t="s">
        <v>242</v>
      </c>
      <c r="C54" s="61"/>
      <c r="D54" s="240"/>
      <c r="E54" s="296"/>
      <c r="F54" s="252" t="s">
        <v>251</v>
      </c>
      <c r="G54" s="231">
        <v>0</v>
      </c>
      <c r="H54" s="316"/>
      <c r="I54" s="320"/>
      <c r="J54" s="316"/>
      <c r="K54" s="320"/>
      <c r="L54" s="40"/>
    </row>
    <row r="55" spans="1:12" ht="30" customHeight="1" x14ac:dyDescent="0.25">
      <c r="A55" s="328"/>
      <c r="B55" s="28" t="s">
        <v>243</v>
      </c>
      <c r="C55" s="61"/>
      <c r="D55" s="240"/>
      <c r="E55" s="296"/>
      <c r="F55" s="252" t="s">
        <v>251</v>
      </c>
      <c r="G55" s="231">
        <v>0</v>
      </c>
      <c r="H55" s="316"/>
      <c r="I55" s="320"/>
      <c r="J55" s="316"/>
      <c r="K55" s="320"/>
      <c r="L55" s="40"/>
    </row>
    <row r="56" spans="1:12" ht="30" customHeight="1" x14ac:dyDescent="0.25">
      <c r="A56" s="328"/>
      <c r="B56" s="75" t="s">
        <v>244</v>
      </c>
      <c r="C56" s="61"/>
      <c r="D56" s="240"/>
      <c r="E56" s="296"/>
      <c r="F56" s="252" t="s">
        <v>251</v>
      </c>
      <c r="G56" s="231">
        <v>0</v>
      </c>
      <c r="H56" s="316"/>
      <c r="I56" s="320"/>
      <c r="J56" s="316"/>
      <c r="K56" s="320"/>
      <c r="L56" s="40"/>
    </row>
    <row r="57" spans="1:12" ht="30" customHeight="1" x14ac:dyDescent="0.25">
      <c r="A57" s="328"/>
      <c r="B57" s="29" t="s">
        <v>245</v>
      </c>
      <c r="C57" s="61"/>
      <c r="D57" s="240"/>
      <c r="E57" s="296"/>
      <c r="F57" s="252" t="s">
        <v>251</v>
      </c>
      <c r="G57" s="231">
        <v>0</v>
      </c>
      <c r="H57" s="316"/>
      <c r="I57" s="320"/>
      <c r="J57" s="316"/>
      <c r="K57" s="320"/>
      <c r="L57" s="40"/>
    </row>
    <row r="58" spans="1:12" ht="30" customHeight="1" x14ac:dyDescent="0.25">
      <c r="A58" s="328"/>
      <c r="B58" s="30" t="s">
        <v>246</v>
      </c>
      <c r="C58" s="61"/>
      <c r="D58" s="240"/>
      <c r="E58" s="296"/>
      <c r="F58" s="252" t="s">
        <v>251</v>
      </c>
      <c r="G58" s="231">
        <v>0</v>
      </c>
      <c r="H58" s="316"/>
      <c r="I58" s="320"/>
      <c r="J58" s="316"/>
      <c r="K58" s="320"/>
      <c r="L58" s="40"/>
    </row>
    <row r="59" spans="1:12" ht="30" customHeight="1" x14ac:dyDescent="0.25">
      <c r="A59" s="328"/>
      <c r="B59" s="25" t="s">
        <v>239</v>
      </c>
      <c r="C59" s="63"/>
      <c r="D59" s="241"/>
      <c r="E59" s="296"/>
      <c r="F59" s="252" t="s">
        <v>251</v>
      </c>
      <c r="G59" s="231">
        <v>0</v>
      </c>
      <c r="H59" s="316"/>
      <c r="I59" s="320"/>
      <c r="J59" s="316"/>
      <c r="K59" s="320"/>
      <c r="L59" s="40"/>
    </row>
    <row r="60" spans="1:12" ht="30" customHeight="1" x14ac:dyDescent="0.25">
      <c r="A60" s="328"/>
      <c r="B60" s="25" t="s">
        <v>247</v>
      </c>
      <c r="C60" s="63"/>
      <c r="D60" s="241"/>
      <c r="E60" s="296"/>
      <c r="F60" s="252" t="s">
        <v>251</v>
      </c>
      <c r="G60" s="231">
        <v>0</v>
      </c>
      <c r="H60" s="316"/>
      <c r="I60" s="320"/>
      <c r="J60" s="316"/>
      <c r="K60" s="320"/>
      <c r="L60" s="40"/>
    </row>
    <row r="61" spans="1:12" ht="30" customHeight="1" thickBot="1" x14ac:dyDescent="0.3">
      <c r="A61" s="309"/>
      <c r="B61" s="27" t="s">
        <v>240</v>
      </c>
      <c r="C61" s="62"/>
      <c r="D61" s="242"/>
      <c r="E61" s="297"/>
      <c r="F61" s="249" t="s">
        <v>251</v>
      </c>
      <c r="G61" s="229">
        <v>0</v>
      </c>
      <c r="H61" s="305"/>
      <c r="I61" s="321"/>
      <c r="J61" s="305"/>
      <c r="K61" s="321"/>
      <c r="L61" s="40"/>
    </row>
    <row r="62" spans="1:12" ht="22.5" customHeight="1" thickBot="1" x14ac:dyDescent="0.3">
      <c r="A62" s="310" t="s">
        <v>16</v>
      </c>
      <c r="B62" s="311"/>
      <c r="C62" s="311"/>
      <c r="D62" s="311"/>
      <c r="E62" s="230"/>
      <c r="F62" s="230"/>
      <c r="G62" s="31">
        <f>SUM(G53:G61)</f>
        <v>0</v>
      </c>
      <c r="H62" s="109"/>
      <c r="I62" s="35"/>
      <c r="J62" s="35"/>
      <c r="K62" s="110"/>
      <c r="L62" s="39"/>
    </row>
    <row r="63" spans="1:12" ht="30" customHeight="1" x14ac:dyDescent="0.25">
      <c r="A63" s="331" t="s">
        <v>17</v>
      </c>
      <c r="B63" s="34" t="s">
        <v>137</v>
      </c>
      <c r="C63" s="64"/>
      <c r="D63" s="89"/>
      <c r="E63" s="295" t="s">
        <v>257</v>
      </c>
      <c r="F63" s="248" t="s">
        <v>251</v>
      </c>
      <c r="G63" s="228">
        <v>0</v>
      </c>
      <c r="H63" s="304">
        <v>0</v>
      </c>
      <c r="I63" s="302">
        <v>0</v>
      </c>
      <c r="J63" s="304">
        <v>0</v>
      </c>
      <c r="K63" s="304">
        <v>0</v>
      </c>
      <c r="L63" s="40"/>
    </row>
    <row r="64" spans="1:12" ht="30" customHeight="1" x14ac:dyDescent="0.25">
      <c r="A64" s="333"/>
      <c r="B64" s="28" t="s">
        <v>242</v>
      </c>
      <c r="C64" s="65"/>
      <c r="D64" s="90"/>
      <c r="E64" s="296"/>
      <c r="F64" s="252" t="s">
        <v>251</v>
      </c>
      <c r="G64" s="231">
        <v>0</v>
      </c>
      <c r="H64" s="316"/>
      <c r="I64" s="334"/>
      <c r="J64" s="316"/>
      <c r="K64" s="316"/>
      <c r="L64" s="40"/>
    </row>
    <row r="65" spans="1:12" ht="30" customHeight="1" x14ac:dyDescent="0.25">
      <c r="A65" s="333"/>
      <c r="B65" s="28" t="s">
        <v>243</v>
      </c>
      <c r="C65" s="65"/>
      <c r="D65" s="90"/>
      <c r="E65" s="296"/>
      <c r="F65" s="252" t="s">
        <v>251</v>
      </c>
      <c r="G65" s="231">
        <v>0</v>
      </c>
      <c r="H65" s="316"/>
      <c r="I65" s="334"/>
      <c r="J65" s="316"/>
      <c r="K65" s="316"/>
      <c r="L65" s="40"/>
    </row>
    <row r="66" spans="1:12" ht="30" customHeight="1" x14ac:dyDescent="0.25">
      <c r="A66" s="333"/>
      <c r="B66" s="75" t="s">
        <v>244</v>
      </c>
      <c r="C66" s="65"/>
      <c r="D66" s="90"/>
      <c r="E66" s="296"/>
      <c r="F66" s="252" t="s">
        <v>251</v>
      </c>
      <c r="G66" s="231">
        <v>0</v>
      </c>
      <c r="H66" s="316"/>
      <c r="I66" s="334"/>
      <c r="J66" s="316"/>
      <c r="K66" s="316"/>
      <c r="L66" s="40"/>
    </row>
    <row r="67" spans="1:12" ht="30" customHeight="1" x14ac:dyDescent="0.25">
      <c r="A67" s="333"/>
      <c r="B67" s="29" t="s">
        <v>245</v>
      </c>
      <c r="C67" s="65"/>
      <c r="D67" s="90"/>
      <c r="E67" s="296"/>
      <c r="F67" s="252" t="s">
        <v>251</v>
      </c>
      <c r="G67" s="231">
        <v>0</v>
      </c>
      <c r="H67" s="316"/>
      <c r="I67" s="334"/>
      <c r="J67" s="316"/>
      <c r="K67" s="316"/>
      <c r="L67" s="40"/>
    </row>
    <row r="68" spans="1:12" ht="30" customHeight="1" x14ac:dyDescent="0.25">
      <c r="A68" s="333"/>
      <c r="B68" s="30" t="s">
        <v>246</v>
      </c>
      <c r="C68" s="61"/>
      <c r="D68" s="240"/>
      <c r="E68" s="296"/>
      <c r="F68" s="252" t="s">
        <v>251</v>
      </c>
      <c r="G68" s="231">
        <v>0</v>
      </c>
      <c r="H68" s="316"/>
      <c r="I68" s="334"/>
      <c r="J68" s="316"/>
      <c r="K68" s="316"/>
      <c r="L68" s="40"/>
    </row>
    <row r="69" spans="1:12" ht="30" customHeight="1" x14ac:dyDescent="0.25">
      <c r="A69" s="333"/>
      <c r="B69" s="25" t="s">
        <v>239</v>
      </c>
      <c r="C69" s="63"/>
      <c r="D69" s="241"/>
      <c r="E69" s="296"/>
      <c r="F69" s="252" t="s">
        <v>251</v>
      </c>
      <c r="G69" s="231">
        <v>0</v>
      </c>
      <c r="H69" s="316"/>
      <c r="I69" s="334"/>
      <c r="J69" s="316"/>
      <c r="K69" s="316"/>
      <c r="L69" s="40"/>
    </row>
    <row r="70" spans="1:12" ht="30" customHeight="1" x14ac:dyDescent="0.25">
      <c r="A70" s="333"/>
      <c r="B70" s="25" t="s">
        <v>247</v>
      </c>
      <c r="C70" s="63"/>
      <c r="D70" s="241"/>
      <c r="E70" s="296"/>
      <c r="F70" s="252" t="s">
        <v>251</v>
      </c>
      <c r="G70" s="231">
        <v>0</v>
      </c>
      <c r="H70" s="316"/>
      <c r="I70" s="334"/>
      <c r="J70" s="316"/>
      <c r="K70" s="316"/>
      <c r="L70" s="40"/>
    </row>
    <row r="71" spans="1:12" ht="30" customHeight="1" thickBot="1" x14ac:dyDescent="0.3">
      <c r="A71" s="332"/>
      <c r="B71" s="27" t="s">
        <v>240</v>
      </c>
      <c r="C71" s="62"/>
      <c r="D71" s="242"/>
      <c r="E71" s="297"/>
      <c r="F71" s="249" t="s">
        <v>251</v>
      </c>
      <c r="G71" s="229">
        <v>0</v>
      </c>
      <c r="H71" s="305"/>
      <c r="I71" s="303"/>
      <c r="J71" s="305"/>
      <c r="K71" s="305"/>
      <c r="L71" s="40"/>
    </row>
    <row r="72" spans="1:12" ht="28.5" customHeight="1" thickBot="1" x14ac:dyDescent="0.3">
      <c r="A72" s="310" t="s">
        <v>18</v>
      </c>
      <c r="B72" s="311"/>
      <c r="C72" s="311"/>
      <c r="D72" s="311"/>
      <c r="E72" s="230"/>
      <c r="F72" s="230"/>
      <c r="G72" s="31">
        <f>SUM(G63:G71)</f>
        <v>0</v>
      </c>
      <c r="H72" s="109"/>
      <c r="I72" s="59"/>
      <c r="J72" s="35"/>
      <c r="K72" s="119"/>
      <c r="L72" s="39"/>
    </row>
    <row r="73" spans="1:12" ht="30" customHeight="1" x14ac:dyDescent="0.25">
      <c r="A73" s="300" t="s">
        <v>129</v>
      </c>
      <c r="B73" s="34" t="s">
        <v>146</v>
      </c>
      <c r="C73" s="64"/>
      <c r="D73" s="89"/>
      <c r="E73" s="295" t="s">
        <v>257</v>
      </c>
      <c r="F73" s="248" t="s">
        <v>251</v>
      </c>
      <c r="G73" s="228">
        <v>0</v>
      </c>
      <c r="H73" s="304">
        <v>0</v>
      </c>
      <c r="I73" s="302">
        <v>0</v>
      </c>
      <c r="J73" s="304">
        <v>0</v>
      </c>
      <c r="K73" s="304">
        <v>0</v>
      </c>
      <c r="L73" s="40"/>
    </row>
    <row r="74" spans="1:12" ht="30" customHeight="1" x14ac:dyDescent="0.25">
      <c r="A74" s="315"/>
      <c r="B74" s="28" t="s">
        <v>242</v>
      </c>
      <c r="C74" s="65"/>
      <c r="D74" s="90"/>
      <c r="E74" s="296"/>
      <c r="F74" s="252" t="s">
        <v>251</v>
      </c>
      <c r="G74" s="231">
        <v>0</v>
      </c>
      <c r="H74" s="316"/>
      <c r="I74" s="334"/>
      <c r="J74" s="316"/>
      <c r="K74" s="316"/>
      <c r="L74" s="40"/>
    </row>
    <row r="75" spans="1:12" ht="30" customHeight="1" x14ac:dyDescent="0.25">
      <c r="A75" s="315"/>
      <c r="B75" s="28" t="s">
        <v>243</v>
      </c>
      <c r="C75" s="65"/>
      <c r="D75" s="90"/>
      <c r="E75" s="296"/>
      <c r="F75" s="252" t="s">
        <v>251</v>
      </c>
      <c r="G75" s="231">
        <v>0</v>
      </c>
      <c r="H75" s="316"/>
      <c r="I75" s="334"/>
      <c r="J75" s="316"/>
      <c r="K75" s="316"/>
      <c r="L75" s="40"/>
    </row>
    <row r="76" spans="1:12" ht="30" customHeight="1" x14ac:dyDescent="0.25">
      <c r="A76" s="315"/>
      <c r="B76" s="75" t="s">
        <v>244</v>
      </c>
      <c r="C76" s="65"/>
      <c r="D76" s="90"/>
      <c r="E76" s="296"/>
      <c r="F76" s="252" t="s">
        <v>251</v>
      </c>
      <c r="G76" s="231">
        <v>0</v>
      </c>
      <c r="H76" s="316"/>
      <c r="I76" s="334"/>
      <c r="J76" s="316"/>
      <c r="K76" s="316"/>
      <c r="L76" s="40"/>
    </row>
    <row r="77" spans="1:12" ht="30" customHeight="1" x14ac:dyDescent="0.25">
      <c r="A77" s="315"/>
      <c r="B77" s="29" t="s">
        <v>245</v>
      </c>
      <c r="C77" s="65"/>
      <c r="D77" s="90"/>
      <c r="E77" s="296"/>
      <c r="F77" s="252" t="s">
        <v>251</v>
      </c>
      <c r="G77" s="231">
        <v>0</v>
      </c>
      <c r="H77" s="316"/>
      <c r="I77" s="334"/>
      <c r="J77" s="316"/>
      <c r="K77" s="316"/>
      <c r="L77" s="40"/>
    </row>
    <row r="78" spans="1:12" ht="30" customHeight="1" x14ac:dyDescent="0.25">
      <c r="A78" s="315"/>
      <c r="B78" s="30" t="s">
        <v>246</v>
      </c>
      <c r="C78" s="61"/>
      <c r="D78" s="240"/>
      <c r="E78" s="296"/>
      <c r="F78" s="252" t="s">
        <v>251</v>
      </c>
      <c r="G78" s="231">
        <v>0</v>
      </c>
      <c r="H78" s="316"/>
      <c r="I78" s="334"/>
      <c r="J78" s="316"/>
      <c r="K78" s="316"/>
      <c r="L78" s="40"/>
    </row>
    <row r="79" spans="1:12" ht="30" customHeight="1" x14ac:dyDescent="0.25">
      <c r="A79" s="315"/>
      <c r="B79" s="25" t="s">
        <v>239</v>
      </c>
      <c r="C79" s="63"/>
      <c r="D79" s="241"/>
      <c r="E79" s="296"/>
      <c r="F79" s="252" t="s">
        <v>251</v>
      </c>
      <c r="G79" s="231">
        <v>0</v>
      </c>
      <c r="H79" s="316"/>
      <c r="I79" s="334"/>
      <c r="J79" s="316"/>
      <c r="K79" s="316"/>
      <c r="L79" s="40"/>
    </row>
    <row r="80" spans="1:12" ht="30" customHeight="1" x14ac:dyDescent="0.25">
      <c r="A80" s="315"/>
      <c r="B80" s="25" t="s">
        <v>247</v>
      </c>
      <c r="C80" s="63"/>
      <c r="D80" s="241"/>
      <c r="E80" s="296"/>
      <c r="F80" s="252" t="s">
        <v>251</v>
      </c>
      <c r="G80" s="231">
        <v>0</v>
      </c>
      <c r="H80" s="316"/>
      <c r="I80" s="334"/>
      <c r="J80" s="316"/>
      <c r="K80" s="316"/>
      <c r="L80" s="40"/>
    </row>
    <row r="81" spans="1:12" ht="30" customHeight="1" thickBot="1" x14ac:dyDescent="0.3">
      <c r="A81" s="301"/>
      <c r="B81" s="27" t="s">
        <v>248</v>
      </c>
      <c r="C81" s="62"/>
      <c r="D81" s="242"/>
      <c r="E81" s="297"/>
      <c r="F81" s="249" t="s">
        <v>251</v>
      </c>
      <c r="G81" s="229">
        <v>0</v>
      </c>
      <c r="H81" s="305"/>
      <c r="I81" s="303"/>
      <c r="J81" s="305"/>
      <c r="K81" s="305"/>
      <c r="L81" s="40"/>
    </row>
    <row r="82" spans="1:12" ht="28.5" customHeight="1" thickBot="1" x14ac:dyDescent="0.3">
      <c r="A82" s="310" t="s">
        <v>155</v>
      </c>
      <c r="B82" s="311"/>
      <c r="C82" s="311"/>
      <c r="D82" s="311"/>
      <c r="E82" s="230"/>
      <c r="F82" s="230"/>
      <c r="G82" s="31">
        <f>SUM(G73:G81)</f>
        <v>0</v>
      </c>
      <c r="H82" s="109"/>
      <c r="I82" s="59"/>
      <c r="J82" s="35"/>
      <c r="K82" s="119"/>
      <c r="L82" s="39"/>
    </row>
    <row r="83" spans="1:12" ht="30" customHeight="1" x14ac:dyDescent="0.25">
      <c r="A83" s="331" t="s">
        <v>35</v>
      </c>
      <c r="B83" s="34" t="s">
        <v>138</v>
      </c>
      <c r="C83" s="64"/>
      <c r="D83" s="89"/>
      <c r="E83" s="295" t="s">
        <v>257</v>
      </c>
      <c r="F83" s="248" t="s">
        <v>251</v>
      </c>
      <c r="G83" s="228">
        <v>0</v>
      </c>
      <c r="H83" s="304">
        <v>0</v>
      </c>
      <c r="I83" s="302">
        <v>0</v>
      </c>
      <c r="J83" s="304">
        <v>0</v>
      </c>
      <c r="K83" s="304">
        <v>0</v>
      </c>
      <c r="L83" s="40"/>
    </row>
    <row r="84" spans="1:12" ht="30" customHeight="1" x14ac:dyDescent="0.25">
      <c r="A84" s="333"/>
      <c r="B84" s="28" t="s">
        <v>242</v>
      </c>
      <c r="C84" s="65"/>
      <c r="D84" s="90"/>
      <c r="E84" s="296"/>
      <c r="F84" s="252" t="s">
        <v>251</v>
      </c>
      <c r="G84" s="231">
        <v>0</v>
      </c>
      <c r="H84" s="316"/>
      <c r="I84" s="334"/>
      <c r="J84" s="316"/>
      <c r="K84" s="316"/>
      <c r="L84" s="40"/>
    </row>
    <row r="85" spans="1:12" ht="30" customHeight="1" x14ac:dyDescent="0.25">
      <c r="A85" s="333"/>
      <c r="B85" s="28" t="s">
        <v>243</v>
      </c>
      <c r="C85" s="65"/>
      <c r="D85" s="90"/>
      <c r="E85" s="296"/>
      <c r="F85" s="252" t="s">
        <v>251</v>
      </c>
      <c r="G85" s="231">
        <v>0</v>
      </c>
      <c r="H85" s="316"/>
      <c r="I85" s="334"/>
      <c r="J85" s="316"/>
      <c r="K85" s="316"/>
      <c r="L85" s="40"/>
    </row>
    <row r="86" spans="1:12" ht="30" customHeight="1" x14ac:dyDescent="0.25">
      <c r="A86" s="333"/>
      <c r="B86" s="75" t="s">
        <v>244</v>
      </c>
      <c r="C86" s="65"/>
      <c r="D86" s="90"/>
      <c r="E86" s="296"/>
      <c r="F86" s="252" t="s">
        <v>251</v>
      </c>
      <c r="G86" s="231">
        <v>0</v>
      </c>
      <c r="H86" s="316"/>
      <c r="I86" s="334"/>
      <c r="J86" s="316"/>
      <c r="K86" s="316"/>
      <c r="L86" s="40"/>
    </row>
    <row r="87" spans="1:12" ht="30" customHeight="1" x14ac:dyDescent="0.25">
      <c r="A87" s="333"/>
      <c r="B87" s="29" t="s">
        <v>245</v>
      </c>
      <c r="C87" s="65"/>
      <c r="D87" s="90"/>
      <c r="E87" s="296"/>
      <c r="F87" s="252" t="s">
        <v>251</v>
      </c>
      <c r="G87" s="231">
        <v>0</v>
      </c>
      <c r="H87" s="316"/>
      <c r="I87" s="334"/>
      <c r="J87" s="316"/>
      <c r="K87" s="316"/>
      <c r="L87" s="40"/>
    </row>
    <row r="88" spans="1:12" ht="30" customHeight="1" x14ac:dyDescent="0.25">
      <c r="A88" s="333"/>
      <c r="B88" s="30" t="s">
        <v>246</v>
      </c>
      <c r="C88" s="61"/>
      <c r="D88" s="240"/>
      <c r="E88" s="296"/>
      <c r="F88" s="252" t="s">
        <v>251</v>
      </c>
      <c r="G88" s="231">
        <v>0</v>
      </c>
      <c r="H88" s="316"/>
      <c r="I88" s="334"/>
      <c r="J88" s="316"/>
      <c r="K88" s="316"/>
      <c r="L88" s="40"/>
    </row>
    <row r="89" spans="1:12" ht="30" customHeight="1" x14ac:dyDescent="0.25">
      <c r="A89" s="333"/>
      <c r="B89" s="25" t="s">
        <v>239</v>
      </c>
      <c r="C89" s="63"/>
      <c r="D89" s="241"/>
      <c r="E89" s="296"/>
      <c r="F89" s="252" t="s">
        <v>251</v>
      </c>
      <c r="G89" s="231">
        <v>0</v>
      </c>
      <c r="H89" s="316"/>
      <c r="I89" s="334"/>
      <c r="J89" s="316"/>
      <c r="K89" s="316"/>
      <c r="L89" s="40"/>
    </row>
    <row r="90" spans="1:12" ht="30" customHeight="1" x14ac:dyDescent="0.25">
      <c r="A90" s="333"/>
      <c r="B90" s="25" t="s">
        <v>249</v>
      </c>
      <c r="C90" s="63"/>
      <c r="D90" s="241"/>
      <c r="E90" s="296"/>
      <c r="F90" s="252" t="s">
        <v>251</v>
      </c>
      <c r="G90" s="231">
        <v>0</v>
      </c>
      <c r="H90" s="316"/>
      <c r="I90" s="334"/>
      <c r="J90" s="316"/>
      <c r="K90" s="316"/>
      <c r="L90" s="40"/>
    </row>
    <row r="91" spans="1:12" ht="30" customHeight="1" thickBot="1" x14ac:dyDescent="0.3">
      <c r="A91" s="332"/>
      <c r="B91" s="27" t="s">
        <v>240</v>
      </c>
      <c r="C91" s="62"/>
      <c r="D91" s="242"/>
      <c r="E91" s="297"/>
      <c r="F91" s="249" t="s">
        <v>251</v>
      </c>
      <c r="G91" s="229">
        <v>0</v>
      </c>
      <c r="H91" s="305"/>
      <c r="I91" s="303"/>
      <c r="J91" s="305"/>
      <c r="K91" s="305"/>
      <c r="L91" s="40"/>
    </row>
    <row r="92" spans="1:12" ht="28.5" customHeight="1" thickBot="1" x14ac:dyDescent="0.3">
      <c r="A92" s="310" t="s">
        <v>36</v>
      </c>
      <c r="B92" s="311"/>
      <c r="C92" s="311"/>
      <c r="D92" s="311"/>
      <c r="E92" s="227"/>
      <c r="F92" s="227"/>
      <c r="G92" s="31">
        <f>SUM(G83:G91)</f>
        <v>0</v>
      </c>
      <c r="H92" s="109"/>
      <c r="I92" s="35"/>
      <c r="J92" s="35"/>
      <c r="K92" s="110"/>
      <c r="L92" s="39"/>
    </row>
  </sheetData>
  <sheetProtection formatCells="0" formatColumns="0" formatRows="0" insertColumns="0" insertRows="0" insertHyperlinks="0" deleteColumns="0" deleteRows="0" sort="0" autoFilter="0" pivotTables="0"/>
  <protectedRanges>
    <protectedRange sqref="C5:F6 C29:F33 C35:F39 C41:F45 C47:F51 C53:F61 C8:F9 C11:F12 C14:F15 C17:F18 C20:F21 C23:F24 C26:F27 C63:F71 C73:F81 C83:F91" name="Plage4"/>
    <protectedRange sqref="H53:K61 H63:K71 H83:K91 J17:J18 H23:K24 J5:J6 H17:H18 H11:K12 H5:H6 H41:J45 H29:H33 J29:J33 J8:J9 H8:H9 H14:K15 J20:J21 H20:H21 H26:K27 H35:H39 J35:J39 H47:J51 H73:K81" name="Plage2"/>
  </protectedRanges>
  <mergeCells count="95">
    <mergeCell ref="K41:K45"/>
    <mergeCell ref="J53:J61"/>
    <mergeCell ref="K53:K61"/>
    <mergeCell ref="J29:J33"/>
    <mergeCell ref="K29:K33"/>
    <mergeCell ref="K47:K51"/>
    <mergeCell ref="J35:J39"/>
    <mergeCell ref="K35:K39"/>
    <mergeCell ref="J47:J51"/>
    <mergeCell ref="A92:D92"/>
    <mergeCell ref="J83:J91"/>
    <mergeCell ref="K83:K91"/>
    <mergeCell ref="J63:J71"/>
    <mergeCell ref="K63:K71"/>
    <mergeCell ref="A63:A71"/>
    <mergeCell ref="H63:H71"/>
    <mergeCell ref="I63:I71"/>
    <mergeCell ref="K73:K81"/>
    <mergeCell ref="A82:D82"/>
    <mergeCell ref="A83:A91"/>
    <mergeCell ref="H83:H91"/>
    <mergeCell ref="I83:I91"/>
    <mergeCell ref="J73:J81"/>
    <mergeCell ref="I73:I81"/>
    <mergeCell ref="E63:E71"/>
    <mergeCell ref="I11:I12"/>
    <mergeCell ref="C1:K1"/>
    <mergeCell ref="A72:D72"/>
    <mergeCell ref="A5:A6"/>
    <mergeCell ref="A19:D19"/>
    <mergeCell ref="A29:A33"/>
    <mergeCell ref="A53:A61"/>
    <mergeCell ref="A41:A45"/>
    <mergeCell ref="A46:D46"/>
    <mergeCell ref="A11:A12"/>
    <mergeCell ref="A34:D34"/>
    <mergeCell ref="A13:D13"/>
    <mergeCell ref="A23:A24"/>
    <mergeCell ref="J41:J45"/>
    <mergeCell ref="H29:H33"/>
    <mergeCell ref="I29:I33"/>
    <mergeCell ref="A7:D7"/>
    <mergeCell ref="H2:K2"/>
    <mergeCell ref="A8:A9"/>
    <mergeCell ref="H8:H9"/>
    <mergeCell ref="A10:D10"/>
    <mergeCell ref="E5:E6"/>
    <mergeCell ref="E8:E9"/>
    <mergeCell ref="I53:I61"/>
    <mergeCell ref="A40:D40"/>
    <mergeCell ref="A47:A51"/>
    <mergeCell ref="H47:H51"/>
    <mergeCell ref="I47:I51"/>
    <mergeCell ref="I41:I45"/>
    <mergeCell ref="H41:H45"/>
    <mergeCell ref="E41:E45"/>
    <mergeCell ref="E47:E51"/>
    <mergeCell ref="E53:E61"/>
    <mergeCell ref="A62:D62"/>
    <mergeCell ref="C2:G2"/>
    <mergeCell ref="A52:D52"/>
    <mergeCell ref="A73:A81"/>
    <mergeCell ref="H73:H81"/>
    <mergeCell ref="A35:A39"/>
    <mergeCell ref="H35:H39"/>
    <mergeCell ref="H53:H61"/>
    <mergeCell ref="A22:D22"/>
    <mergeCell ref="A26:A27"/>
    <mergeCell ref="H26:H27"/>
    <mergeCell ref="A28:D28"/>
    <mergeCell ref="A25:D25"/>
    <mergeCell ref="H23:H24"/>
    <mergeCell ref="H5:H6"/>
    <mergeCell ref="H11:H12"/>
    <mergeCell ref="I35:I39"/>
    <mergeCell ref="A14:A15"/>
    <mergeCell ref="H14:H15"/>
    <mergeCell ref="I14:I15"/>
    <mergeCell ref="A16:D16"/>
    <mergeCell ref="A20:A21"/>
    <mergeCell ref="H20:H21"/>
    <mergeCell ref="H17:H18"/>
    <mergeCell ref="I26:I27"/>
    <mergeCell ref="I23:I24"/>
    <mergeCell ref="A17:A18"/>
    <mergeCell ref="E26:E27"/>
    <mergeCell ref="E29:E33"/>
    <mergeCell ref="E35:E39"/>
    <mergeCell ref="E73:E81"/>
    <mergeCell ref="E83:E91"/>
    <mergeCell ref="E11:E12"/>
    <mergeCell ref="E14:E15"/>
    <mergeCell ref="E17:E18"/>
    <mergeCell ref="E20:E21"/>
    <mergeCell ref="E23:E2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showGridLines="0" zoomScale="80" zoomScaleNormal="80" workbookViewId="0">
      <selection activeCell="D3" sqref="D3"/>
    </sheetView>
  </sheetViews>
  <sheetFormatPr baseColWidth="10" defaultColWidth="11.42578125" defaultRowHeight="15" x14ac:dyDescent="0.25"/>
  <cols>
    <col min="1" max="1" width="53.140625" style="52" customWidth="1"/>
    <col min="2" max="2" width="144.5703125" customWidth="1"/>
    <col min="3" max="6" width="25.28515625" customWidth="1"/>
  </cols>
  <sheetData>
    <row r="1" spans="1:6" ht="83.25" customHeight="1" thickBot="1" x14ac:dyDescent="0.3">
      <c r="A1" s="55"/>
      <c r="B1" s="338" t="s">
        <v>19</v>
      </c>
      <c r="C1" s="338"/>
      <c r="D1" s="338"/>
      <c r="E1" s="338"/>
      <c r="F1" s="338"/>
    </row>
    <row r="2" spans="1:6" ht="65.25" customHeight="1" thickBot="1" x14ac:dyDescent="0.3">
      <c r="A2" s="342"/>
      <c r="B2" s="344" t="s">
        <v>20</v>
      </c>
      <c r="C2" s="345"/>
      <c r="D2" s="243"/>
      <c r="E2" s="243"/>
      <c r="F2" s="135" t="s">
        <v>21</v>
      </c>
    </row>
    <row r="3" spans="1:6" ht="74.25" customHeight="1" thickBot="1" x14ac:dyDescent="0.3">
      <c r="A3" s="343"/>
      <c r="B3" s="215" t="s">
        <v>22</v>
      </c>
      <c r="C3" s="214" t="s">
        <v>23</v>
      </c>
      <c r="D3" s="214" t="s">
        <v>263</v>
      </c>
      <c r="E3" s="214" t="s">
        <v>252</v>
      </c>
      <c r="F3" s="214" t="s">
        <v>24</v>
      </c>
    </row>
    <row r="4" spans="1:6" ht="30" customHeight="1" x14ac:dyDescent="0.25">
      <c r="A4" s="340" t="s">
        <v>25</v>
      </c>
      <c r="B4" s="157" t="s">
        <v>228</v>
      </c>
      <c r="C4" s="163"/>
      <c r="D4" s="256"/>
      <c r="E4" s="256" t="s">
        <v>253</v>
      </c>
      <c r="F4" s="166">
        <v>0</v>
      </c>
    </row>
    <row r="5" spans="1:6" ht="30" customHeight="1" x14ac:dyDescent="0.25">
      <c r="A5" s="340"/>
      <c r="B5" s="158" t="s">
        <v>229</v>
      </c>
      <c r="C5" s="164"/>
      <c r="D5" s="257"/>
      <c r="E5" s="257" t="s">
        <v>253</v>
      </c>
      <c r="F5" s="167">
        <v>0</v>
      </c>
    </row>
    <row r="6" spans="1:6" ht="30" customHeight="1" x14ac:dyDescent="0.25">
      <c r="A6" s="340"/>
      <c r="B6" s="158" t="s">
        <v>230</v>
      </c>
      <c r="C6" s="164"/>
      <c r="D6" s="257"/>
      <c r="E6" s="257" t="s">
        <v>253</v>
      </c>
      <c r="F6" s="167">
        <v>0</v>
      </c>
    </row>
    <row r="7" spans="1:6" ht="30" customHeight="1" x14ac:dyDescent="0.25">
      <c r="A7" s="340"/>
      <c r="B7" s="158" t="s">
        <v>231</v>
      </c>
      <c r="C7" s="164"/>
      <c r="D7" s="257"/>
      <c r="E7" s="257" t="s">
        <v>253</v>
      </c>
      <c r="F7" s="167">
        <v>0</v>
      </c>
    </row>
    <row r="8" spans="1:6" ht="30" customHeight="1" thickBot="1" x14ac:dyDescent="0.3">
      <c r="A8" s="340"/>
      <c r="B8" s="159" t="s">
        <v>270</v>
      </c>
      <c r="C8" s="165"/>
      <c r="D8" s="268"/>
      <c r="E8" s="258" t="s">
        <v>253</v>
      </c>
      <c r="F8" s="168">
        <v>0</v>
      </c>
    </row>
    <row r="9" spans="1:6" ht="30" customHeight="1" x14ac:dyDescent="0.25">
      <c r="A9" s="339" t="s">
        <v>26</v>
      </c>
      <c r="B9" s="160" t="s">
        <v>232</v>
      </c>
      <c r="C9" s="262"/>
      <c r="D9" s="270" t="s">
        <v>265</v>
      </c>
      <c r="E9" s="265" t="s">
        <v>253</v>
      </c>
      <c r="F9" s="169">
        <v>0</v>
      </c>
    </row>
    <row r="10" spans="1:6" ht="30" customHeight="1" x14ac:dyDescent="0.25">
      <c r="A10" s="340"/>
      <c r="B10" s="161" t="s">
        <v>266</v>
      </c>
      <c r="C10" s="263"/>
      <c r="D10" s="271" t="s">
        <v>267</v>
      </c>
      <c r="E10" s="266" t="s">
        <v>253</v>
      </c>
      <c r="F10" s="167">
        <v>0</v>
      </c>
    </row>
    <row r="11" spans="1:6" ht="30" customHeight="1" thickBot="1" x14ac:dyDescent="0.3">
      <c r="A11" s="341"/>
      <c r="B11" s="179" t="s">
        <v>233</v>
      </c>
      <c r="C11" s="264"/>
      <c r="D11" s="272" t="s">
        <v>268</v>
      </c>
      <c r="E11" s="267" t="s">
        <v>253</v>
      </c>
      <c r="F11" s="184">
        <v>0</v>
      </c>
    </row>
    <row r="12" spans="1:6" ht="30" customHeight="1" x14ac:dyDescent="0.25">
      <c r="A12" s="335" t="s">
        <v>173</v>
      </c>
      <c r="B12" s="180" t="s">
        <v>176</v>
      </c>
      <c r="C12" s="181"/>
      <c r="D12" s="269" t="s">
        <v>264</v>
      </c>
      <c r="E12" s="253" t="s">
        <v>251</v>
      </c>
      <c r="F12" s="166">
        <v>0</v>
      </c>
    </row>
    <row r="13" spans="1:6" ht="30" customHeight="1" x14ac:dyDescent="0.25">
      <c r="A13" s="336"/>
      <c r="B13" s="161" t="s">
        <v>177</v>
      </c>
      <c r="C13" s="182"/>
      <c r="D13" s="254" t="s">
        <v>264</v>
      </c>
      <c r="E13" s="254" t="s">
        <v>251</v>
      </c>
      <c r="F13" s="167">
        <v>0</v>
      </c>
    </row>
    <row r="14" spans="1:6" ht="30" customHeight="1" x14ac:dyDescent="0.25">
      <c r="A14" s="336"/>
      <c r="B14" s="161" t="s">
        <v>172</v>
      </c>
      <c r="C14" s="182"/>
      <c r="D14" s="254" t="s">
        <v>264</v>
      </c>
      <c r="E14" s="254" t="s">
        <v>251</v>
      </c>
      <c r="F14" s="167">
        <v>0</v>
      </c>
    </row>
    <row r="15" spans="1:6" ht="30" customHeight="1" thickBot="1" x14ac:dyDescent="0.3">
      <c r="A15" s="337"/>
      <c r="B15" s="162" t="s">
        <v>178</v>
      </c>
      <c r="C15" s="183"/>
      <c r="D15" s="255" t="s">
        <v>264</v>
      </c>
      <c r="E15" s="255" t="s">
        <v>251</v>
      </c>
      <c r="F15" s="168">
        <v>0</v>
      </c>
    </row>
  </sheetData>
  <sheetProtection formatCells="0" formatColumns="0" formatRows="0" insertColumns="0" insertRows="0" insertHyperlinks="0" deleteColumns="0" deleteRows="0" sort="0" autoFilter="0" pivotTables="0"/>
  <protectedRanges>
    <protectedRange sqref="C4:F15" name="Plage1"/>
  </protectedRanges>
  <mergeCells count="6">
    <mergeCell ref="A12:A15"/>
    <mergeCell ref="B1:F1"/>
    <mergeCell ref="A9:A11"/>
    <mergeCell ref="A2:A3"/>
    <mergeCell ref="A4:A8"/>
    <mergeCell ref="B2:C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
  <sheetViews>
    <sheetView showGridLines="0" zoomScale="95" zoomScaleNormal="95" workbookViewId="0">
      <selection activeCell="D3" sqref="D3"/>
    </sheetView>
  </sheetViews>
  <sheetFormatPr baseColWidth="10" defaultColWidth="11.42578125" defaultRowHeight="15" x14ac:dyDescent="0.25"/>
  <cols>
    <col min="1" max="1" width="72.140625" customWidth="1"/>
    <col min="2" max="3" width="20.42578125" customWidth="1"/>
    <col min="4" max="4" width="15" customWidth="1"/>
    <col min="5" max="6" width="20.42578125" customWidth="1"/>
  </cols>
  <sheetData>
    <row r="1" spans="1:11" s="120" customFormat="1" ht="75.75" customHeight="1" thickBot="1" x14ac:dyDescent="0.3">
      <c r="B1" s="346" t="s">
        <v>261</v>
      </c>
      <c r="C1" s="346"/>
      <c r="D1" s="346"/>
      <c r="E1" s="346"/>
      <c r="F1" s="346"/>
      <c r="G1" s="32"/>
      <c r="H1" s="32"/>
      <c r="I1" s="32"/>
      <c r="J1" s="32"/>
      <c r="K1" s="32"/>
    </row>
    <row r="2" spans="1:11" s="120" customFormat="1" ht="50.1" customHeight="1" thickBot="1" x14ac:dyDescent="0.3">
      <c r="A2" s="121"/>
      <c r="B2" s="347" t="s">
        <v>260</v>
      </c>
      <c r="C2" s="348"/>
      <c r="D2" s="348"/>
      <c r="E2" s="348"/>
      <c r="F2" s="349"/>
    </row>
    <row r="3" spans="1:11" s="120" customFormat="1" ht="59.25" customHeight="1" thickBot="1" x14ac:dyDescent="0.3">
      <c r="A3" s="216" t="s">
        <v>106</v>
      </c>
      <c r="B3" s="217" t="s">
        <v>107</v>
      </c>
      <c r="C3" s="218" t="s">
        <v>108</v>
      </c>
      <c r="D3" s="233" t="s">
        <v>254</v>
      </c>
      <c r="E3" s="233" t="s">
        <v>250</v>
      </c>
      <c r="F3" s="219" t="s">
        <v>224</v>
      </c>
    </row>
    <row r="4" spans="1:11" s="120" customFormat="1" ht="46.5" customHeight="1" thickBot="1" x14ac:dyDescent="0.3">
      <c r="A4" s="122" t="s">
        <v>148</v>
      </c>
      <c r="B4" s="123"/>
      <c r="C4" s="123"/>
      <c r="D4" s="246" t="s">
        <v>258</v>
      </c>
      <c r="E4" s="246" t="s">
        <v>251</v>
      </c>
      <c r="F4" s="133"/>
    </row>
    <row r="5" spans="1:11" s="120" customFormat="1" ht="33" customHeight="1" thickBot="1" x14ac:dyDescent="0.3">
      <c r="A5" s="129" t="s">
        <v>147</v>
      </c>
      <c r="B5" s="130"/>
      <c r="C5" s="130"/>
      <c r="D5" s="247" t="s">
        <v>258</v>
      </c>
      <c r="E5" s="247" t="s">
        <v>251</v>
      </c>
      <c r="F5" s="133"/>
    </row>
    <row r="6" spans="1:11" s="120" customFormat="1" ht="21" customHeight="1" thickBot="1" x14ac:dyDescent="0.3">
      <c r="A6" s="124"/>
      <c r="B6" s="124"/>
      <c r="C6" s="124"/>
      <c r="D6" s="124"/>
      <c r="E6" s="124"/>
      <c r="F6" s="124"/>
    </row>
    <row r="7" spans="1:11" s="120" customFormat="1" ht="50.1" customHeight="1" thickBot="1" x14ac:dyDescent="0.3">
      <c r="A7" s="125"/>
      <c r="B7" s="347" t="s">
        <v>110</v>
      </c>
      <c r="C7" s="348"/>
      <c r="D7" s="348"/>
      <c r="E7" s="348"/>
      <c r="F7" s="349"/>
    </row>
    <row r="8" spans="1:11" s="120" customFormat="1" ht="68.25" customHeight="1" thickBot="1" x14ac:dyDescent="0.3">
      <c r="A8" s="216" t="s">
        <v>6</v>
      </c>
      <c r="B8" s="217" t="s">
        <v>107</v>
      </c>
      <c r="C8" s="218" t="s">
        <v>108</v>
      </c>
      <c r="D8" s="233" t="s">
        <v>254</v>
      </c>
      <c r="E8" s="233" t="s">
        <v>250</v>
      </c>
      <c r="F8" s="219" t="s">
        <v>225</v>
      </c>
    </row>
    <row r="9" spans="1:11" s="120" customFormat="1" ht="46.5" customHeight="1" thickBot="1" x14ac:dyDescent="0.3">
      <c r="A9" s="122" t="s">
        <v>234</v>
      </c>
      <c r="B9" s="126"/>
      <c r="C9" s="123"/>
      <c r="D9" s="246" t="s">
        <v>258</v>
      </c>
      <c r="E9" s="246" t="s">
        <v>251</v>
      </c>
      <c r="F9" s="133"/>
    </row>
    <row r="10" spans="1:11" s="120" customFormat="1" ht="39" customHeight="1" thickBot="1" x14ac:dyDescent="0.3">
      <c r="A10" s="129" t="s">
        <v>111</v>
      </c>
      <c r="B10" s="130"/>
      <c r="C10" s="130"/>
      <c r="D10" s="247" t="s">
        <v>258</v>
      </c>
      <c r="E10" s="247" t="s">
        <v>251</v>
      </c>
      <c r="F10" s="133"/>
    </row>
  </sheetData>
  <sheetProtection formatCells="0" formatColumns="0" formatRows="0" insertColumns="0" insertRows="0" insertHyperlinks="0" deleteColumns="0" deleteRows="0" sort="0" autoFilter="0" pivotTables="0"/>
  <protectedRanges>
    <protectedRange sqref="B4:E5 B9:E10" name="Plage1"/>
  </protectedRanges>
  <mergeCells count="3">
    <mergeCell ref="B1:F1"/>
    <mergeCell ref="B2:F2"/>
    <mergeCell ref="B7:F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2"/>
  <sheetViews>
    <sheetView showGridLines="0" workbookViewId="0">
      <selection activeCell="D3" sqref="D3"/>
    </sheetView>
  </sheetViews>
  <sheetFormatPr baseColWidth="10" defaultRowHeight="15" x14ac:dyDescent="0.25"/>
  <cols>
    <col min="1" max="1" width="27" style="52" customWidth="1"/>
    <col min="2" max="2" width="37.140625" customWidth="1"/>
    <col min="3" max="3" width="12.140625" customWidth="1"/>
    <col min="4" max="4" width="15.140625" customWidth="1"/>
    <col min="5" max="5" width="21.42578125" customWidth="1"/>
    <col min="6" max="6" width="10.85546875" style="12"/>
    <col min="7" max="7" width="17.28515625" customWidth="1"/>
  </cols>
  <sheetData>
    <row r="1" spans="1:7" ht="102.75" customHeight="1" thickBot="1" x14ac:dyDescent="0.3">
      <c r="A1" s="194"/>
      <c r="B1" s="350" t="s">
        <v>102</v>
      </c>
      <c r="C1" s="350"/>
      <c r="D1" s="350"/>
      <c r="E1" s="350"/>
      <c r="F1" s="350"/>
      <c r="G1" s="350"/>
    </row>
    <row r="2" spans="1:7" ht="36" customHeight="1" thickBot="1" x14ac:dyDescent="0.3">
      <c r="A2" s="111" t="s">
        <v>53</v>
      </c>
      <c r="B2" s="244" t="s">
        <v>7</v>
      </c>
      <c r="C2" s="245" t="s">
        <v>254</v>
      </c>
      <c r="D2" s="245" t="s">
        <v>250</v>
      </c>
      <c r="E2" s="202" t="s">
        <v>54</v>
      </c>
      <c r="F2" s="174" t="s">
        <v>55</v>
      </c>
      <c r="G2" s="198" t="s">
        <v>56</v>
      </c>
    </row>
    <row r="3" spans="1:7" x14ac:dyDescent="0.25">
      <c r="A3" s="195" t="s">
        <v>57</v>
      </c>
      <c r="B3" s="203" t="s">
        <v>182</v>
      </c>
      <c r="C3" s="259" t="s">
        <v>262</v>
      </c>
      <c r="D3" s="259" t="s">
        <v>251</v>
      </c>
      <c r="E3" s="209">
        <v>0</v>
      </c>
      <c r="F3" s="206">
        <v>2</v>
      </c>
      <c r="G3" s="199">
        <f>E3*F3</f>
        <v>0</v>
      </c>
    </row>
    <row r="4" spans="1:7" x14ac:dyDescent="0.25">
      <c r="A4" s="196" t="s">
        <v>57</v>
      </c>
      <c r="B4" s="204" t="s">
        <v>83</v>
      </c>
      <c r="C4" s="260" t="s">
        <v>262</v>
      </c>
      <c r="D4" s="260" t="s">
        <v>251</v>
      </c>
      <c r="E4" s="210">
        <v>0</v>
      </c>
      <c r="F4" s="207">
        <v>1</v>
      </c>
      <c r="G4" s="200">
        <f t="shared" ref="G4:G67" si="0">E4*F4</f>
        <v>0</v>
      </c>
    </row>
    <row r="5" spans="1:7" x14ac:dyDescent="0.25">
      <c r="A5" s="196" t="s">
        <v>57</v>
      </c>
      <c r="B5" s="204" t="s">
        <v>66</v>
      </c>
      <c r="C5" s="260" t="s">
        <v>262</v>
      </c>
      <c r="D5" s="260" t="s">
        <v>251</v>
      </c>
      <c r="E5" s="210">
        <v>0</v>
      </c>
      <c r="F5" s="207">
        <v>1</v>
      </c>
      <c r="G5" s="200">
        <f t="shared" si="0"/>
        <v>0</v>
      </c>
    </row>
    <row r="6" spans="1:7" x14ac:dyDescent="0.25">
      <c r="A6" s="196" t="s">
        <v>57</v>
      </c>
      <c r="B6" s="204" t="s">
        <v>183</v>
      </c>
      <c r="C6" s="260" t="s">
        <v>262</v>
      </c>
      <c r="D6" s="260" t="s">
        <v>251</v>
      </c>
      <c r="E6" s="210">
        <v>0</v>
      </c>
      <c r="F6" s="207">
        <v>1</v>
      </c>
      <c r="G6" s="200">
        <f t="shared" si="0"/>
        <v>0</v>
      </c>
    </row>
    <row r="7" spans="1:7" x14ac:dyDescent="0.25">
      <c r="A7" s="196" t="s">
        <v>57</v>
      </c>
      <c r="B7" s="204" t="s">
        <v>184</v>
      </c>
      <c r="C7" s="260" t="s">
        <v>262</v>
      </c>
      <c r="D7" s="260" t="s">
        <v>251</v>
      </c>
      <c r="E7" s="210">
        <v>0</v>
      </c>
      <c r="F7" s="207">
        <v>1</v>
      </c>
      <c r="G7" s="200">
        <f t="shared" si="0"/>
        <v>0</v>
      </c>
    </row>
    <row r="8" spans="1:7" x14ac:dyDescent="0.25">
      <c r="A8" s="196" t="s">
        <v>57</v>
      </c>
      <c r="B8" s="204" t="s">
        <v>185</v>
      </c>
      <c r="C8" s="260" t="s">
        <v>262</v>
      </c>
      <c r="D8" s="260" t="s">
        <v>251</v>
      </c>
      <c r="E8" s="210">
        <v>0</v>
      </c>
      <c r="F8" s="207">
        <v>1</v>
      </c>
      <c r="G8" s="200">
        <f t="shared" si="0"/>
        <v>0</v>
      </c>
    </row>
    <row r="9" spans="1:7" x14ac:dyDescent="0.25">
      <c r="A9" s="196" t="s">
        <v>57</v>
      </c>
      <c r="B9" s="204" t="s">
        <v>186</v>
      </c>
      <c r="C9" s="260" t="s">
        <v>262</v>
      </c>
      <c r="D9" s="260" t="s">
        <v>251</v>
      </c>
      <c r="E9" s="210">
        <v>0</v>
      </c>
      <c r="F9" s="207">
        <v>1</v>
      </c>
      <c r="G9" s="200">
        <f t="shared" si="0"/>
        <v>0</v>
      </c>
    </row>
    <row r="10" spans="1:7" x14ac:dyDescent="0.25">
      <c r="A10" s="196" t="s">
        <v>57</v>
      </c>
      <c r="B10" s="204" t="s">
        <v>187</v>
      </c>
      <c r="C10" s="260" t="s">
        <v>262</v>
      </c>
      <c r="D10" s="260" t="s">
        <v>251</v>
      </c>
      <c r="E10" s="210">
        <v>0</v>
      </c>
      <c r="F10" s="207">
        <v>2</v>
      </c>
      <c r="G10" s="200">
        <f t="shared" si="0"/>
        <v>0</v>
      </c>
    </row>
    <row r="11" spans="1:7" x14ac:dyDescent="0.25">
      <c r="A11" s="196" t="s">
        <v>57</v>
      </c>
      <c r="B11" s="204" t="s">
        <v>78</v>
      </c>
      <c r="C11" s="260" t="s">
        <v>262</v>
      </c>
      <c r="D11" s="260" t="s">
        <v>251</v>
      </c>
      <c r="E11" s="210">
        <v>0</v>
      </c>
      <c r="F11" s="207">
        <v>1</v>
      </c>
      <c r="G11" s="200">
        <f t="shared" si="0"/>
        <v>0</v>
      </c>
    </row>
    <row r="12" spans="1:7" x14ac:dyDescent="0.25">
      <c r="A12" s="196" t="s">
        <v>57</v>
      </c>
      <c r="B12" s="204" t="s">
        <v>93</v>
      </c>
      <c r="C12" s="260" t="s">
        <v>262</v>
      </c>
      <c r="D12" s="260" t="s">
        <v>251</v>
      </c>
      <c r="E12" s="210">
        <v>0</v>
      </c>
      <c r="F12" s="207">
        <v>1</v>
      </c>
      <c r="G12" s="200">
        <f t="shared" si="0"/>
        <v>0</v>
      </c>
    </row>
    <row r="13" spans="1:7" x14ac:dyDescent="0.25">
      <c r="A13" s="196" t="s">
        <v>57</v>
      </c>
      <c r="B13" s="204" t="s">
        <v>188</v>
      </c>
      <c r="C13" s="260" t="s">
        <v>262</v>
      </c>
      <c r="D13" s="260" t="s">
        <v>251</v>
      </c>
      <c r="E13" s="210">
        <v>0</v>
      </c>
      <c r="F13" s="207">
        <v>1</v>
      </c>
      <c r="G13" s="200">
        <f t="shared" si="0"/>
        <v>0</v>
      </c>
    </row>
    <row r="14" spans="1:7" x14ac:dyDescent="0.25">
      <c r="A14" s="196" t="s">
        <v>57</v>
      </c>
      <c r="B14" s="204" t="s">
        <v>184</v>
      </c>
      <c r="C14" s="260" t="s">
        <v>262</v>
      </c>
      <c r="D14" s="260" t="s">
        <v>251</v>
      </c>
      <c r="E14" s="210">
        <v>0</v>
      </c>
      <c r="F14" s="207">
        <v>1</v>
      </c>
      <c r="G14" s="200">
        <f t="shared" si="0"/>
        <v>0</v>
      </c>
    </row>
    <row r="15" spans="1:7" x14ac:dyDescent="0.25">
      <c r="A15" s="196" t="s">
        <v>57</v>
      </c>
      <c r="B15" s="204" t="s">
        <v>61</v>
      </c>
      <c r="C15" s="260" t="s">
        <v>262</v>
      </c>
      <c r="D15" s="260" t="s">
        <v>251</v>
      </c>
      <c r="E15" s="210">
        <v>0</v>
      </c>
      <c r="F15" s="207">
        <v>36</v>
      </c>
      <c r="G15" s="200">
        <f t="shared" si="0"/>
        <v>0</v>
      </c>
    </row>
    <row r="16" spans="1:7" x14ac:dyDescent="0.25">
      <c r="A16" s="196" t="s">
        <v>57</v>
      </c>
      <c r="B16" s="204" t="s">
        <v>189</v>
      </c>
      <c r="C16" s="260" t="s">
        <v>262</v>
      </c>
      <c r="D16" s="260" t="s">
        <v>251</v>
      </c>
      <c r="E16" s="210">
        <v>0</v>
      </c>
      <c r="F16" s="207">
        <v>31</v>
      </c>
      <c r="G16" s="200">
        <f t="shared" si="0"/>
        <v>0</v>
      </c>
    </row>
    <row r="17" spans="1:7" x14ac:dyDescent="0.25">
      <c r="A17" s="196" t="s">
        <v>57</v>
      </c>
      <c r="B17" s="204" t="s">
        <v>58</v>
      </c>
      <c r="C17" s="260" t="s">
        <v>262</v>
      </c>
      <c r="D17" s="260" t="s">
        <v>251</v>
      </c>
      <c r="E17" s="210">
        <v>0</v>
      </c>
      <c r="F17" s="207">
        <v>18</v>
      </c>
      <c r="G17" s="200">
        <f t="shared" si="0"/>
        <v>0</v>
      </c>
    </row>
    <row r="18" spans="1:7" x14ac:dyDescent="0.25">
      <c r="A18" s="196" t="s">
        <v>57</v>
      </c>
      <c r="B18" s="204" t="s">
        <v>190</v>
      </c>
      <c r="C18" s="260" t="s">
        <v>262</v>
      </c>
      <c r="D18" s="260" t="s">
        <v>251</v>
      </c>
      <c r="E18" s="210">
        <v>0</v>
      </c>
      <c r="F18" s="207">
        <v>15</v>
      </c>
      <c r="G18" s="200">
        <f t="shared" si="0"/>
        <v>0</v>
      </c>
    </row>
    <row r="19" spans="1:7" x14ac:dyDescent="0.25">
      <c r="A19" s="196" t="s">
        <v>57</v>
      </c>
      <c r="B19" s="204" t="s">
        <v>191</v>
      </c>
      <c r="C19" s="260" t="s">
        <v>262</v>
      </c>
      <c r="D19" s="260" t="s">
        <v>251</v>
      </c>
      <c r="E19" s="210">
        <v>0</v>
      </c>
      <c r="F19" s="207">
        <v>21</v>
      </c>
      <c r="G19" s="200">
        <f t="shared" si="0"/>
        <v>0</v>
      </c>
    </row>
    <row r="20" spans="1:7" x14ac:dyDescent="0.25">
      <c r="A20" s="196" t="s">
        <v>57</v>
      </c>
      <c r="B20" s="204" t="s">
        <v>74</v>
      </c>
      <c r="C20" s="260" t="s">
        <v>262</v>
      </c>
      <c r="D20" s="260" t="s">
        <v>251</v>
      </c>
      <c r="E20" s="210">
        <v>0</v>
      </c>
      <c r="F20" s="207">
        <v>12</v>
      </c>
      <c r="G20" s="200">
        <f t="shared" si="0"/>
        <v>0</v>
      </c>
    </row>
    <row r="21" spans="1:7" x14ac:dyDescent="0.25">
      <c r="A21" s="196" t="s">
        <v>57</v>
      </c>
      <c r="B21" s="204" t="s">
        <v>192</v>
      </c>
      <c r="C21" s="260" t="s">
        <v>262</v>
      </c>
      <c r="D21" s="260" t="s">
        <v>251</v>
      </c>
      <c r="E21" s="210">
        <v>0</v>
      </c>
      <c r="F21" s="207">
        <v>17</v>
      </c>
      <c r="G21" s="200">
        <f t="shared" si="0"/>
        <v>0</v>
      </c>
    </row>
    <row r="22" spans="1:7" x14ac:dyDescent="0.25">
      <c r="A22" s="196" t="s">
        <v>57</v>
      </c>
      <c r="B22" s="204" t="s">
        <v>64</v>
      </c>
      <c r="C22" s="260" t="s">
        <v>262</v>
      </c>
      <c r="D22" s="260" t="s">
        <v>251</v>
      </c>
      <c r="E22" s="210">
        <v>0</v>
      </c>
      <c r="F22" s="207">
        <v>10</v>
      </c>
      <c r="G22" s="200">
        <f t="shared" si="0"/>
        <v>0</v>
      </c>
    </row>
    <row r="23" spans="1:7" x14ac:dyDescent="0.25">
      <c r="A23" s="196" t="s">
        <v>57</v>
      </c>
      <c r="B23" s="204" t="s">
        <v>63</v>
      </c>
      <c r="C23" s="260" t="s">
        <v>262</v>
      </c>
      <c r="D23" s="260" t="s">
        <v>251</v>
      </c>
      <c r="E23" s="210">
        <v>0</v>
      </c>
      <c r="F23" s="207">
        <v>13</v>
      </c>
      <c r="G23" s="200">
        <f t="shared" si="0"/>
        <v>0</v>
      </c>
    </row>
    <row r="24" spans="1:7" x14ac:dyDescent="0.25">
      <c r="A24" s="196" t="s">
        <v>57</v>
      </c>
      <c r="B24" s="204" t="s">
        <v>67</v>
      </c>
      <c r="C24" s="260" t="s">
        <v>262</v>
      </c>
      <c r="D24" s="260" t="s">
        <v>251</v>
      </c>
      <c r="E24" s="210">
        <v>0</v>
      </c>
      <c r="F24" s="207">
        <v>10</v>
      </c>
      <c r="G24" s="200">
        <f t="shared" si="0"/>
        <v>0</v>
      </c>
    </row>
    <row r="25" spans="1:7" x14ac:dyDescent="0.25">
      <c r="A25" s="196" t="s">
        <v>57</v>
      </c>
      <c r="B25" s="204" t="s">
        <v>193</v>
      </c>
      <c r="C25" s="260" t="s">
        <v>262</v>
      </c>
      <c r="D25" s="260" t="s">
        <v>251</v>
      </c>
      <c r="E25" s="210">
        <v>0</v>
      </c>
      <c r="F25" s="207">
        <v>6</v>
      </c>
      <c r="G25" s="200">
        <f t="shared" si="0"/>
        <v>0</v>
      </c>
    </row>
    <row r="26" spans="1:7" x14ac:dyDescent="0.25">
      <c r="A26" s="196" t="s">
        <v>57</v>
      </c>
      <c r="B26" s="204" t="s">
        <v>65</v>
      </c>
      <c r="C26" s="260" t="s">
        <v>262</v>
      </c>
      <c r="D26" s="260" t="s">
        <v>251</v>
      </c>
      <c r="E26" s="210">
        <v>0</v>
      </c>
      <c r="F26" s="207">
        <v>6</v>
      </c>
      <c r="G26" s="200">
        <f t="shared" si="0"/>
        <v>0</v>
      </c>
    </row>
    <row r="27" spans="1:7" x14ac:dyDescent="0.25">
      <c r="A27" s="196" t="s">
        <v>57</v>
      </c>
      <c r="B27" s="204" t="s">
        <v>59</v>
      </c>
      <c r="C27" s="260" t="s">
        <v>262</v>
      </c>
      <c r="D27" s="260" t="s">
        <v>251</v>
      </c>
      <c r="E27" s="210">
        <v>0</v>
      </c>
      <c r="F27" s="207">
        <v>5</v>
      </c>
      <c r="G27" s="200">
        <f t="shared" si="0"/>
        <v>0</v>
      </c>
    </row>
    <row r="28" spans="1:7" x14ac:dyDescent="0.25">
      <c r="A28" s="196" t="s">
        <v>57</v>
      </c>
      <c r="B28" s="204" t="s">
        <v>194</v>
      </c>
      <c r="C28" s="260" t="s">
        <v>262</v>
      </c>
      <c r="D28" s="260" t="s">
        <v>251</v>
      </c>
      <c r="E28" s="210">
        <v>0</v>
      </c>
      <c r="F28" s="207">
        <v>5</v>
      </c>
      <c r="G28" s="200">
        <f t="shared" si="0"/>
        <v>0</v>
      </c>
    </row>
    <row r="29" spans="1:7" x14ac:dyDescent="0.25">
      <c r="A29" s="196" t="s">
        <v>57</v>
      </c>
      <c r="B29" s="204" t="s">
        <v>195</v>
      </c>
      <c r="C29" s="260" t="s">
        <v>262</v>
      </c>
      <c r="D29" s="260" t="s">
        <v>251</v>
      </c>
      <c r="E29" s="210">
        <v>0</v>
      </c>
      <c r="F29" s="207">
        <v>10</v>
      </c>
      <c r="G29" s="200">
        <f t="shared" si="0"/>
        <v>0</v>
      </c>
    </row>
    <row r="30" spans="1:7" x14ac:dyDescent="0.25">
      <c r="A30" s="196" t="s">
        <v>57</v>
      </c>
      <c r="B30" s="204" t="s">
        <v>77</v>
      </c>
      <c r="C30" s="260" t="s">
        <v>262</v>
      </c>
      <c r="D30" s="260" t="s">
        <v>251</v>
      </c>
      <c r="E30" s="210">
        <v>0</v>
      </c>
      <c r="F30" s="207">
        <v>5</v>
      </c>
      <c r="G30" s="200">
        <f t="shared" si="0"/>
        <v>0</v>
      </c>
    </row>
    <row r="31" spans="1:7" x14ac:dyDescent="0.25">
      <c r="A31" s="196" t="s">
        <v>57</v>
      </c>
      <c r="B31" s="204" t="s">
        <v>76</v>
      </c>
      <c r="C31" s="260" t="s">
        <v>262</v>
      </c>
      <c r="D31" s="260" t="s">
        <v>251</v>
      </c>
      <c r="E31" s="210">
        <v>0</v>
      </c>
      <c r="F31" s="207">
        <v>3</v>
      </c>
      <c r="G31" s="200">
        <f t="shared" si="0"/>
        <v>0</v>
      </c>
    </row>
    <row r="32" spans="1:7" x14ac:dyDescent="0.25">
      <c r="A32" s="196" t="s">
        <v>57</v>
      </c>
      <c r="B32" s="204" t="s">
        <v>196</v>
      </c>
      <c r="C32" s="260" t="s">
        <v>262</v>
      </c>
      <c r="D32" s="260" t="s">
        <v>251</v>
      </c>
      <c r="E32" s="210">
        <v>0</v>
      </c>
      <c r="F32" s="207">
        <v>3</v>
      </c>
      <c r="G32" s="200">
        <f t="shared" si="0"/>
        <v>0</v>
      </c>
    </row>
    <row r="33" spans="1:7" x14ac:dyDescent="0.25">
      <c r="A33" s="196" t="s">
        <v>57</v>
      </c>
      <c r="B33" s="204" t="s">
        <v>100</v>
      </c>
      <c r="C33" s="260" t="s">
        <v>262</v>
      </c>
      <c r="D33" s="260" t="s">
        <v>251</v>
      </c>
      <c r="E33" s="210">
        <v>0</v>
      </c>
      <c r="F33" s="207">
        <v>1</v>
      </c>
      <c r="G33" s="200">
        <f t="shared" si="0"/>
        <v>0</v>
      </c>
    </row>
    <row r="34" spans="1:7" x14ac:dyDescent="0.25">
      <c r="A34" s="196" t="s">
        <v>57</v>
      </c>
      <c r="B34" s="204" t="s">
        <v>81</v>
      </c>
      <c r="C34" s="260" t="s">
        <v>262</v>
      </c>
      <c r="D34" s="260" t="s">
        <v>251</v>
      </c>
      <c r="E34" s="210">
        <v>0</v>
      </c>
      <c r="F34" s="207">
        <v>1</v>
      </c>
      <c r="G34" s="200">
        <f t="shared" si="0"/>
        <v>0</v>
      </c>
    </row>
    <row r="35" spans="1:7" x14ac:dyDescent="0.25">
      <c r="A35" s="196" t="s">
        <v>57</v>
      </c>
      <c r="B35" s="204" t="s">
        <v>197</v>
      </c>
      <c r="C35" s="260" t="s">
        <v>262</v>
      </c>
      <c r="D35" s="260" t="s">
        <v>251</v>
      </c>
      <c r="E35" s="210">
        <v>0</v>
      </c>
      <c r="F35" s="207">
        <v>1</v>
      </c>
      <c r="G35" s="200">
        <f t="shared" si="0"/>
        <v>0</v>
      </c>
    </row>
    <row r="36" spans="1:7" x14ac:dyDescent="0.25">
      <c r="A36" s="196" t="s">
        <v>57</v>
      </c>
      <c r="B36" s="204" t="s">
        <v>96</v>
      </c>
      <c r="C36" s="260" t="s">
        <v>262</v>
      </c>
      <c r="D36" s="260" t="s">
        <v>251</v>
      </c>
      <c r="E36" s="210">
        <v>0</v>
      </c>
      <c r="F36" s="207">
        <v>1</v>
      </c>
      <c r="G36" s="200">
        <f t="shared" si="0"/>
        <v>0</v>
      </c>
    </row>
    <row r="37" spans="1:7" x14ac:dyDescent="0.25">
      <c r="A37" s="196" t="s">
        <v>57</v>
      </c>
      <c r="B37" s="204" t="s">
        <v>198</v>
      </c>
      <c r="C37" s="260" t="s">
        <v>262</v>
      </c>
      <c r="D37" s="260" t="s">
        <v>251</v>
      </c>
      <c r="E37" s="210">
        <v>0</v>
      </c>
      <c r="F37" s="207">
        <v>3</v>
      </c>
      <c r="G37" s="200">
        <f t="shared" si="0"/>
        <v>0</v>
      </c>
    </row>
    <row r="38" spans="1:7" x14ac:dyDescent="0.25">
      <c r="A38" s="196" t="s">
        <v>57</v>
      </c>
      <c r="B38" s="204" t="s">
        <v>75</v>
      </c>
      <c r="C38" s="260" t="s">
        <v>262</v>
      </c>
      <c r="D38" s="260" t="s">
        <v>251</v>
      </c>
      <c r="E38" s="210">
        <v>0</v>
      </c>
      <c r="F38" s="207">
        <v>3</v>
      </c>
      <c r="G38" s="200">
        <f t="shared" si="0"/>
        <v>0</v>
      </c>
    </row>
    <row r="39" spans="1:7" x14ac:dyDescent="0.25">
      <c r="A39" s="196" t="s">
        <v>57</v>
      </c>
      <c r="B39" s="204" t="s">
        <v>60</v>
      </c>
      <c r="C39" s="260" t="s">
        <v>262</v>
      </c>
      <c r="D39" s="260" t="s">
        <v>251</v>
      </c>
      <c r="E39" s="210">
        <v>0</v>
      </c>
      <c r="F39" s="207">
        <v>2</v>
      </c>
      <c r="G39" s="200">
        <f t="shared" si="0"/>
        <v>0</v>
      </c>
    </row>
    <row r="40" spans="1:7" x14ac:dyDescent="0.25">
      <c r="A40" s="196" t="s">
        <v>57</v>
      </c>
      <c r="B40" s="204" t="s">
        <v>199</v>
      </c>
      <c r="C40" s="260" t="s">
        <v>262</v>
      </c>
      <c r="D40" s="260" t="s">
        <v>251</v>
      </c>
      <c r="E40" s="210">
        <v>0</v>
      </c>
      <c r="F40" s="207">
        <v>2</v>
      </c>
      <c r="G40" s="200">
        <f t="shared" si="0"/>
        <v>0</v>
      </c>
    </row>
    <row r="41" spans="1:7" x14ac:dyDescent="0.25">
      <c r="A41" s="196" t="s">
        <v>57</v>
      </c>
      <c r="B41" s="204" t="s">
        <v>200</v>
      </c>
      <c r="C41" s="260" t="s">
        <v>262</v>
      </c>
      <c r="D41" s="260" t="s">
        <v>251</v>
      </c>
      <c r="E41" s="210">
        <v>0</v>
      </c>
      <c r="F41" s="207">
        <v>2</v>
      </c>
      <c r="G41" s="200">
        <f t="shared" si="0"/>
        <v>0</v>
      </c>
    </row>
    <row r="42" spans="1:7" x14ac:dyDescent="0.25">
      <c r="A42" s="196" t="s">
        <v>57</v>
      </c>
      <c r="B42" s="204" t="s">
        <v>201</v>
      </c>
      <c r="C42" s="260" t="s">
        <v>262</v>
      </c>
      <c r="D42" s="260" t="s">
        <v>251</v>
      </c>
      <c r="E42" s="210">
        <v>0</v>
      </c>
      <c r="F42" s="207">
        <v>2</v>
      </c>
      <c r="G42" s="200">
        <f t="shared" si="0"/>
        <v>0</v>
      </c>
    </row>
    <row r="43" spans="1:7" x14ac:dyDescent="0.25">
      <c r="A43" s="196" t="s">
        <v>57</v>
      </c>
      <c r="B43" s="204" t="s">
        <v>82</v>
      </c>
      <c r="C43" s="260" t="s">
        <v>262</v>
      </c>
      <c r="D43" s="260" t="s">
        <v>251</v>
      </c>
      <c r="E43" s="210">
        <v>0</v>
      </c>
      <c r="F43" s="207">
        <v>2</v>
      </c>
      <c r="G43" s="200">
        <f t="shared" si="0"/>
        <v>0</v>
      </c>
    </row>
    <row r="44" spans="1:7" x14ac:dyDescent="0.25">
      <c r="A44" s="196" t="s">
        <v>57</v>
      </c>
      <c r="B44" s="204" t="s">
        <v>87</v>
      </c>
      <c r="C44" s="260" t="s">
        <v>262</v>
      </c>
      <c r="D44" s="260" t="s">
        <v>251</v>
      </c>
      <c r="E44" s="210">
        <v>0</v>
      </c>
      <c r="F44" s="207">
        <v>2</v>
      </c>
      <c r="G44" s="200">
        <f t="shared" si="0"/>
        <v>0</v>
      </c>
    </row>
    <row r="45" spans="1:7" x14ac:dyDescent="0.25">
      <c r="A45" s="196" t="s">
        <v>57</v>
      </c>
      <c r="B45" s="204" t="s">
        <v>88</v>
      </c>
      <c r="C45" s="260" t="s">
        <v>262</v>
      </c>
      <c r="D45" s="260" t="s">
        <v>251</v>
      </c>
      <c r="E45" s="210">
        <v>0</v>
      </c>
      <c r="F45" s="207">
        <v>2</v>
      </c>
      <c r="G45" s="200">
        <f t="shared" si="0"/>
        <v>0</v>
      </c>
    </row>
    <row r="46" spans="1:7" x14ac:dyDescent="0.25">
      <c r="A46" s="196" t="s">
        <v>57</v>
      </c>
      <c r="B46" s="204" t="s">
        <v>202</v>
      </c>
      <c r="C46" s="260" t="s">
        <v>262</v>
      </c>
      <c r="D46" s="260" t="s">
        <v>251</v>
      </c>
      <c r="E46" s="210">
        <v>0</v>
      </c>
      <c r="F46" s="207">
        <v>2</v>
      </c>
      <c r="G46" s="200">
        <f t="shared" si="0"/>
        <v>0</v>
      </c>
    </row>
    <row r="47" spans="1:7" x14ac:dyDescent="0.25">
      <c r="A47" s="196" t="s">
        <v>57</v>
      </c>
      <c r="B47" s="204" t="s">
        <v>69</v>
      </c>
      <c r="C47" s="260" t="s">
        <v>262</v>
      </c>
      <c r="D47" s="260" t="s">
        <v>251</v>
      </c>
      <c r="E47" s="210">
        <v>0</v>
      </c>
      <c r="F47" s="207">
        <v>1</v>
      </c>
      <c r="G47" s="200">
        <f t="shared" si="0"/>
        <v>0</v>
      </c>
    </row>
    <row r="48" spans="1:7" x14ac:dyDescent="0.25">
      <c r="A48" s="196" t="s">
        <v>57</v>
      </c>
      <c r="B48" s="204" t="s">
        <v>203</v>
      </c>
      <c r="C48" s="260" t="s">
        <v>262</v>
      </c>
      <c r="D48" s="260" t="s">
        <v>251</v>
      </c>
      <c r="E48" s="210">
        <v>0</v>
      </c>
      <c r="F48" s="207">
        <v>1</v>
      </c>
      <c r="G48" s="200">
        <f t="shared" si="0"/>
        <v>0</v>
      </c>
    </row>
    <row r="49" spans="1:7" x14ac:dyDescent="0.25">
      <c r="A49" s="196" t="s">
        <v>98</v>
      </c>
      <c r="B49" s="204" t="s">
        <v>99</v>
      </c>
      <c r="C49" s="260" t="s">
        <v>262</v>
      </c>
      <c r="D49" s="260" t="s">
        <v>251</v>
      </c>
      <c r="E49" s="210">
        <v>0</v>
      </c>
      <c r="F49" s="207">
        <v>2</v>
      </c>
      <c r="G49" s="200">
        <f t="shared" si="0"/>
        <v>0</v>
      </c>
    </row>
    <row r="50" spans="1:7" x14ac:dyDescent="0.25">
      <c r="A50" s="196" t="s">
        <v>97</v>
      </c>
      <c r="B50" s="204" t="s">
        <v>89</v>
      </c>
      <c r="C50" s="260" t="s">
        <v>262</v>
      </c>
      <c r="D50" s="260" t="s">
        <v>251</v>
      </c>
      <c r="E50" s="210">
        <v>0</v>
      </c>
      <c r="F50" s="207">
        <v>1</v>
      </c>
      <c r="G50" s="200">
        <f t="shared" si="0"/>
        <v>0</v>
      </c>
    </row>
    <row r="51" spans="1:7" x14ac:dyDescent="0.25">
      <c r="A51" s="196" t="s">
        <v>204</v>
      </c>
      <c r="B51" s="204" t="s">
        <v>205</v>
      </c>
      <c r="C51" s="260" t="s">
        <v>262</v>
      </c>
      <c r="D51" s="260" t="s">
        <v>251</v>
      </c>
      <c r="E51" s="210">
        <v>0</v>
      </c>
      <c r="F51" s="207">
        <v>16</v>
      </c>
      <c r="G51" s="200">
        <f t="shared" si="0"/>
        <v>0</v>
      </c>
    </row>
    <row r="52" spans="1:7" x14ac:dyDescent="0.25">
      <c r="A52" s="196" t="s">
        <v>204</v>
      </c>
      <c r="B52" s="204" t="s">
        <v>206</v>
      </c>
      <c r="C52" s="260" t="s">
        <v>262</v>
      </c>
      <c r="D52" s="260" t="s">
        <v>251</v>
      </c>
      <c r="E52" s="210">
        <v>0</v>
      </c>
      <c r="F52" s="207">
        <v>3</v>
      </c>
      <c r="G52" s="200">
        <f t="shared" si="0"/>
        <v>0</v>
      </c>
    </row>
    <row r="53" spans="1:7" x14ac:dyDescent="0.25">
      <c r="A53" s="196" t="s">
        <v>204</v>
      </c>
      <c r="B53" s="204" t="s">
        <v>207</v>
      </c>
      <c r="C53" s="260" t="s">
        <v>262</v>
      </c>
      <c r="D53" s="260" t="s">
        <v>251</v>
      </c>
      <c r="E53" s="210">
        <v>0</v>
      </c>
      <c r="F53" s="207">
        <v>2</v>
      </c>
      <c r="G53" s="200">
        <f t="shared" si="0"/>
        <v>0</v>
      </c>
    </row>
    <row r="54" spans="1:7" x14ac:dyDescent="0.25">
      <c r="A54" s="196" t="s">
        <v>204</v>
      </c>
      <c r="B54" s="204" t="s">
        <v>208</v>
      </c>
      <c r="C54" s="260" t="s">
        <v>262</v>
      </c>
      <c r="D54" s="260" t="s">
        <v>251</v>
      </c>
      <c r="E54" s="210">
        <v>0</v>
      </c>
      <c r="F54" s="207">
        <v>1</v>
      </c>
      <c r="G54" s="200">
        <f t="shared" si="0"/>
        <v>0</v>
      </c>
    </row>
    <row r="55" spans="1:7" x14ac:dyDescent="0.25">
      <c r="A55" s="196" t="s">
        <v>204</v>
      </c>
      <c r="B55" s="204" t="s">
        <v>209</v>
      </c>
      <c r="C55" s="260" t="s">
        <v>262</v>
      </c>
      <c r="D55" s="260" t="s">
        <v>251</v>
      </c>
      <c r="E55" s="210">
        <v>0</v>
      </c>
      <c r="F55" s="207">
        <v>1</v>
      </c>
      <c r="G55" s="200">
        <f t="shared" si="0"/>
        <v>0</v>
      </c>
    </row>
    <row r="56" spans="1:7" x14ac:dyDescent="0.25">
      <c r="A56" s="196" t="s">
        <v>210</v>
      </c>
      <c r="B56" s="204" t="s">
        <v>68</v>
      </c>
      <c r="C56" s="260" t="s">
        <v>262</v>
      </c>
      <c r="D56" s="260" t="s">
        <v>251</v>
      </c>
      <c r="E56" s="210">
        <v>0</v>
      </c>
      <c r="F56" s="207">
        <v>4</v>
      </c>
      <c r="G56" s="200">
        <f t="shared" si="0"/>
        <v>0</v>
      </c>
    </row>
    <row r="57" spans="1:7" x14ac:dyDescent="0.25">
      <c r="A57" s="196" t="s">
        <v>210</v>
      </c>
      <c r="B57" s="204" t="s">
        <v>211</v>
      </c>
      <c r="C57" s="260" t="s">
        <v>262</v>
      </c>
      <c r="D57" s="260" t="s">
        <v>251</v>
      </c>
      <c r="E57" s="210">
        <v>0</v>
      </c>
      <c r="F57" s="207">
        <v>1</v>
      </c>
      <c r="G57" s="200">
        <f t="shared" si="0"/>
        <v>0</v>
      </c>
    </row>
    <row r="58" spans="1:7" x14ac:dyDescent="0.25">
      <c r="A58" s="196" t="s">
        <v>210</v>
      </c>
      <c r="B58" s="204" t="s">
        <v>212</v>
      </c>
      <c r="C58" s="260" t="s">
        <v>262</v>
      </c>
      <c r="D58" s="260" t="s">
        <v>251</v>
      </c>
      <c r="E58" s="210">
        <v>0</v>
      </c>
      <c r="F58" s="207">
        <v>1</v>
      </c>
      <c r="G58" s="200">
        <f t="shared" si="0"/>
        <v>0</v>
      </c>
    </row>
    <row r="59" spans="1:7" x14ac:dyDescent="0.25">
      <c r="A59" s="196" t="s">
        <v>210</v>
      </c>
      <c r="B59" s="204" t="s">
        <v>213</v>
      </c>
      <c r="C59" s="260" t="s">
        <v>262</v>
      </c>
      <c r="D59" s="260" t="s">
        <v>251</v>
      </c>
      <c r="E59" s="210">
        <v>0</v>
      </c>
      <c r="F59" s="207">
        <v>1</v>
      </c>
      <c r="G59" s="200">
        <f t="shared" si="0"/>
        <v>0</v>
      </c>
    </row>
    <row r="60" spans="1:7" x14ac:dyDescent="0.25">
      <c r="A60" s="196" t="s">
        <v>210</v>
      </c>
      <c r="B60" s="204" t="s">
        <v>92</v>
      </c>
      <c r="C60" s="260" t="s">
        <v>262</v>
      </c>
      <c r="D60" s="260" t="s">
        <v>251</v>
      </c>
      <c r="E60" s="210">
        <v>0</v>
      </c>
      <c r="F60" s="207">
        <v>1</v>
      </c>
      <c r="G60" s="200">
        <f t="shared" si="0"/>
        <v>0</v>
      </c>
    </row>
    <row r="61" spans="1:7" x14ac:dyDescent="0.25">
      <c r="A61" s="196" t="s">
        <v>210</v>
      </c>
      <c r="B61" s="204" t="s">
        <v>79</v>
      </c>
      <c r="C61" s="260" t="s">
        <v>262</v>
      </c>
      <c r="D61" s="260" t="s">
        <v>251</v>
      </c>
      <c r="E61" s="210">
        <v>0</v>
      </c>
      <c r="F61" s="207">
        <v>1</v>
      </c>
      <c r="G61" s="200">
        <f t="shared" si="0"/>
        <v>0</v>
      </c>
    </row>
    <row r="62" spans="1:7" x14ac:dyDescent="0.25">
      <c r="A62" s="196" t="s">
        <v>210</v>
      </c>
      <c r="B62" s="204" t="s">
        <v>214</v>
      </c>
      <c r="C62" s="260" t="s">
        <v>262</v>
      </c>
      <c r="D62" s="260" t="s">
        <v>251</v>
      </c>
      <c r="E62" s="210">
        <v>0</v>
      </c>
      <c r="F62" s="207">
        <v>1</v>
      </c>
      <c r="G62" s="200">
        <f t="shared" si="0"/>
        <v>0</v>
      </c>
    </row>
    <row r="63" spans="1:7" x14ac:dyDescent="0.25">
      <c r="A63" s="196" t="s">
        <v>70</v>
      </c>
      <c r="B63" s="204" t="s">
        <v>71</v>
      </c>
      <c r="C63" s="260" t="s">
        <v>262</v>
      </c>
      <c r="D63" s="260" t="s">
        <v>251</v>
      </c>
      <c r="E63" s="210">
        <v>0</v>
      </c>
      <c r="F63" s="207">
        <v>5</v>
      </c>
      <c r="G63" s="200">
        <f t="shared" si="0"/>
        <v>0</v>
      </c>
    </row>
    <row r="64" spans="1:7" x14ac:dyDescent="0.25">
      <c r="A64" s="196" t="s">
        <v>215</v>
      </c>
      <c r="B64" s="204" t="s">
        <v>62</v>
      </c>
      <c r="C64" s="260" t="s">
        <v>262</v>
      </c>
      <c r="D64" s="260" t="s">
        <v>251</v>
      </c>
      <c r="E64" s="210">
        <v>0</v>
      </c>
      <c r="F64" s="207">
        <v>6</v>
      </c>
      <c r="G64" s="200">
        <f t="shared" si="0"/>
        <v>0</v>
      </c>
    </row>
    <row r="65" spans="1:7" x14ac:dyDescent="0.25">
      <c r="A65" s="196" t="s">
        <v>215</v>
      </c>
      <c r="B65" s="204" t="s">
        <v>86</v>
      </c>
      <c r="C65" s="260" t="s">
        <v>262</v>
      </c>
      <c r="D65" s="260" t="s">
        <v>251</v>
      </c>
      <c r="E65" s="210">
        <v>0</v>
      </c>
      <c r="F65" s="207">
        <v>3</v>
      </c>
      <c r="G65" s="200">
        <f t="shared" si="0"/>
        <v>0</v>
      </c>
    </row>
    <row r="66" spans="1:7" x14ac:dyDescent="0.25">
      <c r="A66" s="196" t="s">
        <v>215</v>
      </c>
      <c r="B66" s="204" t="s">
        <v>90</v>
      </c>
      <c r="C66" s="260" t="s">
        <v>262</v>
      </c>
      <c r="D66" s="260" t="s">
        <v>251</v>
      </c>
      <c r="E66" s="210">
        <v>0</v>
      </c>
      <c r="F66" s="207">
        <v>3</v>
      </c>
      <c r="G66" s="200">
        <f t="shared" si="0"/>
        <v>0</v>
      </c>
    </row>
    <row r="67" spans="1:7" x14ac:dyDescent="0.25">
      <c r="A67" s="196" t="s">
        <v>215</v>
      </c>
      <c r="B67" s="204" t="s">
        <v>216</v>
      </c>
      <c r="C67" s="260" t="s">
        <v>262</v>
      </c>
      <c r="D67" s="260" t="s">
        <v>251</v>
      </c>
      <c r="E67" s="210">
        <v>0</v>
      </c>
      <c r="F67" s="207">
        <v>2</v>
      </c>
      <c r="G67" s="200">
        <f t="shared" si="0"/>
        <v>0</v>
      </c>
    </row>
    <row r="68" spans="1:7" x14ac:dyDescent="0.25">
      <c r="A68" s="196" t="s">
        <v>215</v>
      </c>
      <c r="B68" s="204" t="s">
        <v>84</v>
      </c>
      <c r="C68" s="260" t="s">
        <v>262</v>
      </c>
      <c r="D68" s="260" t="s">
        <v>251</v>
      </c>
      <c r="E68" s="210">
        <v>0</v>
      </c>
      <c r="F68" s="207">
        <v>2</v>
      </c>
      <c r="G68" s="200">
        <f t="shared" ref="G68:G81" si="1">E68*F68</f>
        <v>0</v>
      </c>
    </row>
    <row r="69" spans="1:7" x14ac:dyDescent="0.25">
      <c r="A69" s="196" t="s">
        <v>215</v>
      </c>
      <c r="B69" s="204" t="s">
        <v>80</v>
      </c>
      <c r="C69" s="260" t="s">
        <v>262</v>
      </c>
      <c r="D69" s="260" t="s">
        <v>251</v>
      </c>
      <c r="E69" s="210">
        <v>0</v>
      </c>
      <c r="F69" s="207">
        <v>1</v>
      </c>
      <c r="G69" s="200">
        <f t="shared" si="1"/>
        <v>0</v>
      </c>
    </row>
    <row r="70" spans="1:7" x14ac:dyDescent="0.25">
      <c r="A70" s="196" t="s">
        <v>215</v>
      </c>
      <c r="B70" s="204" t="s">
        <v>85</v>
      </c>
      <c r="C70" s="260" t="s">
        <v>262</v>
      </c>
      <c r="D70" s="260" t="s">
        <v>251</v>
      </c>
      <c r="E70" s="210">
        <v>0</v>
      </c>
      <c r="F70" s="207">
        <v>1</v>
      </c>
      <c r="G70" s="200">
        <f t="shared" si="1"/>
        <v>0</v>
      </c>
    </row>
    <row r="71" spans="1:7" x14ac:dyDescent="0.25">
      <c r="A71" s="196" t="s">
        <v>215</v>
      </c>
      <c r="B71" s="204" t="s">
        <v>91</v>
      </c>
      <c r="C71" s="260" t="s">
        <v>262</v>
      </c>
      <c r="D71" s="260" t="s">
        <v>251</v>
      </c>
      <c r="E71" s="210">
        <v>0</v>
      </c>
      <c r="F71" s="207">
        <v>1</v>
      </c>
      <c r="G71" s="200">
        <f t="shared" si="1"/>
        <v>0</v>
      </c>
    </row>
    <row r="72" spans="1:7" x14ac:dyDescent="0.25">
      <c r="A72" s="196" t="s">
        <v>217</v>
      </c>
      <c r="B72" s="204" t="s">
        <v>218</v>
      </c>
      <c r="C72" s="260" t="s">
        <v>262</v>
      </c>
      <c r="D72" s="260" t="s">
        <v>251</v>
      </c>
      <c r="E72" s="210">
        <v>0</v>
      </c>
      <c r="F72" s="207">
        <v>1</v>
      </c>
      <c r="G72" s="200">
        <f t="shared" si="1"/>
        <v>0</v>
      </c>
    </row>
    <row r="73" spans="1:7" x14ac:dyDescent="0.25">
      <c r="A73" s="196" t="s">
        <v>217</v>
      </c>
      <c r="B73" s="204" t="s">
        <v>219</v>
      </c>
      <c r="C73" s="260" t="s">
        <v>262</v>
      </c>
      <c r="D73" s="260" t="s">
        <v>251</v>
      </c>
      <c r="E73" s="210">
        <v>0</v>
      </c>
      <c r="F73" s="207">
        <v>1</v>
      </c>
      <c r="G73" s="200">
        <f t="shared" si="1"/>
        <v>0</v>
      </c>
    </row>
    <row r="74" spans="1:7" x14ac:dyDescent="0.25">
      <c r="A74" s="196" t="s">
        <v>217</v>
      </c>
      <c r="B74" s="204" t="s">
        <v>220</v>
      </c>
      <c r="C74" s="260" t="s">
        <v>262</v>
      </c>
      <c r="D74" s="260" t="s">
        <v>251</v>
      </c>
      <c r="E74" s="210">
        <v>0</v>
      </c>
      <c r="F74" s="207">
        <v>1</v>
      </c>
      <c r="G74" s="200">
        <f t="shared" si="1"/>
        <v>0</v>
      </c>
    </row>
    <row r="75" spans="1:7" x14ac:dyDescent="0.25">
      <c r="A75" s="196" t="s">
        <v>217</v>
      </c>
      <c r="B75" s="204" t="s">
        <v>73</v>
      </c>
      <c r="C75" s="260" t="s">
        <v>262</v>
      </c>
      <c r="D75" s="260" t="s">
        <v>251</v>
      </c>
      <c r="E75" s="210">
        <v>0</v>
      </c>
      <c r="F75" s="207">
        <v>1</v>
      </c>
      <c r="G75" s="200">
        <f t="shared" si="1"/>
        <v>0</v>
      </c>
    </row>
    <row r="76" spans="1:7" x14ac:dyDescent="0.25">
      <c r="A76" s="196" t="s">
        <v>217</v>
      </c>
      <c r="B76" s="204" t="s">
        <v>95</v>
      </c>
      <c r="C76" s="260" t="s">
        <v>262</v>
      </c>
      <c r="D76" s="260" t="s">
        <v>251</v>
      </c>
      <c r="E76" s="210">
        <v>0</v>
      </c>
      <c r="F76" s="207">
        <v>1</v>
      </c>
      <c r="G76" s="200">
        <f t="shared" si="1"/>
        <v>0</v>
      </c>
    </row>
    <row r="77" spans="1:7" x14ac:dyDescent="0.25">
      <c r="A77" s="196" t="s">
        <v>217</v>
      </c>
      <c r="B77" s="204" t="s">
        <v>72</v>
      </c>
      <c r="C77" s="260" t="s">
        <v>262</v>
      </c>
      <c r="D77" s="260" t="s">
        <v>251</v>
      </c>
      <c r="E77" s="210">
        <v>0</v>
      </c>
      <c r="F77" s="207">
        <v>1</v>
      </c>
      <c r="G77" s="200">
        <f t="shared" si="1"/>
        <v>0</v>
      </c>
    </row>
    <row r="78" spans="1:7" x14ac:dyDescent="0.25">
      <c r="A78" s="196" t="s">
        <v>217</v>
      </c>
      <c r="B78" s="204" t="s">
        <v>221</v>
      </c>
      <c r="C78" s="260" t="s">
        <v>262</v>
      </c>
      <c r="D78" s="260" t="s">
        <v>251</v>
      </c>
      <c r="E78" s="210">
        <v>0</v>
      </c>
      <c r="F78" s="207">
        <v>1</v>
      </c>
      <c r="G78" s="200">
        <f t="shared" si="1"/>
        <v>0</v>
      </c>
    </row>
    <row r="79" spans="1:7" x14ac:dyDescent="0.25">
      <c r="A79" s="196" t="s">
        <v>217</v>
      </c>
      <c r="B79" s="204" t="s">
        <v>94</v>
      </c>
      <c r="C79" s="260" t="s">
        <v>262</v>
      </c>
      <c r="D79" s="260" t="s">
        <v>251</v>
      </c>
      <c r="E79" s="210">
        <v>0</v>
      </c>
      <c r="F79" s="207">
        <v>1</v>
      </c>
      <c r="G79" s="200">
        <f t="shared" si="1"/>
        <v>0</v>
      </c>
    </row>
    <row r="80" spans="1:7" x14ac:dyDescent="0.25">
      <c r="A80" s="196" t="s">
        <v>217</v>
      </c>
      <c r="B80" s="204" t="s">
        <v>222</v>
      </c>
      <c r="C80" s="260" t="s">
        <v>262</v>
      </c>
      <c r="D80" s="260" t="s">
        <v>251</v>
      </c>
      <c r="E80" s="210">
        <v>0</v>
      </c>
      <c r="F80" s="207">
        <v>1</v>
      </c>
      <c r="G80" s="200">
        <f t="shared" si="1"/>
        <v>0</v>
      </c>
    </row>
    <row r="81" spans="1:7" ht="15.75" thickBot="1" x14ac:dyDescent="0.3">
      <c r="A81" s="197" t="s">
        <v>217</v>
      </c>
      <c r="B81" s="205" t="s">
        <v>101</v>
      </c>
      <c r="C81" s="261" t="s">
        <v>262</v>
      </c>
      <c r="D81" s="261" t="s">
        <v>251</v>
      </c>
      <c r="E81" s="211">
        <v>0</v>
      </c>
      <c r="F81" s="208">
        <v>1</v>
      </c>
      <c r="G81" s="201">
        <f t="shared" si="1"/>
        <v>0</v>
      </c>
    </row>
    <row r="82" spans="1:7" ht="40.5" customHeight="1" thickBot="1" x14ac:dyDescent="0.3">
      <c r="F82" s="212">
        <f>SUM(F3:F81)</f>
        <v>338</v>
      </c>
      <c r="G82" s="213">
        <f>SUM(G3:G81)</f>
        <v>0</v>
      </c>
    </row>
  </sheetData>
  <sortState xmlns:xlrd2="http://schemas.microsoft.com/office/spreadsheetml/2017/richdata2" ref="A3:G83">
    <sortCondition ref="A3"/>
  </sortState>
  <mergeCells count="1">
    <mergeCell ref="B1:G1"/>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45"/>
  <sheetViews>
    <sheetView showGridLines="0" tabSelected="1" topLeftCell="A39" zoomScale="87" zoomScaleNormal="87" workbookViewId="0">
      <selection activeCell="A51" sqref="A51"/>
    </sheetView>
  </sheetViews>
  <sheetFormatPr baseColWidth="10" defaultColWidth="11.42578125" defaultRowHeight="15" x14ac:dyDescent="0.25"/>
  <cols>
    <col min="1" max="1" width="115.140625" customWidth="1"/>
    <col min="2" max="2" width="19.5703125" customWidth="1"/>
    <col min="3" max="3" width="16.140625" customWidth="1"/>
    <col min="4" max="4" width="14.28515625" customWidth="1"/>
    <col min="5" max="5" width="16.140625" customWidth="1"/>
    <col min="6" max="6" width="17.5703125" customWidth="1"/>
    <col min="7" max="7" width="10.140625" bestFit="1" customWidth="1"/>
    <col min="8" max="8" width="17.5703125" customWidth="1"/>
    <col min="9" max="9" width="12.85546875" bestFit="1" customWidth="1"/>
    <col min="10" max="10" width="16.140625" customWidth="1"/>
    <col min="11" max="11" width="15.7109375" customWidth="1"/>
    <col min="13" max="13" width="15.7109375" customWidth="1"/>
    <col min="14" max="14" width="12.85546875" bestFit="1" customWidth="1"/>
    <col min="15" max="15" width="16.140625" customWidth="1"/>
    <col min="16" max="16" width="23.5703125" customWidth="1"/>
    <col min="17" max="17" width="27.28515625" customWidth="1"/>
    <col min="18" max="18" width="3.42578125" customWidth="1"/>
    <col min="19" max="19" width="11.85546875" bestFit="1" customWidth="1"/>
  </cols>
  <sheetData>
    <row r="1" spans="1:18" ht="114.75" customHeight="1" thickBot="1" x14ac:dyDescent="0.3">
      <c r="B1" s="351" t="s">
        <v>227</v>
      </c>
      <c r="C1" s="352"/>
      <c r="D1" s="352"/>
      <c r="E1" s="352"/>
      <c r="F1" s="352"/>
      <c r="G1" s="352"/>
      <c r="H1" s="352"/>
      <c r="I1" s="352"/>
      <c r="J1" s="352"/>
      <c r="K1" s="352"/>
      <c r="L1" s="352"/>
      <c r="M1" s="352"/>
      <c r="N1" s="352"/>
      <c r="O1" s="352"/>
      <c r="P1" s="352"/>
      <c r="Q1" s="353"/>
      <c r="R1" s="156"/>
    </row>
    <row r="2" spans="1:18" ht="54" customHeight="1" thickBot="1" x14ac:dyDescent="0.3">
      <c r="A2" s="127" t="s">
        <v>7</v>
      </c>
      <c r="B2" s="78" t="s">
        <v>27</v>
      </c>
      <c r="C2" s="155" t="s">
        <v>51</v>
      </c>
      <c r="D2" s="77" t="s">
        <v>28</v>
      </c>
      <c r="E2" s="155" t="s">
        <v>52</v>
      </c>
      <c r="F2" s="78" t="s">
        <v>114</v>
      </c>
      <c r="G2" s="79" t="s">
        <v>41</v>
      </c>
      <c r="H2" s="78" t="s">
        <v>115</v>
      </c>
      <c r="I2" s="79" t="s">
        <v>42</v>
      </c>
      <c r="J2" s="155" t="s">
        <v>116</v>
      </c>
      <c r="K2" s="80" t="s">
        <v>118</v>
      </c>
      <c r="L2" s="81" t="s">
        <v>43</v>
      </c>
      <c r="M2" s="80" t="s">
        <v>117</v>
      </c>
      <c r="N2" s="81" t="s">
        <v>44</v>
      </c>
      <c r="O2" s="155" t="s">
        <v>119</v>
      </c>
      <c r="P2" s="78" t="s">
        <v>120</v>
      </c>
      <c r="Q2" s="76" t="s">
        <v>121</v>
      </c>
      <c r="R2" s="1"/>
    </row>
    <row r="3" spans="1:18" ht="35.1" customHeight="1" x14ac:dyDescent="0.25">
      <c r="A3" s="175" t="s">
        <v>157</v>
      </c>
      <c r="B3" s="128" t="str">
        <f>IF('BPU Matériels'!$C$5="","",'BPU Matériels'!$C$5)</f>
        <v/>
      </c>
      <c r="C3" s="60">
        <f>'BPU Matériels'!$G$7</f>
        <v>0</v>
      </c>
      <c r="D3" s="67">
        <v>10</v>
      </c>
      <c r="E3" s="16">
        <f>C3*D3</f>
        <v>0</v>
      </c>
      <c r="F3" s="17">
        <v>55000</v>
      </c>
      <c r="G3" s="18">
        <f>'BPU Matériels'!$H$5</f>
        <v>0</v>
      </c>
      <c r="H3" s="20"/>
      <c r="I3" s="20"/>
      <c r="J3" s="19">
        <f t="shared" ref="J3:J18" si="0">(F3*G3)+(H3*I3)</f>
        <v>0</v>
      </c>
      <c r="K3" s="20"/>
      <c r="L3" s="20"/>
      <c r="M3" s="20"/>
      <c r="N3" s="20"/>
      <c r="O3" s="20"/>
      <c r="P3" s="21">
        <f t="shared" ref="P3:P18" si="1">J3+O3</f>
        <v>0</v>
      </c>
      <c r="Q3" s="108">
        <f t="shared" ref="Q3:Q18" si="2">E3+P3</f>
        <v>0</v>
      </c>
      <c r="R3" s="1"/>
    </row>
    <row r="4" spans="1:18" ht="35.1" customHeight="1" x14ac:dyDescent="0.25">
      <c r="A4" s="176" t="s">
        <v>156</v>
      </c>
      <c r="B4" s="128"/>
      <c r="C4" s="60">
        <f>'BPU Matériels'!$G$10</f>
        <v>0</v>
      </c>
      <c r="D4" s="67">
        <v>3</v>
      </c>
      <c r="E4" s="16">
        <f t="shared" ref="E4:E18" si="3">C4*D4</f>
        <v>0</v>
      </c>
      <c r="F4" s="17">
        <v>15000</v>
      </c>
      <c r="G4" s="18">
        <f>'BPU Matériels'!$H$8</f>
        <v>0</v>
      </c>
      <c r="H4" s="20"/>
      <c r="I4" s="20"/>
      <c r="J4" s="19">
        <f t="shared" si="0"/>
        <v>0</v>
      </c>
      <c r="K4" s="20"/>
      <c r="L4" s="20"/>
      <c r="M4" s="20"/>
      <c r="N4" s="20"/>
      <c r="O4" s="20"/>
      <c r="P4" s="21">
        <f t="shared" si="1"/>
        <v>0</v>
      </c>
      <c r="Q4" s="108">
        <f t="shared" si="2"/>
        <v>0</v>
      </c>
      <c r="R4" s="1"/>
    </row>
    <row r="5" spans="1:18" ht="35.1" customHeight="1" x14ac:dyDescent="0.25">
      <c r="A5" s="176" t="s">
        <v>159</v>
      </c>
      <c r="B5" s="128" t="str">
        <f>IF('BPU Matériels'!$C$23="","",'BPU Matériels'!$C$23)</f>
        <v/>
      </c>
      <c r="C5" s="60">
        <f>'BPU Matériels'!$G$13</f>
        <v>0</v>
      </c>
      <c r="D5" s="67">
        <v>5</v>
      </c>
      <c r="E5" s="16">
        <f t="shared" si="3"/>
        <v>0</v>
      </c>
      <c r="F5" s="17">
        <v>25000</v>
      </c>
      <c r="G5" s="18">
        <f>'BPU Matériels'!$H$11</f>
        <v>0</v>
      </c>
      <c r="H5" s="20"/>
      <c r="I5" s="20"/>
      <c r="J5" s="19">
        <f t="shared" si="0"/>
        <v>0</v>
      </c>
      <c r="K5" s="41">
        <v>80000</v>
      </c>
      <c r="L5" s="2">
        <f>'BPU Matériels'!$I$11</f>
        <v>0</v>
      </c>
      <c r="M5" s="20"/>
      <c r="N5" s="20"/>
      <c r="O5" s="19">
        <f t="shared" ref="O5:O6" si="4">(K5*L5)+(M5*N5)</f>
        <v>0</v>
      </c>
      <c r="P5" s="21">
        <f t="shared" si="1"/>
        <v>0</v>
      </c>
      <c r="Q5" s="108">
        <f t="shared" si="2"/>
        <v>0</v>
      </c>
      <c r="R5" s="1"/>
    </row>
    <row r="6" spans="1:18" ht="35.1" customHeight="1" x14ac:dyDescent="0.25">
      <c r="A6" s="176" t="s">
        <v>160</v>
      </c>
      <c r="B6" s="128"/>
      <c r="C6" s="60">
        <f>'BPU Matériels'!$G$16</f>
        <v>0</v>
      </c>
      <c r="D6" s="67">
        <v>2</v>
      </c>
      <c r="E6" s="16">
        <f t="shared" si="3"/>
        <v>0</v>
      </c>
      <c r="F6" s="17">
        <v>10000</v>
      </c>
      <c r="G6" s="18">
        <f>'BPU Matériels'!$H$14</f>
        <v>0</v>
      </c>
      <c r="H6" s="20"/>
      <c r="I6" s="20"/>
      <c r="J6" s="19">
        <f t="shared" si="0"/>
        <v>0</v>
      </c>
      <c r="K6" s="41">
        <v>30000</v>
      </c>
      <c r="L6" s="2">
        <f>'BPU Matériels'!$I$14</f>
        <v>0</v>
      </c>
      <c r="M6" s="20"/>
      <c r="N6" s="20"/>
      <c r="O6" s="19">
        <f t="shared" si="4"/>
        <v>0</v>
      </c>
      <c r="P6" s="21">
        <f t="shared" si="1"/>
        <v>0</v>
      </c>
      <c r="Q6" s="108">
        <f t="shared" si="2"/>
        <v>0</v>
      </c>
      <c r="R6" s="1"/>
    </row>
    <row r="7" spans="1:18" ht="35.1" customHeight="1" x14ac:dyDescent="0.25">
      <c r="A7" s="176" t="s">
        <v>158</v>
      </c>
      <c r="B7" s="128" t="str">
        <f>IF('BPU Matériels'!$C$23="","",'BPU Matériels'!$C$23)</f>
        <v/>
      </c>
      <c r="C7" s="60">
        <f>'BPU Matériels'!$G$19</f>
        <v>0</v>
      </c>
      <c r="D7" s="67">
        <v>5</v>
      </c>
      <c r="E7" s="16">
        <f t="shared" si="3"/>
        <v>0</v>
      </c>
      <c r="F7" s="17">
        <v>100000</v>
      </c>
      <c r="G7" s="18">
        <f>'BPU Matériels'!$H$17</f>
        <v>0</v>
      </c>
      <c r="H7" s="20"/>
      <c r="I7" s="20"/>
      <c r="J7" s="19">
        <f t="shared" si="0"/>
        <v>0</v>
      </c>
      <c r="K7" s="20"/>
      <c r="L7" s="20"/>
      <c r="M7" s="20"/>
      <c r="N7" s="20"/>
      <c r="O7" s="20"/>
      <c r="P7" s="21">
        <f t="shared" si="1"/>
        <v>0</v>
      </c>
      <c r="Q7" s="108">
        <f t="shared" si="2"/>
        <v>0</v>
      </c>
      <c r="R7" s="1"/>
    </row>
    <row r="8" spans="1:18" ht="35.1" customHeight="1" x14ac:dyDescent="0.25">
      <c r="A8" s="176" t="s">
        <v>161</v>
      </c>
      <c r="B8" s="128"/>
      <c r="C8" s="60">
        <f>'BPU Matériels'!$G$22</f>
        <v>0</v>
      </c>
      <c r="D8" s="67">
        <v>2</v>
      </c>
      <c r="E8" s="16">
        <f t="shared" si="3"/>
        <v>0</v>
      </c>
      <c r="F8" s="17">
        <v>40000</v>
      </c>
      <c r="G8" s="18">
        <f>'BPU Matériels'!$H$20</f>
        <v>0</v>
      </c>
      <c r="H8" s="20"/>
      <c r="I8" s="20"/>
      <c r="J8" s="19">
        <f t="shared" si="0"/>
        <v>0</v>
      </c>
      <c r="K8" s="20"/>
      <c r="L8" s="20"/>
      <c r="M8" s="20"/>
      <c r="N8" s="20"/>
      <c r="O8" s="20"/>
      <c r="P8" s="21">
        <f t="shared" si="1"/>
        <v>0</v>
      </c>
      <c r="Q8" s="108">
        <f t="shared" si="2"/>
        <v>0</v>
      </c>
      <c r="R8" s="1"/>
    </row>
    <row r="9" spans="1:18" ht="35.1" customHeight="1" x14ac:dyDescent="0.25">
      <c r="A9" s="176" t="s">
        <v>162</v>
      </c>
      <c r="B9" s="128" t="str">
        <f>IF('BPU Matériels'!$C$23="","",'BPU Matériels'!$C$23)</f>
        <v/>
      </c>
      <c r="C9" s="60">
        <f>'BPU Matériels'!$G$25</f>
        <v>0</v>
      </c>
      <c r="D9" s="67">
        <v>20</v>
      </c>
      <c r="E9" s="16">
        <f t="shared" si="3"/>
        <v>0</v>
      </c>
      <c r="F9" s="17">
        <v>230000</v>
      </c>
      <c r="G9" s="18">
        <f>'BPU Matériels'!$H$23</f>
        <v>0</v>
      </c>
      <c r="H9" s="20"/>
      <c r="I9" s="20"/>
      <c r="J9" s="19">
        <f t="shared" si="0"/>
        <v>0</v>
      </c>
      <c r="K9" s="41">
        <v>600000</v>
      </c>
      <c r="L9" s="2">
        <f>'BPU Matériels'!$I$23</f>
        <v>0</v>
      </c>
      <c r="M9" s="20"/>
      <c r="N9" s="20"/>
      <c r="O9" s="19">
        <f t="shared" ref="O9:O10" si="5">(K9*L9)+(M9*N9)</f>
        <v>0</v>
      </c>
      <c r="P9" s="21">
        <f t="shared" si="1"/>
        <v>0</v>
      </c>
      <c r="Q9" s="108">
        <f t="shared" si="2"/>
        <v>0</v>
      </c>
      <c r="R9" s="1"/>
    </row>
    <row r="10" spans="1:18" ht="35.1" customHeight="1" x14ac:dyDescent="0.25">
      <c r="A10" s="176" t="s">
        <v>163</v>
      </c>
      <c r="B10" s="128"/>
      <c r="C10" s="60">
        <f>'BPU Matériels'!$G$28</f>
        <v>0</v>
      </c>
      <c r="D10" s="67">
        <v>4</v>
      </c>
      <c r="E10" s="16">
        <f t="shared" si="3"/>
        <v>0</v>
      </c>
      <c r="F10" s="17">
        <v>50000</v>
      </c>
      <c r="G10" s="18">
        <f>'BPU Matériels'!$H$26</f>
        <v>0</v>
      </c>
      <c r="H10" s="20"/>
      <c r="I10" s="20"/>
      <c r="J10" s="19">
        <f t="shared" si="0"/>
        <v>0</v>
      </c>
      <c r="K10" s="41">
        <v>120000</v>
      </c>
      <c r="L10" s="2">
        <f>'BPU Matériels'!$I$26</f>
        <v>0</v>
      </c>
      <c r="M10" s="20"/>
      <c r="N10" s="20"/>
      <c r="O10" s="19">
        <f t="shared" si="5"/>
        <v>0</v>
      </c>
      <c r="P10" s="21">
        <f t="shared" si="1"/>
        <v>0</v>
      </c>
      <c r="Q10" s="108">
        <f t="shared" si="2"/>
        <v>0</v>
      </c>
      <c r="R10" s="1"/>
    </row>
    <row r="11" spans="1:18" ht="35.1" customHeight="1" x14ac:dyDescent="0.25">
      <c r="A11" s="176" t="s">
        <v>164</v>
      </c>
      <c r="B11" s="128" t="str">
        <f>IF('BPU Matériels'!$C$29="","",'BPU Matériels'!$C$29)</f>
        <v/>
      </c>
      <c r="C11" s="60">
        <f>'BPU Matériels'!$G$34</f>
        <v>0</v>
      </c>
      <c r="D11" s="67">
        <v>1</v>
      </c>
      <c r="E11" s="16">
        <f t="shared" si="3"/>
        <v>0</v>
      </c>
      <c r="F11" s="17">
        <v>97500</v>
      </c>
      <c r="G11" s="18">
        <f>'BPU Matériels'!$H$29</f>
        <v>0</v>
      </c>
      <c r="H11" s="20"/>
      <c r="I11" s="20"/>
      <c r="J11" s="19">
        <f t="shared" si="0"/>
        <v>0</v>
      </c>
      <c r="K11" s="20"/>
      <c r="L11" s="20"/>
      <c r="M11" s="20"/>
      <c r="N11" s="20"/>
      <c r="O11" s="20"/>
      <c r="P11" s="21">
        <f t="shared" si="1"/>
        <v>0</v>
      </c>
      <c r="Q11" s="108">
        <f t="shared" si="2"/>
        <v>0</v>
      </c>
      <c r="R11" s="1"/>
    </row>
    <row r="12" spans="1:18" ht="35.1" customHeight="1" x14ac:dyDescent="0.25">
      <c r="A12" s="176" t="s">
        <v>165</v>
      </c>
      <c r="B12" s="128"/>
      <c r="C12" s="60">
        <f>'BPU Matériels'!$G$40</f>
        <v>0</v>
      </c>
      <c r="D12" s="67">
        <v>1</v>
      </c>
      <c r="E12" s="16">
        <f t="shared" si="3"/>
        <v>0</v>
      </c>
      <c r="F12" s="17">
        <v>97500</v>
      </c>
      <c r="G12" s="18">
        <f>'BPU Matériels'!$H$35</f>
        <v>0</v>
      </c>
      <c r="H12" s="20"/>
      <c r="I12" s="20"/>
      <c r="J12" s="19">
        <f t="shared" si="0"/>
        <v>0</v>
      </c>
      <c r="K12" s="20"/>
      <c r="L12" s="20"/>
      <c r="M12" s="20"/>
      <c r="N12" s="20"/>
      <c r="O12" s="20"/>
      <c r="P12" s="21">
        <f t="shared" si="1"/>
        <v>0</v>
      </c>
      <c r="Q12" s="108">
        <f t="shared" si="2"/>
        <v>0</v>
      </c>
      <c r="R12" s="1"/>
    </row>
    <row r="13" spans="1:18" ht="35.1" customHeight="1" x14ac:dyDescent="0.25">
      <c r="A13" s="176" t="s">
        <v>166</v>
      </c>
      <c r="B13" s="128" t="str">
        <f>IF('BPU Matériels'!$C$41="","",'BPU Matériels'!$C$41)</f>
        <v/>
      </c>
      <c r="C13" s="60">
        <f>'BPU Matériels'!$G$46</f>
        <v>0</v>
      </c>
      <c r="D13" s="67">
        <v>2</v>
      </c>
      <c r="E13" s="16">
        <f t="shared" si="3"/>
        <v>0</v>
      </c>
      <c r="F13" s="17">
        <v>10000</v>
      </c>
      <c r="G13" s="18">
        <f>'BPU Matériels'!$H$41</f>
        <v>0</v>
      </c>
      <c r="H13" s="20"/>
      <c r="I13" s="20"/>
      <c r="J13" s="19">
        <f t="shared" si="0"/>
        <v>0</v>
      </c>
      <c r="K13" s="41">
        <v>62000</v>
      </c>
      <c r="L13" s="2">
        <f>'BPU Matériels'!$I$41</f>
        <v>0</v>
      </c>
      <c r="M13" s="20"/>
      <c r="N13" s="20"/>
      <c r="O13" s="19">
        <f t="shared" ref="O13:O14" si="6">(K13*L13)+(M13*N13)</f>
        <v>0</v>
      </c>
      <c r="P13" s="21">
        <f t="shared" si="1"/>
        <v>0</v>
      </c>
      <c r="Q13" s="108">
        <f t="shared" si="2"/>
        <v>0</v>
      </c>
      <c r="R13" s="1"/>
    </row>
    <row r="14" spans="1:18" ht="35.1" customHeight="1" x14ac:dyDescent="0.25">
      <c r="A14" s="176" t="s">
        <v>167</v>
      </c>
      <c r="B14" s="128"/>
      <c r="C14" s="60">
        <f>'BPU Matériels'!$G$52</f>
        <v>0</v>
      </c>
      <c r="D14" s="67">
        <v>1</v>
      </c>
      <c r="E14" s="16">
        <f t="shared" si="3"/>
        <v>0</v>
      </c>
      <c r="F14" s="17">
        <v>5000</v>
      </c>
      <c r="G14" s="18">
        <f>'BPU Matériels'!$H$47</f>
        <v>0</v>
      </c>
      <c r="H14" s="20"/>
      <c r="I14" s="20"/>
      <c r="J14" s="19">
        <f t="shared" si="0"/>
        <v>0</v>
      </c>
      <c r="K14" s="41">
        <v>31000</v>
      </c>
      <c r="L14" s="2">
        <f>'BPU Matériels'!$I$47</f>
        <v>0</v>
      </c>
      <c r="M14" s="20"/>
      <c r="N14" s="20"/>
      <c r="O14" s="19">
        <f t="shared" si="6"/>
        <v>0</v>
      </c>
      <c r="P14" s="21">
        <f t="shared" si="1"/>
        <v>0</v>
      </c>
      <c r="Q14" s="108">
        <f t="shared" si="2"/>
        <v>0</v>
      </c>
      <c r="R14" s="1"/>
    </row>
    <row r="15" spans="1:18" ht="35.1" customHeight="1" x14ac:dyDescent="0.25">
      <c r="A15" s="176" t="s">
        <v>168</v>
      </c>
      <c r="B15" s="128" t="str">
        <f>IF('BPU Matériels'!$C$53="","",'BPU Matériels'!$C$53)</f>
        <v/>
      </c>
      <c r="C15" s="60">
        <f>'BPU Matériels'!$G$62</f>
        <v>0</v>
      </c>
      <c r="D15" s="67">
        <v>1</v>
      </c>
      <c r="E15" s="16">
        <f t="shared" si="3"/>
        <v>0</v>
      </c>
      <c r="F15" s="17">
        <v>43000</v>
      </c>
      <c r="G15" s="18">
        <f>'BPU Matériels'!$H$53</f>
        <v>0</v>
      </c>
      <c r="H15" s="17">
        <v>2000</v>
      </c>
      <c r="I15" s="18">
        <f>'BPU Matériels'!$J$53</f>
        <v>0</v>
      </c>
      <c r="J15" s="19">
        <f t="shared" si="0"/>
        <v>0</v>
      </c>
      <c r="K15" s="20"/>
      <c r="L15" s="20"/>
      <c r="M15" s="20"/>
      <c r="N15" s="20"/>
      <c r="O15" s="20"/>
      <c r="P15" s="21">
        <f t="shared" si="1"/>
        <v>0</v>
      </c>
      <c r="Q15" s="108">
        <f t="shared" si="2"/>
        <v>0</v>
      </c>
      <c r="R15" s="1"/>
    </row>
    <row r="16" spans="1:18" ht="35.1" customHeight="1" x14ac:dyDescent="0.25">
      <c r="A16" s="176" t="s">
        <v>169</v>
      </c>
      <c r="B16" s="128" t="str">
        <f>IF('BPU Matériels'!$C$63="","",'BPU Matériels'!$C$63)</f>
        <v/>
      </c>
      <c r="C16" s="60">
        <f>'BPU Matériels'!$G$72</f>
        <v>0</v>
      </c>
      <c r="D16" s="67">
        <v>31</v>
      </c>
      <c r="E16" s="16">
        <f t="shared" si="3"/>
        <v>0</v>
      </c>
      <c r="F16" s="17">
        <v>3100000</v>
      </c>
      <c r="G16" s="18">
        <f>'BPU Matériels'!$H$63</f>
        <v>0</v>
      </c>
      <c r="H16" s="17">
        <v>105000</v>
      </c>
      <c r="I16" s="18">
        <f>'BPU Matériels'!$J$63</f>
        <v>0</v>
      </c>
      <c r="J16" s="19">
        <f t="shared" si="0"/>
        <v>0</v>
      </c>
      <c r="K16" s="41">
        <v>4960000</v>
      </c>
      <c r="L16" s="2">
        <f>'BPU Matériels'!$I$63</f>
        <v>0</v>
      </c>
      <c r="M16" s="41">
        <v>220000</v>
      </c>
      <c r="N16" s="2">
        <f>'BPU Matériels'!$K$63</f>
        <v>0</v>
      </c>
      <c r="O16" s="19">
        <f t="shared" ref="O16:O18" si="7">(K16*L16)+(M16*N16)</f>
        <v>0</v>
      </c>
      <c r="P16" s="21">
        <f t="shared" si="1"/>
        <v>0</v>
      </c>
      <c r="Q16" s="108">
        <f t="shared" si="2"/>
        <v>0</v>
      </c>
      <c r="R16" s="1"/>
    </row>
    <row r="17" spans="1:19" ht="35.1" customHeight="1" x14ac:dyDescent="0.25">
      <c r="A17" s="176" t="s">
        <v>170</v>
      </c>
      <c r="B17" s="128"/>
      <c r="C17" s="60">
        <f>'BPU Matériels'!$G$82</f>
        <v>0</v>
      </c>
      <c r="D17" s="98">
        <v>10</v>
      </c>
      <c r="E17" s="16">
        <f t="shared" si="3"/>
        <v>0</v>
      </c>
      <c r="F17" s="99">
        <v>860000</v>
      </c>
      <c r="G17" s="18">
        <f>'BPU Matériels'!$H$73</f>
        <v>0</v>
      </c>
      <c r="H17" s="99">
        <v>35000</v>
      </c>
      <c r="I17" s="18">
        <f>'BPU Matériels'!$J$73</f>
        <v>0</v>
      </c>
      <c r="J17" s="19">
        <f t="shared" si="0"/>
        <v>0</v>
      </c>
      <c r="K17" s="102">
        <v>1465000</v>
      </c>
      <c r="L17" s="2">
        <f>'BPU Matériels'!$I$73</f>
        <v>0</v>
      </c>
      <c r="M17" s="41">
        <v>70000</v>
      </c>
      <c r="N17" s="2">
        <f>'BPU Matériels'!$K$73</f>
        <v>0</v>
      </c>
      <c r="O17" s="19">
        <f t="shared" si="7"/>
        <v>0</v>
      </c>
      <c r="P17" s="21">
        <f t="shared" si="1"/>
        <v>0</v>
      </c>
      <c r="Q17" s="108">
        <f t="shared" si="2"/>
        <v>0</v>
      </c>
      <c r="R17" s="1"/>
    </row>
    <row r="18" spans="1:19" ht="35.1" customHeight="1" thickBot="1" x14ac:dyDescent="0.3">
      <c r="A18" s="177" t="s">
        <v>171</v>
      </c>
      <c r="B18" s="172" t="str">
        <f>IF('BPU Matériels'!$C$83="","",'BPU Matériels'!$C$83)</f>
        <v/>
      </c>
      <c r="C18" s="173">
        <f>'BPU Matériels'!$G$92</f>
        <v>0</v>
      </c>
      <c r="D18" s="98">
        <v>4</v>
      </c>
      <c r="E18" s="16">
        <f t="shared" si="3"/>
        <v>0</v>
      </c>
      <c r="F18" s="99">
        <v>1188000</v>
      </c>
      <c r="G18" s="100">
        <f>'BPU Matériels'!$H$83</f>
        <v>0</v>
      </c>
      <c r="H18" s="99">
        <v>12000</v>
      </c>
      <c r="I18" s="100">
        <f>'BPU Matériels'!$J$83</f>
        <v>0</v>
      </c>
      <c r="J18" s="101">
        <f t="shared" si="0"/>
        <v>0</v>
      </c>
      <c r="K18" s="102">
        <v>820000</v>
      </c>
      <c r="L18" s="103">
        <f>'BPU Matériels'!$I$83</f>
        <v>0</v>
      </c>
      <c r="M18" s="41">
        <v>80000</v>
      </c>
      <c r="N18" s="103">
        <f>'BPU Matériels'!$K$83</f>
        <v>0</v>
      </c>
      <c r="O18" s="19">
        <f t="shared" si="7"/>
        <v>0</v>
      </c>
      <c r="P18" s="21">
        <f t="shared" si="1"/>
        <v>0</v>
      </c>
      <c r="Q18" s="108">
        <f t="shared" si="2"/>
        <v>0</v>
      </c>
      <c r="R18" s="1"/>
    </row>
    <row r="19" spans="1:19" ht="33.75" customHeight="1" thickBot="1" x14ac:dyDescent="0.3">
      <c r="A19" s="360" t="s">
        <v>29</v>
      </c>
      <c r="B19" s="361"/>
      <c r="C19" s="362"/>
      <c r="D19" s="104">
        <f>SUM(D3:D18)</f>
        <v>102</v>
      </c>
      <c r="E19" s="105">
        <f>SUM(E3:E18)</f>
        <v>0</v>
      </c>
      <c r="F19" s="106">
        <f>SUM(F3:F18)</f>
        <v>5926000</v>
      </c>
      <c r="G19" s="178"/>
      <c r="H19" s="106">
        <f>SUM(H3:H18)</f>
        <v>154000</v>
      </c>
      <c r="I19" s="178"/>
      <c r="J19" s="105">
        <f>SUM(J3:J18)</f>
        <v>0</v>
      </c>
      <c r="K19" s="106">
        <f>SUM(K3:K18)</f>
        <v>8168000</v>
      </c>
      <c r="L19" s="178"/>
      <c r="M19" s="106">
        <f>SUM(M3:M18)</f>
        <v>370000</v>
      </c>
      <c r="N19" s="178"/>
      <c r="O19" s="105">
        <f>SUM(O3:O18)</f>
        <v>0</v>
      </c>
      <c r="P19" s="105">
        <f>SUM(P3:P18)</f>
        <v>0</v>
      </c>
      <c r="Q19" s="107">
        <f>SUM(Q3:Q18)</f>
        <v>0</v>
      </c>
      <c r="R19" s="1"/>
    </row>
    <row r="20" spans="1:19" ht="48" customHeight="1" thickBot="1" x14ac:dyDescent="0.3">
      <c r="B20" s="93"/>
      <c r="C20" s="93"/>
      <c r="D20" s="3"/>
      <c r="G20" s="7"/>
      <c r="I20" s="7"/>
      <c r="J20" s="7"/>
      <c r="K20" s="7"/>
      <c r="L20" s="7"/>
      <c r="M20" s="7"/>
      <c r="N20" s="7"/>
      <c r="O20" s="7"/>
      <c r="S20" s="134"/>
    </row>
    <row r="21" spans="1:19" ht="48" customHeight="1" thickBot="1" x14ac:dyDescent="0.3">
      <c r="A21" s="373" t="s">
        <v>112</v>
      </c>
      <c r="B21" s="374"/>
      <c r="C21" s="374"/>
      <c r="D21" s="374"/>
      <c r="E21" s="374"/>
      <c r="F21" s="375"/>
      <c r="H21" s="7"/>
      <c r="I21" s="7"/>
      <c r="J21" s="7"/>
      <c r="K21" s="7"/>
      <c r="L21" s="7"/>
      <c r="M21" s="7"/>
      <c r="N21" s="7"/>
      <c r="Q21" s="134"/>
    </row>
    <row r="22" spans="1:19" ht="48" customHeight="1" thickBot="1" x14ac:dyDescent="0.3">
      <c r="A22" s="370" t="s">
        <v>259</v>
      </c>
      <c r="B22" s="371"/>
      <c r="C22" s="371"/>
      <c r="D22" s="371"/>
      <c r="E22" s="371"/>
      <c r="F22" s="372"/>
      <c r="H22" s="7"/>
      <c r="I22" s="7"/>
      <c r="J22" s="7"/>
      <c r="K22" s="7"/>
      <c r="L22" s="7"/>
      <c r="M22" s="7"/>
      <c r="N22" s="7"/>
    </row>
    <row r="23" spans="1:19" ht="48" customHeight="1" thickBot="1" x14ac:dyDescent="0.3">
      <c r="A23" s="367" t="s">
        <v>109</v>
      </c>
      <c r="B23" s="368"/>
      <c r="C23" s="368"/>
      <c r="D23" s="368"/>
      <c r="E23" s="369"/>
      <c r="F23" s="131">
        <f>'BPU Logiciels'!F4+'BPU Logiciels'!F9</f>
        <v>0</v>
      </c>
      <c r="H23" s="7"/>
      <c r="I23" s="7"/>
      <c r="J23" s="7"/>
      <c r="K23" s="7"/>
      <c r="L23" s="7"/>
      <c r="M23" s="7"/>
      <c r="N23" s="7"/>
    </row>
    <row r="24" spans="1:19" ht="48" customHeight="1" thickBot="1" x14ac:dyDescent="0.3">
      <c r="B24" s="93"/>
      <c r="C24" s="93"/>
      <c r="D24" s="3"/>
      <c r="G24" s="7"/>
      <c r="I24" s="7"/>
      <c r="J24" s="7"/>
      <c r="K24" s="7"/>
      <c r="L24" s="7"/>
      <c r="M24" s="7"/>
      <c r="N24" s="7"/>
      <c r="O24" s="7"/>
    </row>
    <row r="25" spans="1:19" ht="52.5" customHeight="1" thickBot="1" x14ac:dyDescent="0.3">
      <c r="A25" s="83" t="s">
        <v>30</v>
      </c>
      <c r="B25" s="82" t="s">
        <v>27</v>
      </c>
      <c r="C25" s="84" t="s">
        <v>31</v>
      </c>
      <c r="D25" s="85" t="s">
        <v>32</v>
      </c>
      <c r="E25" s="82" t="s">
        <v>33</v>
      </c>
      <c r="F25" s="42"/>
      <c r="G25" s="42"/>
      <c r="H25" s="42"/>
      <c r="I25" s="42"/>
      <c r="J25" s="42"/>
      <c r="K25" s="42"/>
      <c r="L25" s="42"/>
      <c r="M25" s="42"/>
      <c r="N25" s="42"/>
      <c r="O25" s="42"/>
      <c r="P25" s="42"/>
    </row>
    <row r="26" spans="1:19" s="12" customFormat="1" ht="35.1" customHeight="1" x14ac:dyDescent="0.25">
      <c r="A26" s="45" t="str">
        <f>'[1]BPU Services (LOT 1)'!$B6</f>
        <v>Taux journalier pour un profil "Directeur de Projet - Consultant"  - en heures ouvrées (8H00 -18H00 du lundi au vendredi )</v>
      </c>
      <c r="B26" s="49" t="str">
        <f>IF('BPU Services'!C4="","",'BPU Services'!C4)</f>
        <v/>
      </c>
      <c r="C26" s="47">
        <f>'BPU Services'!F4</f>
        <v>0</v>
      </c>
      <c r="D26" s="68">
        <v>10</v>
      </c>
      <c r="E26" s="53">
        <f t="shared" ref="E26:E37" si="8">C26*D26</f>
        <v>0</v>
      </c>
      <c r="F26" s="43"/>
      <c r="G26" s="43"/>
      <c r="H26" s="43"/>
      <c r="I26" s="43"/>
      <c r="J26" s="43"/>
      <c r="K26" s="43"/>
      <c r="L26" s="43"/>
      <c r="M26" s="43"/>
      <c r="N26" s="43"/>
      <c r="O26" s="43"/>
      <c r="P26" s="43"/>
    </row>
    <row r="27" spans="1:19" ht="35.1" customHeight="1" x14ac:dyDescent="0.25">
      <c r="A27" s="46" t="str">
        <f>'[1]BPU Services (LOT 1)'!$B7</f>
        <v>Taux journalier pour un profil "Chef de Projet" en heures ouvrées (8H00 -18H00 du lundi au vendredi )</v>
      </c>
      <c r="B27" s="50" t="str">
        <f>IF('BPU Services'!C5="","",'BPU Services'!C5)</f>
        <v/>
      </c>
      <c r="C27" s="48">
        <f>'BPU Services'!F5</f>
        <v>0</v>
      </c>
      <c r="D27" s="69">
        <v>10</v>
      </c>
      <c r="E27" s="54">
        <f t="shared" si="8"/>
        <v>0</v>
      </c>
      <c r="F27" s="44"/>
      <c r="G27" s="44"/>
      <c r="H27" s="44"/>
      <c r="I27" s="44"/>
      <c r="J27" s="44"/>
      <c r="K27" s="44"/>
      <c r="L27" s="44"/>
      <c r="M27" s="44"/>
      <c r="N27" s="44"/>
      <c r="O27" s="44"/>
      <c r="P27" s="44"/>
    </row>
    <row r="28" spans="1:19" ht="35.1" customHeight="1" x14ac:dyDescent="0.25">
      <c r="A28" s="46" t="str">
        <f>'[1]BPU Services (LOT 1)'!$B8</f>
        <v>Taux journalier pour un profil "Technicien" en heures ouvrées (8H00 -18H00 du lundi au vendredi )</v>
      </c>
      <c r="B28" s="50" t="str">
        <f>IF('BPU Services'!C6="","",'BPU Services'!C6)</f>
        <v/>
      </c>
      <c r="C28" s="48">
        <f>'BPU Services'!F6</f>
        <v>0</v>
      </c>
      <c r="D28" s="69">
        <v>10</v>
      </c>
      <c r="E28" s="54">
        <f t="shared" si="8"/>
        <v>0</v>
      </c>
      <c r="F28" s="44"/>
      <c r="G28" s="44"/>
      <c r="H28" s="44"/>
      <c r="I28" s="44"/>
      <c r="J28" s="44"/>
      <c r="K28" s="44"/>
      <c r="L28" s="44"/>
      <c r="M28" s="44"/>
      <c r="N28" s="44"/>
      <c r="O28" s="44"/>
      <c r="P28" s="44"/>
    </row>
    <row r="29" spans="1:19" ht="35.1" customHeight="1" x14ac:dyDescent="0.25">
      <c r="A29" s="46" t="str">
        <f>'[1]BPU Services (LOT 1)'!$B9</f>
        <v>Taux journalier pour un profil "Chef de Projet" en heures  non ouvrées (jours fériés , samedi- dimanche de 8H00 -18H00 )</v>
      </c>
      <c r="B29" s="50" t="str">
        <f>IF('BPU Services'!C7="","",'BPU Services'!C7)</f>
        <v/>
      </c>
      <c r="C29" s="48">
        <f>'BPU Services'!F7</f>
        <v>0</v>
      </c>
      <c r="D29" s="69">
        <v>10</v>
      </c>
      <c r="E29" s="54">
        <f t="shared" si="8"/>
        <v>0</v>
      </c>
      <c r="F29" s="44"/>
      <c r="G29" s="44"/>
      <c r="H29" s="44"/>
      <c r="I29" s="44"/>
      <c r="J29" s="44"/>
      <c r="K29" s="44"/>
      <c r="L29" s="44"/>
      <c r="M29" s="44"/>
      <c r="N29" s="44"/>
      <c r="O29" s="44"/>
      <c r="P29" s="44"/>
    </row>
    <row r="30" spans="1:19" ht="35.1" customHeight="1" thickBot="1" x14ac:dyDescent="0.3">
      <c r="A30" s="189" t="str">
        <f>'[1]BPU Services (LOT 1)'!$B10</f>
        <v>Taux horaire pour un profil "Technicien" en heures  non ouvrées (jours fériés , samedi- dimanche de 8H00 -18H00 )</v>
      </c>
      <c r="B30" s="86" t="str">
        <f>IF('BPU Services'!C8="","",'BPU Services'!C8)</f>
        <v/>
      </c>
      <c r="C30" s="87">
        <f>'BPU Services'!F8</f>
        <v>0</v>
      </c>
      <c r="D30" s="70">
        <v>10</v>
      </c>
      <c r="E30" s="88">
        <f t="shared" si="8"/>
        <v>0</v>
      </c>
      <c r="F30" s="44"/>
      <c r="G30" s="44"/>
      <c r="H30" s="44"/>
      <c r="I30" s="44"/>
      <c r="J30" s="44"/>
      <c r="K30" s="44"/>
      <c r="L30" s="44"/>
      <c r="M30" s="44"/>
      <c r="N30" s="44"/>
      <c r="O30" s="44"/>
      <c r="P30" s="44"/>
    </row>
    <row r="31" spans="1:19" ht="35.1" customHeight="1" x14ac:dyDescent="0.25">
      <c r="A31" s="190" t="str">
        <f>'[1]BPU Services (LOT 1)'!$B13</f>
        <v>Taux journalier pour un profil "Formation utilisateur" sur site incluant tout défraiement</v>
      </c>
      <c r="B31" s="49" t="str">
        <f>IF('BPU Services'!C9="","",'BPU Services'!C9)</f>
        <v/>
      </c>
      <c r="C31" s="191">
        <f>'BPU Services'!F9</f>
        <v>0</v>
      </c>
      <c r="D31" s="192">
        <v>10</v>
      </c>
      <c r="E31" s="193">
        <f t="shared" si="8"/>
        <v>0</v>
      </c>
      <c r="F31" s="44"/>
      <c r="G31" s="44"/>
      <c r="H31" s="44"/>
      <c r="I31" s="44"/>
      <c r="J31" s="44"/>
      <c r="K31" s="44"/>
      <c r="L31" s="44"/>
      <c r="M31" s="44"/>
      <c r="N31" s="44"/>
      <c r="O31" s="44"/>
      <c r="P31" s="44"/>
    </row>
    <row r="32" spans="1:19" ht="35.1" customHeight="1" x14ac:dyDescent="0.25">
      <c r="A32" s="46" t="str">
        <f>'[1]BPU Services (LOT 1)'!$B14</f>
        <v>Taux journalier pour un profil " Formation support utilisateur " sur site incluant tout défraiement</v>
      </c>
      <c r="B32" s="50" t="str">
        <f>IF('BPU Services'!C10="","",'BPU Services'!C10)</f>
        <v/>
      </c>
      <c r="C32" s="48">
        <f>'BPU Services'!F10</f>
        <v>0</v>
      </c>
      <c r="D32" s="69">
        <v>10</v>
      </c>
      <c r="E32" s="54">
        <f t="shared" si="8"/>
        <v>0</v>
      </c>
      <c r="F32" s="44"/>
      <c r="G32" s="44"/>
      <c r="H32" s="44"/>
      <c r="I32" s="44"/>
      <c r="J32" s="44"/>
      <c r="K32" s="44"/>
      <c r="L32" s="44"/>
      <c r="M32" s="44"/>
      <c r="N32" s="44"/>
      <c r="O32" s="44"/>
      <c r="P32" s="44"/>
    </row>
    <row r="33" spans="1:18" ht="35.1" customHeight="1" thickBot="1" x14ac:dyDescent="0.3">
      <c r="A33" s="185" t="str">
        <f>'[1]BPU Services (LOT 1)'!$B15</f>
        <v>Taux journalier pour un profil "Formation Administrateur" sur site incluant tout défraiement</v>
      </c>
      <c r="B33" s="86" t="str">
        <f>IF('BPU Services'!C11="","",'BPU Services'!C11)</f>
        <v/>
      </c>
      <c r="C33" s="186">
        <f>'BPU Services'!F11</f>
        <v>0</v>
      </c>
      <c r="D33" s="187">
        <v>10</v>
      </c>
      <c r="E33" s="188">
        <f t="shared" si="8"/>
        <v>0</v>
      </c>
      <c r="F33" s="44"/>
      <c r="G33" s="44"/>
      <c r="H33" s="44"/>
      <c r="I33" s="44"/>
      <c r="J33" s="44"/>
      <c r="K33" s="44"/>
      <c r="L33" s="44"/>
      <c r="M33" s="44"/>
      <c r="N33" s="44"/>
      <c r="O33" s="44"/>
      <c r="P33" s="44"/>
    </row>
    <row r="34" spans="1:18" ht="35.1" customHeight="1" x14ac:dyDescent="0.25">
      <c r="A34" s="45" t="s">
        <v>179</v>
      </c>
      <c r="B34" s="49" t="str">
        <f>IF('BPU Services'!C12="","",'BPU Services'!C12)</f>
        <v/>
      </c>
      <c r="C34" s="47">
        <f>'BPU Services'!F12</f>
        <v>0</v>
      </c>
      <c r="D34" s="68">
        <v>10</v>
      </c>
      <c r="E34" s="53">
        <f t="shared" si="8"/>
        <v>0</v>
      </c>
      <c r="F34" s="44"/>
      <c r="G34" s="44"/>
      <c r="H34" s="44"/>
      <c r="I34" s="44"/>
      <c r="J34" s="44"/>
      <c r="K34" s="44"/>
      <c r="L34" s="44"/>
      <c r="M34" s="44"/>
      <c r="N34" s="44"/>
      <c r="O34" s="44"/>
      <c r="P34" s="44"/>
    </row>
    <row r="35" spans="1:18" ht="35.1" customHeight="1" x14ac:dyDescent="0.25">
      <c r="A35" s="46" t="s">
        <v>180</v>
      </c>
      <c r="B35" s="50" t="str">
        <f>IF('BPU Services'!C13="","",'BPU Services'!C13)</f>
        <v/>
      </c>
      <c r="C35" s="48">
        <f>'BPU Services'!F13</f>
        <v>0</v>
      </c>
      <c r="D35" s="69">
        <v>10</v>
      </c>
      <c r="E35" s="54">
        <f t="shared" si="8"/>
        <v>0</v>
      </c>
      <c r="F35" s="44"/>
      <c r="G35" s="44"/>
      <c r="H35" s="44"/>
      <c r="I35" s="44"/>
      <c r="J35" s="44"/>
      <c r="K35" s="44"/>
      <c r="L35" s="44"/>
      <c r="M35" s="44"/>
      <c r="N35" s="44"/>
      <c r="O35" s="44"/>
      <c r="P35" s="44"/>
    </row>
    <row r="36" spans="1:18" ht="35.1" customHeight="1" x14ac:dyDescent="0.25">
      <c r="A36" s="46" t="s">
        <v>174</v>
      </c>
      <c r="B36" s="50" t="str">
        <f>IF('BPU Services'!C14="","",'BPU Services'!C14)</f>
        <v/>
      </c>
      <c r="C36" s="48">
        <f>'BPU Services'!F14</f>
        <v>0</v>
      </c>
      <c r="D36" s="69">
        <v>10</v>
      </c>
      <c r="E36" s="54">
        <f t="shared" si="8"/>
        <v>0</v>
      </c>
      <c r="F36" s="44"/>
      <c r="G36" s="44"/>
      <c r="H36" s="44"/>
      <c r="I36" s="44"/>
      <c r="J36" s="44"/>
      <c r="K36" s="44"/>
      <c r="L36" s="44"/>
      <c r="M36" s="44"/>
      <c r="N36" s="44"/>
      <c r="O36" s="44"/>
      <c r="P36" s="44"/>
    </row>
    <row r="37" spans="1:18" ht="35.1" customHeight="1" thickBot="1" x14ac:dyDescent="0.3">
      <c r="A37" s="189" t="s">
        <v>175</v>
      </c>
      <c r="B37" s="86" t="str">
        <f>IF('BPU Services'!C15="","",'BPU Services'!C15)</f>
        <v/>
      </c>
      <c r="C37" s="87">
        <f>'BPU Services'!F15</f>
        <v>0</v>
      </c>
      <c r="D37" s="70">
        <v>10</v>
      </c>
      <c r="E37" s="88">
        <f t="shared" si="8"/>
        <v>0</v>
      </c>
      <c r="F37" s="44"/>
      <c r="G37" s="44"/>
      <c r="H37" s="44"/>
      <c r="I37" s="44"/>
      <c r="J37" s="44"/>
      <c r="K37" s="44"/>
      <c r="L37" s="44"/>
      <c r="M37" s="44"/>
      <c r="N37" s="44"/>
      <c r="O37" s="44"/>
      <c r="P37" s="44"/>
    </row>
    <row r="38" spans="1:18" ht="45" customHeight="1" x14ac:dyDescent="0.25">
      <c r="A38" s="13"/>
      <c r="B38" s="9"/>
      <c r="C38" s="363" t="s">
        <v>34</v>
      </c>
      <c r="D38" s="363"/>
      <c r="E38" s="3">
        <f>SUM(E26:E37)</f>
        <v>0</v>
      </c>
      <c r="F38" s="14"/>
      <c r="G38" s="14"/>
      <c r="H38" s="14"/>
      <c r="I38" s="14"/>
      <c r="J38" s="14"/>
      <c r="K38" s="14"/>
      <c r="L38" s="14"/>
      <c r="M38" s="14"/>
      <c r="N38" s="14"/>
      <c r="O38" s="14"/>
    </row>
    <row r="39" spans="1:18" ht="36.75" customHeight="1" thickBot="1" x14ac:dyDescent="0.3">
      <c r="A39" s="8"/>
      <c r="B39" s="9"/>
      <c r="C39" s="4"/>
      <c r="D39" s="5"/>
      <c r="E39" s="6"/>
      <c r="F39" s="6"/>
      <c r="G39" s="10"/>
      <c r="H39" s="6"/>
      <c r="I39" s="10"/>
      <c r="J39" s="10"/>
      <c r="K39" s="10"/>
      <c r="L39" s="10"/>
      <c r="M39" s="10"/>
      <c r="N39" s="10"/>
      <c r="O39" s="10"/>
      <c r="Q39" s="11"/>
    </row>
    <row r="40" spans="1:18" ht="15.75" hidden="1" customHeight="1" thickBot="1" x14ac:dyDescent="0.3">
      <c r="A40" s="9"/>
      <c r="B40" s="9"/>
      <c r="C40" s="9"/>
      <c r="D40" s="9"/>
      <c r="E40" s="9"/>
      <c r="F40" s="9"/>
      <c r="G40" s="9"/>
      <c r="H40" s="9"/>
      <c r="I40" s="9"/>
      <c r="J40" s="9"/>
      <c r="K40" s="9"/>
      <c r="L40" s="9"/>
      <c r="M40" s="9"/>
      <c r="N40" s="9"/>
      <c r="O40" s="9"/>
      <c r="P40" s="9"/>
      <c r="Q40" s="9"/>
      <c r="R40" s="9"/>
    </row>
    <row r="41" spans="1:18" ht="50.25" customHeight="1" thickBot="1" x14ac:dyDescent="0.3">
      <c r="A41" s="354" t="s">
        <v>122</v>
      </c>
      <c r="B41" s="355"/>
      <c r="C41" s="355"/>
      <c r="D41" s="355"/>
      <c r="E41" s="355"/>
      <c r="F41" s="355"/>
      <c r="G41" s="355"/>
      <c r="H41" s="355"/>
      <c r="I41" s="355"/>
      <c r="J41" s="355"/>
      <c r="K41" s="355"/>
      <c r="L41" s="355"/>
      <c r="M41" s="355"/>
      <c r="N41" s="355"/>
      <c r="O41" s="355"/>
      <c r="P41" s="356"/>
      <c r="Q41" s="15">
        <f>SUM(Q19,F23,E38)</f>
        <v>0</v>
      </c>
    </row>
    <row r="42" spans="1:18" ht="15.75" thickBot="1" x14ac:dyDescent="0.3"/>
    <row r="43" spans="1:18" ht="39.6" customHeight="1" thickBot="1" x14ac:dyDescent="0.3">
      <c r="A43" s="364" t="s">
        <v>223</v>
      </c>
      <c r="B43" s="365"/>
      <c r="C43" s="365"/>
      <c r="D43" s="365"/>
      <c r="E43" s="365"/>
      <c r="F43" s="365"/>
      <c r="G43" s="365"/>
      <c r="H43" s="365"/>
      <c r="I43" s="365"/>
      <c r="J43" s="365"/>
      <c r="K43" s="365"/>
      <c r="L43" s="365"/>
      <c r="M43" s="365"/>
      <c r="N43" s="365"/>
      <c r="O43" s="365"/>
      <c r="P43" s="366"/>
      <c r="Q43" s="15">
        <f>'BPU Reprise matériels existants'!$G$82</f>
        <v>0</v>
      </c>
    </row>
    <row r="44" spans="1:18" ht="15.75" thickBot="1" x14ac:dyDescent="0.3"/>
    <row r="45" spans="1:18" ht="39.6" customHeight="1" thickBot="1" x14ac:dyDescent="0.3">
      <c r="A45" s="357" t="s">
        <v>276</v>
      </c>
      <c r="B45" s="358"/>
      <c r="C45" s="358"/>
      <c r="D45" s="358"/>
      <c r="E45" s="358"/>
      <c r="F45" s="358"/>
      <c r="G45" s="358"/>
      <c r="H45" s="358"/>
      <c r="I45" s="358"/>
      <c r="J45" s="358"/>
      <c r="K45" s="358"/>
      <c r="L45" s="358"/>
      <c r="M45" s="358"/>
      <c r="N45" s="358"/>
      <c r="O45" s="358"/>
      <c r="P45" s="359"/>
      <c r="Q45" s="15">
        <f>Q41-Q43</f>
        <v>0</v>
      </c>
    </row>
  </sheetData>
  <sheetProtection formatCells="0" formatColumns="0" formatRows="0" insertColumns="0" insertRows="0" insertHyperlinks="0" deleteColumns="0" deleteRows="0" sort="0" autoFilter="0" pivotTables="0"/>
  <protectedRanges>
    <protectedRange sqref="B22:C22" name="Plage1"/>
  </protectedRanges>
  <mergeCells count="9">
    <mergeCell ref="B1:Q1"/>
    <mergeCell ref="A41:P41"/>
    <mergeCell ref="A45:P45"/>
    <mergeCell ref="A19:C19"/>
    <mergeCell ref="C38:D38"/>
    <mergeCell ref="A43:P43"/>
    <mergeCell ref="A23:E23"/>
    <mergeCell ref="A22:F22"/>
    <mergeCell ref="A21:F21"/>
  </mergeCells>
  <phoneticPr fontId="61"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8A5F41524DF442860D1FB6A38F82F6" ma:contentTypeVersion="" ma:contentTypeDescription="Crée un document." ma:contentTypeScope="" ma:versionID="e4a2720584588cf6e5afa1d285ef2d79">
  <xsd:schema xmlns:xsd="http://www.w3.org/2001/XMLSchema" xmlns:xs="http://www.w3.org/2001/XMLSchema" xmlns:p="http://schemas.microsoft.com/office/2006/metadata/properties" xmlns:ns1="http://schemas.microsoft.com/sharepoint/v3" xmlns:ns2="ecb171bc-2abf-41e7-9248-d962abe0b983" xmlns:ns3="1efa9fba-22e5-45bb-85f2-38b1d629c64f" targetNamespace="http://schemas.microsoft.com/office/2006/metadata/properties" ma:root="true" ma:fieldsID="09b7571d7be846884dff7c9f9a50ebb5" ns1:_="" ns2:_="" ns3:_="">
    <xsd:import namespace="http://schemas.microsoft.com/sharepoint/v3"/>
    <xsd:import namespace="ecb171bc-2abf-41e7-9248-d962abe0b983"/>
    <xsd:import namespace="1efa9fba-22e5-45bb-85f2-38b1d629c64f"/>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element name="_ip_UnifiedCompliancePolicyProperties" ma:index="20" nillable="true" ma:displayName="Propriétés de la stratégie de conformité unifiée" ma:hidden="true" ma:internalName="_ip_UnifiedCompliancePolicyProperties">
      <xsd:simpleType>
        <xsd:restriction base="dms:Note"/>
      </xsd:simpleType>
    </xsd:element>
    <xsd:element name="_ip_UnifiedCompliancePolicyUIAction" ma:index="21"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cb171bc-2abf-41e7-9248-d962abe0b983"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fa9fba-22e5-45bb-85f2-38b1d629c64f"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85CC1F-97C5-4E0C-97CE-466AC080909A}">
  <ds:schemaRefs>
    <ds:schemaRef ds:uri="http://schemas.microsoft.com/sharepoint/v3/contenttype/forms"/>
  </ds:schemaRefs>
</ds:datastoreItem>
</file>

<file path=customXml/itemProps2.xml><?xml version="1.0" encoding="utf-8"?>
<ds:datastoreItem xmlns:ds="http://schemas.openxmlformats.org/officeDocument/2006/customXml" ds:itemID="{2E678DA7-0F63-47F9-8C2B-7FF883A2E638}">
  <ds:schemaRefs>
    <ds:schemaRef ds:uri="http://www.w3.org/XML/1998/namespace"/>
    <ds:schemaRef ds:uri="1efa9fba-22e5-45bb-85f2-38b1d629c64f"/>
    <ds:schemaRef ds:uri="http://purl.org/dc/terms/"/>
    <ds:schemaRef ds:uri="http://schemas.microsoft.com/office/2006/documentManagement/types"/>
    <ds:schemaRef ds:uri="http://schemas.microsoft.com/office/infopath/2007/PartnerControls"/>
    <ds:schemaRef ds:uri="http://schemas.microsoft.com/sharepoint/v3"/>
    <ds:schemaRef ds:uri="http://purl.org/dc/dcmitype/"/>
    <ds:schemaRef ds:uri="http://purl.org/dc/elements/1.1/"/>
    <ds:schemaRef ds:uri="http://schemas.openxmlformats.org/package/2006/metadata/core-properties"/>
    <ds:schemaRef ds:uri="ecb171bc-2abf-41e7-9248-d962abe0b983"/>
    <ds:schemaRef ds:uri="http://schemas.microsoft.com/office/2006/metadata/properties"/>
  </ds:schemaRefs>
</ds:datastoreItem>
</file>

<file path=customXml/itemProps3.xml><?xml version="1.0" encoding="utf-8"?>
<ds:datastoreItem xmlns:ds="http://schemas.openxmlformats.org/officeDocument/2006/customXml" ds:itemID="{C05AE876-8790-4ED0-AC05-422A22FE81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cb171bc-2abf-41e7-9248-d962abe0b983"/>
    <ds:schemaRef ds:uri="1efa9fba-22e5-45bb-85f2-38b1d629c6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Mode Opératoire</vt:lpstr>
      <vt:lpstr>BPU Matériels</vt:lpstr>
      <vt:lpstr>BPU Services</vt:lpstr>
      <vt:lpstr>BPU Logiciels</vt:lpstr>
      <vt:lpstr>BPU Reprise matériels existants</vt:lpstr>
      <vt:lpstr>EQPT</vt:lpstr>
    </vt:vector>
  </TitlesOfParts>
  <Manager/>
  <Company>Cegedim Outsourcing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DEVARIEUX Eric</dc:creator>
  <cp:keywords/>
  <dc:description/>
  <cp:lastModifiedBy>FOUQUE Héléna</cp:lastModifiedBy>
  <cp:revision/>
  <dcterms:created xsi:type="dcterms:W3CDTF">2021-05-11T08:21:04Z</dcterms:created>
  <dcterms:modified xsi:type="dcterms:W3CDTF">2024-09-20T09:43:25Z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0x010100A88A5F41524DF442860D1FB6A38F82F6</vt:lpwstr>
  </property>
</Properties>
</file>