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K:\DI\COMMUN\Cour d'appel de Lyon\69 - 24 colonnes\2023_opération_sureté\02. Marchés\05. Travaux\Consultation\DCE CA mars 2025\technique\"/>
    </mc:Choice>
  </mc:AlternateContent>
  <xr:revisionPtr revIDLastSave="0" documentId="13_ncr:1_{C63AB5CA-6D6D-419D-9964-7B2182766117}" xr6:coauthVersionLast="47" xr6:coauthVersionMax="47" xr10:uidLastSave="{00000000-0000-0000-0000-000000000000}"/>
  <bookViews>
    <workbookView xWindow="-120" yWindow="-120" windowWidth="29040" windowHeight="15720" tabRatio="674" xr2:uid="{00000000-000D-0000-FFFF-FFFF00000000}"/>
  </bookViews>
  <sheets>
    <sheet name="LOT 2 Cour d'appel -CA" sheetId="19" r:id="rId1"/>
    <sheet name="BPU" sheetId="26" r:id="rId2"/>
  </sheets>
  <definedNames>
    <definedName name="_xlnm._FilterDatabase" localSheetId="0" hidden="1">'LOT 2 Cour d''appel -CA'!$A$2:$J$965</definedName>
    <definedName name="Print_Area" localSheetId="0">'LOT 2 Cour d''appel -CA'!$A$1:$J$965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222" i="19" l="1"/>
  <c r="H220" i="19"/>
  <c r="H300" i="19" l="1"/>
  <c r="H40" i="19"/>
  <c r="H41" i="19" s="1"/>
  <c r="J710" i="19" l="1"/>
  <c r="J738" i="19"/>
  <c r="J737" i="19"/>
  <c r="J736" i="19"/>
  <c r="J735" i="19"/>
  <c r="J734" i="19"/>
  <c r="J733" i="19"/>
  <c r="J732" i="19"/>
  <c r="H731" i="19"/>
  <c r="J731" i="19" s="1"/>
  <c r="H729" i="19"/>
  <c r="J729" i="19" s="1"/>
  <c r="H728" i="19"/>
  <c r="H730" i="19" s="1"/>
  <c r="J730" i="19" s="1"/>
  <c r="J726" i="19"/>
  <c r="H725" i="19"/>
  <c r="J725" i="19" s="1"/>
  <c r="H724" i="19"/>
  <c r="J724" i="19" s="1"/>
  <c r="H723" i="19"/>
  <c r="J723" i="19" s="1"/>
  <c r="J718" i="19"/>
  <c r="J717" i="19"/>
  <c r="J716" i="19"/>
  <c r="J715" i="19"/>
  <c r="J714" i="19"/>
  <c r="J713" i="19"/>
  <c r="J712" i="19"/>
  <c r="J711" i="19"/>
  <c r="H709" i="19"/>
  <c r="H727" i="19" s="1"/>
  <c r="J727" i="19" s="1"/>
  <c r="J708" i="19"/>
  <c r="J707" i="19"/>
  <c r="J706" i="19"/>
  <c r="J705" i="19"/>
  <c r="J728" i="19" l="1"/>
  <c r="J740" i="19" s="1"/>
  <c r="J709" i="19"/>
  <c r="J720" i="19" s="1"/>
  <c r="H144" i="19" l="1"/>
  <c r="H97" i="19"/>
  <c r="H931" i="19" l="1"/>
  <c r="H418" i="19" l="1"/>
  <c r="H329" i="19"/>
  <c r="H324" i="19"/>
  <c r="H305" i="19"/>
  <c r="H303" i="19"/>
  <c r="H302" i="19"/>
  <c r="H301" i="19"/>
  <c r="H248" i="19"/>
  <c r="H262" i="19"/>
  <c r="H245" i="19"/>
  <c r="H246" i="19" s="1"/>
  <c r="H304" i="19" l="1"/>
  <c r="H247" i="19"/>
  <c r="H264" i="19" s="1"/>
  <c r="J187" i="19"/>
  <c r="J140" i="19"/>
  <c r="J93" i="19"/>
  <c r="J857" i="19"/>
  <c r="J850" i="19"/>
  <c r="J849" i="19"/>
  <c r="J842" i="19"/>
  <c r="J73" i="26"/>
  <c r="J13" i="26"/>
  <c r="J12" i="26"/>
  <c r="J11" i="26"/>
  <c r="J10" i="26"/>
  <c r="J44" i="26"/>
  <c r="J43" i="26"/>
  <c r="J71" i="26"/>
  <c r="J70" i="26"/>
  <c r="J69" i="26"/>
  <c r="J26" i="26"/>
  <c r="J921" i="19"/>
  <c r="J877" i="19"/>
  <c r="J875" i="19"/>
  <c r="J874" i="19"/>
  <c r="J873" i="19"/>
  <c r="J872" i="19"/>
  <c r="J59" i="19"/>
  <c r="J47" i="19"/>
  <c r="J878" i="19"/>
  <c r="J1017" i="19"/>
  <c r="J986" i="19"/>
  <c r="J973" i="19"/>
  <c r="J876" i="19" l="1"/>
  <c r="J880" i="19" s="1"/>
  <c r="J974" i="19"/>
  <c r="J1008" i="19"/>
  <c r="J1007" i="19"/>
  <c r="J1006" i="19"/>
  <c r="J1005" i="19"/>
  <c r="J1004" i="19"/>
  <c r="J1003" i="19"/>
  <c r="J1002" i="19"/>
  <c r="J997" i="19"/>
  <c r="J996" i="19"/>
  <c r="J995" i="19"/>
  <c r="J987" i="19"/>
  <c r="J985" i="19"/>
  <c r="J984" i="19"/>
  <c r="J983" i="19"/>
  <c r="J982" i="19"/>
  <c r="J981" i="19"/>
  <c r="J980" i="19"/>
  <c r="J979" i="19"/>
  <c r="J972" i="19"/>
  <c r="J971" i="19"/>
  <c r="J970" i="19"/>
  <c r="J969" i="19"/>
  <c r="J938" i="19"/>
  <c r="J954" i="19"/>
  <c r="J953" i="19"/>
  <c r="J932" i="19"/>
  <c r="J945" i="19"/>
  <c r="J925" i="19"/>
  <c r="J958" i="19"/>
  <c r="J957" i="19"/>
  <c r="J956" i="19"/>
  <c r="J955" i="19"/>
  <c r="J948" i="19"/>
  <c r="J947" i="19"/>
  <c r="J946" i="19"/>
  <c r="J937" i="19"/>
  <c r="J936" i="19"/>
  <c r="J935" i="19"/>
  <c r="J934" i="19"/>
  <c r="J933" i="19"/>
  <c r="J931" i="19"/>
  <c r="J924" i="19"/>
  <c r="J923" i="19"/>
  <c r="J922" i="19"/>
  <c r="J1019" i="19" l="1"/>
  <c r="J1010" i="19"/>
  <c r="J989" i="19"/>
  <c r="J976" i="19"/>
  <c r="J994" i="19"/>
  <c r="J999" i="19" s="1"/>
  <c r="J960" i="19"/>
  <c r="J950" i="19"/>
  <c r="J940" i="19"/>
  <c r="J928" i="19"/>
  <c r="J782" i="19"/>
  <c r="J781" i="19"/>
  <c r="J780" i="19"/>
  <c r="J779" i="19"/>
  <c r="J778" i="19"/>
  <c r="J1012" i="19" l="1"/>
  <c r="J962" i="19"/>
  <c r="H699" i="19" l="1"/>
  <c r="J699" i="19" s="1"/>
  <c r="J698" i="19"/>
  <c r="J697" i="19"/>
  <c r="J696" i="19"/>
  <c r="J695" i="19"/>
  <c r="J694" i="19"/>
  <c r="J693" i="19"/>
  <c r="J687" i="19"/>
  <c r="H686" i="19"/>
  <c r="J686" i="19" s="1"/>
  <c r="H685" i="19"/>
  <c r="J685" i="19" s="1"/>
  <c r="H684" i="19"/>
  <c r="J684" i="19" s="1"/>
  <c r="J679" i="19"/>
  <c r="J678" i="19"/>
  <c r="J677" i="19"/>
  <c r="J676" i="19"/>
  <c r="J675" i="19"/>
  <c r="J674" i="19"/>
  <c r="J673" i="19"/>
  <c r="H692" i="19"/>
  <c r="J692" i="19" s="1"/>
  <c r="H671" i="19"/>
  <c r="J668" i="19"/>
  <c r="J667" i="19"/>
  <c r="H657" i="19"/>
  <c r="J657" i="19" s="1"/>
  <c r="J656" i="19"/>
  <c r="J655" i="19"/>
  <c r="J654" i="19"/>
  <c r="J653" i="19"/>
  <c r="J652" i="19"/>
  <c r="J651" i="19"/>
  <c r="J645" i="19"/>
  <c r="H643" i="19"/>
  <c r="J643" i="19" s="1"/>
  <c r="H642" i="19"/>
  <c r="J637" i="19"/>
  <c r="J636" i="19"/>
  <c r="J635" i="19"/>
  <c r="J634" i="19"/>
  <c r="J633" i="19"/>
  <c r="J632" i="19"/>
  <c r="J631" i="19"/>
  <c r="H630" i="19"/>
  <c r="J630" i="19" s="1"/>
  <c r="H627" i="19"/>
  <c r="H646" i="19" s="1"/>
  <c r="J625" i="19"/>
  <c r="H619" i="19"/>
  <c r="J619" i="19" s="1"/>
  <c r="J618" i="19"/>
  <c r="J617" i="19"/>
  <c r="J616" i="19"/>
  <c r="J615" i="19"/>
  <c r="J614" i="19"/>
  <c r="J613" i="19"/>
  <c r="J607" i="19"/>
  <c r="H606" i="19"/>
  <c r="J606" i="19" s="1"/>
  <c r="H605" i="19"/>
  <c r="J605" i="19" s="1"/>
  <c r="H604" i="19"/>
  <c r="J604" i="19" s="1"/>
  <c r="J599" i="19"/>
  <c r="J598" i="19"/>
  <c r="J597" i="19"/>
  <c r="J596" i="19"/>
  <c r="J595" i="19"/>
  <c r="J594" i="19"/>
  <c r="J593" i="19"/>
  <c r="H592" i="19"/>
  <c r="H612" i="19" s="1"/>
  <c r="J612" i="19" s="1"/>
  <c r="H589" i="19"/>
  <c r="J589" i="19" s="1"/>
  <c r="J588" i="19"/>
  <c r="J587" i="19"/>
  <c r="H576" i="19"/>
  <c r="J576" i="19" s="1"/>
  <c r="H562" i="19"/>
  <c r="J562" i="19" s="1"/>
  <c r="H561" i="19"/>
  <c r="H549" i="19"/>
  <c r="H569" i="19" s="1"/>
  <c r="J569" i="19" s="1"/>
  <c r="H545" i="19"/>
  <c r="J547" i="19" s="1"/>
  <c r="H537" i="19"/>
  <c r="J537" i="19" s="1"/>
  <c r="H524" i="19"/>
  <c r="J524" i="19" s="1"/>
  <c r="H510" i="19"/>
  <c r="J510" i="19" s="1"/>
  <c r="H507" i="19"/>
  <c r="H509" i="19" s="1"/>
  <c r="J509" i="19" s="1"/>
  <c r="J575" i="19"/>
  <c r="J574" i="19"/>
  <c r="J573" i="19"/>
  <c r="J572" i="19"/>
  <c r="J571" i="19"/>
  <c r="J570" i="19"/>
  <c r="J564" i="19"/>
  <c r="J556" i="19"/>
  <c r="J555" i="19"/>
  <c r="J554" i="19"/>
  <c r="J553" i="19"/>
  <c r="J552" i="19"/>
  <c r="J551" i="19"/>
  <c r="J550" i="19"/>
  <c r="J543" i="19"/>
  <c r="J536" i="19"/>
  <c r="J535" i="19"/>
  <c r="J534" i="19"/>
  <c r="J533" i="19"/>
  <c r="J532" i="19"/>
  <c r="J531" i="19"/>
  <c r="J525" i="19"/>
  <c r="H523" i="19"/>
  <c r="J523" i="19" s="1"/>
  <c r="J517" i="19"/>
  <c r="J516" i="19"/>
  <c r="J515" i="19"/>
  <c r="J514" i="19"/>
  <c r="J513" i="19"/>
  <c r="J512" i="19"/>
  <c r="J511" i="19"/>
  <c r="J506" i="19"/>
  <c r="H522" i="19"/>
  <c r="J522" i="19" s="1"/>
  <c r="J264" i="19"/>
  <c r="H495" i="19"/>
  <c r="J495" i="19" s="1"/>
  <c r="J494" i="19"/>
  <c r="J493" i="19"/>
  <c r="J492" i="19"/>
  <c r="J491" i="19"/>
  <c r="J490" i="19"/>
  <c r="J489" i="19"/>
  <c r="H482" i="19"/>
  <c r="J482" i="19" s="1"/>
  <c r="H480" i="19"/>
  <c r="J480" i="19" s="1"/>
  <c r="H479" i="19"/>
  <c r="J479" i="19" s="1"/>
  <c r="H478" i="19"/>
  <c r="J478" i="19" s="1"/>
  <c r="H477" i="19"/>
  <c r="J477" i="19" s="1"/>
  <c r="J472" i="19"/>
  <c r="J471" i="19"/>
  <c r="J470" i="19"/>
  <c r="J469" i="19"/>
  <c r="J468" i="19"/>
  <c r="J467" i="19"/>
  <c r="J466" i="19"/>
  <c r="H463" i="19"/>
  <c r="H465" i="19" s="1"/>
  <c r="H461" i="19"/>
  <c r="H484" i="19" s="1"/>
  <c r="J484" i="19" s="1"/>
  <c r="J459" i="19"/>
  <c r="J458" i="19"/>
  <c r="J457" i="19"/>
  <c r="J456" i="19"/>
  <c r="J452" i="19"/>
  <c r="J451" i="19"/>
  <c r="H363" i="19"/>
  <c r="H351" i="19"/>
  <c r="H350" i="19"/>
  <c r="H348" i="19"/>
  <c r="H347" i="19"/>
  <c r="H346" i="19"/>
  <c r="H345" i="19"/>
  <c r="J340" i="19"/>
  <c r="J339" i="19"/>
  <c r="J338" i="19"/>
  <c r="J337" i="19"/>
  <c r="J336" i="19"/>
  <c r="J335" i="19"/>
  <c r="J334" i="19"/>
  <c r="H331" i="19"/>
  <c r="J329" i="19"/>
  <c r="J328" i="19"/>
  <c r="J327" i="19"/>
  <c r="J326" i="19"/>
  <c r="J325" i="19"/>
  <c r="J324" i="19"/>
  <c r="H349" i="19"/>
  <c r="J320" i="19"/>
  <c r="J319" i="19"/>
  <c r="J414" i="19"/>
  <c r="J375" i="19"/>
  <c r="J244" i="19"/>
  <c r="H445" i="19"/>
  <c r="J445" i="19" s="1"/>
  <c r="J418" i="19"/>
  <c r="H431" i="19"/>
  <c r="J431" i="19" s="1"/>
  <c r="H430" i="19"/>
  <c r="J430" i="19" s="1"/>
  <c r="H415" i="19"/>
  <c r="H416" i="19" s="1"/>
  <c r="J444" i="19"/>
  <c r="J443" i="19"/>
  <c r="J442" i="19"/>
  <c r="J441" i="19"/>
  <c r="J440" i="19"/>
  <c r="J439" i="19"/>
  <c r="J433" i="19"/>
  <c r="J425" i="19"/>
  <c r="J424" i="19"/>
  <c r="J423" i="19"/>
  <c r="J422" i="19"/>
  <c r="J421" i="19"/>
  <c r="J420" i="19"/>
  <c r="J419" i="19"/>
  <c r="J413" i="19"/>
  <c r="H406" i="19"/>
  <c r="J406" i="19" s="1"/>
  <c r="J380" i="19"/>
  <c r="J405" i="19"/>
  <c r="J404" i="19"/>
  <c r="J403" i="19"/>
  <c r="J402" i="19"/>
  <c r="J401" i="19"/>
  <c r="J400" i="19"/>
  <c r="J394" i="19"/>
  <c r="H392" i="19"/>
  <c r="J392" i="19" s="1"/>
  <c r="J386" i="19"/>
  <c r="J385" i="19"/>
  <c r="J384" i="19"/>
  <c r="J383" i="19"/>
  <c r="J382" i="19"/>
  <c r="J381" i="19"/>
  <c r="J312" i="19"/>
  <c r="J311" i="19"/>
  <c r="J310" i="19"/>
  <c r="J309" i="19"/>
  <c r="J308" i="19"/>
  <c r="J307" i="19"/>
  <c r="J274" i="19"/>
  <c r="J273" i="19"/>
  <c r="J272" i="19"/>
  <c r="J271" i="19"/>
  <c r="J270" i="19"/>
  <c r="J269" i="19"/>
  <c r="J313" i="19"/>
  <c r="J275" i="19"/>
  <c r="J255" i="19"/>
  <c r="J293" i="19"/>
  <c r="H268" i="19"/>
  <c r="H266" i="19"/>
  <c r="H265" i="19"/>
  <c r="H267" i="19" l="1"/>
  <c r="H391" i="19"/>
  <c r="J391" i="19" s="1"/>
  <c r="H379" i="19"/>
  <c r="H376" i="19"/>
  <c r="H481" i="19"/>
  <c r="J481" i="19" s="1"/>
  <c r="H460" i="19"/>
  <c r="H330" i="19"/>
  <c r="H644" i="19"/>
  <c r="J644" i="19" s="1"/>
  <c r="J671" i="19"/>
  <c r="H688" i="19"/>
  <c r="J688" i="19" s="1"/>
  <c r="J669" i="19"/>
  <c r="H689" i="19"/>
  <c r="J672" i="19"/>
  <c r="J627" i="19"/>
  <c r="H628" i="19"/>
  <c r="H647" i="19" s="1"/>
  <c r="J647" i="19" s="1"/>
  <c r="H629" i="19"/>
  <c r="J646" i="19"/>
  <c r="H609" i="19"/>
  <c r="H590" i="19"/>
  <c r="J642" i="19"/>
  <c r="H591" i="19"/>
  <c r="H650" i="19"/>
  <c r="J650" i="19" s="1"/>
  <c r="J592" i="19"/>
  <c r="H563" i="19"/>
  <c r="J563" i="19" s="1"/>
  <c r="H527" i="19"/>
  <c r="J527" i="19" s="1"/>
  <c r="H526" i="19"/>
  <c r="J526" i="19" s="1"/>
  <c r="J507" i="19"/>
  <c r="H530" i="19"/>
  <c r="J530" i="19" s="1"/>
  <c r="H462" i="19"/>
  <c r="H567" i="19"/>
  <c r="J567" i="19" s="1"/>
  <c r="J545" i="19"/>
  <c r="H508" i="19"/>
  <c r="H565" i="19"/>
  <c r="J565" i="19" s="1"/>
  <c r="J561" i="19"/>
  <c r="J549" i="19"/>
  <c r="H546" i="19"/>
  <c r="H548" i="19" s="1"/>
  <c r="J548" i="19" s="1"/>
  <c r="J505" i="19"/>
  <c r="J461" i="19"/>
  <c r="J455" i="19"/>
  <c r="J465" i="19"/>
  <c r="J463" i="19"/>
  <c r="H486" i="19"/>
  <c r="J453" i="19"/>
  <c r="H464" i="19"/>
  <c r="H352" i="19"/>
  <c r="H354" i="19"/>
  <c r="J331" i="19"/>
  <c r="H332" i="19"/>
  <c r="H333" i="19" s="1"/>
  <c r="J321" i="19"/>
  <c r="H434" i="19"/>
  <c r="J434" i="19" s="1"/>
  <c r="J415" i="19"/>
  <c r="H417" i="19"/>
  <c r="J417" i="19" s="1"/>
  <c r="J416" i="19"/>
  <c r="H435" i="19"/>
  <c r="J435" i="19" s="1"/>
  <c r="H432" i="19"/>
  <c r="J432" i="19" s="1"/>
  <c r="H438" i="19"/>
  <c r="J438" i="19" s="1"/>
  <c r="J374" i="19"/>
  <c r="H393" i="19" l="1"/>
  <c r="J393" i="19" s="1"/>
  <c r="J333" i="19"/>
  <c r="J323" i="19"/>
  <c r="H483" i="19"/>
  <c r="J483" i="19" s="1"/>
  <c r="J460" i="19"/>
  <c r="H378" i="19"/>
  <c r="J376" i="19"/>
  <c r="H395" i="19"/>
  <c r="H377" i="19"/>
  <c r="H399" i="19"/>
  <c r="J399" i="19" s="1"/>
  <c r="J379" i="19"/>
  <c r="H690" i="19"/>
  <c r="J690" i="19" s="1"/>
  <c r="J670" i="19"/>
  <c r="J681" i="19" s="1"/>
  <c r="J689" i="19"/>
  <c r="J629" i="19"/>
  <c r="H648" i="19"/>
  <c r="J648" i="19" s="1"/>
  <c r="J628" i="19"/>
  <c r="H649" i="19"/>
  <c r="J649" i="19" s="1"/>
  <c r="J591" i="19"/>
  <c r="H608" i="19"/>
  <c r="J608" i="19" s="1"/>
  <c r="J590" i="19"/>
  <c r="H610" i="19"/>
  <c r="J610" i="19" s="1"/>
  <c r="J609" i="19"/>
  <c r="J330" i="19"/>
  <c r="H353" i="19"/>
  <c r="J353" i="19" s="1"/>
  <c r="J462" i="19"/>
  <c r="H485" i="19"/>
  <c r="J485" i="19" s="1"/>
  <c r="J546" i="19"/>
  <c r="J558" i="19" s="1"/>
  <c r="H566" i="19"/>
  <c r="J566" i="19" s="1"/>
  <c r="H528" i="19"/>
  <c r="J508" i="19"/>
  <c r="J519" i="19" s="1"/>
  <c r="H487" i="19"/>
  <c r="J487" i="19" s="1"/>
  <c r="J464" i="19"/>
  <c r="J454" i="19"/>
  <c r="J486" i="19"/>
  <c r="J332" i="19"/>
  <c r="H355" i="19"/>
  <c r="H356" i="19" s="1"/>
  <c r="J322" i="19"/>
  <c r="J427" i="19"/>
  <c r="H437" i="19"/>
  <c r="J437" i="19" s="1"/>
  <c r="H436" i="19"/>
  <c r="J436" i="19" s="1"/>
  <c r="H396" i="19" l="1"/>
  <c r="J396" i="19" s="1"/>
  <c r="J377" i="19"/>
  <c r="J395" i="19"/>
  <c r="J378" i="19"/>
  <c r="H397" i="19"/>
  <c r="J397" i="19" s="1"/>
  <c r="J639" i="19"/>
  <c r="H691" i="19"/>
  <c r="J691" i="19" s="1"/>
  <c r="J701" i="19" s="1"/>
  <c r="J742" i="19" s="1"/>
  <c r="H611" i="19"/>
  <c r="J611" i="19" s="1"/>
  <c r="J621" i="19" s="1"/>
  <c r="J601" i="19"/>
  <c r="J659" i="19"/>
  <c r="H568" i="19"/>
  <c r="J568" i="19" s="1"/>
  <c r="J578" i="19" s="1"/>
  <c r="J528" i="19"/>
  <c r="H529" i="19"/>
  <c r="J529" i="19" s="1"/>
  <c r="J474" i="19"/>
  <c r="H488" i="19"/>
  <c r="J488" i="19" s="1"/>
  <c r="J497" i="19" s="1"/>
  <c r="J342" i="19"/>
  <c r="J447" i="19"/>
  <c r="H398" i="19" l="1"/>
  <c r="J398" i="19" s="1"/>
  <c r="J408" i="19" s="1"/>
  <c r="J388" i="19"/>
  <c r="J661" i="19"/>
  <c r="J539" i="19"/>
  <c r="J581" i="19" s="1"/>
  <c r="J203" i="19"/>
  <c r="J202" i="19"/>
  <c r="J201" i="19"/>
  <c r="J200" i="19"/>
  <c r="J199" i="19"/>
  <c r="J198" i="19"/>
  <c r="J192" i="19"/>
  <c r="J191" i="19"/>
  <c r="J190" i="19"/>
  <c r="J189" i="19"/>
  <c r="J188" i="19"/>
  <c r="J186" i="19"/>
  <c r="J150" i="19"/>
  <c r="J176" i="19"/>
  <c r="J175" i="19"/>
  <c r="J174" i="19"/>
  <c r="J173" i="19"/>
  <c r="J172" i="19"/>
  <c r="J171" i="19"/>
  <c r="J166" i="19"/>
  <c r="J165" i="19"/>
  <c r="J164" i="19"/>
  <c r="J163" i="19"/>
  <c r="J156" i="19"/>
  <c r="J155" i="19"/>
  <c r="J154" i="19"/>
  <c r="J153" i="19"/>
  <c r="J152" i="19"/>
  <c r="J151" i="19"/>
  <c r="J145" i="19"/>
  <c r="J144" i="19"/>
  <c r="J143" i="19"/>
  <c r="J142" i="19"/>
  <c r="J141" i="19"/>
  <c r="J139" i="19"/>
  <c r="J128" i="19"/>
  <c r="J98" i="19"/>
  <c r="J106" i="19"/>
  <c r="J105" i="19"/>
  <c r="J118" i="19"/>
  <c r="J117" i="19"/>
  <c r="J72" i="19"/>
  <c r="J127" i="19"/>
  <c r="J126" i="19"/>
  <c r="J125" i="19"/>
  <c r="J124" i="19"/>
  <c r="J123" i="19"/>
  <c r="J116" i="19"/>
  <c r="J115" i="19"/>
  <c r="J97" i="19"/>
  <c r="J96" i="19"/>
  <c r="J95" i="19"/>
  <c r="J94" i="19"/>
  <c r="J92" i="19"/>
  <c r="J81" i="19"/>
  <c r="J71" i="19"/>
  <c r="J70" i="19"/>
  <c r="J499" i="19" l="1"/>
  <c r="J205" i="19"/>
  <c r="J194" i="19"/>
  <c r="J158" i="19"/>
  <c r="J147" i="19"/>
  <c r="J178" i="19"/>
  <c r="J168" i="19"/>
  <c r="J130" i="19"/>
  <c r="J120" i="19"/>
  <c r="J207" i="19" l="1"/>
  <c r="J180" i="19"/>
  <c r="J58" i="19" l="1"/>
  <c r="J57" i="19"/>
  <c r="J56" i="19"/>
  <c r="J55" i="19"/>
  <c r="J54" i="19"/>
  <c r="J53" i="19"/>
  <c r="J48" i="19"/>
  <c r="J46" i="19"/>
  <c r="J45" i="19"/>
  <c r="J44" i="19"/>
  <c r="J43" i="19"/>
  <c r="J42" i="19"/>
  <c r="J41" i="19"/>
  <c r="J40" i="19"/>
  <c r="J39" i="19"/>
  <c r="J38" i="19"/>
  <c r="J61" i="19" l="1"/>
  <c r="J50" i="19"/>
  <c r="J64" i="19" l="1"/>
  <c r="J755" i="19" l="1"/>
  <c r="J756" i="19"/>
  <c r="J757" i="19"/>
  <c r="J758" i="19"/>
  <c r="J762" i="19"/>
  <c r="J763" i="19"/>
  <c r="J776" i="19"/>
  <c r="J777" i="19"/>
  <c r="J355" i="19"/>
  <c r="J356" i="19"/>
  <c r="J306" i="19"/>
  <c r="J305" i="19"/>
  <c r="J304" i="19"/>
  <c r="J303" i="19"/>
  <c r="J302" i="19"/>
  <c r="J301" i="19"/>
  <c r="J300" i="19"/>
  <c r="J299" i="19"/>
  <c r="J298" i="19"/>
  <c r="J292" i="19"/>
  <c r="J291" i="19"/>
  <c r="J290" i="19"/>
  <c r="J289" i="19"/>
  <c r="J288" i="19"/>
  <c r="J287" i="19"/>
  <c r="J286" i="19"/>
  <c r="J285" i="19"/>
  <c r="J284" i="19"/>
  <c r="J283" i="19"/>
  <c r="J281" i="19"/>
  <c r="J267" i="19"/>
  <c r="H261" i="19"/>
  <c r="H260" i="19"/>
  <c r="J315" i="19" l="1"/>
  <c r="J295" i="19"/>
  <c r="J52" i="26" l="1"/>
  <c r="J51" i="26"/>
  <c r="J61" i="26"/>
  <c r="J60" i="26"/>
  <c r="J804" i="19"/>
  <c r="J803" i="19"/>
  <c r="J802" i="19"/>
  <c r="J801" i="19"/>
  <c r="J796" i="19"/>
  <c r="J795" i="19"/>
  <c r="J794" i="19"/>
  <c r="J793" i="19"/>
  <c r="J63" i="26" l="1"/>
  <c r="J798" i="19"/>
  <c r="J806" i="19"/>
  <c r="J808" i="19" l="1"/>
  <c r="J897" i="19"/>
  <c r="J896" i="19"/>
  <c r="J895" i="19"/>
  <c r="J905" i="19"/>
  <c r="J887" i="19"/>
  <c r="J886" i="19"/>
  <c r="J885" i="19"/>
  <c r="J884" i="19"/>
  <c r="J864" i="19"/>
  <c r="J863" i="19"/>
  <c r="J862" i="19"/>
  <c r="J861" i="19"/>
  <c r="J860" i="19"/>
  <c r="J859" i="19"/>
  <c r="J858" i="19"/>
  <c r="J856" i="19"/>
  <c r="J851" i="19"/>
  <c r="J848" i="19"/>
  <c r="J847" i="19"/>
  <c r="J846" i="19"/>
  <c r="J845" i="19"/>
  <c r="J844" i="19"/>
  <c r="J843" i="19"/>
  <c r="J841" i="19"/>
  <c r="J840" i="19"/>
  <c r="J830" i="19"/>
  <c r="J829" i="19"/>
  <c r="J828" i="19"/>
  <c r="J827" i="19"/>
  <c r="J822" i="19"/>
  <c r="J821" i="19"/>
  <c r="J820" i="19"/>
  <c r="J818" i="19"/>
  <c r="J817" i="19"/>
  <c r="J816" i="19"/>
  <c r="J815" i="19"/>
  <c r="J814" i="19"/>
  <c r="J363" i="19"/>
  <c r="J362" i="19"/>
  <c r="J361" i="19"/>
  <c r="J360" i="19"/>
  <c r="J359" i="19"/>
  <c r="J358" i="19"/>
  <c r="J357" i="19"/>
  <c r="J354" i="19"/>
  <c r="J352" i="19"/>
  <c r="J351" i="19"/>
  <c r="J350" i="19"/>
  <c r="J349" i="19"/>
  <c r="J348" i="19"/>
  <c r="J347" i="19"/>
  <c r="J346" i="19"/>
  <c r="J345" i="19"/>
  <c r="J233" i="19"/>
  <c r="J232" i="19"/>
  <c r="J227" i="19"/>
  <c r="J226" i="19"/>
  <c r="J225" i="19"/>
  <c r="J224" i="19"/>
  <c r="J222" i="19"/>
  <c r="J221" i="19"/>
  <c r="J220" i="19"/>
  <c r="J219" i="19"/>
  <c r="J218" i="19"/>
  <c r="J27" i="19"/>
  <c r="J26" i="19"/>
  <c r="J25" i="19"/>
  <c r="J24" i="19"/>
  <c r="J16" i="19"/>
  <c r="J15" i="19"/>
  <c r="J14" i="19"/>
  <c r="J108" i="19"/>
  <c r="J107" i="19"/>
  <c r="J104" i="19"/>
  <c r="J103" i="19"/>
  <c r="J80" i="19"/>
  <c r="J79" i="19"/>
  <c r="J78" i="19"/>
  <c r="J77" i="19"/>
  <c r="J50" i="26"/>
  <c r="J49" i="26"/>
  <c r="J48" i="26"/>
  <c r="J47" i="26"/>
  <c r="J46" i="26"/>
  <c r="J45" i="26"/>
  <c r="J42" i="26"/>
  <c r="J41" i="26"/>
  <c r="J15" i="26"/>
  <c r="J16" i="26"/>
  <c r="J17" i="26"/>
  <c r="J18" i="26"/>
  <c r="J19" i="26"/>
  <c r="J20" i="26"/>
  <c r="J21" i="26"/>
  <c r="J22" i="26"/>
  <c r="J23" i="26"/>
  <c r="J24" i="26"/>
  <c r="J25" i="26"/>
  <c r="J27" i="26"/>
  <c r="J28" i="26"/>
  <c r="J29" i="26"/>
  <c r="J30" i="26"/>
  <c r="J31" i="26"/>
  <c r="J32" i="26"/>
  <c r="J33" i="26"/>
  <c r="J14" i="26"/>
  <c r="J908" i="19" l="1"/>
  <c r="J54" i="26"/>
  <c r="J35" i="26"/>
  <c r="J899" i="19"/>
  <c r="J866" i="19"/>
  <c r="J74" i="19"/>
  <c r="J890" i="19"/>
  <c r="J853" i="19"/>
  <c r="J824" i="19"/>
  <c r="J832" i="19"/>
  <c r="J365" i="19"/>
  <c r="J235" i="19"/>
  <c r="J229" i="19"/>
  <c r="J29" i="19"/>
  <c r="J31" i="19" s="1"/>
  <c r="J18" i="19"/>
  <c r="J20" i="19" s="1"/>
  <c r="J100" i="19"/>
  <c r="J83" i="19"/>
  <c r="J110" i="19"/>
  <c r="J868" i="19" l="1"/>
  <c r="J132" i="19"/>
  <c r="J85" i="19"/>
  <c r="J834" i="19"/>
  <c r="J237" i="19"/>
  <c r="J209" i="19" l="1"/>
  <c r="J268" i="19"/>
  <c r="J261" i="19"/>
  <c r="J262" i="19"/>
  <c r="J263" i="19"/>
  <c r="J265" i="19"/>
  <c r="J266" i="19"/>
  <c r="J245" i="19"/>
  <c r="J775" i="19" l="1"/>
  <c r="J774" i="19"/>
  <c r="J772" i="19"/>
  <c r="J773" i="19"/>
  <c r="J769" i="19"/>
  <c r="J754" i="19"/>
  <c r="J770" i="19"/>
  <c r="J759" i="19"/>
  <c r="J760" i="19"/>
  <c r="J761" i="19"/>
  <c r="J771" i="19"/>
  <c r="J768" i="19"/>
  <c r="J752" i="19"/>
  <c r="J753" i="19"/>
  <c r="J784" i="19" l="1"/>
  <c r="J765" i="19"/>
  <c r="J260" i="19"/>
  <c r="J277" i="19" s="1"/>
  <c r="J786" i="19" l="1"/>
  <c r="J248" i="19"/>
  <c r="J249" i="19"/>
  <c r="J250" i="19"/>
  <c r="J251" i="19"/>
  <c r="J252" i="19"/>
  <c r="J253" i="19"/>
  <c r="J254" i="19"/>
  <c r="J246" i="19"/>
  <c r="J247" i="19"/>
  <c r="J243" i="19" l="1"/>
  <c r="J257" i="19" l="1"/>
  <c r="J368" i="19" l="1"/>
  <c r="J744" i="19" l="1"/>
  <c r="J910" i="19" s="1"/>
</calcChain>
</file>

<file path=xl/sharedStrings.xml><?xml version="1.0" encoding="utf-8"?>
<sst xmlns="http://schemas.openxmlformats.org/spreadsheetml/2006/main" count="2458" uniqueCount="925">
  <si>
    <t xml:space="preserve">Poste </t>
  </si>
  <si>
    <t>Désignation</t>
  </si>
  <si>
    <t>U</t>
  </si>
  <si>
    <t>Qte</t>
  </si>
  <si>
    <t>Prix Unitaire ht</t>
  </si>
  <si>
    <t>Prix Total Ht</t>
  </si>
  <si>
    <t>1.1</t>
  </si>
  <si>
    <t>1.2</t>
  </si>
  <si>
    <t>1.3</t>
  </si>
  <si>
    <t>1.4</t>
  </si>
  <si>
    <t>1.5</t>
  </si>
  <si>
    <t>1.6</t>
  </si>
  <si>
    <t>1.7</t>
  </si>
  <si>
    <t>2.1.1</t>
  </si>
  <si>
    <t>2.1.2</t>
  </si>
  <si>
    <t>2.1.3</t>
  </si>
  <si>
    <t>2.1.4</t>
  </si>
  <si>
    <t>Total 2.1</t>
  </si>
  <si>
    <t>2.2.1</t>
  </si>
  <si>
    <t>2.2.2</t>
  </si>
  <si>
    <t>2.2.3</t>
  </si>
  <si>
    <t>2.2.4</t>
  </si>
  <si>
    <t>Total 2.2</t>
  </si>
  <si>
    <t>2.3.1</t>
  </si>
  <si>
    <t>2.3.2</t>
  </si>
  <si>
    <t>2.3.3</t>
  </si>
  <si>
    <t>2.3.4</t>
  </si>
  <si>
    <t>Total 2.3</t>
  </si>
  <si>
    <t>2.4.1</t>
  </si>
  <si>
    <t>2.4.2</t>
  </si>
  <si>
    <t>2.4.3</t>
  </si>
  <si>
    <t>2.4.4</t>
  </si>
  <si>
    <t>Total 2.4</t>
  </si>
  <si>
    <t>3.1</t>
  </si>
  <si>
    <t>3.1.1</t>
  </si>
  <si>
    <t>3.2</t>
  </si>
  <si>
    <t>3.2.1</t>
  </si>
  <si>
    <t>4.1</t>
  </si>
  <si>
    <t>4.2</t>
  </si>
  <si>
    <t>4.3</t>
  </si>
  <si>
    <t>4.4</t>
  </si>
  <si>
    <t>4.5</t>
  </si>
  <si>
    <t>5.1</t>
  </si>
  <si>
    <t>6.1</t>
  </si>
  <si>
    <t>6.2</t>
  </si>
  <si>
    <t>6.3</t>
  </si>
  <si>
    <t>6.4</t>
  </si>
  <si>
    <t>6.5</t>
  </si>
  <si>
    <t>6.7</t>
  </si>
  <si>
    <t>6.8</t>
  </si>
  <si>
    <t>6.9</t>
  </si>
  <si>
    <t>6.10</t>
  </si>
  <si>
    <t>7.1</t>
  </si>
  <si>
    <t>7.2</t>
  </si>
  <si>
    <t>7.3</t>
  </si>
  <si>
    <t>8.1</t>
  </si>
  <si>
    <t>Suivi de chantier</t>
  </si>
  <si>
    <t>8.2</t>
  </si>
  <si>
    <t>Nettoyage quotidien du chantier</t>
  </si>
  <si>
    <t>Installation chantier, balisages</t>
  </si>
  <si>
    <t>Nacelle et échafaudage</t>
  </si>
  <si>
    <t>3.1.2</t>
  </si>
  <si>
    <t>3.2.2</t>
  </si>
  <si>
    <t xml:space="preserve">Application de contrôle d'accès </t>
  </si>
  <si>
    <t>Exploitation opérationnelle</t>
  </si>
  <si>
    <t>Licence poste client</t>
  </si>
  <si>
    <t>SYSTÈMES CENTRAUX</t>
  </si>
  <si>
    <t>2.1.5</t>
  </si>
  <si>
    <t>2.1.6</t>
  </si>
  <si>
    <t>2.2.5</t>
  </si>
  <si>
    <t>2.2.6</t>
  </si>
  <si>
    <t>2.2.7</t>
  </si>
  <si>
    <t>2.2.8</t>
  </si>
  <si>
    <t>2.2.9</t>
  </si>
  <si>
    <t>2.2.10</t>
  </si>
  <si>
    <t>2.2.11</t>
  </si>
  <si>
    <t>Dépose lecteur existant et câble associé</t>
  </si>
  <si>
    <t xml:space="preserve">Reprise existant (Environnement de porte / organe de verrouillage / Boite de jonction / Relais SSI) </t>
  </si>
  <si>
    <t>2.2.12</t>
  </si>
  <si>
    <t>2.2.13</t>
  </si>
  <si>
    <t>2.2.14</t>
  </si>
  <si>
    <t>2.2.15</t>
  </si>
  <si>
    <t>2.2.16</t>
  </si>
  <si>
    <t>2.2.17</t>
  </si>
  <si>
    <t>2.2.18</t>
  </si>
  <si>
    <t>Total 2.0</t>
  </si>
  <si>
    <t>2.3.5</t>
  </si>
  <si>
    <t>2.3.6</t>
  </si>
  <si>
    <t>2.4.5</t>
  </si>
  <si>
    <t>2.4.6</t>
  </si>
  <si>
    <t>Total 3.0</t>
  </si>
  <si>
    <t>3.1.3</t>
  </si>
  <si>
    <t>3.1.4</t>
  </si>
  <si>
    <t>3.1.5</t>
  </si>
  <si>
    <t>3.1.6</t>
  </si>
  <si>
    <t>3.1.7</t>
  </si>
  <si>
    <t>3.1.8</t>
  </si>
  <si>
    <t>3.1.9</t>
  </si>
  <si>
    <t>3.1.10</t>
  </si>
  <si>
    <t>3.1.11</t>
  </si>
  <si>
    <t>3.1.12</t>
  </si>
  <si>
    <t>3.1.13</t>
  </si>
  <si>
    <t>3.1.14</t>
  </si>
  <si>
    <t>3.1.17</t>
  </si>
  <si>
    <t>3.1.18</t>
  </si>
  <si>
    <t>3.1.19</t>
  </si>
  <si>
    <t>3.1.20</t>
  </si>
  <si>
    <t>3.1.21</t>
  </si>
  <si>
    <t>3.1.23</t>
  </si>
  <si>
    <t>3.1.24</t>
  </si>
  <si>
    <t>3.1.25</t>
  </si>
  <si>
    <t>3.1.27</t>
  </si>
  <si>
    <t>3.1.28</t>
  </si>
  <si>
    <t>3.1.29</t>
  </si>
  <si>
    <t>Total 3.1</t>
  </si>
  <si>
    <t>3.2.3</t>
  </si>
  <si>
    <t>3.2.4</t>
  </si>
  <si>
    <t>3.2.5</t>
  </si>
  <si>
    <t>3.2.6</t>
  </si>
  <si>
    <t>3.2.7</t>
  </si>
  <si>
    <t>3.2.8</t>
  </si>
  <si>
    <t>3.2.9</t>
  </si>
  <si>
    <t>3.2.10</t>
  </si>
  <si>
    <t>3.2.11</t>
  </si>
  <si>
    <t>3.2.12</t>
  </si>
  <si>
    <t>3.2.13</t>
  </si>
  <si>
    <t>3.2.14</t>
  </si>
  <si>
    <t>3.2.17</t>
  </si>
  <si>
    <t>3.2.18</t>
  </si>
  <si>
    <t>COUR D'APPEL DE LYON</t>
  </si>
  <si>
    <t>2&gt; VIDEOSURVEILLANCE</t>
  </si>
  <si>
    <t>3.3</t>
  </si>
  <si>
    <t>3.4</t>
  </si>
  <si>
    <t>3.6</t>
  </si>
  <si>
    <t>3.7</t>
  </si>
  <si>
    <t>3.8</t>
  </si>
  <si>
    <t>3.9</t>
  </si>
  <si>
    <t>3.10</t>
  </si>
  <si>
    <t>5.2</t>
  </si>
  <si>
    <t>5.3</t>
  </si>
  <si>
    <t>9.1</t>
  </si>
  <si>
    <t>9.2</t>
  </si>
  <si>
    <t>9.3</t>
  </si>
  <si>
    <t>Date de la Création : 19/08/2024</t>
  </si>
  <si>
    <t>2.1</t>
  </si>
  <si>
    <t>2.2</t>
  </si>
  <si>
    <t>2.3</t>
  </si>
  <si>
    <t>2.4</t>
  </si>
  <si>
    <t>2.5</t>
  </si>
  <si>
    <t>2.6</t>
  </si>
  <si>
    <t>A CRÉER</t>
  </si>
  <si>
    <t>A REMPLACER</t>
  </si>
  <si>
    <t>Brassage fibre optique 12 ports</t>
  </si>
  <si>
    <t>Brassage cuivre (incluant bandeau)</t>
  </si>
  <si>
    <t>EXTENSION DE L'INFRASTRUCTURE RESEAU SURETE EXISTANTE</t>
  </si>
  <si>
    <t>5.4</t>
  </si>
  <si>
    <t>5.5</t>
  </si>
  <si>
    <t>5.6</t>
  </si>
  <si>
    <t>5.7</t>
  </si>
  <si>
    <t>5.8</t>
  </si>
  <si>
    <t>7.4</t>
  </si>
  <si>
    <t>7.5</t>
  </si>
  <si>
    <t>3.1.30</t>
  </si>
  <si>
    <t>3.1.32</t>
  </si>
  <si>
    <t>3.1.33</t>
  </si>
  <si>
    <t>3.1.34</t>
  </si>
  <si>
    <t>3.1.35</t>
  </si>
  <si>
    <t>3.1.36</t>
  </si>
  <si>
    <t>ml</t>
  </si>
  <si>
    <t>u</t>
  </si>
  <si>
    <t>3.1.22</t>
  </si>
  <si>
    <t>3.1.26</t>
  </si>
  <si>
    <t>3.1.37</t>
  </si>
  <si>
    <t>3.1.38</t>
  </si>
  <si>
    <t>3.1.39</t>
  </si>
  <si>
    <t>3.1.40</t>
  </si>
  <si>
    <t>3.1.41</t>
  </si>
  <si>
    <t>3.1.42</t>
  </si>
  <si>
    <t>3.1.45</t>
  </si>
  <si>
    <t>3.1.46</t>
  </si>
  <si>
    <t>3.1.47</t>
  </si>
  <si>
    <t>3.1.48</t>
  </si>
  <si>
    <t>3.1.49</t>
  </si>
  <si>
    <t>3.1.50</t>
  </si>
  <si>
    <t>3.1.51</t>
  </si>
  <si>
    <t>3.1.52</t>
  </si>
  <si>
    <t>3.1.53</t>
  </si>
  <si>
    <t>3.1.54</t>
  </si>
  <si>
    <t>3.1.55</t>
  </si>
  <si>
    <t>3.2.19</t>
  </si>
  <si>
    <t>3.2.20</t>
  </si>
  <si>
    <t>3.2.21</t>
  </si>
  <si>
    <t>3.2.22</t>
  </si>
  <si>
    <t>3.2.23</t>
  </si>
  <si>
    <t>3.2.24</t>
  </si>
  <si>
    <t>3.2.25</t>
  </si>
  <si>
    <t>3.2.26</t>
  </si>
  <si>
    <t>3.2.27</t>
  </si>
  <si>
    <t>3.2.28</t>
  </si>
  <si>
    <t>3.2.29</t>
  </si>
  <si>
    <t>3.1.56</t>
  </si>
  <si>
    <t>3.1.57</t>
  </si>
  <si>
    <t>Fourniture de Lecteur de badges incluant socle et accessoires</t>
  </si>
  <si>
    <t>Fourniture de l' Application centrale VMS</t>
  </si>
  <si>
    <t>Pose et raccordement d'Onduleur</t>
  </si>
  <si>
    <t>Pose et raccordement de Lecteur de badges incluant socle et accessoires</t>
  </si>
  <si>
    <t>Divers &amp; accessoires (Reprise second œuvre / finition / /voir document " intégration MH")</t>
  </si>
  <si>
    <t>Plus-value pour le RAL adapter à la zone</t>
  </si>
  <si>
    <t xml:space="preserve">Fourniture de Lecteur de badges incluant socle et accessoires </t>
  </si>
  <si>
    <t xml:space="preserve">Pose de Lecteur de badges incluant socle et accessoires </t>
  </si>
  <si>
    <t>Fourniture de Boitier de Raccordement Autoprotégé</t>
  </si>
  <si>
    <t>Pose d'une Alimentation chargeur Organe de verrouillage</t>
  </si>
  <si>
    <t>3.1.58</t>
  </si>
  <si>
    <t>3.1.59</t>
  </si>
  <si>
    <t>3.1.60</t>
  </si>
  <si>
    <t>3.1.61</t>
  </si>
  <si>
    <t>3.2.30</t>
  </si>
  <si>
    <t>3.2.32</t>
  </si>
  <si>
    <t>3.2.33</t>
  </si>
  <si>
    <t>3.2.34</t>
  </si>
  <si>
    <t>3.2.35</t>
  </si>
  <si>
    <t>3.2.36</t>
  </si>
  <si>
    <t>3.1.15</t>
  </si>
  <si>
    <t>3.1.16</t>
  </si>
  <si>
    <t>3.1.43</t>
  </si>
  <si>
    <t>3.1.44</t>
  </si>
  <si>
    <t xml:space="preserve">Fourniture de clavier En/Hors </t>
  </si>
  <si>
    <t xml:space="preserve">Pose de clavier En/Hors </t>
  </si>
  <si>
    <t xml:space="preserve">Reprise Câble Bus </t>
  </si>
  <si>
    <t>Reprise capteurs intrusion  "bouton anti agression"</t>
  </si>
  <si>
    <t>3.14</t>
  </si>
  <si>
    <t>3.15</t>
  </si>
  <si>
    <t>3.16</t>
  </si>
  <si>
    <t>2.7</t>
  </si>
  <si>
    <t>Paramétrage d'une caméra</t>
  </si>
  <si>
    <t>Total 3.3</t>
  </si>
  <si>
    <t>7.6</t>
  </si>
  <si>
    <t>7.7</t>
  </si>
  <si>
    <t>7.8</t>
  </si>
  <si>
    <t>7.9</t>
  </si>
  <si>
    <t>1.1.1</t>
  </si>
  <si>
    <t>1.1.2</t>
  </si>
  <si>
    <t>1.1.3</t>
  </si>
  <si>
    <t>1.1.4</t>
  </si>
  <si>
    <t>Essai de l'installation Intrusion</t>
  </si>
  <si>
    <t>Fourniture d'un Poste informatique</t>
  </si>
  <si>
    <t>Fourniture d'Ecran 24 Pouce</t>
  </si>
  <si>
    <t xml:space="preserve">Fourniture d'Ecran de Mur d'image </t>
  </si>
  <si>
    <t>Fourniture d'un lecteur de table encodeur</t>
  </si>
  <si>
    <t>2.8</t>
  </si>
  <si>
    <t>Fourniture de Poste d'exploitation (PCS et relecture)</t>
  </si>
  <si>
    <t>Fourniture d' Unité centrale de mur d'image</t>
  </si>
  <si>
    <t xml:space="preserve">Fourniture de Licence utilisateur </t>
  </si>
  <si>
    <t>Pose et raccordement de Lecteur de badges +code  incluant socle et accessoires</t>
  </si>
  <si>
    <t>Fourniture support et accessoire Caméra</t>
  </si>
  <si>
    <t>Fourniture de Câble Alimentation du coffret UTL</t>
  </si>
  <si>
    <t>Fourniture de Câble Alimentation du coffret Organe de verrouillage</t>
  </si>
  <si>
    <t>Fourniture de Câble Réseau UTL</t>
  </si>
  <si>
    <t>Fourniture de Câble Lecteur vers UTL</t>
  </si>
  <si>
    <t>Fourniture de Câble Environnement de porte vers UTL</t>
  </si>
  <si>
    <t xml:space="preserve">Fourniture de Lecteur de badges + code incluant socle et accessoires </t>
  </si>
  <si>
    <t>Fourniture de Asservissement SSI</t>
  </si>
  <si>
    <t>Pose et Raccordement de Asservissement SSI</t>
  </si>
  <si>
    <t xml:space="preserve">Pose de Lecteur de badges+ code incluant socle et accessoires </t>
  </si>
  <si>
    <t>Fourniture de Batterie d'un coffret Alimentation  UTL</t>
  </si>
  <si>
    <t>3.2.15</t>
  </si>
  <si>
    <t>3.2.16</t>
  </si>
  <si>
    <t>3.2.37</t>
  </si>
  <si>
    <t>3.2.38</t>
  </si>
  <si>
    <t>3.2.39</t>
  </si>
  <si>
    <t>3.2.40</t>
  </si>
  <si>
    <t>3.2.41</t>
  </si>
  <si>
    <t>Total 3.2</t>
  </si>
  <si>
    <t>Fourniture pose et raccordement d'un Lecteur de badges incluant socle et accessoires</t>
  </si>
  <si>
    <t>Fourniture pose et raccordement d'un Lecteur de badges + code incluant socle et accessoires</t>
  </si>
  <si>
    <t>Fourniture pose et raccordement d'un Coffret Alimentation  UTL (4 modules)</t>
  </si>
  <si>
    <t>Fourniture pose et raccordement d'un Coffret Alimentation  Organe de verrouillage</t>
  </si>
  <si>
    <t>Fourniture pose et raccordement d'un  Contact d'ouverture</t>
  </si>
  <si>
    <t xml:space="preserve">Fourniture pose et raccordement d'un Bouton poussoir de sortie </t>
  </si>
  <si>
    <t>Fourniture pose et raccordement d'un bouton anti agression (câblage et programmation comprise)</t>
  </si>
  <si>
    <t>Fourniture pose et raccordement d'un détecteur volumétrique (câblage et programmation comprise)</t>
  </si>
  <si>
    <t>Fourniture pose et raccordement d'un contact d'ouverture (câblage et programmation comprise)</t>
  </si>
  <si>
    <t>7.10</t>
  </si>
  <si>
    <t>7.11</t>
  </si>
  <si>
    <t>7.12</t>
  </si>
  <si>
    <t>7.13</t>
  </si>
  <si>
    <t>7.14</t>
  </si>
  <si>
    <t>Fourniture pose et raccordement d'une sirène (câblage et programmation comprise)</t>
  </si>
  <si>
    <t>Fourniture pose et raccordement d'un clavier En/Hors (câblage et programmation comprise)</t>
  </si>
  <si>
    <t>Fourniture pose et raccordement d'un module d'extension de zone (câblage et programmation comprise)</t>
  </si>
  <si>
    <t xml:space="preserve">Fourniture et pose de Commutateur cœur de réseau </t>
  </si>
  <si>
    <t>Fourniture et pose de Commutateur d’accès incluant connecteurs optiques SFP+</t>
  </si>
  <si>
    <t>Fourniture et pose Module SFP</t>
  </si>
  <si>
    <t>Fourniture et pose Module SFP+</t>
  </si>
  <si>
    <t>Fourniture et Pose de Coffret mural réseau</t>
  </si>
  <si>
    <t xml:space="preserve">Fourniture et Pose de Bandeau de 8 prises 1U </t>
  </si>
  <si>
    <t>1.0&gt; Phase Préparation</t>
  </si>
  <si>
    <t>Fourniture Plateforme matérielle VMS</t>
  </si>
  <si>
    <t>Bordereau de réponse LOT 2 Cour d'appel</t>
  </si>
  <si>
    <t>Réalisation d'un état des lieux sur site (sous forme d'un reportage photo)</t>
  </si>
  <si>
    <t>Paramétrage du serveur</t>
  </si>
  <si>
    <t>Paramétrage des postes</t>
  </si>
  <si>
    <t>Plateforme matérielle de contrôle d'accès (Serveur) conformément au CCTP</t>
  </si>
  <si>
    <t>Fourniture d'un coffret Alimentation chargeur Organe de verrouillage et avec batterie</t>
  </si>
  <si>
    <t xml:space="preserve">Pose et paramétrage du serveur VMS </t>
  </si>
  <si>
    <t>Fourniture d'un bandeau de RJ45 (CT6A)</t>
  </si>
  <si>
    <t>Fourniture d'une Fibre (OS2 ou OM4) entre les LT et les cœurs de réseau (12 brins monomode)</t>
  </si>
  <si>
    <t>Fourniture d'un tiroir fibre optique et accessoires</t>
  </si>
  <si>
    <t xml:space="preserve">Pose d'Onduleurs avec support mural 5KVA/2200W </t>
  </si>
  <si>
    <t>Application de l'hypervision</t>
  </si>
  <si>
    <t>Licences variables</t>
  </si>
  <si>
    <t>Licence Caméra</t>
  </si>
  <si>
    <t>Fourniture d'un support de table (voir CCTP)</t>
  </si>
  <si>
    <t>BPU</t>
  </si>
  <si>
    <t>Fourniture pose et raccordement d'une gache</t>
  </si>
  <si>
    <t>Fourniture pose et raccordement d'une Ventouse</t>
  </si>
  <si>
    <t>Essai de l'installation Hypervision</t>
  </si>
  <si>
    <t>1.1&gt; Phase Chantier</t>
  </si>
  <si>
    <t>2.9</t>
  </si>
  <si>
    <t>2.10</t>
  </si>
  <si>
    <t xml:space="preserve">Pose d'Ecran de Mur d'image </t>
  </si>
  <si>
    <t>Pose d' Unité centrale de mur d'image</t>
  </si>
  <si>
    <t>2.11</t>
  </si>
  <si>
    <t>2.12</t>
  </si>
  <si>
    <t>2.14</t>
  </si>
  <si>
    <t>2.15</t>
  </si>
  <si>
    <t>2.16</t>
  </si>
  <si>
    <t>2.17</t>
  </si>
  <si>
    <t>Fourniture  d'une UTL IP</t>
  </si>
  <si>
    <t>3.2.42</t>
  </si>
  <si>
    <t>3.2.43</t>
  </si>
  <si>
    <t>3.2.44</t>
  </si>
  <si>
    <t>3.2.45</t>
  </si>
  <si>
    <t>3.2.46</t>
  </si>
  <si>
    <t>3.2.47</t>
  </si>
  <si>
    <t>3.2.48</t>
  </si>
  <si>
    <t>3.2.49</t>
  </si>
  <si>
    <t>3.2.50</t>
  </si>
  <si>
    <t>3.2.51</t>
  </si>
  <si>
    <t>3.2.52</t>
  </si>
  <si>
    <t>3.2.53</t>
  </si>
  <si>
    <t>3.2.54</t>
  </si>
  <si>
    <t>3.2.55</t>
  </si>
  <si>
    <t>3.2.56</t>
  </si>
  <si>
    <t>3.2.57</t>
  </si>
  <si>
    <t>3.2.58</t>
  </si>
  <si>
    <t>3.2.59</t>
  </si>
  <si>
    <t>3.2.60</t>
  </si>
  <si>
    <t>3.2.61</t>
  </si>
  <si>
    <t>3.2.63</t>
  </si>
  <si>
    <t>3.2.64</t>
  </si>
  <si>
    <t>3.2.65</t>
  </si>
  <si>
    <t>3.2.66</t>
  </si>
  <si>
    <t>3.2.67</t>
  </si>
  <si>
    <t>3.2.68</t>
  </si>
  <si>
    <t>3.2.69</t>
  </si>
  <si>
    <t>3.3.1</t>
  </si>
  <si>
    <t>3.3.2</t>
  </si>
  <si>
    <t>3.3.3</t>
  </si>
  <si>
    <t>3.3.4</t>
  </si>
  <si>
    <t>3.3.5</t>
  </si>
  <si>
    <t>3.3.6</t>
  </si>
  <si>
    <t>3.3.7</t>
  </si>
  <si>
    <t>3.3.8</t>
  </si>
  <si>
    <t>3.3.9</t>
  </si>
  <si>
    <t>3.3.10</t>
  </si>
  <si>
    <t>3.3.11</t>
  </si>
  <si>
    <t>3.3.12</t>
  </si>
  <si>
    <t>3.3.13</t>
  </si>
  <si>
    <t>3.3.15</t>
  </si>
  <si>
    <t>3.3.16</t>
  </si>
  <si>
    <t>3.3.17</t>
  </si>
  <si>
    <t>3.3.18</t>
  </si>
  <si>
    <t>3.3.19</t>
  </si>
  <si>
    <t>3.3.20</t>
  </si>
  <si>
    <t>3.3.21</t>
  </si>
  <si>
    <t>3.3.22</t>
  </si>
  <si>
    <t>3.3.23</t>
  </si>
  <si>
    <t>3.3.24</t>
  </si>
  <si>
    <t>3.3.25</t>
  </si>
  <si>
    <t>3.3.26</t>
  </si>
  <si>
    <t>3.3.27</t>
  </si>
  <si>
    <t>3.3.28</t>
  </si>
  <si>
    <t>3.3.29</t>
  </si>
  <si>
    <t>3.3.30</t>
  </si>
  <si>
    <t>3.3.32</t>
  </si>
  <si>
    <t>3.3.33</t>
  </si>
  <si>
    <t>3.3.34</t>
  </si>
  <si>
    <t>3.3.35</t>
  </si>
  <si>
    <t>3.3.36</t>
  </si>
  <si>
    <t>3.3.37</t>
  </si>
  <si>
    <t>3.3.38</t>
  </si>
  <si>
    <t>3.3.39</t>
  </si>
  <si>
    <t>3.3.40</t>
  </si>
  <si>
    <t>3.3.41</t>
  </si>
  <si>
    <t>3.3.42</t>
  </si>
  <si>
    <t>3.3.43</t>
  </si>
  <si>
    <t>3.3.44</t>
  </si>
  <si>
    <t>3.3.45</t>
  </si>
  <si>
    <t>3.3.46</t>
  </si>
  <si>
    <t>3.3.47</t>
  </si>
  <si>
    <t>3.3.48</t>
  </si>
  <si>
    <t>3.3.49</t>
  </si>
  <si>
    <t>3.3.50</t>
  </si>
  <si>
    <t>3.3.51</t>
  </si>
  <si>
    <t>3.3.52</t>
  </si>
  <si>
    <t>3.3.53</t>
  </si>
  <si>
    <t>3.3.54</t>
  </si>
  <si>
    <t>3.3.55</t>
  </si>
  <si>
    <t>3.3.56</t>
  </si>
  <si>
    <t>3.3.57</t>
  </si>
  <si>
    <t>3.3.58</t>
  </si>
  <si>
    <t>3.3.59</t>
  </si>
  <si>
    <t>3.3.60</t>
  </si>
  <si>
    <t>3.3.61</t>
  </si>
  <si>
    <t>3.4.1</t>
  </si>
  <si>
    <t>3.4.2</t>
  </si>
  <si>
    <t>3.4.3</t>
  </si>
  <si>
    <t>3.4.4</t>
  </si>
  <si>
    <t>3.4.5</t>
  </si>
  <si>
    <t>3.4.6</t>
  </si>
  <si>
    <t>3.4.7</t>
  </si>
  <si>
    <t>3.4.8</t>
  </si>
  <si>
    <t>3.4.9</t>
  </si>
  <si>
    <t>3.4.10</t>
  </si>
  <si>
    <t>3.4.11</t>
  </si>
  <si>
    <t>3.4.12</t>
  </si>
  <si>
    <t>3.4.13</t>
  </si>
  <si>
    <t>3.4.15</t>
  </si>
  <si>
    <t>3.4.16</t>
  </si>
  <si>
    <t>3.4.17</t>
  </si>
  <si>
    <t>3.4.18</t>
  </si>
  <si>
    <t>3.4.19</t>
  </si>
  <si>
    <t>3.4.20</t>
  </si>
  <si>
    <t>3.4.21</t>
  </si>
  <si>
    <t>3.4.22</t>
  </si>
  <si>
    <t>3.4.23</t>
  </si>
  <si>
    <t>3.4.24</t>
  </si>
  <si>
    <t>3.4.25</t>
  </si>
  <si>
    <t>3.4.26</t>
  </si>
  <si>
    <t>3.4.27</t>
  </si>
  <si>
    <t>3.4.28</t>
  </si>
  <si>
    <t>3.4.29</t>
  </si>
  <si>
    <t>3.4.30</t>
  </si>
  <si>
    <t>3.4.32</t>
  </si>
  <si>
    <t>3.4.33</t>
  </si>
  <si>
    <t>3.4.34</t>
  </si>
  <si>
    <t>3.4.35</t>
  </si>
  <si>
    <t>3.4.36</t>
  </si>
  <si>
    <t>3.4.37</t>
  </si>
  <si>
    <t>3.4.38</t>
  </si>
  <si>
    <t>3.4.39</t>
  </si>
  <si>
    <t>3.4.40</t>
  </si>
  <si>
    <t>3.4.41</t>
  </si>
  <si>
    <t>3.4.42</t>
  </si>
  <si>
    <t>3.4.43</t>
  </si>
  <si>
    <t>3.4.44</t>
  </si>
  <si>
    <t>3.4.45</t>
  </si>
  <si>
    <t>3.4.46</t>
  </si>
  <si>
    <t>3.4.47</t>
  </si>
  <si>
    <t>3.4.48</t>
  </si>
  <si>
    <t>3.4.49</t>
  </si>
  <si>
    <t>3.4.50</t>
  </si>
  <si>
    <t>3.4.51</t>
  </si>
  <si>
    <t>3.4.52</t>
  </si>
  <si>
    <t>3.4.53</t>
  </si>
  <si>
    <t>3.4.54</t>
  </si>
  <si>
    <t>3.4.55</t>
  </si>
  <si>
    <t>3.4.56</t>
  </si>
  <si>
    <t>3.4.57</t>
  </si>
  <si>
    <t>3.4.58</t>
  </si>
  <si>
    <t>3.4.59</t>
  </si>
  <si>
    <t>3.4.60</t>
  </si>
  <si>
    <t>3.4.61</t>
  </si>
  <si>
    <t>Total 3.4</t>
  </si>
  <si>
    <t>3.5.1</t>
  </si>
  <si>
    <t>3.5.2</t>
  </si>
  <si>
    <t>3.5.3</t>
  </si>
  <si>
    <t>3.5.4</t>
  </si>
  <si>
    <t>3.5.5</t>
  </si>
  <si>
    <t>3.5.6</t>
  </si>
  <si>
    <t>3.5.7</t>
  </si>
  <si>
    <t>3.5.8</t>
  </si>
  <si>
    <t>3.5.9</t>
  </si>
  <si>
    <t>3.5.10</t>
  </si>
  <si>
    <t>3.5.11</t>
  </si>
  <si>
    <t>3.5.12</t>
  </si>
  <si>
    <t>3.5.13</t>
  </si>
  <si>
    <t>3.5.15</t>
  </si>
  <si>
    <t>3.5.16</t>
  </si>
  <si>
    <t>3.5.17</t>
  </si>
  <si>
    <t>3.5.18</t>
  </si>
  <si>
    <t>3.5.19</t>
  </si>
  <si>
    <t>3.5.20</t>
  </si>
  <si>
    <t>3.5.21</t>
  </si>
  <si>
    <t>3.5.22</t>
  </si>
  <si>
    <t>3.5.23</t>
  </si>
  <si>
    <t>3.5.24</t>
  </si>
  <si>
    <t>3.5.25</t>
  </si>
  <si>
    <t>3.5.26</t>
  </si>
  <si>
    <t>3.5.27</t>
  </si>
  <si>
    <t>3.5.28</t>
  </si>
  <si>
    <t>3.5.29</t>
  </si>
  <si>
    <t>3.5.30</t>
  </si>
  <si>
    <t>Total 3.5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</si>
  <si>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</si>
  <si>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</si>
  <si>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</si>
  <si>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</si>
  <si>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</si>
  <si>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</si>
  <si>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</si>
  <si>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</si>
  <si>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</si>
  <si>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</si>
  <si>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</si>
  <si>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</si>
  <si>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</si>
  <si>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</si>
  <si>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</si>
  <si>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</si>
  <si>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</si>
  <si>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</si>
  <si>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</si>
  <si>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</si>
  <si>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</si>
  <si>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</si>
  <si>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</si>
  <si>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6.0</t>
  </si>
  <si>
    <t>6.6</t>
  </si>
  <si>
    <t>6.11</t>
  </si>
  <si>
    <t>6.12</t>
  </si>
  <si>
    <t>6.13</t>
  </si>
  <si>
    <t>TOTAL  GENERAL HT</t>
  </si>
  <si>
    <t>1.0&gt; BPU Contrôle d'acces / Intrusion</t>
  </si>
  <si>
    <t>Fourniture pose et raccordement d'un Bandeau Ventouse</t>
  </si>
  <si>
    <t>Fourniture pose et raccordement d'une Serrure electronique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</si>
  <si>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</si>
  <si>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</si>
  <si>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</si>
  <si>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</si>
  <si>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</si>
  <si>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</si>
  <si>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</si>
  <si>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</si>
  <si>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</si>
  <si>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</si>
  <si>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</si>
  <si>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</si>
  <si>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2.0&gt; BPU VIDEO / RESEAU</t>
  </si>
  <si>
    <t>3.3.14</t>
  </si>
  <si>
    <t>3.4.14</t>
  </si>
  <si>
    <t>3.5.14</t>
  </si>
  <si>
    <t>5.0</t>
  </si>
  <si>
    <t>VISIOPHONE</t>
  </si>
  <si>
    <t>3.0&gt; BPU VISIOPHONE</t>
  </si>
  <si>
    <t>Fourniture pose et raccordement d'un Pupitre incluant socle et accessoires</t>
  </si>
  <si>
    <t>Fourniture pose et raccordement d'une platine incluant socle et accessoires</t>
  </si>
  <si>
    <t>Fourniture et Pose de Bandeau RJ45</t>
  </si>
  <si>
    <t>Fourniture et Pose d'un Tiroir optique</t>
  </si>
  <si>
    <t>3.17</t>
  </si>
  <si>
    <t>Pose d'une UTL IP</t>
  </si>
  <si>
    <t>Fourniture d'une centrale d'intrusion avec transmission IP et Batterie</t>
  </si>
  <si>
    <t>Fourniture de coffret d'extension de Zone avec alimentation et batterie</t>
  </si>
  <si>
    <t>Pose et raccordement d'une UTL IP</t>
  </si>
  <si>
    <t>Les quantités sont données à titre d'information. Il appartient au soumissionnaire de vérifier les quantités à partir des éléments transmis</t>
  </si>
  <si>
    <t>ACCES A Modifier</t>
  </si>
  <si>
    <t>8.3</t>
  </si>
  <si>
    <t>8.4</t>
  </si>
  <si>
    <t>8.5</t>
  </si>
  <si>
    <t>8.6</t>
  </si>
  <si>
    <t>8.7</t>
  </si>
  <si>
    <t>9.4</t>
  </si>
  <si>
    <t>10.1</t>
  </si>
  <si>
    <t>10.2</t>
  </si>
  <si>
    <t>11.1</t>
  </si>
  <si>
    <t>12.1</t>
  </si>
  <si>
    <t>12.2</t>
  </si>
  <si>
    <t>12.3</t>
  </si>
  <si>
    <t>12.4</t>
  </si>
  <si>
    <t>12.5</t>
  </si>
  <si>
    <t>12.6</t>
  </si>
  <si>
    <t>12.7</t>
  </si>
  <si>
    <t>12.8</t>
  </si>
  <si>
    <t>12.9</t>
  </si>
  <si>
    <t>12.10</t>
  </si>
  <si>
    <t>12.11</t>
  </si>
  <si>
    <t>13.1</t>
  </si>
  <si>
    <t>13.2</t>
  </si>
  <si>
    <t>13.3</t>
  </si>
  <si>
    <t>13.4</t>
  </si>
  <si>
    <t>13.5</t>
  </si>
  <si>
    <t>13.6</t>
  </si>
  <si>
    <t>13.7</t>
  </si>
  <si>
    <t>13.8</t>
  </si>
  <si>
    <t>13.9</t>
  </si>
  <si>
    <t>13.10</t>
  </si>
  <si>
    <t>13.11</t>
  </si>
  <si>
    <t>13.12</t>
  </si>
  <si>
    <t>13.14</t>
  </si>
  <si>
    <t>13.15</t>
  </si>
  <si>
    <t>Ens.</t>
  </si>
  <si>
    <t>Fourniture licence Caméra (+10%)</t>
  </si>
  <si>
    <t>Fourniture licence LICENCE POUR ANALYSE D'IMAGE AVANCÉE D’UNE CAMÉRA (+10%)</t>
  </si>
  <si>
    <t>2.1&gt;  Sous Sol -1</t>
  </si>
  <si>
    <t>2.1.7</t>
  </si>
  <si>
    <t>2.1.8</t>
  </si>
  <si>
    <t>2.1.9</t>
  </si>
  <si>
    <t>Tirage de Câblage Ethernet  ( installation classique)</t>
  </si>
  <si>
    <t>h</t>
  </si>
  <si>
    <t>Fourniture de Caméra BULLET ou Minidôme 4Mpx Analogique</t>
  </si>
  <si>
    <t>Fourniture de Caméra Dôme PTZ 2Mpx Analogique</t>
  </si>
  <si>
    <t>Fourniture d'un Câblage Ethernet  ( installation classique)</t>
  </si>
  <si>
    <t>Fourniture d'un Câblage Ethernet  (installation Zone fort impact patrimonial)</t>
  </si>
  <si>
    <t>Pose  de Caméra fixe ( installation classique)</t>
  </si>
  <si>
    <t>Pose  de Caméra fixe ( installation Zone fort impact patrimonial)</t>
  </si>
  <si>
    <t>Pose  de Caméra PTZ ( installation classique)</t>
  </si>
  <si>
    <t>Pose  de Caméra PTZ ( installation Zone fort impact patrimonial)</t>
  </si>
  <si>
    <t>Tirage de Câblage Ethernet  (installation classique)</t>
  </si>
  <si>
    <t>Fourniture support et accessoire Caméra PTZ</t>
  </si>
  <si>
    <t>Fourniture d'un transformateur ou alimentation pour la caméra fixe</t>
  </si>
  <si>
    <t>Fourniture d'un transformateur ou alimentation pour la caméra PTZ</t>
  </si>
  <si>
    <t>Fourniture de Caméra Fixe BULLET ou minidôme 4px</t>
  </si>
  <si>
    <t>Fourniture support et accessoire Caméra fixe</t>
  </si>
  <si>
    <t>Tirage de Câblage Ethernet (installation Zone fort impact patrimonial)</t>
  </si>
  <si>
    <t>Dépose d'une caméra et son évacuation</t>
  </si>
  <si>
    <t>2.2&gt; RDC</t>
  </si>
  <si>
    <t>2.2.19</t>
  </si>
  <si>
    <t>2.2.20</t>
  </si>
  <si>
    <t>2.2.21</t>
  </si>
  <si>
    <t>2.2.22</t>
  </si>
  <si>
    <t>2.2.23</t>
  </si>
  <si>
    <t>2.2.24</t>
  </si>
  <si>
    <t>2.2.25</t>
  </si>
  <si>
    <t>2.3&gt; Niveau 1</t>
  </si>
  <si>
    <t>2.3.7</t>
  </si>
  <si>
    <t>2.3.8</t>
  </si>
  <si>
    <t>2.3.9</t>
  </si>
  <si>
    <t>2.3.10</t>
  </si>
  <si>
    <t>2.3.11</t>
  </si>
  <si>
    <t>2.3.12</t>
  </si>
  <si>
    <t>2.3.13</t>
  </si>
  <si>
    <t>2.3.14</t>
  </si>
  <si>
    <t>2.3.15</t>
  </si>
  <si>
    <t>2.3.16</t>
  </si>
  <si>
    <t>2.3.17</t>
  </si>
  <si>
    <t>2.3.18</t>
  </si>
  <si>
    <t>2.3.19</t>
  </si>
  <si>
    <t>2.3.20</t>
  </si>
  <si>
    <t>2.3.21</t>
  </si>
  <si>
    <t>2.3.22</t>
  </si>
  <si>
    <t>2.3.23</t>
  </si>
  <si>
    <t>2.3.24</t>
  </si>
  <si>
    <t>2.3.25</t>
  </si>
  <si>
    <t>2.3.26</t>
  </si>
  <si>
    <t>2.4&gt; Niveau 2</t>
  </si>
  <si>
    <t>Total Vidéo</t>
  </si>
  <si>
    <t>3.0&gt;  CONTROLE D'ACCES</t>
  </si>
  <si>
    <t>2.4.7</t>
  </si>
  <si>
    <t>2.4.8</t>
  </si>
  <si>
    <t>2.4.9</t>
  </si>
  <si>
    <t>2.4.10</t>
  </si>
  <si>
    <t>2.4.11</t>
  </si>
  <si>
    <t>2.4.12</t>
  </si>
  <si>
    <t>2.4.13</t>
  </si>
  <si>
    <t>Pose et raccordement d'un coffret Alimentation chargeur Organe de verrouillage et avec batterie</t>
  </si>
  <si>
    <t>Fourniture de Lecteur de badges+ code incluant socle et accessoires</t>
  </si>
  <si>
    <t>3.1.86</t>
  </si>
  <si>
    <t>3.1.87</t>
  </si>
  <si>
    <t>3.1.88</t>
  </si>
  <si>
    <t>3.1.89</t>
  </si>
  <si>
    <t>3.1.90</t>
  </si>
  <si>
    <t>3.1.91</t>
  </si>
  <si>
    <t>3.1.92</t>
  </si>
  <si>
    <t>3.1.93</t>
  </si>
  <si>
    <t>3.1.94</t>
  </si>
  <si>
    <t>3.1.95</t>
  </si>
  <si>
    <t>3.1.96</t>
  </si>
  <si>
    <t>3.1.97</t>
  </si>
  <si>
    <t>3.1.98</t>
  </si>
  <si>
    <t>3.1.99</t>
  </si>
  <si>
    <t>3.1.100</t>
  </si>
  <si>
    <t>3.1.101</t>
  </si>
  <si>
    <t>Fourniture  d'un contrôleur de porte</t>
  </si>
  <si>
    <t>Fourniture  d'un coffret Alimentation  UTL et contrôleur (jusqu’à 8 lecteurs)</t>
  </si>
  <si>
    <t>Pose et raccordement  d'un contrôleur de porte</t>
  </si>
  <si>
    <t>Pose et raccordement d'un coffret Alimentation  UTL et contrôleur (jusqu’à 8 lecteurs)</t>
  </si>
  <si>
    <t>Pose et raccordement de boitier de raccordement autoprotégé</t>
  </si>
  <si>
    <t>Pose d'un contrôleur de porte</t>
  </si>
  <si>
    <t>Fourniture de Câble alimentation Organe de verrouillage</t>
  </si>
  <si>
    <t>Tirage du Câble Alimentation du coffret UTL</t>
  </si>
  <si>
    <t>Tirage du Câble Alimentation du coffret Organe de verrouillage</t>
  </si>
  <si>
    <t>Tirage du Câble Réseau UTL</t>
  </si>
  <si>
    <t>Tirage du Câble Lecteur vers UTL</t>
  </si>
  <si>
    <t>Tirage du Câble Environnement de porte vers UTL</t>
  </si>
  <si>
    <t>Tirage du Câble alimentation Organe de verrouillage</t>
  </si>
  <si>
    <t>Fourniture d'Organe de verrouillage type ventouse</t>
  </si>
  <si>
    <t>Fourniture d'Organe de verrouillage type bandeau ventouse</t>
  </si>
  <si>
    <t>Fourniture d'Organe de verrouillage type gâche</t>
  </si>
  <si>
    <t>Pose d'un DMV double contact sonore et lumineux</t>
  </si>
  <si>
    <t>Fourniture d'un DMV double contact sonore et lumineux</t>
  </si>
  <si>
    <t xml:space="preserve">Fourniture d'un Bouton poussoir de sortie </t>
  </si>
  <si>
    <t xml:space="preserve">Pose d'un Bouton poussoir de sortie </t>
  </si>
  <si>
    <t>Pose  d'un  Contact d'ouverture</t>
  </si>
  <si>
    <t>Fourniture de  Contact d'ouverture (si non inclus dans la serrure)</t>
  </si>
  <si>
    <t xml:space="preserve">Paramétrage et Programmation   UTL et contrôleur </t>
  </si>
  <si>
    <t>Paramétrage et Programmation   UTL et contrôleur</t>
  </si>
  <si>
    <t xml:space="preserve">Paramétrage et Programmation UTL et contrôleur </t>
  </si>
  <si>
    <t>3.2&gt; Niveau 1 (N+1)</t>
  </si>
  <si>
    <t>3.1&gt; RDC</t>
  </si>
  <si>
    <t>3.2.70</t>
  </si>
  <si>
    <t>3.2.71</t>
  </si>
  <si>
    <t>3.2.72</t>
  </si>
  <si>
    <t>3.2.73</t>
  </si>
  <si>
    <t>3.2.74</t>
  </si>
  <si>
    <t>3.2.75</t>
  </si>
  <si>
    <t>3.2.76</t>
  </si>
  <si>
    <t>3.2.77</t>
  </si>
  <si>
    <t>3.2.78</t>
  </si>
  <si>
    <t>3.2.79</t>
  </si>
  <si>
    <t>3.2.80</t>
  </si>
  <si>
    <t>3.2.81</t>
  </si>
  <si>
    <t>3.2.82</t>
  </si>
  <si>
    <t>3.2.83</t>
  </si>
  <si>
    <t>3.2.84</t>
  </si>
  <si>
    <t>3.2.85</t>
  </si>
  <si>
    <t>3.1.102</t>
  </si>
  <si>
    <t>3.1.103</t>
  </si>
  <si>
    <t>Pose d'un Organe de verrouillage  (ventouse, bandeau ventouse,,,)</t>
  </si>
  <si>
    <t>3.2.86</t>
  </si>
  <si>
    <t>3.2.87</t>
  </si>
  <si>
    <t>3.2.88</t>
  </si>
  <si>
    <t>3.2.89</t>
  </si>
  <si>
    <t>3.2.90</t>
  </si>
  <si>
    <t>3.2.91</t>
  </si>
  <si>
    <t>3.2.92</t>
  </si>
  <si>
    <t>3.2.93</t>
  </si>
  <si>
    <t>3.2.94</t>
  </si>
  <si>
    <t>3.2.95</t>
  </si>
  <si>
    <t>3.2.96</t>
  </si>
  <si>
    <t>3.2.97</t>
  </si>
  <si>
    <t>3.2.98</t>
  </si>
  <si>
    <t>3.2.99</t>
  </si>
  <si>
    <t>3.2.100</t>
  </si>
  <si>
    <t>3.2.101</t>
  </si>
  <si>
    <t>3.2.102</t>
  </si>
  <si>
    <t>3.2.103</t>
  </si>
  <si>
    <t>3.3&gt;  Niveau 2 (N+2)</t>
  </si>
  <si>
    <t>3.1.104</t>
  </si>
  <si>
    <t>3.2.104</t>
  </si>
  <si>
    <t>3.4&gt;  Niveau 3 (N+3)</t>
  </si>
  <si>
    <t>3.5&gt;  Niveau 4 (N+4)</t>
  </si>
  <si>
    <t>ACCES A REPRENDRE (Existant)</t>
  </si>
  <si>
    <t>4.0&gt;  INTRUSION</t>
  </si>
  <si>
    <t>GESTION INTRUSION</t>
  </si>
  <si>
    <t>Fourniture d'un Câble Alimentation de la centrale</t>
  </si>
  <si>
    <t>Fourniture d'un Câble Alimentation de coffret d'extension</t>
  </si>
  <si>
    <t>Pose et paramétrage d'une centrale d'intrusion avec sa Batterie</t>
  </si>
  <si>
    <t>Pose et paramétrage d'un coffret d'extension de Zone avec alimentation et  Batterie</t>
  </si>
  <si>
    <t>Reprise capteurs intrusion  "Contact d'ouverture"</t>
  </si>
  <si>
    <t>Reprise  "Sirène intrusion"</t>
  </si>
  <si>
    <t>Tirage d'un Câble Alimentation de la centrale</t>
  </si>
  <si>
    <t>Tirage d'un Câble Alimentation de coffret d'extension</t>
  </si>
  <si>
    <t>Fourniture d'une platine incluant socle et accessoires</t>
  </si>
  <si>
    <t>Fourniture d'un câble pour pupitre</t>
  </si>
  <si>
    <t>Fourniture d'un câble pour platine</t>
  </si>
  <si>
    <t>Pose d'un pupitre incluant socle et accessoires</t>
  </si>
  <si>
    <t>Fourniture d'un pupitre incluant socle et accessoires</t>
  </si>
  <si>
    <t>Pose d'une platine incluant socle et accessoires</t>
  </si>
  <si>
    <t>Tirage d'un câble pour pupitre</t>
  </si>
  <si>
    <t>Tirage d'un câble pour platine</t>
  </si>
  <si>
    <t>Paramétrage des scenarii</t>
  </si>
  <si>
    <t>5&gt; VISIOPHONE</t>
  </si>
  <si>
    <t>7&gt;  Réseau</t>
  </si>
  <si>
    <t>7.0</t>
  </si>
  <si>
    <t>7.15</t>
  </si>
  <si>
    <t>7.16</t>
  </si>
  <si>
    <t>7.17</t>
  </si>
  <si>
    <t>7.18</t>
  </si>
  <si>
    <t>7.19</t>
  </si>
  <si>
    <t>Fourniture de Caméra Dôme PTZ 2Mpx IP</t>
  </si>
  <si>
    <t>12&gt;PSE Option 1 &gt; Remplacement des caméras et utilisation coax en IP</t>
  </si>
  <si>
    <t>10&gt; Formation</t>
  </si>
  <si>
    <t>Fourniture de Caméra BULLET ou Minidôme 4Mpx IP</t>
  </si>
  <si>
    <t>12.12</t>
  </si>
  <si>
    <t>12.13</t>
  </si>
  <si>
    <t>12.15</t>
  </si>
  <si>
    <t>Fourniture d'un câble Ethernet CAT6A pour extérieur</t>
  </si>
  <si>
    <t>Tirage d'un câble CT6A</t>
  </si>
  <si>
    <t>Pose d'un coffret complet (commutateur réseau, accessoires…)</t>
  </si>
  <si>
    <t>12.16</t>
  </si>
  <si>
    <t>12.17</t>
  </si>
  <si>
    <t>12.18</t>
  </si>
  <si>
    <t>12.19</t>
  </si>
  <si>
    <t>12.20</t>
  </si>
  <si>
    <t>12.21</t>
  </si>
  <si>
    <t>12.22</t>
  </si>
  <si>
    <t>12.23</t>
  </si>
  <si>
    <t>12.24</t>
  </si>
  <si>
    <t>12.25</t>
  </si>
  <si>
    <t>12.26</t>
  </si>
  <si>
    <t>Contrat de maintenance selon les précisions du CCTP</t>
  </si>
  <si>
    <t>8&gt; Matériel de  spare</t>
  </si>
  <si>
    <t>2.18</t>
  </si>
  <si>
    <t>Pose et paramétrage d'un DVR pour caméra analogiques 4 voies</t>
  </si>
  <si>
    <t>Fourniture d'un DVR pour caméra analogique 4 voies</t>
  </si>
  <si>
    <t>Fourniture de Caméra Fixe BULLET ou minidôme 4Mpx</t>
  </si>
  <si>
    <t>Total 4.0 - Intrusion</t>
  </si>
  <si>
    <t>Total 1.0 - Phase préparation</t>
  </si>
  <si>
    <t>Total 3.0 - Contrôle d'Accès</t>
  </si>
  <si>
    <t>Total 5.0 - Visiophone</t>
  </si>
  <si>
    <t>Total 6.0 - Hypervision</t>
  </si>
  <si>
    <t>6&gt;  HYPERVISION</t>
  </si>
  <si>
    <t>Total 7.0 - Réseau</t>
  </si>
  <si>
    <t>Total 8.0 - Matériel de SPARE</t>
  </si>
  <si>
    <t>9&gt; Essais, mise en service et OPR de l'ensemble du système</t>
  </si>
  <si>
    <t>9.0 - Essais, Mise en service et OPR</t>
  </si>
  <si>
    <t>10.3</t>
  </si>
  <si>
    <t>10.0 - Formation</t>
  </si>
  <si>
    <t>11&gt; Réception / DOE</t>
  </si>
  <si>
    <t>11.0 - Réception et DOE</t>
  </si>
  <si>
    <t>Total 12.0 - PSE Option 1</t>
  </si>
  <si>
    <t xml:space="preserve">13&gt;PSE Option 2 &gt; Remplacement des caméras et câble coax </t>
  </si>
  <si>
    <t>13.16</t>
  </si>
  <si>
    <t>13.17</t>
  </si>
  <si>
    <t>13.18</t>
  </si>
  <si>
    <t>13.19</t>
  </si>
  <si>
    <t>13.20</t>
  </si>
  <si>
    <t>13.21</t>
  </si>
  <si>
    <t>13.22</t>
  </si>
  <si>
    <t>13.23</t>
  </si>
  <si>
    <t>13.24</t>
  </si>
  <si>
    <t>13.25</t>
  </si>
  <si>
    <t>13.26</t>
  </si>
  <si>
    <t>13.27</t>
  </si>
  <si>
    <t>14&gt;PSE Option 3 &gt; Contrat de maintenance préventif et curatif pendant la GPA</t>
  </si>
  <si>
    <t>14.1</t>
  </si>
  <si>
    <t>Total 13.0 - PSE Option 2</t>
  </si>
  <si>
    <t>Total 14.0 - PSE Option 3</t>
  </si>
  <si>
    <t>Prix Unitaire HT</t>
  </si>
  <si>
    <t>Prix Total HT</t>
  </si>
  <si>
    <t xml:space="preserve">Fourniture des études d'exécutions </t>
  </si>
  <si>
    <t>Production du carnet de câble CFA de l'installation réalisée</t>
  </si>
  <si>
    <t>2.0&gt;  Système Centrale</t>
  </si>
  <si>
    <t>Fourniture d'un joystick</t>
  </si>
  <si>
    <t>Pose  et paramétrage de Poste d'exploitation (PCS et relecture)</t>
  </si>
  <si>
    <t>Ens..</t>
  </si>
  <si>
    <t>Pose d'un joystick</t>
  </si>
  <si>
    <t>Badge (Fourniture, encodage, enrôlement et impression)</t>
  </si>
  <si>
    <t>Fourniture d'Organe de verrouillage type serrure électromagnétique</t>
  </si>
  <si>
    <t>Fourniture de  détecteur Volumétrique  Supplémentaire</t>
  </si>
  <si>
    <t>Fourniture de  détecteur d'ouverture Supplémentaire</t>
  </si>
  <si>
    <t>Fourniture d'un  détecteur Bris de vitre  Supplémentaire</t>
  </si>
  <si>
    <t>Fourniture d'un bouton anti agression supplémentaire</t>
  </si>
  <si>
    <t>Fourniture d'un Câble Réseau de la centrale</t>
  </si>
  <si>
    <t>Fourniture d'un Câble pour détecteur volumétrique supplémentaire</t>
  </si>
  <si>
    <t>Fourniture d'un Câble pour un Bouton anti-agression supplémentaire</t>
  </si>
  <si>
    <t>Reprise capteurs intrusion  "Volumétrique"</t>
  </si>
  <si>
    <t>Pose d'un détecteur volumétrique Supplémentaire</t>
  </si>
  <si>
    <t>Pose d'un bouton anti agression supplémentaire</t>
  </si>
  <si>
    <t>Tirage d'un Câble Réseau de la centrale</t>
  </si>
  <si>
    <t>Tirage  d'un Câble volumétrique supplémentaire</t>
  </si>
  <si>
    <t>Tirage d'un Câble Bouton agression supplémentaire</t>
  </si>
  <si>
    <t>Serveur si diffèrent de celui du contrôle d'accès conformément au CCTP</t>
  </si>
  <si>
    <t>Fourniture d'Ecran 24 Pouce et accessoires ( câbles ….)</t>
  </si>
  <si>
    <t>Pose et paramétrage du serveur</t>
  </si>
  <si>
    <t>Pose et paramétrage des postes</t>
  </si>
  <si>
    <t>Intégration sur plan</t>
  </si>
  <si>
    <t>Création de départ électrique pour alimentation coffret mural (incluant câble CFO)</t>
  </si>
  <si>
    <t>Essai de l'installation Vidéo</t>
  </si>
  <si>
    <t>Essai de l'installation Contrôle d accès</t>
  </si>
  <si>
    <t>Une session de formation pour Opérateur avec fourniture d'un livret ou procédure adapté au site</t>
  </si>
  <si>
    <t>Une session de formation pour Administrateur avec fourniture d'un livret ou procédure adapté au site</t>
  </si>
  <si>
    <t>Une session de formation pour Maintenance avec fourniture d'un livret ou procédure adapté au site</t>
  </si>
  <si>
    <t>Fourniture Convertisseur Coaxial  IP (émetteur/Récepteur)</t>
  </si>
  <si>
    <t>Pose des Convertisseur Coaxial  IP (émetteur/Récepteur)</t>
  </si>
  <si>
    <t>Fourniture Coffret Réseau avec équipement Actif (switch, bandeau,,,,)</t>
  </si>
  <si>
    <t>Total 1.1 - Couts Indirect Chantier</t>
  </si>
  <si>
    <t>Cour d'Appel</t>
  </si>
  <si>
    <t>Fourniture pose et raccordement d'un DMV double contact, sonore et lumineux</t>
  </si>
  <si>
    <t>Fourniture  pose et raccordement d'une UTL IP</t>
  </si>
  <si>
    <t>Fourniture  pose et raccordement d'un contrôleur de porte</t>
  </si>
  <si>
    <t>Fourniture pose et raccordement d'une Caméra Dôme PTZ 2Mpx incluant socle et accessoires</t>
  </si>
  <si>
    <t>Fourniture pose et raccordement d'une Caméra BULLET ou MiniDôme 4Mpx IP incluant socle et accessoires</t>
  </si>
  <si>
    <t>4.0&gt; BPU HYPERVISION</t>
  </si>
  <si>
    <t>Ens</t>
  </si>
  <si>
    <t>Fourniture licence Caméra</t>
  </si>
  <si>
    <t xml:space="preserve">Fourniture licence LICENCE POUR ANALYSE D'IMAGE AVANCÉE D’UNE CAMÉRA </t>
  </si>
  <si>
    <t xml:space="preserve">Fourniture d'une licence identifiant </t>
  </si>
  <si>
    <t>Fourniture d'une licence poste client</t>
  </si>
  <si>
    <t xml:space="preserve">Fourniture d'une licence de Porte </t>
  </si>
  <si>
    <t>1.20</t>
  </si>
  <si>
    <t>1.21</t>
  </si>
  <si>
    <t>1.22</t>
  </si>
  <si>
    <t>1.23</t>
  </si>
  <si>
    <t>1.24</t>
  </si>
  <si>
    <t>Fourniture d'un lot de badge vierge (lot de 100)</t>
  </si>
  <si>
    <t>Fourniture d'un parefeu certifié ANSSI</t>
  </si>
  <si>
    <t xml:space="preserve">Pose et paramétrage  d'un Commutateur cœur de réseau </t>
  </si>
  <si>
    <t xml:space="preserve">Fourniture d'un Commutateur cœur de réseau </t>
  </si>
  <si>
    <t>Fourniture d'un Module SFP</t>
  </si>
  <si>
    <t>Fourniture d'un Module SFP+</t>
  </si>
  <si>
    <t>Fourniture d'un Coffret mural  réseau et accessoires ( bandeau prise 220va …)</t>
  </si>
  <si>
    <t xml:space="preserve">Fourniture d'un onduleurs avec support mural 5KVA/2200W </t>
  </si>
  <si>
    <t>Pose  d'un Coffret mural réseau et accessoires ( bandeau prise 220Vac…)</t>
  </si>
  <si>
    <t>Tirage d'une Fibre entre les LT et les cœurs de réseau (12 brins monomode) si besoin et soudure des connecteurs</t>
  </si>
  <si>
    <t>Fourniture d'une jarrretière RJ45 CT6A</t>
  </si>
  <si>
    <t>Fourniture d'une jarrretière optique</t>
  </si>
  <si>
    <t>Pose et paramétrage d'un parefeu certifié ANSSI</t>
  </si>
  <si>
    <t>7.20</t>
  </si>
  <si>
    <t>7.21</t>
  </si>
  <si>
    <t>Fourniture de Caméra BULLET ou Minidôme IP 4Mpx</t>
  </si>
  <si>
    <t>Fourniture de Asservissement SSI suite à devis du mainteneur</t>
  </si>
  <si>
    <t>Fourniture d'un Commutateur d'extrémité SFP+</t>
  </si>
  <si>
    <t>Pose et paramétrage d'un Commutateur d’extrémité SFP+</t>
  </si>
  <si>
    <t>Version 6</t>
  </si>
  <si>
    <t>Fourniture  d'un contrôleur I/O pour la gestion des niveaux des ascenseurs</t>
  </si>
  <si>
    <t>ASCENSEURS A REPRENDRE (Existant)</t>
  </si>
  <si>
    <t>Fourniture  d'un module I/O pour les niveaux ascenseurs</t>
  </si>
  <si>
    <t>Sous traitance Ascensoriste</t>
  </si>
  <si>
    <t>Fourniture d'Onduleur (autant que de LT)</t>
  </si>
  <si>
    <t>Fourniture  d'une UTL IP (valeur minimale sans tenir compte de la localisation)</t>
  </si>
  <si>
    <t>Licence identifiant (300 badges minimum) + 30%</t>
  </si>
  <si>
    <t>Licence de Porte + 30%</t>
  </si>
  <si>
    <t>Réception et levée de réserve avec le Maître d'Ouvrage, fourniture DOE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</si>
</sst>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2" x14ac:knownFonts="1">
    <font>
      <sz val="11"/>
      <color theme="1"/>
      <name val="Calibri"/>
      <family val="2"/>
      <scheme val="minor"/>
    </font>
    <font>
      <sz val="11"/>
      <color rgb="FF47A3B9"/>
      <name val="Calibri"/>
      <family val="2"/>
      <scheme val="minor"/>
    </font>
    <font>
      <sz val="12"/>
      <color theme="1"/>
      <name val="Calibri"/>
      <family val="2"/>
      <scheme val="minor"/>
    </font>
    <font>
      <sz val="28"/>
      <color rgb="FF244061"/>
      <name val="Cambria"/>
      <family val="1"/>
    </font>
    <font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Arial"/>
      <family val="2"/>
    </font>
    <font>
      <sz val="8"/>
      <name val="Calibri"/>
      <family val="2"/>
      <scheme val="minor"/>
    </font>
    <font>
      <sz val="10"/>
      <name val="Arial"/>
      <family val="2"/>
    </font>
    <font>
      <sz val="2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51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/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Dot">
        <color indexed="64"/>
      </left>
      <right/>
      <top style="dashDotDot">
        <color indexed="64"/>
      </top>
      <bottom style="dashDotDot">
        <color indexed="64"/>
      </bottom>
      <diagonal/>
    </border>
    <border>
      <left/>
      <right/>
      <top style="dashDotDot">
        <color indexed="64"/>
      </top>
      <bottom style="dashDotDot">
        <color indexed="64"/>
      </bottom>
      <diagonal/>
    </border>
    <border>
      <left/>
      <right style="dashDotDot">
        <color indexed="64"/>
      </right>
      <top style="dashDotDot">
        <color indexed="64"/>
      </top>
      <bottom style="dashDotDot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auto="1"/>
      </bottom>
      <diagonal/>
    </border>
    <border>
      <left/>
      <right/>
      <top style="thin">
        <color indexed="64"/>
      </top>
      <bottom style="dotted">
        <color auto="1"/>
      </bottom>
      <diagonal/>
    </border>
    <border>
      <left/>
      <right style="thin">
        <color indexed="64"/>
      </right>
      <top style="thin">
        <color indexed="64"/>
      </top>
      <bottom style="dotted">
        <color auto="1"/>
      </bottom>
      <diagonal/>
    </border>
    <border>
      <left/>
      <right style="thin">
        <color indexed="64"/>
      </right>
      <top style="dotted">
        <color auto="1"/>
      </top>
      <bottom style="dotted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dotted">
        <color auto="1"/>
      </bottom>
      <diagonal/>
    </border>
    <border>
      <left/>
      <right style="thin">
        <color indexed="64"/>
      </right>
      <top/>
      <bottom style="dott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thin">
        <color indexed="64"/>
      </right>
      <top style="dashed">
        <color auto="1"/>
      </top>
      <bottom style="dash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tted">
        <color auto="1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10">
    <xf numFmtId="0" fontId="0" fillId="0" borderId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8" fillId="0" borderId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</cellStyleXfs>
  <cellXfs count="138">
    <xf numFmtId="0" fontId="0" fillId="0" borderId="0" xfId="0"/>
    <xf numFmtId="0" fontId="1" fillId="0" borderId="0" xfId="0" applyFont="1"/>
    <xf numFmtId="44" fontId="0" fillId="0" borderId="0" xfId="0" applyNumberFormat="1"/>
    <xf numFmtId="49" fontId="6" fillId="0" borderId="11" xfId="0" applyNumberFormat="1" applyFont="1" applyBorder="1" applyAlignment="1" applyProtection="1">
      <alignment horizontal="center" vertical="center"/>
      <protection locked="0"/>
    </xf>
    <xf numFmtId="0" fontId="6" fillId="0" borderId="11" xfId="0" applyFont="1" applyBorder="1" applyAlignment="1" applyProtection="1">
      <alignment horizontal="center" vertical="center"/>
      <protection locked="0"/>
    </xf>
    <xf numFmtId="44" fontId="6" fillId="0" borderId="11" xfId="1" applyFont="1" applyBorder="1" applyAlignment="1" applyProtection="1">
      <alignment horizontal="center" vertical="center"/>
      <protection locked="0"/>
    </xf>
    <xf numFmtId="0" fontId="0" fillId="0" borderId="10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44" fontId="6" fillId="0" borderId="0" xfId="1" applyFont="1" applyBorder="1" applyAlignment="1" applyProtection="1">
      <alignment horizontal="center" vertical="center"/>
      <protection locked="0"/>
    </xf>
    <xf numFmtId="44" fontId="0" fillId="0" borderId="17" xfId="0" applyNumberFormat="1" applyBorder="1"/>
    <xf numFmtId="0" fontId="0" fillId="0" borderId="0" xfId="0" applyAlignment="1">
      <alignment horizontal="left"/>
    </xf>
    <xf numFmtId="49" fontId="6" fillId="0" borderId="0" xfId="0" applyNumberFormat="1" applyFont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44" fontId="6" fillId="0" borderId="17" xfId="1" applyFont="1" applyBorder="1" applyAlignment="1" applyProtection="1">
      <alignment horizontal="center" vertical="center"/>
      <protection locked="0"/>
    </xf>
    <xf numFmtId="0" fontId="0" fillId="2" borderId="0" xfId="0" applyFill="1"/>
    <xf numFmtId="44" fontId="0" fillId="3" borderId="20" xfId="0" applyNumberFormat="1" applyFill="1" applyBorder="1"/>
    <xf numFmtId="44" fontId="6" fillId="0" borderId="21" xfId="1" applyFont="1" applyBorder="1" applyAlignment="1" applyProtection="1">
      <alignment horizontal="center" vertical="center"/>
      <protection locked="0"/>
    </xf>
    <xf numFmtId="0" fontId="0" fillId="0" borderId="15" xfId="0" applyBorder="1" applyAlignment="1">
      <alignment horizontal="left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4" borderId="15" xfId="0" applyFill="1" applyBorder="1" applyAlignment="1">
      <alignment horizontal="center"/>
    </xf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16" xfId="0" applyBorder="1" applyAlignment="1">
      <alignment horizontal="left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26" xfId="0" applyFont="1" applyBorder="1" applyAlignment="1">
      <alignment vertical="center" wrapText="1"/>
    </xf>
    <xf numFmtId="0" fontId="3" fillId="0" borderId="27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0" fillId="4" borderId="0" xfId="0" applyFill="1" applyAlignment="1">
      <alignment horizontal="center"/>
    </xf>
    <xf numFmtId="0" fontId="0" fillId="0" borderId="28" xfId="0" applyBorder="1"/>
    <xf numFmtId="0" fontId="0" fillId="4" borderId="29" xfId="0" applyFill="1" applyBorder="1" applyAlignment="1">
      <alignment horizontal="center"/>
    </xf>
    <xf numFmtId="0" fontId="0" fillId="4" borderId="16" xfId="0" applyFill="1" applyBorder="1" applyAlignment="1">
      <alignment horizontal="center"/>
    </xf>
    <xf numFmtId="0" fontId="0" fillId="4" borderId="25" xfId="0" applyFill="1" applyBorder="1" applyAlignment="1">
      <alignment horizontal="center"/>
    </xf>
    <xf numFmtId="0" fontId="0" fillId="0" borderId="32" xfId="0" applyBorder="1" applyAlignment="1">
      <alignment horizontal="left"/>
    </xf>
    <xf numFmtId="0" fontId="0" fillId="0" borderId="33" xfId="0" applyBorder="1" applyAlignment="1">
      <alignment horizontal="left"/>
    </xf>
    <xf numFmtId="0" fontId="0" fillId="0" borderId="34" xfId="0" applyBorder="1"/>
    <xf numFmtId="0" fontId="0" fillId="0" borderId="30" xfId="0" applyBorder="1"/>
    <xf numFmtId="49" fontId="6" fillId="0" borderId="35" xfId="0" applyNumberFormat="1" applyFont="1" applyBorder="1" applyAlignment="1" applyProtection="1">
      <alignment horizontal="center" vertical="center"/>
      <protection locked="0"/>
    </xf>
    <xf numFmtId="0" fontId="6" fillId="0" borderId="35" xfId="0" applyFont="1" applyBorder="1" applyAlignment="1" applyProtection="1">
      <alignment horizontal="center" vertical="center"/>
      <protection locked="0"/>
    </xf>
    <xf numFmtId="44" fontId="6" fillId="0" borderId="35" xfId="1" applyFont="1" applyBorder="1" applyAlignment="1" applyProtection="1">
      <alignment horizontal="center" vertical="center"/>
      <protection locked="0"/>
    </xf>
    <xf numFmtId="49" fontId="6" fillId="0" borderId="36" xfId="0" applyNumberFormat="1" applyFont="1" applyBorder="1" applyAlignment="1" applyProtection="1">
      <alignment horizontal="center" vertical="center"/>
      <protection locked="0"/>
    </xf>
    <xf numFmtId="0" fontId="6" fillId="0" borderId="36" xfId="0" applyFont="1" applyBorder="1" applyAlignment="1" applyProtection="1">
      <alignment horizontal="center" vertical="center"/>
      <protection locked="0"/>
    </xf>
    <xf numFmtId="44" fontId="6" fillId="0" borderId="36" xfId="1" applyFont="1" applyBorder="1" applyAlignment="1" applyProtection="1">
      <alignment horizontal="center" vertical="center"/>
      <protection locked="0"/>
    </xf>
    <xf numFmtId="0" fontId="0" fillId="0" borderId="31" xfId="0" applyBorder="1"/>
    <xf numFmtId="49" fontId="6" fillId="0" borderId="37" xfId="0" applyNumberFormat="1" applyFont="1" applyBorder="1" applyAlignment="1" applyProtection="1">
      <alignment horizontal="center" vertical="center"/>
      <protection locked="0"/>
    </xf>
    <xf numFmtId="0" fontId="6" fillId="0" borderId="37" xfId="0" applyFont="1" applyBorder="1" applyAlignment="1" applyProtection="1">
      <alignment horizontal="center" vertical="center"/>
      <protection locked="0"/>
    </xf>
    <xf numFmtId="44" fontId="6" fillId="0" borderId="37" xfId="1" applyFont="1" applyBorder="1" applyAlignment="1" applyProtection="1">
      <alignment horizontal="center" vertical="center"/>
      <protection locked="0"/>
    </xf>
    <xf numFmtId="44" fontId="6" fillId="0" borderId="38" xfId="1" applyFont="1" applyBorder="1" applyAlignment="1" applyProtection="1">
      <alignment horizontal="center" vertical="center"/>
      <protection locked="0"/>
    </xf>
    <xf numFmtId="0" fontId="0" fillId="4" borderId="39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25" xfId="0" applyBorder="1" applyAlignment="1">
      <alignment horizontal="left"/>
    </xf>
    <xf numFmtId="0" fontId="0" fillId="0" borderId="23" xfId="0" applyBorder="1" applyAlignment="1">
      <alignment horizontal="left"/>
    </xf>
    <xf numFmtId="0" fontId="0" fillId="0" borderId="24" xfId="0" applyBorder="1" applyAlignment="1">
      <alignment horizontal="left"/>
    </xf>
    <xf numFmtId="0" fontId="0" fillId="3" borderId="0" xfId="0" applyFill="1" applyAlignment="1">
      <alignment horizontal="center"/>
    </xf>
    <xf numFmtId="44" fontId="0" fillId="3" borderId="0" xfId="0" applyNumberFormat="1" applyFill="1"/>
    <xf numFmtId="0" fontId="0" fillId="4" borderId="15" xfId="0" applyFill="1" applyBorder="1" applyAlignment="1">
      <alignment horizontal="left"/>
    </xf>
    <xf numFmtId="44" fontId="6" fillId="0" borderId="40" xfId="1" applyFont="1" applyBorder="1" applyAlignment="1" applyProtection="1">
      <alignment horizontal="center" vertical="center"/>
      <protection locked="0"/>
    </xf>
    <xf numFmtId="0" fontId="0" fillId="0" borderId="41" xfId="0" applyBorder="1"/>
    <xf numFmtId="49" fontId="6" fillId="0" borderId="41" xfId="0" applyNumberFormat="1" applyFont="1" applyBorder="1" applyAlignment="1" applyProtection="1">
      <alignment horizontal="center" vertical="center"/>
      <protection locked="0"/>
    </xf>
    <xf numFmtId="0" fontId="6" fillId="0" borderId="41" xfId="0" applyFont="1" applyBorder="1" applyAlignment="1" applyProtection="1">
      <alignment horizontal="center" vertical="center"/>
      <protection locked="0"/>
    </xf>
    <xf numFmtId="44" fontId="0" fillId="0" borderId="41" xfId="0" applyNumberFormat="1" applyBorder="1"/>
    <xf numFmtId="0" fontId="6" fillId="0" borderId="29" xfId="0" applyFont="1" applyBorder="1" applyAlignment="1" applyProtection="1">
      <alignment horizontal="center" vertical="center"/>
      <protection locked="0"/>
    </xf>
    <xf numFmtId="0" fontId="4" fillId="0" borderId="17" xfId="0" applyFont="1" applyBorder="1" applyAlignment="1">
      <alignment horizontal="right" vertical="center"/>
    </xf>
    <xf numFmtId="0" fontId="0" fillId="0" borderId="42" xfId="0" applyBorder="1"/>
    <xf numFmtId="0" fontId="0" fillId="0" borderId="42" xfId="0" applyBorder="1" applyAlignment="1">
      <alignment horizontal="center" vertical="center"/>
    </xf>
    <xf numFmtId="49" fontId="6" fillId="0" borderId="43" xfId="0" applyNumberFormat="1" applyFont="1" applyBorder="1" applyAlignment="1" applyProtection="1">
      <alignment horizontal="center" vertical="center"/>
      <protection locked="0"/>
    </xf>
    <xf numFmtId="0" fontId="6" fillId="0" borderId="43" xfId="0" applyFont="1" applyBorder="1" applyAlignment="1" applyProtection="1">
      <alignment horizontal="center" vertical="center"/>
      <protection locked="0"/>
    </xf>
    <xf numFmtId="44" fontId="6" fillId="0" borderId="43" xfId="1" applyFont="1" applyBorder="1" applyAlignment="1" applyProtection="1">
      <alignment horizontal="center" vertical="center"/>
      <protection locked="0"/>
    </xf>
    <xf numFmtId="0" fontId="0" fillId="4" borderId="22" xfId="0" applyFill="1" applyBorder="1" applyAlignment="1">
      <alignment horizontal="left"/>
    </xf>
    <xf numFmtId="0" fontId="0" fillId="4" borderId="23" xfId="0" applyFill="1" applyBorder="1" applyAlignment="1">
      <alignment horizontal="left"/>
    </xf>
    <xf numFmtId="0" fontId="0" fillId="4" borderId="24" xfId="0" applyFill="1" applyBorder="1" applyAlignment="1">
      <alignment horizontal="left"/>
    </xf>
    <xf numFmtId="0" fontId="10" fillId="3" borderId="9" xfId="0" applyFont="1" applyFill="1" applyBorder="1" applyAlignment="1">
      <alignment horizontal="right"/>
    </xf>
    <xf numFmtId="44" fontId="10" fillId="3" borderId="1" xfId="0" applyNumberFormat="1" applyFont="1" applyFill="1" applyBorder="1"/>
    <xf numFmtId="44" fontId="9" fillId="0" borderId="1" xfId="0" applyNumberFormat="1" applyFont="1" applyBorder="1"/>
    <xf numFmtId="0" fontId="9" fillId="0" borderId="0" xfId="0" applyFont="1"/>
    <xf numFmtId="44" fontId="10" fillId="3" borderId="9" xfId="0" applyNumberFormat="1" applyFont="1" applyFill="1" applyBorder="1"/>
    <xf numFmtId="0" fontId="0" fillId="0" borderId="40" xfId="0" applyBorder="1"/>
    <xf numFmtId="49" fontId="6" fillId="0" borderId="40" xfId="0" applyNumberFormat="1" applyFont="1" applyBorder="1" applyAlignment="1" applyProtection="1">
      <alignment horizontal="center" vertical="center"/>
      <protection locked="0"/>
    </xf>
    <xf numFmtId="0" fontId="6" fillId="0" borderId="40" xfId="0" applyFont="1" applyBorder="1" applyAlignment="1" applyProtection="1">
      <alignment horizontal="center" vertical="center"/>
      <protection locked="0"/>
    </xf>
    <xf numFmtId="0" fontId="0" fillId="0" borderId="11" xfId="0" applyBorder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0" fillId="0" borderId="46" xfId="0" applyBorder="1"/>
    <xf numFmtId="0" fontId="0" fillId="0" borderId="21" xfId="0" applyBorder="1"/>
    <xf numFmtId="0" fontId="0" fillId="0" borderId="47" xfId="0" applyBorder="1"/>
    <xf numFmtId="0" fontId="0" fillId="0" borderId="48" xfId="0" applyBorder="1"/>
    <xf numFmtId="0" fontId="0" fillId="0" borderId="49" xfId="0" applyBorder="1"/>
    <xf numFmtId="0" fontId="0" fillId="0" borderId="36" xfId="0" applyBorder="1"/>
    <xf numFmtId="0" fontId="0" fillId="0" borderId="50" xfId="0" applyBorder="1"/>
    <xf numFmtId="0" fontId="10" fillId="3" borderId="8" xfId="0" applyFont="1" applyFill="1" applyBorder="1" applyAlignment="1">
      <alignment horizontal="right"/>
    </xf>
    <xf numFmtId="0" fontId="10" fillId="3" borderId="9" xfId="0" applyFont="1" applyFill="1" applyBorder="1" applyAlignment="1">
      <alignment horizontal="right"/>
    </xf>
    <xf numFmtId="0" fontId="0" fillId="3" borderId="18" xfId="0" applyFill="1" applyBorder="1" applyAlignment="1">
      <alignment horizontal="center"/>
    </xf>
    <xf numFmtId="0" fontId="0" fillId="3" borderId="19" xfId="0" applyFill="1" applyBorder="1" applyAlignment="1">
      <alignment horizontal="center"/>
    </xf>
    <xf numFmtId="0" fontId="0" fillId="0" borderId="22" xfId="0" applyBorder="1" applyAlignment="1">
      <alignment horizontal="left"/>
    </xf>
    <xf numFmtId="0" fontId="0" fillId="0" borderId="23" xfId="0" applyBorder="1" applyAlignment="1">
      <alignment horizontal="left"/>
    </xf>
    <xf numFmtId="0" fontId="0" fillId="0" borderId="24" xfId="0" applyBorder="1" applyAlignment="1">
      <alignment horizontal="left"/>
    </xf>
    <xf numFmtId="0" fontId="9" fillId="2" borderId="0" xfId="0" applyFont="1" applyFill="1" applyAlignment="1">
      <alignment horizontal="left"/>
    </xf>
    <xf numFmtId="0" fontId="0" fillId="6" borderId="22" xfId="0" applyFill="1" applyBorder="1" applyAlignment="1">
      <alignment horizontal="center"/>
    </xf>
    <xf numFmtId="0" fontId="0" fillId="6" borderId="23" xfId="0" applyFill="1" applyBorder="1" applyAlignment="1">
      <alignment horizontal="center"/>
    </xf>
    <xf numFmtId="0" fontId="0" fillId="6" borderId="24" xfId="0" applyFill="1" applyBorder="1" applyAlignment="1">
      <alignment horizontal="center"/>
    </xf>
    <xf numFmtId="0" fontId="0" fillId="5" borderId="15" xfId="0" applyFill="1" applyBorder="1" applyAlignment="1">
      <alignment horizontal="center"/>
    </xf>
    <xf numFmtId="0" fontId="0" fillId="5" borderId="16" xfId="0" applyFill="1" applyBorder="1" applyAlignment="1">
      <alignment horizontal="center"/>
    </xf>
    <xf numFmtId="0" fontId="0" fillId="6" borderId="15" xfId="0" applyFill="1" applyBorder="1" applyAlignment="1">
      <alignment horizontal="center"/>
    </xf>
    <xf numFmtId="0" fontId="0" fillId="6" borderId="16" xfId="0" applyFill="1" applyBorder="1" applyAlignment="1">
      <alignment horizontal="center"/>
    </xf>
    <xf numFmtId="0" fontId="0" fillId="7" borderId="22" xfId="0" applyFill="1" applyBorder="1" applyAlignment="1">
      <alignment horizontal="center"/>
    </xf>
    <xf numFmtId="0" fontId="0" fillId="7" borderId="23" xfId="0" applyFill="1" applyBorder="1" applyAlignment="1">
      <alignment horizontal="center"/>
    </xf>
    <xf numFmtId="0" fontId="0" fillId="7" borderId="24" xfId="0" applyFill="1" applyBorder="1" applyAlignment="1">
      <alignment horizont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right"/>
    </xf>
    <xf numFmtId="0" fontId="9" fillId="0" borderId="9" xfId="0" applyFont="1" applyBorder="1" applyAlignment="1">
      <alignment horizontal="right"/>
    </xf>
    <xf numFmtId="0" fontId="0" fillId="4" borderId="22" xfId="0" applyFill="1" applyBorder="1" applyAlignment="1">
      <alignment horizontal="center"/>
    </xf>
    <xf numFmtId="0" fontId="0" fillId="4" borderId="23" xfId="0" applyFill="1" applyBorder="1" applyAlignment="1">
      <alignment horizontal="center"/>
    </xf>
    <xf numFmtId="0" fontId="0" fillId="4" borderId="24" xfId="0" applyFill="1" applyBorder="1" applyAlignment="1">
      <alignment horizontal="center"/>
    </xf>
    <xf numFmtId="0" fontId="2" fillId="0" borderId="8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</cellXfs>
  <cellStyles count="10">
    <cellStyle name="Monétaire" xfId="1" builtinId="4"/>
    <cellStyle name="Monétaire 2" xfId="2" xr:uid="{F1AC8610-B241-4208-BB21-B1341F3C53C7}"/>
    <cellStyle name="Monétaire 2 2" xfId="4" xr:uid="{18B6E04D-3474-4BCB-A51D-787D4016FEB7}"/>
    <cellStyle name="Monétaire 2 2 2" xfId="9" xr:uid="{4E72B078-1F16-4C73-B47C-5FD1E84E6944}"/>
    <cellStyle name="Monétaire 2 3" xfId="7" xr:uid="{555E2EE9-2170-48CA-AF8C-7595705BB9AD}"/>
    <cellStyle name="Monétaire 3" xfId="3" xr:uid="{22409C67-325C-4338-9286-B04985232719}"/>
    <cellStyle name="Monétaire 3 2" xfId="8" xr:uid="{C7D2FB2C-E28A-43B5-A8AD-9F216E1750CB}"/>
    <cellStyle name="Monétaire 4" xfId="6" xr:uid="{36ED58B3-638A-4B19-9BB3-6D6A7B9CBC5C}"/>
    <cellStyle name="Normal" xfId="0" builtinId="0"/>
    <cellStyle name="Normal 2 2" xfId="5" xr:uid="{296EAB04-065F-4DE8-AF08-3D1D62CDABE3}"/>
  </cellStyles>
  <dxfs count="0"/>
  <tableStyles count="0" defaultTableStyle="TableStyleMedium2" defaultPivotStyle="PivotStyleLight16"/>
  <colors>
    <mruColors>
      <color rgb="FF47A3B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cid:image001.jpg@01DAFAC0.5915D9C0" TargetMode="External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cid:image001.jpg@01DAFAC0.5915D9C0" TargetMode="External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240210</xdr:colOff>
      <xdr:row>3</xdr:row>
      <xdr:rowOff>351971</xdr:rowOff>
    </xdr:from>
    <xdr:to>
      <xdr:col>2</xdr:col>
      <xdr:colOff>2507391</xdr:colOff>
      <xdr:row>4</xdr:row>
      <xdr:rowOff>546225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D53A649C-9A18-676B-F7BC-6B5206484B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2450" y="910771"/>
          <a:ext cx="2902826" cy="621937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9</xdr:col>
      <xdr:colOff>101218</xdr:colOff>
      <xdr:row>3</xdr:row>
      <xdr:rowOff>29414</xdr:rowOff>
    </xdr:from>
    <xdr:to>
      <xdr:col>9</xdr:col>
      <xdr:colOff>1700520</xdr:colOff>
      <xdr:row>4</xdr:row>
      <xdr:rowOff>884647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FC19AE5-A4C8-FEA0-A5B1-C593E81D3C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5058" y="588214"/>
          <a:ext cx="1599302" cy="12921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434066</xdr:colOff>
      <xdr:row>2</xdr:row>
      <xdr:rowOff>310244</xdr:rowOff>
    </xdr:from>
    <xdr:to>
      <xdr:col>2</xdr:col>
      <xdr:colOff>1619250</xdr:colOff>
      <xdr:row>3</xdr:row>
      <xdr:rowOff>604824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677D852E-26D0-422F-B45E-90F23DD795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6941" y="700769"/>
          <a:ext cx="1804309" cy="727981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9</xdr:col>
      <xdr:colOff>132527</xdr:colOff>
      <xdr:row>2</xdr:row>
      <xdr:rowOff>45140</xdr:rowOff>
    </xdr:from>
    <xdr:to>
      <xdr:col>9</xdr:col>
      <xdr:colOff>1731829</xdr:colOff>
      <xdr:row>3</xdr:row>
      <xdr:rowOff>901823</xdr:rowOff>
    </xdr:to>
    <xdr:pic>
      <xdr:nvPicPr>
        <xdr:cNvPr id="9" name="Image 8">
          <a:extLst>
            <a:ext uri="{FF2B5EF4-FFF2-40B4-BE49-F238E27FC236}">
              <a16:creationId xmlns:a16="http://schemas.microsoft.com/office/drawing/2014/main" id="{5FBFCDBF-74BE-4E77-8882-6CA61C84CF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67002" y="626165"/>
          <a:ext cx="1599302" cy="12948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82C136-894E-49E6-887C-F71ABE0D232F}">
  <sheetPr>
    <pageSetUpPr fitToPage="1"/>
  </sheetPr>
  <dimension ref="B2:J1019"/>
  <sheetViews>
    <sheetView tabSelected="1" topLeftCell="A886" zoomScale="115" zoomScaleNormal="115" zoomScaleSheetLayoutView="70" zoomScalePageLayoutView="40" workbookViewId="0">
      <selection activeCell="J906" sqref="J906"/>
    </sheetView>
  </sheetViews>
  <sheetFormatPr baseColWidth="10" defaultColWidth="11.42578125" defaultRowHeight="15" x14ac:dyDescent="0.25"/>
  <cols>
    <col min="1" max="1" width="2.140625" customWidth="1"/>
    <col min="2" max="2" width="9.28515625" customWidth="1"/>
    <col min="3" max="3" width="40.5703125" customWidth="1"/>
    <col min="4" max="4" width="12.85546875" customWidth="1"/>
    <col min="5" max="5" width="20" customWidth="1"/>
    <col min="6" max="6" width="16.5703125" customWidth="1"/>
    <col min="7" max="7" width="12" style="22" bestFit="1" customWidth="1"/>
    <col min="8" max="8" width="13.5703125" bestFit="1" customWidth="1"/>
    <col min="9" max="9" width="23.28515625" customWidth="1"/>
    <col min="10" max="10" width="26.7109375" customWidth="1"/>
  </cols>
  <sheetData>
    <row r="2" spans="2:10" x14ac:dyDescent="0.25">
      <c r="G2" s="23"/>
      <c r="H2" s="1"/>
      <c r="I2" s="1"/>
      <c r="J2" s="1"/>
    </row>
    <row r="3" spans="2:10" ht="15.75" thickBot="1" x14ac:dyDescent="0.3">
      <c r="G3" s="23"/>
      <c r="H3" s="1"/>
      <c r="I3" s="1"/>
      <c r="J3" s="1"/>
    </row>
    <row r="4" spans="2:10" ht="34.5" customHeight="1" x14ac:dyDescent="0.25">
      <c r="B4" s="126"/>
      <c r="C4" s="35"/>
      <c r="D4" s="120" t="s">
        <v>129</v>
      </c>
      <c r="E4" s="121"/>
      <c r="F4" s="121"/>
      <c r="G4" s="121"/>
      <c r="H4" s="121"/>
      <c r="I4" s="122"/>
      <c r="J4" s="31"/>
    </row>
    <row r="5" spans="2:10" ht="77.45" customHeight="1" thickBot="1" x14ac:dyDescent="0.3">
      <c r="B5" s="127"/>
      <c r="C5" s="36"/>
      <c r="D5" s="123"/>
      <c r="E5" s="124"/>
      <c r="F5" s="124"/>
      <c r="G5" s="124"/>
      <c r="H5" s="124"/>
      <c r="I5" s="125"/>
      <c r="J5" s="32"/>
    </row>
    <row r="6" spans="2:10" ht="35.25" customHeight="1" thickBot="1" x14ac:dyDescent="0.3">
      <c r="B6" s="128" t="s">
        <v>143</v>
      </c>
      <c r="C6" s="129"/>
      <c r="D6" s="117" t="s">
        <v>298</v>
      </c>
      <c r="E6" s="118"/>
      <c r="F6" s="118"/>
      <c r="G6" s="118"/>
      <c r="H6" s="118"/>
      <c r="I6" s="118"/>
      <c r="J6" s="71" t="s">
        <v>915</v>
      </c>
    </row>
    <row r="8" spans="2:10" ht="18.75" x14ac:dyDescent="0.25">
      <c r="B8" s="119" t="s">
        <v>565</v>
      </c>
      <c r="C8" s="119"/>
      <c r="D8" s="119"/>
      <c r="E8" s="119"/>
      <c r="F8" s="119"/>
      <c r="G8" s="119"/>
      <c r="H8" s="119"/>
      <c r="I8" s="119"/>
      <c r="J8" s="119"/>
    </row>
    <row r="10" spans="2:10" s="14" customFormat="1" ht="28.5" x14ac:dyDescent="0.45">
      <c r="B10" s="106" t="s">
        <v>296</v>
      </c>
      <c r="C10" s="106"/>
      <c r="D10" s="106"/>
      <c r="E10" s="106"/>
      <c r="F10" s="106"/>
      <c r="G10" s="106"/>
      <c r="H10" s="106"/>
      <c r="I10" s="106"/>
      <c r="J10" s="106"/>
    </row>
    <row r="12" spans="2:10" x14ac:dyDescent="0.25">
      <c r="B12" s="6" t="s">
        <v>0</v>
      </c>
      <c r="C12" s="7" t="s">
        <v>1</v>
      </c>
      <c r="D12" s="8"/>
      <c r="E12" s="8"/>
      <c r="F12" s="38"/>
      <c r="G12" s="24" t="s">
        <v>2</v>
      </c>
      <c r="H12" s="6" t="s">
        <v>3</v>
      </c>
      <c r="I12" s="6" t="s">
        <v>839</v>
      </c>
      <c r="J12" s="6" t="s">
        <v>840</v>
      </c>
    </row>
    <row r="14" spans="2:10" x14ac:dyDescent="0.25">
      <c r="B14" s="9" t="s">
        <v>6</v>
      </c>
      <c r="C14" s="10" t="s">
        <v>841</v>
      </c>
      <c r="D14" s="11"/>
      <c r="E14" s="11"/>
      <c r="F14" s="29"/>
      <c r="G14" s="3" t="s">
        <v>601</v>
      </c>
      <c r="H14" s="4"/>
      <c r="I14" s="5">
        <v>0</v>
      </c>
      <c r="J14" s="5">
        <f t="shared" ref="J14:J16" si="0">I14*H14</f>
        <v>0</v>
      </c>
    </row>
    <row r="15" spans="2:10" x14ac:dyDescent="0.25">
      <c r="B15" s="9" t="s">
        <v>7</v>
      </c>
      <c r="C15" s="10" t="s">
        <v>299</v>
      </c>
      <c r="D15" s="11"/>
      <c r="E15" s="11"/>
      <c r="F15" s="29"/>
      <c r="G15" s="3" t="s">
        <v>601</v>
      </c>
      <c r="H15" s="4"/>
      <c r="I15" s="5">
        <v>0</v>
      </c>
      <c r="J15" s="5">
        <f t="shared" si="0"/>
        <v>0</v>
      </c>
    </row>
    <row r="16" spans="2:10" x14ac:dyDescent="0.25">
      <c r="B16" s="9" t="s">
        <v>8</v>
      </c>
      <c r="C16" s="10" t="s">
        <v>842</v>
      </c>
      <c r="D16" s="11"/>
      <c r="E16" s="11"/>
      <c r="F16" s="29"/>
      <c r="G16" s="3" t="s">
        <v>601</v>
      </c>
      <c r="H16" s="4"/>
      <c r="I16" s="5">
        <v>0</v>
      </c>
      <c r="J16" s="5">
        <f t="shared" si="0"/>
        <v>0</v>
      </c>
    </row>
    <row r="17" spans="2:10" ht="15.75" thickBot="1" x14ac:dyDescent="0.3"/>
    <row r="18" spans="2:10" ht="15.75" thickBot="1" x14ac:dyDescent="0.3">
      <c r="J18" s="13">
        <f>SUM(J14:J17)</f>
        <v>0</v>
      </c>
    </row>
    <row r="19" spans="2:10" ht="15.75" thickBot="1" x14ac:dyDescent="0.3">
      <c r="J19" s="2"/>
    </row>
    <row r="20" spans="2:10" ht="21.75" thickBot="1" x14ac:dyDescent="0.4">
      <c r="B20" s="99" t="s">
        <v>808</v>
      </c>
      <c r="C20" s="100"/>
      <c r="D20" s="100"/>
      <c r="E20" s="100"/>
      <c r="F20" s="100"/>
      <c r="G20" s="100"/>
      <c r="H20" s="100"/>
      <c r="I20" s="100"/>
      <c r="J20" s="81">
        <f>J18</f>
        <v>0</v>
      </c>
    </row>
    <row r="21" spans="2:10" x14ac:dyDescent="0.25">
      <c r="B21" s="62"/>
      <c r="C21" s="62"/>
      <c r="D21" s="62"/>
      <c r="E21" s="62"/>
      <c r="F21" s="62"/>
      <c r="G21" s="62"/>
      <c r="H21" s="62"/>
      <c r="I21" s="62"/>
      <c r="J21" s="63"/>
    </row>
    <row r="22" spans="2:10" s="14" customFormat="1" ht="28.5" x14ac:dyDescent="0.45">
      <c r="B22" s="106" t="s">
        <v>317</v>
      </c>
      <c r="C22" s="106"/>
      <c r="D22" s="106"/>
      <c r="E22" s="106"/>
      <c r="F22" s="106"/>
      <c r="G22" s="106"/>
      <c r="H22" s="106"/>
      <c r="I22" s="106"/>
      <c r="J22" s="106"/>
    </row>
    <row r="24" spans="2:10" x14ac:dyDescent="0.25">
      <c r="B24" s="9" t="s">
        <v>240</v>
      </c>
      <c r="C24" s="21" t="s">
        <v>56</v>
      </c>
      <c r="D24" s="30"/>
      <c r="E24" s="30"/>
      <c r="F24" s="59"/>
      <c r="G24" s="3" t="s">
        <v>601</v>
      </c>
      <c r="H24" s="4"/>
      <c r="I24" s="5">
        <v>0</v>
      </c>
      <c r="J24" s="5">
        <f>I24*H24</f>
        <v>0</v>
      </c>
    </row>
    <row r="25" spans="2:10" x14ac:dyDescent="0.25">
      <c r="B25" s="9" t="s">
        <v>241</v>
      </c>
      <c r="C25" s="21" t="s">
        <v>58</v>
      </c>
      <c r="D25" s="30"/>
      <c r="E25" s="30"/>
      <c r="F25" s="59"/>
      <c r="G25" s="3" t="s">
        <v>601</v>
      </c>
      <c r="H25" s="4"/>
      <c r="I25" s="5">
        <v>0</v>
      </c>
      <c r="J25" s="5">
        <f t="shared" ref="J25:J27" si="1">I25*H25</f>
        <v>0</v>
      </c>
    </row>
    <row r="26" spans="2:10" x14ac:dyDescent="0.25">
      <c r="B26" s="9" t="s">
        <v>242</v>
      </c>
      <c r="C26" s="21" t="s">
        <v>59</v>
      </c>
      <c r="D26" s="30"/>
      <c r="E26" s="30"/>
      <c r="F26" s="59"/>
      <c r="G26" s="3" t="s">
        <v>601</v>
      </c>
      <c r="H26" s="4"/>
      <c r="I26" s="5">
        <v>0</v>
      </c>
      <c r="J26" s="5">
        <f t="shared" si="1"/>
        <v>0</v>
      </c>
    </row>
    <row r="27" spans="2:10" x14ac:dyDescent="0.25">
      <c r="B27" s="9" t="s">
        <v>243</v>
      </c>
      <c r="C27" s="21" t="s">
        <v>60</v>
      </c>
      <c r="D27" s="30"/>
      <c r="E27" s="30"/>
      <c r="F27" s="59"/>
      <c r="G27" s="3" t="s">
        <v>601</v>
      </c>
      <c r="H27" s="4"/>
      <c r="I27" s="5">
        <v>0</v>
      </c>
      <c r="J27" s="5">
        <f t="shared" si="1"/>
        <v>0</v>
      </c>
    </row>
    <row r="28" spans="2:10" ht="15.75" thickBot="1" x14ac:dyDescent="0.3"/>
    <row r="29" spans="2:10" ht="15.75" thickBot="1" x14ac:dyDescent="0.3">
      <c r="J29" s="13">
        <f>SUM(J24:J28)</f>
        <v>0</v>
      </c>
    </row>
    <row r="30" spans="2:10" ht="15.75" thickBot="1" x14ac:dyDescent="0.3">
      <c r="J30" s="2"/>
    </row>
    <row r="31" spans="2:10" ht="21.75" thickBot="1" x14ac:dyDescent="0.4">
      <c r="B31" s="99" t="s">
        <v>877</v>
      </c>
      <c r="C31" s="100"/>
      <c r="D31" s="100"/>
      <c r="E31" s="100"/>
      <c r="F31" s="100"/>
      <c r="G31" s="100"/>
      <c r="H31" s="100"/>
      <c r="I31" s="100"/>
      <c r="J31" s="81">
        <f>J29</f>
        <v>0</v>
      </c>
    </row>
    <row r="33" spans="2:10" s="14" customFormat="1" ht="28.5" x14ac:dyDescent="0.45">
      <c r="B33" s="106" t="s">
        <v>130</v>
      </c>
      <c r="C33" s="106"/>
      <c r="D33" s="106"/>
      <c r="E33" s="106"/>
      <c r="F33" s="106"/>
      <c r="G33" s="106"/>
      <c r="H33" s="106"/>
      <c r="I33" s="106"/>
      <c r="J33" s="106"/>
    </row>
    <row r="35" spans="2:10" x14ac:dyDescent="0.25">
      <c r="B35" s="18" t="s">
        <v>843</v>
      </c>
      <c r="C35" s="18"/>
      <c r="D35" s="18"/>
      <c r="E35" s="18"/>
      <c r="F35" s="18"/>
      <c r="G35" s="25"/>
      <c r="H35" s="18"/>
      <c r="I35" s="18"/>
      <c r="J35" s="18"/>
    </row>
    <row r="37" spans="2:10" x14ac:dyDescent="0.25">
      <c r="B37" s="6" t="s">
        <v>0</v>
      </c>
      <c r="C37" s="7" t="s">
        <v>1</v>
      </c>
      <c r="D37" s="8"/>
      <c r="E37" s="8"/>
      <c r="F37" s="8"/>
      <c r="G37" s="24" t="s">
        <v>2</v>
      </c>
      <c r="H37" s="6" t="s">
        <v>3</v>
      </c>
      <c r="I37" s="6" t="s">
        <v>839</v>
      </c>
      <c r="J37" s="6" t="s">
        <v>840</v>
      </c>
    </row>
    <row r="38" spans="2:10" x14ac:dyDescent="0.25">
      <c r="B38" s="9" t="s">
        <v>144</v>
      </c>
      <c r="C38" s="10" t="s">
        <v>203</v>
      </c>
      <c r="D38" s="11"/>
      <c r="E38" s="11"/>
      <c r="F38" s="11"/>
      <c r="G38" s="3" t="s">
        <v>2</v>
      </c>
      <c r="H38" s="4">
        <v>1</v>
      </c>
      <c r="I38" s="5">
        <v>0</v>
      </c>
      <c r="J38" s="5">
        <f>I38*H38</f>
        <v>0</v>
      </c>
    </row>
    <row r="39" spans="2:10" x14ac:dyDescent="0.25">
      <c r="B39" s="9" t="s">
        <v>145</v>
      </c>
      <c r="C39" s="10" t="s">
        <v>297</v>
      </c>
      <c r="D39" s="11"/>
      <c r="E39" s="11"/>
      <c r="F39" s="11"/>
      <c r="G39" s="3" t="s">
        <v>2</v>
      </c>
      <c r="H39" s="4">
        <v>1</v>
      </c>
      <c r="I39" s="5">
        <v>0</v>
      </c>
      <c r="J39" s="5">
        <f>I39*H39</f>
        <v>0</v>
      </c>
    </row>
    <row r="40" spans="2:10" x14ac:dyDescent="0.25">
      <c r="B40" s="9" t="s">
        <v>146</v>
      </c>
      <c r="C40" s="10" t="s">
        <v>602</v>
      </c>
      <c r="D40" s="11"/>
      <c r="E40" s="11"/>
      <c r="F40" s="11"/>
      <c r="G40" s="3" t="s">
        <v>2</v>
      </c>
      <c r="H40" s="4">
        <f>33+4</f>
        <v>37</v>
      </c>
      <c r="I40" s="5">
        <v>0</v>
      </c>
      <c r="J40" s="5">
        <f t="shared" ref="J40:J48" si="2">I40*H40</f>
        <v>0</v>
      </c>
    </row>
    <row r="41" spans="2:10" x14ac:dyDescent="0.25">
      <c r="B41" s="9" t="s">
        <v>147</v>
      </c>
      <c r="C41" s="10" t="s">
        <v>603</v>
      </c>
      <c r="D41" s="11"/>
      <c r="E41" s="11"/>
      <c r="F41" s="11"/>
      <c r="G41" s="3" t="s">
        <v>2</v>
      </c>
      <c r="H41" s="4">
        <f>H40</f>
        <v>37</v>
      </c>
      <c r="I41" s="5">
        <v>0</v>
      </c>
      <c r="J41" s="5">
        <f t="shared" si="2"/>
        <v>0</v>
      </c>
    </row>
    <row r="42" spans="2:10" x14ac:dyDescent="0.25">
      <c r="B42" s="9" t="s">
        <v>148</v>
      </c>
      <c r="C42" s="10" t="s">
        <v>920</v>
      </c>
      <c r="D42" s="11"/>
      <c r="E42" s="11"/>
      <c r="F42" s="11"/>
      <c r="G42" s="3" t="s">
        <v>2</v>
      </c>
      <c r="H42" s="4">
        <v>4</v>
      </c>
      <c r="I42" s="5">
        <v>0</v>
      </c>
      <c r="J42" s="5">
        <f t="shared" si="2"/>
        <v>0</v>
      </c>
    </row>
    <row r="43" spans="2:10" x14ac:dyDescent="0.25">
      <c r="B43" s="9" t="s">
        <v>149</v>
      </c>
      <c r="C43" s="10" t="s">
        <v>250</v>
      </c>
      <c r="D43" s="27"/>
      <c r="E43" s="27"/>
      <c r="F43" s="28"/>
      <c r="G43" s="3" t="s">
        <v>2</v>
      </c>
      <c r="H43" s="4">
        <v>2</v>
      </c>
      <c r="I43" s="5">
        <v>0</v>
      </c>
      <c r="J43" s="5">
        <f t="shared" si="2"/>
        <v>0</v>
      </c>
    </row>
    <row r="44" spans="2:10" x14ac:dyDescent="0.25">
      <c r="B44" s="9" t="s">
        <v>233</v>
      </c>
      <c r="C44" s="10" t="s">
        <v>247</v>
      </c>
      <c r="D44" s="11"/>
      <c r="E44" s="11"/>
      <c r="F44" s="11"/>
      <c r="G44" s="3" t="s">
        <v>2</v>
      </c>
      <c r="H44" s="4">
        <v>2</v>
      </c>
      <c r="I44" s="5">
        <v>0</v>
      </c>
      <c r="J44" s="5">
        <f t="shared" si="2"/>
        <v>0</v>
      </c>
    </row>
    <row r="45" spans="2:10" x14ac:dyDescent="0.25">
      <c r="B45" s="9" t="s">
        <v>249</v>
      </c>
      <c r="C45" s="10" t="s">
        <v>251</v>
      </c>
      <c r="D45" s="11"/>
      <c r="E45" s="11"/>
      <c r="F45" s="11"/>
      <c r="G45" s="3" t="s">
        <v>2</v>
      </c>
      <c r="H45" s="4">
        <v>2</v>
      </c>
      <c r="I45" s="5">
        <v>0</v>
      </c>
      <c r="J45" s="5">
        <f t="shared" si="2"/>
        <v>0</v>
      </c>
    </row>
    <row r="46" spans="2:10" x14ac:dyDescent="0.25">
      <c r="B46" s="9" t="s">
        <v>318</v>
      </c>
      <c r="C46" s="10" t="s">
        <v>844</v>
      </c>
      <c r="D46" s="11"/>
      <c r="E46" s="11"/>
      <c r="F46" s="11"/>
      <c r="G46" s="3" t="s">
        <v>2</v>
      </c>
      <c r="H46" s="4">
        <v>1</v>
      </c>
      <c r="I46" s="5">
        <v>0</v>
      </c>
      <c r="J46" s="5">
        <f t="shared" si="2"/>
        <v>0</v>
      </c>
    </row>
    <row r="47" spans="2:10" x14ac:dyDescent="0.25">
      <c r="B47" s="9" t="s">
        <v>319</v>
      </c>
      <c r="C47" s="10" t="s">
        <v>805</v>
      </c>
      <c r="D47" s="11"/>
      <c r="E47" s="11"/>
      <c r="F47" s="11"/>
      <c r="G47" s="3" t="s">
        <v>2</v>
      </c>
      <c r="H47" s="4">
        <v>5</v>
      </c>
      <c r="I47" s="5">
        <v>0</v>
      </c>
      <c r="J47" s="5">
        <f t="shared" ref="J47" si="3">I47*H47</f>
        <v>0</v>
      </c>
    </row>
    <row r="48" spans="2:10" x14ac:dyDescent="0.25">
      <c r="B48" s="9" t="s">
        <v>322</v>
      </c>
      <c r="C48" s="10" t="s">
        <v>252</v>
      </c>
      <c r="D48" s="11"/>
      <c r="E48" s="11"/>
      <c r="F48" s="11"/>
      <c r="G48" s="3" t="s">
        <v>2</v>
      </c>
      <c r="H48" s="4">
        <v>3</v>
      </c>
      <c r="I48" s="5">
        <v>0</v>
      </c>
      <c r="J48" s="5">
        <f t="shared" si="2"/>
        <v>0</v>
      </c>
    </row>
    <row r="49" spans="2:10" ht="15.75" thickBot="1" x14ac:dyDescent="0.3">
      <c r="B49" s="44"/>
      <c r="C49" s="44"/>
      <c r="D49" s="44"/>
      <c r="E49" s="44"/>
      <c r="F49" s="44"/>
      <c r="G49" s="49"/>
      <c r="H49" s="50"/>
      <c r="I49" s="50"/>
      <c r="J49" s="51"/>
    </row>
    <row r="50" spans="2:10" ht="15.75" thickBot="1" x14ac:dyDescent="0.3">
      <c r="G50" s="15"/>
      <c r="H50" s="16"/>
      <c r="I50" s="16"/>
      <c r="J50" s="13">
        <f>SUM(J38:J48)</f>
        <v>0</v>
      </c>
    </row>
    <row r="51" spans="2:10" x14ac:dyDescent="0.25">
      <c r="J51" s="2"/>
    </row>
    <row r="52" spans="2:10" x14ac:dyDescent="0.25">
      <c r="B52" s="6" t="s">
        <v>0</v>
      </c>
      <c r="C52" s="7" t="s">
        <v>1</v>
      </c>
      <c r="D52" s="8"/>
      <c r="E52" s="8"/>
      <c r="F52" s="8"/>
      <c r="G52" s="24" t="s">
        <v>2</v>
      </c>
      <c r="H52" s="6" t="s">
        <v>3</v>
      </c>
      <c r="I52" s="6" t="s">
        <v>839</v>
      </c>
      <c r="J52" s="6" t="s">
        <v>840</v>
      </c>
    </row>
    <row r="53" spans="2:10" x14ac:dyDescent="0.25">
      <c r="B53" s="9" t="s">
        <v>322</v>
      </c>
      <c r="C53" s="10" t="s">
        <v>845</v>
      </c>
      <c r="D53" s="27"/>
      <c r="E53" s="27"/>
      <c r="F53" s="28"/>
      <c r="G53" s="3" t="s">
        <v>2</v>
      </c>
      <c r="H53" s="4">
        <v>2</v>
      </c>
      <c r="I53" s="5">
        <v>0</v>
      </c>
      <c r="J53" s="5">
        <f>I53*H53</f>
        <v>0</v>
      </c>
    </row>
    <row r="54" spans="2:10" x14ac:dyDescent="0.25">
      <c r="B54" s="9" t="s">
        <v>323</v>
      </c>
      <c r="C54" s="10" t="s">
        <v>304</v>
      </c>
      <c r="D54" s="11"/>
      <c r="E54" s="11"/>
      <c r="F54" s="11"/>
      <c r="G54" s="3" t="s">
        <v>2</v>
      </c>
      <c r="H54" s="4">
        <v>1</v>
      </c>
      <c r="I54" s="5">
        <v>0</v>
      </c>
      <c r="J54" s="5">
        <f t="shared" ref="J54" si="4">I54*H54</f>
        <v>0</v>
      </c>
    </row>
    <row r="55" spans="2:10" x14ac:dyDescent="0.25">
      <c r="B55" s="9" t="s">
        <v>324</v>
      </c>
      <c r="C55" s="10" t="s">
        <v>204</v>
      </c>
      <c r="D55" s="11"/>
      <c r="E55" s="11"/>
      <c r="F55" s="11"/>
      <c r="G55" s="3" t="s">
        <v>2</v>
      </c>
      <c r="H55" s="4">
        <v>1</v>
      </c>
      <c r="I55" s="5">
        <v>0</v>
      </c>
      <c r="J55" s="5">
        <f>I55*H55</f>
        <v>0</v>
      </c>
    </row>
    <row r="56" spans="2:10" x14ac:dyDescent="0.25">
      <c r="B56" s="9" t="s">
        <v>325</v>
      </c>
      <c r="C56" s="10" t="s">
        <v>320</v>
      </c>
      <c r="D56" s="11"/>
      <c r="E56" s="11"/>
      <c r="F56" s="11"/>
      <c r="G56" s="3" t="s">
        <v>846</v>
      </c>
      <c r="H56" s="4">
        <v>1</v>
      </c>
      <c r="I56" s="5">
        <v>0</v>
      </c>
      <c r="J56" s="5">
        <f>I56*H56</f>
        <v>0</v>
      </c>
    </row>
    <row r="57" spans="2:10" x14ac:dyDescent="0.25">
      <c r="B57" s="9" t="s">
        <v>326</v>
      </c>
      <c r="C57" s="10" t="s">
        <v>321</v>
      </c>
      <c r="D57" s="11"/>
      <c r="E57" s="11"/>
      <c r="F57" s="11"/>
      <c r="G57" s="3" t="s">
        <v>2</v>
      </c>
      <c r="H57" s="4">
        <v>2</v>
      </c>
      <c r="I57" s="5">
        <v>0</v>
      </c>
      <c r="J57" s="5">
        <f>I57*H57</f>
        <v>0</v>
      </c>
    </row>
    <row r="58" spans="2:10" x14ac:dyDescent="0.25">
      <c r="B58" s="9" t="s">
        <v>327</v>
      </c>
      <c r="C58" s="10" t="s">
        <v>847</v>
      </c>
      <c r="D58" s="11"/>
      <c r="E58" s="11"/>
      <c r="F58" s="11"/>
      <c r="G58" s="3" t="s">
        <v>2</v>
      </c>
      <c r="H58" s="4">
        <v>1</v>
      </c>
      <c r="I58" s="5">
        <v>0</v>
      </c>
      <c r="J58" s="5">
        <f>I58*H58</f>
        <v>0</v>
      </c>
    </row>
    <row r="59" spans="2:10" x14ac:dyDescent="0.25">
      <c r="B59" s="9" t="s">
        <v>803</v>
      </c>
      <c r="C59" s="10" t="s">
        <v>804</v>
      </c>
      <c r="D59" s="11"/>
      <c r="E59" s="11"/>
      <c r="F59" s="11"/>
      <c r="G59" s="3" t="s">
        <v>2</v>
      </c>
      <c r="H59" s="4">
        <v>5</v>
      </c>
      <c r="I59" s="5">
        <v>0</v>
      </c>
      <c r="J59" s="5">
        <f t="shared" ref="J59" si="5">I59*H59</f>
        <v>0</v>
      </c>
    </row>
    <row r="60" spans="2:10" ht="15.75" thickBot="1" x14ac:dyDescent="0.3"/>
    <row r="61" spans="2:10" ht="15.75" thickBot="1" x14ac:dyDescent="0.3">
      <c r="J61" s="13">
        <f>SUM(J53:J58)</f>
        <v>0</v>
      </c>
    </row>
    <row r="62" spans="2:10" x14ac:dyDescent="0.25">
      <c r="J62" s="2"/>
    </row>
    <row r="63" spans="2:10" x14ac:dyDescent="0.25">
      <c r="J63" s="2"/>
    </row>
    <row r="64" spans="2:10" x14ac:dyDescent="0.25">
      <c r="B64" s="101" t="s">
        <v>85</v>
      </c>
      <c r="C64" s="102"/>
      <c r="D64" s="102"/>
      <c r="E64" s="102"/>
      <c r="F64" s="102"/>
      <c r="G64" s="102"/>
      <c r="H64" s="102"/>
      <c r="I64" s="102"/>
      <c r="J64" s="19">
        <f>J50+J61</f>
        <v>0</v>
      </c>
    </row>
    <row r="66" spans="2:10" x14ac:dyDescent="0.25">
      <c r="B66" s="18" t="s">
        <v>604</v>
      </c>
      <c r="C66" s="18"/>
      <c r="D66" s="18"/>
      <c r="E66" s="18"/>
      <c r="F66" s="18"/>
      <c r="G66" s="25"/>
      <c r="H66" s="18"/>
      <c r="I66" s="18"/>
      <c r="J66" s="18"/>
    </row>
    <row r="68" spans="2:10" x14ac:dyDescent="0.25">
      <c r="B68" s="6" t="s">
        <v>0</v>
      </c>
      <c r="C68" s="7" t="s">
        <v>1</v>
      </c>
      <c r="D68" s="8"/>
      <c r="E68" s="8"/>
      <c r="F68" s="8"/>
      <c r="G68" s="24" t="s">
        <v>2</v>
      </c>
      <c r="H68" s="6" t="s">
        <v>3</v>
      </c>
      <c r="I68" s="6" t="s">
        <v>839</v>
      </c>
      <c r="J68" s="6" t="s">
        <v>840</v>
      </c>
    </row>
    <row r="69" spans="2:10" x14ac:dyDescent="0.25">
      <c r="B69" s="9" t="s">
        <v>13</v>
      </c>
      <c r="C69" s="110" t="s">
        <v>150</v>
      </c>
      <c r="D69" s="111"/>
      <c r="E69" s="111"/>
      <c r="F69" s="111"/>
      <c r="G69" s="3"/>
      <c r="H69" s="4"/>
      <c r="I69" s="4"/>
      <c r="J69" s="5"/>
    </row>
    <row r="70" spans="2:10" x14ac:dyDescent="0.25">
      <c r="B70" s="9" t="s">
        <v>14</v>
      </c>
      <c r="C70" s="11" t="s">
        <v>911</v>
      </c>
      <c r="D70" s="11"/>
      <c r="E70" s="11"/>
      <c r="F70" s="11"/>
      <c r="G70" s="3" t="s">
        <v>2</v>
      </c>
      <c r="H70" s="4">
        <v>1</v>
      </c>
      <c r="I70" s="5">
        <v>0</v>
      </c>
      <c r="J70" s="5">
        <f t="shared" ref="J70:J72" si="6">I70*H70</f>
        <v>0</v>
      </c>
    </row>
    <row r="71" spans="2:10" x14ac:dyDescent="0.25">
      <c r="B71" s="9" t="s">
        <v>15</v>
      </c>
      <c r="C71" s="11" t="s">
        <v>254</v>
      </c>
      <c r="D71" s="11"/>
      <c r="E71" s="11"/>
      <c r="F71" s="11"/>
      <c r="G71" s="3" t="s">
        <v>2</v>
      </c>
      <c r="H71" s="4">
        <v>1</v>
      </c>
      <c r="I71" s="5">
        <v>0</v>
      </c>
      <c r="J71" s="5">
        <f t="shared" si="6"/>
        <v>0</v>
      </c>
    </row>
    <row r="72" spans="2:10" x14ac:dyDescent="0.25">
      <c r="B72" s="9" t="s">
        <v>16</v>
      </c>
      <c r="C72" s="11" t="s">
        <v>612</v>
      </c>
      <c r="D72" s="11"/>
      <c r="E72" s="11"/>
      <c r="F72" s="11"/>
      <c r="G72" s="3" t="s">
        <v>168</v>
      </c>
      <c r="H72" s="4"/>
      <c r="I72" s="5">
        <v>0</v>
      </c>
      <c r="J72" s="5">
        <f t="shared" si="6"/>
        <v>0</v>
      </c>
    </row>
    <row r="73" spans="2:10" ht="15.75" thickBot="1" x14ac:dyDescent="0.3">
      <c r="G73" s="15"/>
      <c r="H73" s="16"/>
      <c r="I73" s="16"/>
      <c r="J73" s="12"/>
    </row>
    <row r="74" spans="2:10" ht="15.75" thickBot="1" x14ac:dyDescent="0.3">
      <c r="G74" s="15"/>
      <c r="H74" s="16"/>
      <c r="I74" s="16"/>
      <c r="J74" s="13">
        <f>SUM(J70:J71)</f>
        <v>0</v>
      </c>
    </row>
    <row r="75" spans="2:10" x14ac:dyDescent="0.25">
      <c r="G75" s="15"/>
      <c r="H75" s="16"/>
      <c r="I75" s="16"/>
      <c r="J75" s="12"/>
    </row>
    <row r="76" spans="2:10" x14ac:dyDescent="0.25">
      <c r="B76" s="6" t="s">
        <v>0</v>
      </c>
      <c r="C76" s="7" t="s">
        <v>1</v>
      </c>
      <c r="D76" s="8"/>
      <c r="E76" s="8"/>
      <c r="F76" s="8"/>
      <c r="G76" s="24" t="s">
        <v>2</v>
      </c>
      <c r="H76" s="6" t="s">
        <v>3</v>
      </c>
      <c r="I76" s="6" t="s">
        <v>839</v>
      </c>
      <c r="J76" s="6" t="s">
        <v>840</v>
      </c>
    </row>
    <row r="77" spans="2:10" x14ac:dyDescent="0.25">
      <c r="B77" s="9" t="s">
        <v>67</v>
      </c>
      <c r="C77" s="45" t="s">
        <v>614</v>
      </c>
      <c r="D77" s="45"/>
      <c r="E77" s="45"/>
      <c r="F77" s="45"/>
      <c r="G77" s="46" t="s">
        <v>2</v>
      </c>
      <c r="H77" s="47">
        <v>1</v>
      </c>
      <c r="I77" s="48">
        <v>0</v>
      </c>
      <c r="J77" s="48">
        <f t="shared" ref="J77:J81" si="7">I77*H77</f>
        <v>0</v>
      </c>
    </row>
    <row r="78" spans="2:10" x14ac:dyDescent="0.25">
      <c r="B78" s="9" t="s">
        <v>68</v>
      </c>
      <c r="C78" s="11" t="s">
        <v>615</v>
      </c>
      <c r="D78" s="11"/>
      <c r="E78" s="11"/>
      <c r="F78" s="11"/>
      <c r="G78" s="46" t="s">
        <v>2</v>
      </c>
      <c r="H78" s="4">
        <v>0</v>
      </c>
      <c r="I78" s="5">
        <v>0</v>
      </c>
      <c r="J78" s="5">
        <f t="shared" si="7"/>
        <v>0</v>
      </c>
    </row>
    <row r="79" spans="2:10" x14ac:dyDescent="0.25">
      <c r="B79" s="9" t="s">
        <v>605</v>
      </c>
      <c r="C79" s="11" t="s">
        <v>207</v>
      </c>
      <c r="D79" s="11"/>
      <c r="E79" s="11"/>
      <c r="F79" s="11"/>
      <c r="G79" s="46" t="s">
        <v>2</v>
      </c>
      <c r="H79" s="4">
        <v>0</v>
      </c>
      <c r="I79" s="5">
        <v>0</v>
      </c>
      <c r="J79" s="5">
        <f t="shared" si="7"/>
        <v>0</v>
      </c>
    </row>
    <row r="80" spans="2:10" x14ac:dyDescent="0.25">
      <c r="B80" s="9" t="s">
        <v>606</v>
      </c>
      <c r="C80" s="11" t="s">
        <v>234</v>
      </c>
      <c r="D80" s="11"/>
      <c r="E80" s="11"/>
      <c r="F80" s="11"/>
      <c r="G80" s="46" t="s">
        <v>2</v>
      </c>
      <c r="H80" s="4">
        <v>1</v>
      </c>
      <c r="I80" s="5">
        <v>0</v>
      </c>
      <c r="J80" s="5">
        <f t="shared" si="7"/>
        <v>0</v>
      </c>
    </row>
    <row r="81" spans="2:10" x14ac:dyDescent="0.25">
      <c r="B81" s="9" t="s">
        <v>607</v>
      </c>
      <c r="C81" s="11" t="s">
        <v>608</v>
      </c>
      <c r="D81" s="11"/>
      <c r="E81" s="11"/>
      <c r="F81" s="11"/>
      <c r="G81" s="3" t="s">
        <v>609</v>
      </c>
      <c r="H81" s="4"/>
      <c r="I81" s="5">
        <v>0</v>
      </c>
      <c r="J81" s="5">
        <f t="shared" si="7"/>
        <v>0</v>
      </c>
    </row>
    <row r="82" spans="2:10" ht="15.75" thickBot="1" x14ac:dyDescent="0.3">
      <c r="G82" s="15"/>
      <c r="H82" s="16"/>
      <c r="I82" s="16"/>
      <c r="J82" s="12"/>
    </row>
    <row r="83" spans="2:10" ht="15.75" thickBot="1" x14ac:dyDescent="0.3">
      <c r="J83" s="13">
        <f>SUM(J77:J81)</f>
        <v>0</v>
      </c>
    </row>
    <row r="85" spans="2:10" x14ac:dyDescent="0.25">
      <c r="B85" s="101" t="s">
        <v>17</v>
      </c>
      <c r="C85" s="102"/>
      <c r="D85" s="102"/>
      <c r="E85" s="102"/>
      <c r="F85" s="102"/>
      <c r="G85" s="102"/>
      <c r="H85" s="102"/>
      <c r="I85" s="102"/>
      <c r="J85" s="19">
        <f>+J83+J74</f>
        <v>0</v>
      </c>
    </row>
    <row r="88" spans="2:10" x14ac:dyDescent="0.25">
      <c r="B88" s="18" t="s">
        <v>626</v>
      </c>
      <c r="C88" s="18"/>
      <c r="D88" s="18"/>
      <c r="E88" s="18"/>
      <c r="F88" s="18"/>
      <c r="G88" s="25"/>
      <c r="H88" s="18"/>
      <c r="I88" s="18"/>
      <c r="J88" s="18"/>
    </row>
    <row r="90" spans="2:10" x14ac:dyDescent="0.25">
      <c r="B90" s="6" t="s">
        <v>0</v>
      </c>
      <c r="C90" s="7" t="s">
        <v>1</v>
      </c>
      <c r="D90" s="8"/>
      <c r="E90" s="8"/>
      <c r="F90" s="8"/>
      <c r="G90" s="24" t="s">
        <v>2</v>
      </c>
      <c r="H90" s="6" t="s">
        <v>3</v>
      </c>
      <c r="I90" s="6" t="s">
        <v>839</v>
      </c>
      <c r="J90" s="6" t="s">
        <v>840</v>
      </c>
    </row>
    <row r="91" spans="2:10" x14ac:dyDescent="0.25">
      <c r="B91" s="9" t="s">
        <v>18</v>
      </c>
      <c r="C91" s="112" t="s">
        <v>151</v>
      </c>
      <c r="D91" s="113"/>
      <c r="E91" s="113"/>
      <c r="F91" s="113"/>
      <c r="G91" s="3"/>
      <c r="H91" s="4"/>
      <c r="I91" s="4"/>
      <c r="J91" s="5"/>
    </row>
    <row r="92" spans="2:10" x14ac:dyDescent="0.25">
      <c r="B92" s="9" t="s">
        <v>19</v>
      </c>
      <c r="C92" s="11" t="s">
        <v>610</v>
      </c>
      <c r="D92" s="11"/>
      <c r="E92" s="11"/>
      <c r="F92" s="11"/>
      <c r="G92" s="3" t="s">
        <v>2</v>
      </c>
      <c r="H92" s="4">
        <v>9</v>
      </c>
      <c r="I92" s="5">
        <v>0</v>
      </c>
      <c r="J92" s="5">
        <f>I92*H92</f>
        <v>0</v>
      </c>
    </row>
    <row r="93" spans="2:10" x14ac:dyDescent="0.25">
      <c r="B93" s="9" t="s">
        <v>20</v>
      </c>
      <c r="C93" s="11" t="s">
        <v>911</v>
      </c>
      <c r="D93" s="11"/>
      <c r="E93" s="11"/>
      <c r="F93" s="11"/>
      <c r="G93" s="3" t="s">
        <v>2</v>
      </c>
      <c r="H93" s="4">
        <v>6</v>
      </c>
      <c r="I93" s="5">
        <v>0</v>
      </c>
      <c r="J93" s="5">
        <f t="shared" ref="J93" si="8">I93*H93</f>
        <v>0</v>
      </c>
    </row>
    <row r="94" spans="2:10" x14ac:dyDescent="0.25">
      <c r="B94" s="9" t="s">
        <v>21</v>
      </c>
      <c r="C94" s="11" t="s">
        <v>254</v>
      </c>
      <c r="D94" s="11"/>
      <c r="E94" s="11"/>
      <c r="F94" s="11"/>
      <c r="G94" s="3" t="s">
        <v>2</v>
      </c>
      <c r="H94" s="4">
        <v>15</v>
      </c>
      <c r="I94" s="5">
        <v>0</v>
      </c>
      <c r="J94" s="5">
        <f t="shared" ref="J94:J97" si="9">I94*H94</f>
        <v>0</v>
      </c>
    </row>
    <row r="95" spans="2:10" x14ac:dyDescent="0.25">
      <c r="B95" s="9" t="s">
        <v>69</v>
      </c>
      <c r="C95" s="11" t="s">
        <v>611</v>
      </c>
      <c r="D95" s="11"/>
      <c r="E95" s="11"/>
      <c r="F95" s="11"/>
      <c r="G95" s="3" t="s">
        <v>2</v>
      </c>
      <c r="H95" s="4">
        <v>0</v>
      </c>
      <c r="I95" s="5">
        <v>0</v>
      </c>
      <c r="J95" s="5">
        <f t="shared" si="9"/>
        <v>0</v>
      </c>
    </row>
    <row r="96" spans="2:10" x14ac:dyDescent="0.25">
      <c r="B96" s="9" t="s">
        <v>70</v>
      </c>
      <c r="C96" s="11" t="s">
        <v>619</v>
      </c>
      <c r="D96" s="11"/>
      <c r="E96" s="11"/>
      <c r="F96" s="11"/>
      <c r="G96" s="3" t="s">
        <v>2</v>
      </c>
      <c r="H96" s="4">
        <v>0</v>
      </c>
      <c r="I96" s="5">
        <v>0</v>
      </c>
      <c r="J96" s="5">
        <f t="shared" si="9"/>
        <v>0</v>
      </c>
    </row>
    <row r="97" spans="2:10" x14ac:dyDescent="0.25">
      <c r="B97" s="9" t="s">
        <v>71</v>
      </c>
      <c r="C97" s="11" t="s">
        <v>620</v>
      </c>
      <c r="D97" s="11"/>
      <c r="E97" s="11"/>
      <c r="F97" s="11"/>
      <c r="G97" s="3" t="s">
        <v>2</v>
      </c>
      <c r="H97" s="4">
        <f>H92</f>
        <v>9</v>
      </c>
      <c r="I97" s="5">
        <v>0</v>
      </c>
      <c r="J97" s="5">
        <f t="shared" si="9"/>
        <v>0</v>
      </c>
    </row>
    <row r="98" spans="2:10" x14ac:dyDescent="0.25">
      <c r="B98" s="9" t="s">
        <v>72</v>
      </c>
      <c r="C98" s="11" t="s">
        <v>621</v>
      </c>
      <c r="D98" s="11"/>
      <c r="E98" s="11"/>
      <c r="F98" s="11"/>
      <c r="G98" s="3" t="s">
        <v>2</v>
      </c>
      <c r="H98" s="4">
        <v>0</v>
      </c>
      <c r="I98" s="5">
        <v>0</v>
      </c>
      <c r="J98" s="5">
        <f t="shared" ref="J98" si="10">I98*H98</f>
        <v>0</v>
      </c>
    </row>
    <row r="99" spans="2:10" ht="15.75" thickBot="1" x14ac:dyDescent="0.3">
      <c r="B99" s="44"/>
      <c r="C99" s="44"/>
      <c r="D99" s="44"/>
      <c r="E99" s="44"/>
      <c r="F99" s="44"/>
      <c r="G99" s="49"/>
      <c r="H99" s="50"/>
      <c r="I99" s="50"/>
      <c r="J99" s="51"/>
    </row>
    <row r="100" spans="2:10" ht="15.75" thickBot="1" x14ac:dyDescent="0.3">
      <c r="G100" s="15"/>
      <c r="H100" s="16"/>
      <c r="I100" s="16"/>
      <c r="J100" s="13">
        <f>SUM(J92:J97)</f>
        <v>0</v>
      </c>
    </row>
    <row r="101" spans="2:10" x14ac:dyDescent="0.25">
      <c r="G101" s="15"/>
      <c r="H101" s="16"/>
      <c r="I101" s="16"/>
      <c r="J101" s="12"/>
    </row>
    <row r="102" spans="2:10" x14ac:dyDescent="0.25">
      <c r="B102" s="6" t="s">
        <v>0</v>
      </c>
      <c r="C102" s="7" t="s">
        <v>1</v>
      </c>
      <c r="D102" s="8"/>
      <c r="E102" s="8"/>
      <c r="F102" s="8"/>
      <c r="G102" s="24" t="s">
        <v>2</v>
      </c>
      <c r="H102" s="6" t="s">
        <v>3</v>
      </c>
      <c r="I102" s="6" t="s">
        <v>839</v>
      </c>
      <c r="J102" s="6" t="s">
        <v>840</v>
      </c>
    </row>
    <row r="103" spans="2:10" x14ac:dyDescent="0.25">
      <c r="B103" s="9" t="s">
        <v>73</v>
      </c>
      <c r="C103" s="45" t="s">
        <v>614</v>
      </c>
      <c r="D103" s="11"/>
      <c r="E103" s="11"/>
      <c r="F103" s="11"/>
      <c r="G103" s="3" t="s">
        <v>2</v>
      </c>
      <c r="H103" s="4">
        <v>5</v>
      </c>
      <c r="I103" s="5">
        <v>0</v>
      </c>
      <c r="J103" s="5">
        <f t="shared" ref="J103:J108" si="11">I103*H103</f>
        <v>0</v>
      </c>
    </row>
    <row r="104" spans="2:10" x14ac:dyDescent="0.25">
      <c r="B104" s="9" t="s">
        <v>74</v>
      </c>
      <c r="C104" s="11" t="s">
        <v>615</v>
      </c>
      <c r="D104" s="11"/>
      <c r="E104" s="11"/>
      <c r="F104" s="11"/>
      <c r="G104" s="3" t="s">
        <v>2</v>
      </c>
      <c r="H104" s="4">
        <v>10</v>
      </c>
      <c r="I104" s="5">
        <v>0</v>
      </c>
      <c r="J104" s="5">
        <f t="shared" si="11"/>
        <v>0</v>
      </c>
    </row>
    <row r="105" spans="2:10" x14ac:dyDescent="0.25">
      <c r="B105" s="9" t="s">
        <v>75</v>
      </c>
      <c r="C105" s="45" t="s">
        <v>616</v>
      </c>
      <c r="D105" s="11"/>
      <c r="E105" s="11"/>
      <c r="F105" s="11"/>
      <c r="G105" s="3" t="s">
        <v>2</v>
      </c>
      <c r="H105" s="4">
        <v>0</v>
      </c>
      <c r="I105" s="5">
        <v>0</v>
      </c>
      <c r="J105" s="5">
        <f t="shared" ref="J105:J106" si="12">I105*H105</f>
        <v>0</v>
      </c>
    </row>
    <row r="106" spans="2:10" x14ac:dyDescent="0.25">
      <c r="B106" s="9" t="s">
        <v>78</v>
      </c>
      <c r="C106" s="11" t="s">
        <v>617</v>
      </c>
      <c r="D106" s="11"/>
      <c r="E106" s="11"/>
      <c r="F106" s="11"/>
      <c r="G106" s="3" t="s">
        <v>2</v>
      </c>
      <c r="H106" s="4">
        <v>0</v>
      </c>
      <c r="I106" s="5">
        <v>0</v>
      </c>
      <c r="J106" s="5">
        <f t="shared" si="12"/>
        <v>0</v>
      </c>
    </row>
    <row r="107" spans="2:10" x14ac:dyDescent="0.25">
      <c r="B107" s="9" t="s">
        <v>79</v>
      </c>
      <c r="C107" s="11" t="s">
        <v>207</v>
      </c>
      <c r="D107" s="11"/>
      <c r="E107" s="11"/>
      <c r="F107" s="11"/>
      <c r="G107" s="3" t="s">
        <v>2</v>
      </c>
      <c r="H107" s="4">
        <v>9</v>
      </c>
      <c r="I107" s="5">
        <v>0</v>
      </c>
      <c r="J107" s="5">
        <f t="shared" si="11"/>
        <v>0</v>
      </c>
    </row>
    <row r="108" spans="2:10" x14ac:dyDescent="0.25">
      <c r="B108" s="9" t="s">
        <v>80</v>
      </c>
      <c r="C108" s="11" t="s">
        <v>234</v>
      </c>
      <c r="D108" s="11"/>
      <c r="E108" s="11"/>
      <c r="F108" s="11"/>
      <c r="G108" s="3" t="s">
        <v>2</v>
      </c>
      <c r="H108" s="4">
        <v>15</v>
      </c>
      <c r="I108" s="5">
        <v>0</v>
      </c>
      <c r="J108" s="5">
        <f t="shared" si="11"/>
        <v>0</v>
      </c>
    </row>
    <row r="109" spans="2:10" ht="15.75" thickBot="1" x14ac:dyDescent="0.3"/>
    <row r="110" spans="2:10" ht="15.75" thickBot="1" x14ac:dyDescent="0.3">
      <c r="J110" s="13">
        <f>SUM(J103:J108)</f>
        <v>0</v>
      </c>
    </row>
    <row r="111" spans="2:10" x14ac:dyDescent="0.25">
      <c r="J111" s="2"/>
    </row>
    <row r="113" spans="2:10" x14ac:dyDescent="0.25">
      <c r="B113" s="6" t="s">
        <v>0</v>
      </c>
      <c r="C113" s="7" t="s">
        <v>1</v>
      </c>
      <c r="D113" s="8"/>
      <c r="E113" s="8"/>
      <c r="F113" s="8"/>
      <c r="G113" s="24" t="s">
        <v>2</v>
      </c>
      <c r="H113" s="6" t="s">
        <v>3</v>
      </c>
      <c r="I113" s="6" t="s">
        <v>839</v>
      </c>
      <c r="J113" s="6" t="s">
        <v>840</v>
      </c>
    </row>
    <row r="114" spans="2:10" x14ac:dyDescent="0.25">
      <c r="B114" s="9" t="s">
        <v>81</v>
      </c>
      <c r="C114" s="110" t="s">
        <v>150</v>
      </c>
      <c r="D114" s="111"/>
      <c r="E114" s="111"/>
      <c r="F114" s="111"/>
      <c r="G114" s="3"/>
      <c r="H114" s="4"/>
      <c r="I114" s="4"/>
      <c r="J114" s="5"/>
    </row>
    <row r="115" spans="2:10" x14ac:dyDescent="0.25">
      <c r="B115" s="9" t="s">
        <v>82</v>
      </c>
      <c r="C115" s="11" t="s">
        <v>911</v>
      </c>
      <c r="D115" s="11"/>
      <c r="E115" s="11"/>
      <c r="F115" s="11"/>
      <c r="G115" s="3" t="s">
        <v>2</v>
      </c>
      <c r="H115" s="4">
        <v>4</v>
      </c>
      <c r="I115" s="5">
        <v>0</v>
      </c>
      <c r="J115" s="5">
        <f t="shared" ref="J115:J116" si="13">I115*H115</f>
        <v>0</v>
      </c>
    </row>
    <row r="116" spans="2:10" x14ac:dyDescent="0.25">
      <c r="B116" s="9" t="s">
        <v>83</v>
      </c>
      <c r="C116" s="11" t="s">
        <v>623</v>
      </c>
      <c r="D116" s="11"/>
      <c r="E116" s="11"/>
      <c r="F116" s="11"/>
      <c r="G116" s="3" t="s">
        <v>2</v>
      </c>
      <c r="H116" s="4">
        <v>4</v>
      </c>
      <c r="I116" s="5">
        <v>0</v>
      </c>
      <c r="J116" s="5">
        <f t="shared" si="13"/>
        <v>0</v>
      </c>
    </row>
    <row r="117" spans="2:10" x14ac:dyDescent="0.25">
      <c r="B117" s="9" t="s">
        <v>84</v>
      </c>
      <c r="C117" s="11" t="s">
        <v>612</v>
      </c>
      <c r="D117" s="11"/>
      <c r="E117" s="11"/>
      <c r="F117" s="11"/>
      <c r="G117" s="3" t="s">
        <v>168</v>
      </c>
      <c r="H117" s="4"/>
      <c r="I117" s="5">
        <v>0</v>
      </c>
      <c r="J117" s="5">
        <f>I117*H117</f>
        <v>0</v>
      </c>
    </row>
    <row r="118" spans="2:10" x14ac:dyDescent="0.25">
      <c r="B118" s="9" t="s">
        <v>627</v>
      </c>
      <c r="C118" s="11" t="s">
        <v>613</v>
      </c>
      <c r="D118" s="11"/>
      <c r="E118" s="11"/>
      <c r="F118" s="11"/>
      <c r="G118" s="3" t="s">
        <v>168</v>
      </c>
      <c r="H118" s="4"/>
      <c r="I118" s="5">
        <v>0</v>
      </c>
      <c r="J118" s="5">
        <f>I118*H118</f>
        <v>0</v>
      </c>
    </row>
    <row r="119" spans="2:10" ht="15.75" thickBot="1" x14ac:dyDescent="0.3">
      <c r="G119" s="15"/>
      <c r="H119" s="16"/>
      <c r="I119" s="16"/>
      <c r="J119" s="12"/>
    </row>
    <row r="120" spans="2:10" ht="15.75" thickBot="1" x14ac:dyDescent="0.3">
      <c r="G120" s="15"/>
      <c r="H120" s="16"/>
      <c r="I120" s="16"/>
      <c r="J120" s="13">
        <f>SUM(J115:J118)</f>
        <v>0</v>
      </c>
    </row>
    <row r="121" spans="2:10" x14ac:dyDescent="0.25">
      <c r="G121" s="15"/>
      <c r="H121" s="16"/>
      <c r="I121" s="16"/>
      <c r="J121" s="12"/>
    </row>
    <row r="122" spans="2:10" x14ac:dyDescent="0.25">
      <c r="B122" s="6" t="s">
        <v>0</v>
      </c>
      <c r="C122" s="7" t="s">
        <v>1</v>
      </c>
      <c r="D122" s="8"/>
      <c r="E122" s="8"/>
      <c r="F122" s="8"/>
      <c r="G122" s="24" t="s">
        <v>2</v>
      </c>
      <c r="H122" s="6" t="s">
        <v>3</v>
      </c>
      <c r="I122" s="6" t="s">
        <v>839</v>
      </c>
      <c r="J122" s="6" t="s">
        <v>840</v>
      </c>
    </row>
    <row r="123" spans="2:10" x14ac:dyDescent="0.25">
      <c r="B123" s="9" t="s">
        <v>628</v>
      </c>
      <c r="C123" s="45" t="s">
        <v>614</v>
      </c>
      <c r="D123" s="45"/>
      <c r="E123" s="45"/>
      <c r="F123" s="45"/>
      <c r="G123" s="46" t="s">
        <v>2</v>
      </c>
      <c r="H123" s="47">
        <v>1</v>
      </c>
      <c r="I123" s="48">
        <v>0</v>
      </c>
      <c r="J123" s="48">
        <f t="shared" ref="J123:J127" si="14">I123*H123</f>
        <v>0</v>
      </c>
    </row>
    <row r="124" spans="2:10" x14ac:dyDescent="0.25">
      <c r="B124" s="9" t="s">
        <v>629</v>
      </c>
      <c r="C124" s="11" t="s">
        <v>615</v>
      </c>
      <c r="D124" s="11"/>
      <c r="E124" s="11"/>
      <c r="F124" s="11"/>
      <c r="G124" s="46" t="s">
        <v>2</v>
      </c>
      <c r="H124" s="4">
        <v>3</v>
      </c>
      <c r="I124" s="5">
        <v>0</v>
      </c>
      <c r="J124" s="5">
        <f t="shared" si="14"/>
        <v>0</v>
      </c>
    </row>
    <row r="125" spans="2:10" x14ac:dyDescent="0.25">
      <c r="B125" s="9" t="s">
        <v>630</v>
      </c>
      <c r="C125" s="11" t="s">
        <v>207</v>
      </c>
      <c r="D125" s="11"/>
      <c r="E125" s="11"/>
      <c r="F125" s="11"/>
      <c r="G125" s="46" t="s">
        <v>2</v>
      </c>
      <c r="H125" s="4">
        <v>3</v>
      </c>
      <c r="I125" s="5">
        <v>0</v>
      </c>
      <c r="J125" s="5">
        <f t="shared" si="14"/>
        <v>0</v>
      </c>
    </row>
    <row r="126" spans="2:10" x14ac:dyDescent="0.25">
      <c r="B126" s="9" t="s">
        <v>631</v>
      </c>
      <c r="C126" s="11" t="s">
        <v>234</v>
      </c>
      <c r="D126" s="11"/>
      <c r="E126" s="11"/>
      <c r="F126" s="11"/>
      <c r="G126" s="46" t="s">
        <v>2</v>
      </c>
      <c r="H126" s="4">
        <v>3</v>
      </c>
      <c r="I126" s="5">
        <v>0</v>
      </c>
      <c r="J126" s="5">
        <f t="shared" si="14"/>
        <v>0</v>
      </c>
    </row>
    <row r="127" spans="2:10" x14ac:dyDescent="0.25">
      <c r="B127" s="9" t="s">
        <v>632</v>
      </c>
      <c r="C127" s="11" t="s">
        <v>618</v>
      </c>
      <c r="D127" s="11"/>
      <c r="E127" s="11"/>
      <c r="F127" s="11"/>
      <c r="G127" s="3" t="s">
        <v>609</v>
      </c>
      <c r="H127" s="4"/>
      <c r="I127" s="5">
        <v>0</v>
      </c>
      <c r="J127" s="5">
        <f t="shared" si="14"/>
        <v>0</v>
      </c>
    </row>
    <row r="128" spans="2:10" x14ac:dyDescent="0.25">
      <c r="B128" s="9" t="s">
        <v>633</v>
      </c>
      <c r="C128" s="11" t="s">
        <v>624</v>
      </c>
      <c r="D128" s="11"/>
      <c r="E128" s="11"/>
      <c r="F128" s="11"/>
      <c r="G128" s="3" t="s">
        <v>609</v>
      </c>
      <c r="H128" s="4"/>
      <c r="I128" s="5">
        <v>0</v>
      </c>
      <c r="J128" s="5">
        <f t="shared" ref="J128" si="15">I128*H128</f>
        <v>0</v>
      </c>
    </row>
    <row r="129" spans="2:10" ht="15.75" thickBot="1" x14ac:dyDescent="0.3">
      <c r="G129" s="15"/>
      <c r="H129" s="16"/>
      <c r="I129" s="16"/>
      <c r="J129" s="12"/>
    </row>
    <row r="130" spans="2:10" ht="15.75" thickBot="1" x14ac:dyDescent="0.3">
      <c r="J130" s="13">
        <f>SUM(J123:J128)</f>
        <v>0</v>
      </c>
    </row>
    <row r="132" spans="2:10" x14ac:dyDescent="0.25">
      <c r="B132" s="101" t="s">
        <v>22</v>
      </c>
      <c r="C132" s="102"/>
      <c r="D132" s="102"/>
      <c r="E132" s="102"/>
      <c r="F132" s="102"/>
      <c r="G132" s="102"/>
      <c r="H132" s="102"/>
      <c r="I132" s="102"/>
      <c r="J132" s="19">
        <f>+J130+J120+J100+J110</f>
        <v>0</v>
      </c>
    </row>
    <row r="135" spans="2:10" x14ac:dyDescent="0.25">
      <c r="B135" s="18" t="s">
        <v>634</v>
      </c>
      <c r="C135" s="18"/>
      <c r="D135" s="18"/>
      <c r="E135" s="18"/>
      <c r="F135" s="18"/>
      <c r="G135" s="25"/>
      <c r="H135" s="18"/>
      <c r="I135" s="18"/>
      <c r="J135" s="18"/>
    </row>
    <row r="137" spans="2:10" x14ac:dyDescent="0.25">
      <c r="B137" s="6" t="s">
        <v>0</v>
      </c>
      <c r="C137" s="7" t="s">
        <v>1</v>
      </c>
      <c r="D137" s="8"/>
      <c r="E137" s="8"/>
      <c r="F137" s="8"/>
      <c r="G137" s="24" t="s">
        <v>2</v>
      </c>
      <c r="H137" s="6" t="s">
        <v>3</v>
      </c>
      <c r="I137" s="6" t="s">
        <v>839</v>
      </c>
      <c r="J137" s="6" t="s">
        <v>840</v>
      </c>
    </row>
    <row r="138" spans="2:10" x14ac:dyDescent="0.25">
      <c r="B138" s="9" t="s">
        <v>23</v>
      </c>
      <c r="C138" s="112" t="s">
        <v>151</v>
      </c>
      <c r="D138" s="113"/>
      <c r="E138" s="113"/>
      <c r="F138" s="113"/>
      <c r="G138" s="3"/>
      <c r="H138" s="4"/>
      <c r="I138" s="4"/>
      <c r="J138" s="5"/>
    </row>
    <row r="139" spans="2:10" x14ac:dyDescent="0.25">
      <c r="B139" s="9" t="s">
        <v>24</v>
      </c>
      <c r="C139" s="11" t="s">
        <v>610</v>
      </c>
      <c r="D139" s="11"/>
      <c r="E139" s="11"/>
      <c r="F139" s="11"/>
      <c r="G139" s="3" t="s">
        <v>2</v>
      </c>
      <c r="H139" s="4">
        <v>6</v>
      </c>
      <c r="I139" s="5">
        <v>0</v>
      </c>
      <c r="J139" s="5">
        <f>I139*H139</f>
        <v>0</v>
      </c>
    </row>
    <row r="140" spans="2:10" x14ac:dyDescent="0.25">
      <c r="B140" s="9" t="s">
        <v>25</v>
      </c>
      <c r="C140" s="11" t="s">
        <v>911</v>
      </c>
      <c r="D140" s="11"/>
      <c r="E140" s="11"/>
      <c r="F140" s="11"/>
      <c r="G140" s="3" t="s">
        <v>2</v>
      </c>
      <c r="H140" s="4">
        <v>1</v>
      </c>
      <c r="I140" s="5">
        <v>0</v>
      </c>
      <c r="J140" s="5">
        <f t="shared" ref="J140" si="16">I140*H140</f>
        <v>0</v>
      </c>
    </row>
    <row r="141" spans="2:10" x14ac:dyDescent="0.25">
      <c r="B141" s="9" t="s">
        <v>26</v>
      </c>
      <c r="C141" s="11" t="s">
        <v>254</v>
      </c>
      <c r="D141" s="11"/>
      <c r="E141" s="11"/>
      <c r="F141" s="11"/>
      <c r="G141" s="3" t="s">
        <v>2</v>
      </c>
      <c r="H141" s="4">
        <v>7</v>
      </c>
      <c r="I141" s="5">
        <v>0</v>
      </c>
      <c r="J141" s="5">
        <f t="shared" ref="J141:J145" si="17">I141*H141</f>
        <v>0</v>
      </c>
    </row>
    <row r="142" spans="2:10" x14ac:dyDescent="0.25">
      <c r="B142" s="9" t="s">
        <v>86</v>
      </c>
      <c r="C142" s="11" t="s">
        <v>611</v>
      </c>
      <c r="D142" s="11"/>
      <c r="E142" s="11"/>
      <c r="F142" s="11"/>
      <c r="G142" s="3" t="s">
        <v>2</v>
      </c>
      <c r="H142" s="4">
        <v>0</v>
      </c>
      <c r="I142" s="5">
        <v>0</v>
      </c>
      <c r="J142" s="5">
        <f t="shared" si="17"/>
        <v>0</v>
      </c>
    </row>
    <row r="143" spans="2:10" x14ac:dyDescent="0.25">
      <c r="B143" s="9" t="s">
        <v>87</v>
      </c>
      <c r="C143" s="11" t="s">
        <v>619</v>
      </c>
      <c r="D143" s="11"/>
      <c r="E143" s="11"/>
      <c r="F143" s="11"/>
      <c r="G143" s="3" t="s">
        <v>2</v>
      </c>
      <c r="H143" s="4">
        <v>0</v>
      </c>
      <c r="I143" s="5">
        <v>0</v>
      </c>
      <c r="J143" s="5">
        <f t="shared" si="17"/>
        <v>0</v>
      </c>
    </row>
    <row r="144" spans="2:10" x14ac:dyDescent="0.25">
      <c r="B144" s="9" t="s">
        <v>635</v>
      </c>
      <c r="C144" s="11" t="s">
        <v>620</v>
      </c>
      <c r="D144" s="11"/>
      <c r="E144" s="11"/>
      <c r="F144" s="11"/>
      <c r="G144" s="3" t="s">
        <v>2</v>
      </c>
      <c r="H144" s="4">
        <f>H139</f>
        <v>6</v>
      </c>
      <c r="I144" s="5">
        <v>0</v>
      </c>
      <c r="J144" s="5">
        <f t="shared" si="17"/>
        <v>0</v>
      </c>
    </row>
    <row r="145" spans="2:10" x14ac:dyDescent="0.25">
      <c r="B145" s="9" t="s">
        <v>636</v>
      </c>
      <c r="C145" s="11" t="s">
        <v>621</v>
      </c>
      <c r="D145" s="11"/>
      <c r="E145" s="11"/>
      <c r="F145" s="11"/>
      <c r="G145" s="3" t="s">
        <v>2</v>
      </c>
      <c r="H145" s="4">
        <v>0</v>
      </c>
      <c r="I145" s="5">
        <v>0</v>
      </c>
      <c r="J145" s="5">
        <f t="shared" si="17"/>
        <v>0</v>
      </c>
    </row>
    <row r="146" spans="2:10" ht="15.75" thickBot="1" x14ac:dyDescent="0.3">
      <c r="B146" s="44"/>
      <c r="C146" s="44"/>
      <c r="D146" s="44"/>
      <c r="E146" s="44"/>
      <c r="F146" s="44"/>
      <c r="G146" s="49"/>
      <c r="H146" s="50"/>
      <c r="I146" s="50"/>
      <c r="J146" s="51"/>
    </row>
    <row r="147" spans="2:10" ht="15.75" thickBot="1" x14ac:dyDescent="0.3">
      <c r="G147" s="15"/>
      <c r="H147" s="16"/>
      <c r="I147" s="16"/>
      <c r="J147" s="13">
        <f>SUM(J139:J145)</f>
        <v>0</v>
      </c>
    </row>
    <row r="148" spans="2:10" x14ac:dyDescent="0.25">
      <c r="G148" s="15"/>
      <c r="H148" s="16"/>
      <c r="I148" s="16"/>
      <c r="J148" s="12"/>
    </row>
    <row r="149" spans="2:10" x14ac:dyDescent="0.25">
      <c r="B149" s="6" t="s">
        <v>0</v>
      </c>
      <c r="C149" s="7" t="s">
        <v>1</v>
      </c>
      <c r="D149" s="8"/>
      <c r="E149" s="8"/>
      <c r="F149" s="8"/>
      <c r="G149" s="24" t="s">
        <v>2</v>
      </c>
      <c r="H149" s="6" t="s">
        <v>3</v>
      </c>
      <c r="I149" s="6" t="s">
        <v>839</v>
      </c>
      <c r="J149" s="6" t="s">
        <v>840</v>
      </c>
    </row>
    <row r="150" spans="2:10" x14ac:dyDescent="0.25">
      <c r="B150" s="72" t="s">
        <v>637</v>
      </c>
      <c r="C150" t="s">
        <v>625</v>
      </c>
      <c r="G150" s="73" t="s">
        <v>2</v>
      </c>
      <c r="H150" s="73">
        <v>0</v>
      </c>
      <c r="I150" s="5">
        <v>0</v>
      </c>
      <c r="J150" s="5">
        <f t="shared" ref="J150" si="18">I150*H150</f>
        <v>0</v>
      </c>
    </row>
    <row r="151" spans="2:10" x14ac:dyDescent="0.25">
      <c r="B151" s="72" t="s">
        <v>638</v>
      </c>
      <c r="C151" s="45" t="s">
        <v>614</v>
      </c>
      <c r="D151" s="11"/>
      <c r="E151" s="11"/>
      <c r="F151" s="11"/>
      <c r="G151" s="3" t="s">
        <v>2</v>
      </c>
      <c r="H151" s="4">
        <v>1</v>
      </c>
      <c r="I151" s="5">
        <v>0</v>
      </c>
      <c r="J151" s="5">
        <f t="shared" ref="J151:J156" si="19">I151*H151</f>
        <v>0</v>
      </c>
    </row>
    <row r="152" spans="2:10" x14ac:dyDescent="0.25">
      <c r="B152" s="72" t="s">
        <v>639</v>
      </c>
      <c r="C152" s="11" t="s">
        <v>615</v>
      </c>
      <c r="D152" s="11"/>
      <c r="E152" s="11"/>
      <c r="F152" s="11"/>
      <c r="G152" s="3" t="s">
        <v>2</v>
      </c>
      <c r="H152" s="4">
        <v>6</v>
      </c>
      <c r="I152" s="5">
        <v>0</v>
      </c>
      <c r="J152" s="5">
        <f t="shared" si="19"/>
        <v>0</v>
      </c>
    </row>
    <row r="153" spans="2:10" x14ac:dyDescent="0.25">
      <c r="B153" s="72" t="s">
        <v>640</v>
      </c>
      <c r="C153" s="45" t="s">
        <v>616</v>
      </c>
      <c r="D153" s="11"/>
      <c r="E153" s="11"/>
      <c r="F153" s="11"/>
      <c r="G153" s="3" t="s">
        <v>2</v>
      </c>
      <c r="H153" s="4">
        <v>0</v>
      </c>
      <c r="I153" s="5">
        <v>0</v>
      </c>
      <c r="J153" s="5">
        <f t="shared" si="19"/>
        <v>0</v>
      </c>
    </row>
    <row r="154" spans="2:10" x14ac:dyDescent="0.25">
      <c r="B154" s="72" t="s">
        <v>641</v>
      </c>
      <c r="C154" s="11" t="s">
        <v>617</v>
      </c>
      <c r="D154" s="11"/>
      <c r="E154" s="11"/>
      <c r="F154" s="11"/>
      <c r="G154" s="3" t="s">
        <v>2</v>
      </c>
      <c r="H154" s="4">
        <v>0</v>
      </c>
      <c r="I154" s="5">
        <v>0</v>
      </c>
      <c r="J154" s="5">
        <f t="shared" si="19"/>
        <v>0</v>
      </c>
    </row>
    <row r="155" spans="2:10" x14ac:dyDescent="0.25">
      <c r="B155" s="72" t="s">
        <v>642</v>
      </c>
      <c r="C155" s="11" t="s">
        <v>207</v>
      </c>
      <c r="D155" s="11"/>
      <c r="E155" s="11"/>
      <c r="F155" s="11"/>
      <c r="G155" s="3" t="s">
        <v>2</v>
      </c>
      <c r="H155" s="4">
        <v>6</v>
      </c>
      <c r="I155" s="5">
        <v>0</v>
      </c>
      <c r="J155" s="5">
        <f t="shared" si="19"/>
        <v>0</v>
      </c>
    </row>
    <row r="156" spans="2:10" x14ac:dyDescent="0.25">
      <c r="B156" s="72" t="s">
        <v>643</v>
      </c>
      <c r="C156" s="11" t="s">
        <v>234</v>
      </c>
      <c r="D156" s="11"/>
      <c r="E156" s="11"/>
      <c r="F156" s="11"/>
      <c r="G156" s="3" t="s">
        <v>2</v>
      </c>
      <c r="H156" s="4">
        <v>7</v>
      </c>
      <c r="I156" s="5">
        <v>0</v>
      </c>
      <c r="J156" s="5">
        <f t="shared" si="19"/>
        <v>0</v>
      </c>
    </row>
    <row r="157" spans="2:10" ht="15.75" thickBot="1" x14ac:dyDescent="0.3"/>
    <row r="158" spans="2:10" ht="15.75" thickBot="1" x14ac:dyDescent="0.3">
      <c r="J158" s="13">
        <f>SUM(J150:J156)</f>
        <v>0</v>
      </c>
    </row>
    <row r="159" spans="2:10" x14ac:dyDescent="0.25">
      <c r="J159" s="2"/>
    </row>
    <row r="161" spans="2:10" x14ac:dyDescent="0.25">
      <c r="B161" s="6" t="s">
        <v>0</v>
      </c>
      <c r="C161" s="7" t="s">
        <v>1</v>
      </c>
      <c r="D161" s="8"/>
      <c r="E161" s="8"/>
      <c r="F161" s="8"/>
      <c r="G161" s="24" t="s">
        <v>2</v>
      </c>
      <c r="H161" s="6" t="s">
        <v>3</v>
      </c>
      <c r="I161" s="6" t="s">
        <v>839</v>
      </c>
      <c r="J161" s="6" t="s">
        <v>840</v>
      </c>
    </row>
    <row r="162" spans="2:10" x14ac:dyDescent="0.25">
      <c r="B162" s="9" t="s">
        <v>644</v>
      </c>
      <c r="C162" s="110" t="s">
        <v>150</v>
      </c>
      <c r="D162" s="111"/>
      <c r="E162" s="111"/>
      <c r="F162" s="111"/>
      <c r="G162" s="3"/>
      <c r="H162" s="4"/>
      <c r="I162" s="4"/>
      <c r="J162" s="5"/>
    </row>
    <row r="163" spans="2:10" x14ac:dyDescent="0.25">
      <c r="B163" s="9" t="s">
        <v>645</v>
      </c>
      <c r="C163" s="11" t="s">
        <v>911</v>
      </c>
      <c r="D163" s="11"/>
      <c r="E163" s="11"/>
      <c r="F163" s="11"/>
      <c r="G163" s="3" t="s">
        <v>2</v>
      </c>
      <c r="H163" s="4">
        <v>6</v>
      </c>
      <c r="I163" s="5">
        <v>0</v>
      </c>
      <c r="J163" s="5">
        <f t="shared" ref="J163:J164" si="20">I163*H163</f>
        <v>0</v>
      </c>
    </row>
    <row r="164" spans="2:10" x14ac:dyDescent="0.25">
      <c r="B164" s="9" t="s">
        <v>646</v>
      </c>
      <c r="C164" s="11" t="s">
        <v>623</v>
      </c>
      <c r="D164" s="11"/>
      <c r="E164" s="11"/>
      <c r="F164" s="11"/>
      <c r="G164" s="3" t="s">
        <v>2</v>
      </c>
      <c r="H164" s="4">
        <v>6</v>
      </c>
      <c r="I164" s="5">
        <v>0</v>
      </c>
      <c r="J164" s="5">
        <f t="shared" si="20"/>
        <v>0</v>
      </c>
    </row>
    <row r="165" spans="2:10" x14ac:dyDescent="0.25">
      <c r="B165" s="9" t="s">
        <v>647</v>
      </c>
      <c r="C165" s="11" t="s">
        <v>612</v>
      </c>
      <c r="D165" s="11"/>
      <c r="E165" s="11"/>
      <c r="F165" s="11"/>
      <c r="G165" s="3" t="s">
        <v>168</v>
      </c>
      <c r="H165" s="4"/>
      <c r="I165" s="5">
        <v>0</v>
      </c>
      <c r="J165" s="5">
        <f>I165*H165</f>
        <v>0</v>
      </c>
    </row>
    <row r="166" spans="2:10" x14ac:dyDescent="0.25">
      <c r="B166" s="9" t="s">
        <v>648</v>
      </c>
      <c r="C166" s="11" t="s">
        <v>613</v>
      </c>
      <c r="D166" s="11"/>
      <c r="E166" s="11"/>
      <c r="F166" s="11"/>
      <c r="G166" s="3" t="s">
        <v>168</v>
      </c>
      <c r="H166" s="4"/>
      <c r="I166" s="5">
        <v>0</v>
      </c>
      <c r="J166" s="5">
        <f>I166*H166</f>
        <v>0</v>
      </c>
    </row>
    <row r="167" spans="2:10" ht="15.75" thickBot="1" x14ac:dyDescent="0.3">
      <c r="G167" s="15"/>
      <c r="H167" s="16"/>
      <c r="I167" s="16"/>
      <c r="J167" s="12"/>
    </row>
    <row r="168" spans="2:10" ht="15.75" thickBot="1" x14ac:dyDescent="0.3">
      <c r="G168" s="15"/>
      <c r="H168" s="16"/>
      <c r="I168" s="16"/>
      <c r="J168" s="13">
        <f>SUM(J163:J166)</f>
        <v>0</v>
      </c>
    </row>
    <row r="169" spans="2:10" x14ac:dyDescent="0.25">
      <c r="G169" s="15"/>
      <c r="H169" s="16"/>
      <c r="I169" s="16"/>
      <c r="J169" s="12"/>
    </row>
    <row r="170" spans="2:10" x14ac:dyDescent="0.25">
      <c r="B170" s="6" t="s">
        <v>0</v>
      </c>
      <c r="C170" s="7" t="s">
        <v>1</v>
      </c>
      <c r="D170" s="8"/>
      <c r="E170" s="8"/>
      <c r="F170" s="8"/>
      <c r="G170" s="24" t="s">
        <v>2</v>
      </c>
      <c r="H170" s="6" t="s">
        <v>3</v>
      </c>
      <c r="I170" s="6" t="s">
        <v>839</v>
      </c>
      <c r="J170" s="6" t="s">
        <v>840</v>
      </c>
    </row>
    <row r="171" spans="2:10" x14ac:dyDescent="0.25">
      <c r="B171" s="9" t="s">
        <v>649</v>
      </c>
      <c r="C171" s="45" t="s">
        <v>614</v>
      </c>
      <c r="D171" s="45"/>
      <c r="E171" s="45"/>
      <c r="F171" s="45"/>
      <c r="G171" s="46" t="s">
        <v>2</v>
      </c>
      <c r="H171" s="47">
        <v>0</v>
      </c>
      <c r="I171" s="48">
        <v>0</v>
      </c>
      <c r="J171" s="48">
        <f t="shared" ref="J171:J176" si="21">I171*H171</f>
        <v>0</v>
      </c>
    </row>
    <row r="172" spans="2:10" x14ac:dyDescent="0.25">
      <c r="B172" s="9" t="s">
        <v>650</v>
      </c>
      <c r="C172" s="11" t="s">
        <v>615</v>
      </c>
      <c r="D172" s="11"/>
      <c r="E172" s="11"/>
      <c r="F172" s="11"/>
      <c r="G172" s="46" t="s">
        <v>2</v>
      </c>
      <c r="H172" s="4">
        <v>6</v>
      </c>
      <c r="I172" s="5">
        <v>0</v>
      </c>
      <c r="J172" s="5">
        <f t="shared" si="21"/>
        <v>0</v>
      </c>
    </row>
    <row r="173" spans="2:10" x14ac:dyDescent="0.25">
      <c r="B173" s="9" t="s">
        <v>651</v>
      </c>
      <c r="C173" s="11" t="s">
        <v>207</v>
      </c>
      <c r="D173" s="11"/>
      <c r="E173" s="11"/>
      <c r="F173" s="11"/>
      <c r="G173" s="46" t="s">
        <v>2</v>
      </c>
      <c r="H173" s="4">
        <v>6</v>
      </c>
      <c r="I173" s="5">
        <v>0</v>
      </c>
      <c r="J173" s="5">
        <f t="shared" si="21"/>
        <v>0</v>
      </c>
    </row>
    <row r="174" spans="2:10" x14ac:dyDescent="0.25">
      <c r="B174" s="9" t="s">
        <v>652</v>
      </c>
      <c r="C174" s="11" t="s">
        <v>234</v>
      </c>
      <c r="D174" s="11"/>
      <c r="E174" s="11"/>
      <c r="F174" s="11"/>
      <c r="G174" s="46" t="s">
        <v>2</v>
      </c>
      <c r="H174" s="4">
        <v>6</v>
      </c>
      <c r="I174" s="5">
        <v>0</v>
      </c>
      <c r="J174" s="5">
        <f t="shared" si="21"/>
        <v>0</v>
      </c>
    </row>
    <row r="175" spans="2:10" x14ac:dyDescent="0.25">
      <c r="B175" s="9" t="s">
        <v>653</v>
      </c>
      <c r="C175" s="11" t="s">
        <v>618</v>
      </c>
      <c r="D175" s="11"/>
      <c r="E175" s="11"/>
      <c r="F175" s="11"/>
      <c r="G175" s="3" t="s">
        <v>609</v>
      </c>
      <c r="H175" s="4"/>
      <c r="I175" s="5">
        <v>0</v>
      </c>
      <c r="J175" s="5">
        <f t="shared" si="21"/>
        <v>0</v>
      </c>
    </row>
    <row r="176" spans="2:10" x14ac:dyDescent="0.25">
      <c r="B176" s="9" t="s">
        <v>654</v>
      </c>
      <c r="C176" s="11" t="s">
        <v>624</v>
      </c>
      <c r="D176" s="11"/>
      <c r="E176" s="11"/>
      <c r="F176" s="11"/>
      <c r="G176" s="3" t="s">
        <v>609</v>
      </c>
      <c r="H176" s="4"/>
      <c r="I176" s="5">
        <v>0</v>
      </c>
      <c r="J176" s="5">
        <f t="shared" si="21"/>
        <v>0</v>
      </c>
    </row>
    <row r="177" spans="2:10" ht="15.75" thickBot="1" x14ac:dyDescent="0.3">
      <c r="G177" s="15"/>
      <c r="H177" s="16"/>
      <c r="I177" s="16"/>
      <c r="J177" s="12"/>
    </row>
    <row r="178" spans="2:10" ht="15.75" thickBot="1" x14ac:dyDescent="0.3">
      <c r="J178" s="13">
        <f>SUM(J171:J176)</f>
        <v>0</v>
      </c>
    </row>
    <row r="180" spans="2:10" x14ac:dyDescent="0.25">
      <c r="B180" s="101" t="s">
        <v>27</v>
      </c>
      <c r="C180" s="102"/>
      <c r="D180" s="102"/>
      <c r="E180" s="102"/>
      <c r="F180" s="102"/>
      <c r="G180" s="102"/>
      <c r="H180" s="102"/>
      <c r="I180" s="102"/>
      <c r="J180" s="19">
        <f>+J178+J168+J147+J158</f>
        <v>0</v>
      </c>
    </row>
    <row r="182" spans="2:10" x14ac:dyDescent="0.25">
      <c r="B182" s="18" t="s">
        <v>655</v>
      </c>
      <c r="C182" s="18"/>
      <c r="D182" s="18"/>
      <c r="E182" s="18"/>
      <c r="F182" s="18"/>
      <c r="G182" s="25"/>
      <c r="H182" s="18"/>
      <c r="I182" s="18"/>
      <c r="J182" s="18"/>
    </row>
    <row r="184" spans="2:10" x14ac:dyDescent="0.25">
      <c r="B184" s="6" t="s">
        <v>0</v>
      </c>
      <c r="C184" s="7" t="s">
        <v>1</v>
      </c>
      <c r="D184" s="8"/>
      <c r="E184" s="8"/>
      <c r="F184" s="8"/>
      <c r="G184" s="24" t="s">
        <v>2</v>
      </c>
      <c r="H184" s="6" t="s">
        <v>3</v>
      </c>
      <c r="I184" s="6" t="s">
        <v>839</v>
      </c>
      <c r="J184" s="6" t="s">
        <v>840</v>
      </c>
    </row>
    <row r="185" spans="2:10" x14ac:dyDescent="0.25">
      <c r="B185" s="9" t="s">
        <v>28</v>
      </c>
      <c r="C185" s="112" t="s">
        <v>151</v>
      </c>
      <c r="D185" s="113"/>
      <c r="E185" s="113"/>
      <c r="F185" s="113"/>
      <c r="G185" s="3"/>
      <c r="H185" s="4"/>
      <c r="I185" s="4"/>
      <c r="J185" s="5"/>
    </row>
    <row r="186" spans="2:10" x14ac:dyDescent="0.25">
      <c r="B186" s="9" t="s">
        <v>29</v>
      </c>
      <c r="C186" s="11" t="s">
        <v>610</v>
      </c>
      <c r="D186" s="11"/>
      <c r="E186" s="11"/>
      <c r="F186" s="11"/>
      <c r="G186" s="3" t="s">
        <v>2</v>
      </c>
      <c r="H186" s="4">
        <v>1</v>
      </c>
      <c r="I186" s="5">
        <v>0</v>
      </c>
      <c r="J186" s="5">
        <f>I186*H186</f>
        <v>0</v>
      </c>
    </row>
    <row r="187" spans="2:10" x14ac:dyDescent="0.25">
      <c r="B187" s="9" t="s">
        <v>82</v>
      </c>
      <c r="C187" s="11" t="s">
        <v>911</v>
      </c>
      <c r="D187" s="11"/>
      <c r="E187" s="11"/>
      <c r="F187" s="11"/>
      <c r="G187" s="3" t="s">
        <v>2</v>
      </c>
      <c r="H187" s="4">
        <v>0</v>
      </c>
      <c r="I187" s="5">
        <v>0</v>
      </c>
      <c r="J187" s="5">
        <f t="shared" ref="J187" si="22">I187*H187</f>
        <v>0</v>
      </c>
    </row>
    <row r="188" spans="2:10" x14ac:dyDescent="0.25">
      <c r="B188" s="9" t="s">
        <v>30</v>
      </c>
      <c r="C188" s="11" t="s">
        <v>254</v>
      </c>
      <c r="D188" s="11"/>
      <c r="E188" s="11"/>
      <c r="F188" s="11"/>
      <c r="G188" s="3" t="s">
        <v>2</v>
      </c>
      <c r="H188" s="4">
        <v>1</v>
      </c>
      <c r="I188" s="5">
        <v>0</v>
      </c>
      <c r="J188" s="5">
        <f t="shared" ref="J188:J192" si="23">I188*H188</f>
        <v>0</v>
      </c>
    </row>
    <row r="189" spans="2:10" x14ac:dyDescent="0.25">
      <c r="B189" s="9" t="s">
        <v>31</v>
      </c>
      <c r="C189" s="11" t="s">
        <v>611</v>
      </c>
      <c r="D189" s="11"/>
      <c r="E189" s="11"/>
      <c r="F189" s="11"/>
      <c r="G189" s="3" t="s">
        <v>2</v>
      </c>
      <c r="H189" s="4">
        <v>0</v>
      </c>
      <c r="I189" s="5">
        <v>0</v>
      </c>
      <c r="J189" s="5">
        <f t="shared" si="23"/>
        <v>0</v>
      </c>
    </row>
    <row r="190" spans="2:10" x14ac:dyDescent="0.25">
      <c r="B190" s="9" t="s">
        <v>88</v>
      </c>
      <c r="C190" s="11" t="s">
        <v>619</v>
      </c>
      <c r="D190" s="11"/>
      <c r="E190" s="11"/>
      <c r="F190" s="11"/>
      <c r="G190" s="3" t="s">
        <v>2</v>
      </c>
      <c r="H190" s="4">
        <v>0</v>
      </c>
      <c r="I190" s="5">
        <v>0</v>
      </c>
      <c r="J190" s="5">
        <f t="shared" si="23"/>
        <v>0</v>
      </c>
    </row>
    <row r="191" spans="2:10" x14ac:dyDescent="0.25">
      <c r="B191" s="9" t="s">
        <v>89</v>
      </c>
      <c r="C191" s="11" t="s">
        <v>620</v>
      </c>
      <c r="D191" s="11"/>
      <c r="E191" s="11"/>
      <c r="F191" s="11"/>
      <c r="G191" s="3" t="s">
        <v>2</v>
      </c>
      <c r="H191" s="4">
        <v>1</v>
      </c>
      <c r="I191" s="5">
        <v>0</v>
      </c>
      <c r="J191" s="5">
        <f t="shared" si="23"/>
        <v>0</v>
      </c>
    </row>
    <row r="192" spans="2:10" x14ac:dyDescent="0.25">
      <c r="B192" s="9" t="s">
        <v>658</v>
      </c>
      <c r="C192" s="11" t="s">
        <v>621</v>
      </c>
      <c r="D192" s="11"/>
      <c r="E192" s="11"/>
      <c r="F192" s="11"/>
      <c r="G192" s="3" t="s">
        <v>2</v>
      </c>
      <c r="H192" s="4">
        <v>0</v>
      </c>
      <c r="I192" s="5">
        <v>0</v>
      </c>
      <c r="J192" s="5">
        <f t="shared" si="23"/>
        <v>0</v>
      </c>
    </row>
    <row r="193" spans="2:10" ht="15.75" thickBot="1" x14ac:dyDescent="0.3">
      <c r="B193" s="44"/>
      <c r="C193" s="44"/>
      <c r="D193" s="44"/>
      <c r="E193" s="44"/>
      <c r="F193" s="44"/>
      <c r="G193" s="49"/>
      <c r="H193" s="50"/>
      <c r="I193" s="50"/>
      <c r="J193" s="51"/>
    </row>
    <row r="194" spans="2:10" ht="15.75" thickBot="1" x14ac:dyDescent="0.3">
      <c r="G194" s="15"/>
      <c r="H194" s="16"/>
      <c r="I194" s="16"/>
      <c r="J194" s="13">
        <f>SUM(J186:J192)</f>
        <v>0</v>
      </c>
    </row>
    <row r="195" spans="2:10" x14ac:dyDescent="0.25">
      <c r="G195" s="15"/>
      <c r="H195" s="16"/>
      <c r="I195" s="16"/>
      <c r="J195" s="12"/>
    </row>
    <row r="196" spans="2:10" x14ac:dyDescent="0.25">
      <c r="G196" s="15"/>
      <c r="H196" s="16"/>
      <c r="I196" s="16"/>
      <c r="J196" s="12"/>
    </row>
    <row r="197" spans="2:10" x14ac:dyDescent="0.25">
      <c r="B197" s="6" t="s">
        <v>0</v>
      </c>
      <c r="C197" s="7" t="s">
        <v>1</v>
      </c>
      <c r="D197" s="8"/>
      <c r="E197" s="8"/>
      <c r="F197" s="8"/>
      <c r="G197" s="24" t="s">
        <v>2</v>
      </c>
      <c r="H197" s="6" t="s">
        <v>3</v>
      </c>
      <c r="I197" s="6" t="s">
        <v>839</v>
      </c>
      <c r="J197" s="6" t="s">
        <v>840</v>
      </c>
    </row>
    <row r="198" spans="2:10" x14ac:dyDescent="0.25">
      <c r="B198" s="72" t="s">
        <v>659</v>
      </c>
      <c r="C198" s="45" t="s">
        <v>614</v>
      </c>
      <c r="D198" s="11"/>
      <c r="E198" s="11"/>
      <c r="F198" s="11"/>
      <c r="G198" s="3" t="s">
        <v>2</v>
      </c>
      <c r="H198" s="4">
        <v>1</v>
      </c>
      <c r="I198" s="5">
        <v>0</v>
      </c>
      <c r="J198" s="5">
        <f t="shared" ref="J198:J203" si="24">I198*H198</f>
        <v>0</v>
      </c>
    </row>
    <row r="199" spans="2:10" x14ac:dyDescent="0.25">
      <c r="B199" s="72" t="s">
        <v>660</v>
      </c>
      <c r="C199" s="11" t="s">
        <v>615</v>
      </c>
      <c r="D199" s="11"/>
      <c r="E199" s="11"/>
      <c r="F199" s="11"/>
      <c r="G199" s="3" t="s">
        <v>2</v>
      </c>
      <c r="H199" s="4">
        <v>0</v>
      </c>
      <c r="I199" s="5">
        <v>0</v>
      </c>
      <c r="J199" s="5">
        <f t="shared" si="24"/>
        <v>0</v>
      </c>
    </row>
    <row r="200" spans="2:10" x14ac:dyDescent="0.25">
      <c r="B200" s="72" t="s">
        <v>661</v>
      </c>
      <c r="C200" s="45" t="s">
        <v>616</v>
      </c>
      <c r="D200" s="11"/>
      <c r="E200" s="11"/>
      <c r="F200" s="11"/>
      <c r="G200" s="3" t="s">
        <v>2</v>
      </c>
      <c r="H200" s="4">
        <v>0</v>
      </c>
      <c r="I200" s="5">
        <v>0</v>
      </c>
      <c r="J200" s="5">
        <f t="shared" si="24"/>
        <v>0</v>
      </c>
    </row>
    <row r="201" spans="2:10" x14ac:dyDescent="0.25">
      <c r="B201" s="72" t="s">
        <v>662</v>
      </c>
      <c r="C201" s="11" t="s">
        <v>617</v>
      </c>
      <c r="D201" s="11"/>
      <c r="E201" s="11"/>
      <c r="F201" s="11"/>
      <c r="G201" s="3" t="s">
        <v>2</v>
      </c>
      <c r="H201" s="4">
        <v>0</v>
      </c>
      <c r="I201" s="5">
        <v>0</v>
      </c>
      <c r="J201" s="5">
        <f t="shared" si="24"/>
        <v>0</v>
      </c>
    </row>
    <row r="202" spans="2:10" x14ac:dyDescent="0.25">
      <c r="B202" s="72" t="s">
        <v>663</v>
      </c>
      <c r="C202" s="11" t="s">
        <v>207</v>
      </c>
      <c r="D202" s="11"/>
      <c r="E202" s="11"/>
      <c r="F202" s="11"/>
      <c r="G202" s="3" t="s">
        <v>2</v>
      </c>
      <c r="H202" s="4">
        <v>0</v>
      </c>
      <c r="I202" s="5">
        <v>0</v>
      </c>
      <c r="J202" s="5">
        <f t="shared" si="24"/>
        <v>0</v>
      </c>
    </row>
    <row r="203" spans="2:10" x14ac:dyDescent="0.25">
      <c r="B203" s="72" t="s">
        <v>664</v>
      </c>
      <c r="C203" s="11" t="s">
        <v>234</v>
      </c>
      <c r="D203" s="11"/>
      <c r="E203" s="11"/>
      <c r="F203" s="11"/>
      <c r="G203" s="3" t="s">
        <v>2</v>
      </c>
      <c r="H203" s="4">
        <v>1</v>
      </c>
      <c r="I203" s="5">
        <v>0</v>
      </c>
      <c r="J203" s="5">
        <f t="shared" si="24"/>
        <v>0</v>
      </c>
    </row>
    <row r="204" spans="2:10" ht="15.75" thickBot="1" x14ac:dyDescent="0.3"/>
    <row r="205" spans="2:10" ht="15.75" thickBot="1" x14ac:dyDescent="0.3">
      <c r="J205" s="13">
        <f>SUM(J198:J203)</f>
        <v>0</v>
      </c>
    </row>
    <row r="206" spans="2:10" x14ac:dyDescent="0.25">
      <c r="J206" s="2"/>
    </row>
    <row r="207" spans="2:10" x14ac:dyDescent="0.25">
      <c r="B207" s="101" t="s">
        <v>32</v>
      </c>
      <c r="C207" s="102"/>
      <c r="D207" s="102"/>
      <c r="E207" s="102"/>
      <c r="F207" s="102"/>
      <c r="G207" s="102"/>
      <c r="H207" s="102"/>
      <c r="I207" s="102"/>
      <c r="J207" s="19">
        <f>J194+J205</f>
        <v>0</v>
      </c>
    </row>
    <row r="208" spans="2:10" ht="15.75" thickBot="1" x14ac:dyDescent="0.3">
      <c r="B208" s="62"/>
      <c r="C208" s="62"/>
      <c r="D208" s="62"/>
      <c r="E208" s="62"/>
      <c r="F208" s="62"/>
      <c r="G208" s="62"/>
      <c r="H208" s="62"/>
      <c r="I208" s="62"/>
      <c r="J208" s="63"/>
    </row>
    <row r="209" spans="2:10" ht="21.75" thickBot="1" x14ac:dyDescent="0.4">
      <c r="B209" s="99" t="s">
        <v>656</v>
      </c>
      <c r="C209" s="100"/>
      <c r="D209" s="100"/>
      <c r="E209" s="100"/>
      <c r="F209" s="100"/>
      <c r="G209" s="100"/>
      <c r="H209" s="100"/>
      <c r="I209" s="100"/>
      <c r="J209" s="81">
        <f>J64+J85+J132+J180+J207</f>
        <v>0</v>
      </c>
    </row>
    <row r="210" spans="2:10" x14ac:dyDescent="0.25">
      <c r="B210" s="62"/>
      <c r="C210" s="62"/>
      <c r="D210" s="62"/>
      <c r="E210" s="62"/>
      <c r="F210" s="62"/>
      <c r="G210" s="62"/>
      <c r="H210" s="62"/>
      <c r="I210" s="62"/>
      <c r="J210" s="63"/>
    </row>
    <row r="212" spans="2:10" s="14" customFormat="1" ht="28.5" x14ac:dyDescent="0.45">
      <c r="B212" s="106" t="s">
        <v>657</v>
      </c>
      <c r="C212" s="106"/>
      <c r="D212" s="106"/>
      <c r="E212" s="106"/>
      <c r="F212" s="106"/>
      <c r="G212" s="106"/>
      <c r="H212" s="106"/>
      <c r="I212" s="106"/>
      <c r="J212" s="106"/>
    </row>
    <row r="214" spans="2:10" ht="18.75" x14ac:dyDescent="0.25">
      <c r="B214" s="119" t="s">
        <v>565</v>
      </c>
      <c r="C214" s="119"/>
      <c r="D214" s="119"/>
      <c r="E214" s="119"/>
      <c r="F214" s="119"/>
      <c r="G214" s="119"/>
      <c r="H214" s="119"/>
      <c r="I214" s="119"/>
      <c r="J214" s="119"/>
    </row>
    <row r="215" spans="2:10" x14ac:dyDescent="0.25">
      <c r="J215" s="2"/>
    </row>
    <row r="216" spans="2:10" x14ac:dyDescent="0.25">
      <c r="B216" s="6" t="s">
        <v>0</v>
      </c>
      <c r="C216" s="7" t="s">
        <v>1</v>
      </c>
      <c r="D216" s="8"/>
      <c r="E216" s="8"/>
      <c r="F216" s="38"/>
      <c r="G216" s="24" t="s">
        <v>2</v>
      </c>
      <c r="H216" s="6" t="s">
        <v>3</v>
      </c>
      <c r="I216" s="6" t="s">
        <v>839</v>
      </c>
      <c r="J216" s="6" t="s">
        <v>840</v>
      </c>
    </row>
    <row r="217" spans="2:10" x14ac:dyDescent="0.25">
      <c r="B217" s="9" t="s">
        <v>33</v>
      </c>
      <c r="C217" s="26" t="s">
        <v>66</v>
      </c>
      <c r="D217" s="37"/>
      <c r="E217" s="37"/>
      <c r="F217" s="39"/>
      <c r="G217" s="3"/>
      <c r="H217" s="4"/>
      <c r="I217" s="4"/>
      <c r="J217" s="65"/>
    </row>
    <row r="218" spans="2:10" x14ac:dyDescent="0.25">
      <c r="B218" s="9" t="s">
        <v>35</v>
      </c>
      <c r="C218" s="11" t="s">
        <v>63</v>
      </c>
      <c r="D218" s="11"/>
      <c r="E218" s="11"/>
      <c r="F218" s="29"/>
      <c r="G218" s="3" t="s">
        <v>2</v>
      </c>
      <c r="H218" s="4">
        <v>1</v>
      </c>
      <c r="I218" s="5">
        <v>0</v>
      </c>
      <c r="J218" s="5">
        <f>I218*H218</f>
        <v>0</v>
      </c>
    </row>
    <row r="219" spans="2:10" x14ac:dyDescent="0.25">
      <c r="B219" s="9" t="s">
        <v>131</v>
      </c>
      <c r="C219" s="11" t="s">
        <v>302</v>
      </c>
      <c r="D219" s="11"/>
      <c r="E219" s="11"/>
      <c r="F219" s="29"/>
      <c r="G219" s="3" t="s">
        <v>2</v>
      </c>
      <c r="H219" s="4">
        <v>1</v>
      </c>
      <c r="I219" s="5">
        <v>0</v>
      </c>
      <c r="J219" s="5">
        <f>I219*H219</f>
        <v>0</v>
      </c>
    </row>
    <row r="220" spans="2:10" x14ac:dyDescent="0.25">
      <c r="B220" s="9" t="s">
        <v>132</v>
      </c>
      <c r="C220" s="11" t="s">
        <v>922</v>
      </c>
      <c r="D220" s="11"/>
      <c r="E220" s="11"/>
      <c r="F220" s="29"/>
      <c r="G220" s="3" t="s">
        <v>2</v>
      </c>
      <c r="H220" s="4">
        <f>300+100</f>
        <v>400</v>
      </c>
      <c r="I220" s="5">
        <v>0</v>
      </c>
      <c r="J220" s="5">
        <f>I220*H220</f>
        <v>0</v>
      </c>
    </row>
    <row r="221" spans="2:10" x14ac:dyDescent="0.25">
      <c r="B221" s="9" t="s">
        <v>133</v>
      </c>
      <c r="C221" s="11" t="s">
        <v>65</v>
      </c>
      <c r="D221" s="11"/>
      <c r="E221" s="11"/>
      <c r="F221" s="29"/>
      <c r="G221" s="3" t="s">
        <v>2</v>
      </c>
      <c r="H221" s="4">
        <v>3</v>
      </c>
      <c r="I221" s="5">
        <v>0</v>
      </c>
      <c r="J221" s="5">
        <f>I221*H221</f>
        <v>0</v>
      </c>
    </row>
    <row r="222" spans="2:10" x14ac:dyDescent="0.25">
      <c r="B222" s="9" t="s">
        <v>134</v>
      </c>
      <c r="C222" s="11" t="s">
        <v>923</v>
      </c>
      <c r="D222" s="11"/>
      <c r="E222" s="11"/>
      <c r="F222" s="29"/>
      <c r="G222" s="3" t="s">
        <v>2</v>
      </c>
      <c r="H222" s="4">
        <f>76+24</f>
        <v>100</v>
      </c>
      <c r="I222" s="5">
        <v>0</v>
      </c>
      <c r="J222" s="5">
        <f>I222*H222</f>
        <v>0</v>
      </c>
    </row>
    <row r="223" spans="2:10" x14ac:dyDescent="0.25">
      <c r="B223" s="9" t="s">
        <v>135</v>
      </c>
      <c r="C223" s="26" t="s">
        <v>64</v>
      </c>
      <c r="D223" s="40"/>
      <c r="E223" s="40"/>
      <c r="F223" s="41"/>
      <c r="G223" s="3"/>
      <c r="H223" s="4"/>
      <c r="I223" s="4"/>
      <c r="J223" s="5"/>
    </row>
    <row r="224" spans="2:10" x14ac:dyDescent="0.25">
      <c r="B224" s="9" t="s">
        <v>136</v>
      </c>
      <c r="C224" s="11" t="s">
        <v>245</v>
      </c>
      <c r="D224" s="11"/>
      <c r="E224" s="11"/>
      <c r="F224" s="29"/>
      <c r="G224" s="3" t="s">
        <v>2</v>
      </c>
      <c r="H224" s="4">
        <v>2</v>
      </c>
      <c r="I224" s="5">
        <v>0</v>
      </c>
      <c r="J224" s="5">
        <f t="shared" ref="J224:J227" si="25">I224*H224</f>
        <v>0</v>
      </c>
    </row>
    <row r="225" spans="2:10" x14ac:dyDescent="0.25">
      <c r="B225" s="9" t="s">
        <v>137</v>
      </c>
      <c r="C225" s="11" t="s">
        <v>246</v>
      </c>
      <c r="D225" s="11"/>
      <c r="E225" s="11"/>
      <c r="F225" s="29"/>
      <c r="G225" s="3" t="s">
        <v>2</v>
      </c>
      <c r="H225" s="4">
        <v>2</v>
      </c>
      <c r="I225" s="5">
        <v>0</v>
      </c>
      <c r="J225" s="5">
        <f t="shared" si="25"/>
        <v>0</v>
      </c>
    </row>
    <row r="226" spans="2:10" x14ac:dyDescent="0.25">
      <c r="B226" s="9" t="s">
        <v>230</v>
      </c>
      <c r="C226" s="11" t="s">
        <v>248</v>
      </c>
      <c r="D226" s="11"/>
      <c r="E226" s="11"/>
      <c r="F226" s="29"/>
      <c r="G226" s="3" t="s">
        <v>2</v>
      </c>
      <c r="H226" s="4">
        <v>2</v>
      </c>
      <c r="I226" s="5">
        <v>0</v>
      </c>
      <c r="J226" s="5">
        <f t="shared" si="25"/>
        <v>0</v>
      </c>
    </row>
    <row r="227" spans="2:10" x14ac:dyDescent="0.25">
      <c r="B227" s="9" t="s">
        <v>231</v>
      </c>
      <c r="C227" s="11" t="s">
        <v>848</v>
      </c>
      <c r="D227" s="11"/>
      <c r="E227" s="11"/>
      <c r="F227" s="29"/>
      <c r="G227" s="3" t="s">
        <v>2</v>
      </c>
      <c r="H227" s="4">
        <v>400</v>
      </c>
      <c r="I227" s="5">
        <v>0</v>
      </c>
      <c r="J227" s="5">
        <f t="shared" si="25"/>
        <v>0</v>
      </c>
    </row>
    <row r="228" spans="2:10" ht="15.75" thickBot="1" x14ac:dyDescent="0.3">
      <c r="G228" s="15"/>
      <c r="H228" s="16"/>
      <c r="I228" s="16"/>
      <c r="J228" s="12"/>
    </row>
    <row r="229" spans="2:10" ht="15.75" thickBot="1" x14ac:dyDescent="0.3">
      <c r="G229" s="15"/>
      <c r="H229" s="16"/>
      <c r="I229" s="16"/>
      <c r="J229" s="13">
        <f>SUM(J218:J228)</f>
        <v>0</v>
      </c>
    </row>
    <row r="230" spans="2:10" x14ac:dyDescent="0.25">
      <c r="G230" s="15"/>
      <c r="H230" s="16"/>
      <c r="I230" s="16"/>
      <c r="J230" s="2"/>
    </row>
    <row r="231" spans="2:10" x14ac:dyDescent="0.25">
      <c r="B231" s="6" t="s">
        <v>0</v>
      </c>
      <c r="C231" s="7" t="s">
        <v>1</v>
      </c>
      <c r="D231" s="8"/>
      <c r="E231" s="8"/>
      <c r="F231" s="38"/>
      <c r="G231" s="24" t="s">
        <v>2</v>
      </c>
      <c r="H231" s="6" t="s">
        <v>3</v>
      </c>
      <c r="I231" s="6" t="s">
        <v>839</v>
      </c>
      <c r="J231" s="6" t="s">
        <v>840</v>
      </c>
    </row>
    <row r="232" spans="2:10" x14ac:dyDescent="0.25">
      <c r="B232" s="9" t="s">
        <v>232</v>
      </c>
      <c r="C232" s="11" t="s">
        <v>300</v>
      </c>
      <c r="D232" s="11"/>
      <c r="E232" s="11"/>
      <c r="F232" s="29"/>
      <c r="G232" s="3" t="s">
        <v>2</v>
      </c>
      <c r="H232" s="4">
        <v>1</v>
      </c>
      <c r="I232" s="5">
        <v>0</v>
      </c>
      <c r="J232" s="5">
        <f>I232*H232</f>
        <v>0</v>
      </c>
    </row>
    <row r="233" spans="2:10" x14ac:dyDescent="0.25">
      <c r="B233" s="9" t="s">
        <v>560</v>
      </c>
      <c r="C233" s="11" t="s">
        <v>301</v>
      </c>
      <c r="D233" s="11"/>
      <c r="E233" s="11"/>
      <c r="F233" s="29"/>
      <c r="G233" s="3" t="s">
        <v>2</v>
      </c>
      <c r="H233" s="4">
        <v>2</v>
      </c>
      <c r="I233" s="5">
        <v>0</v>
      </c>
      <c r="J233" s="5">
        <f>I233*H233</f>
        <v>0</v>
      </c>
    </row>
    <row r="234" spans="2:10" ht="15.75" thickBot="1" x14ac:dyDescent="0.3">
      <c r="G234" s="15"/>
      <c r="H234" s="16"/>
      <c r="I234" s="16"/>
      <c r="J234" s="12"/>
    </row>
    <row r="235" spans="2:10" ht="15.75" thickBot="1" x14ac:dyDescent="0.3">
      <c r="J235" s="13">
        <f>SUM(J232:J234)</f>
        <v>0</v>
      </c>
    </row>
    <row r="236" spans="2:10" x14ac:dyDescent="0.25">
      <c r="J236" s="2"/>
    </row>
    <row r="237" spans="2:10" x14ac:dyDescent="0.25">
      <c r="B237" s="101" t="s">
        <v>90</v>
      </c>
      <c r="C237" s="102"/>
      <c r="D237" s="102"/>
      <c r="E237" s="102"/>
      <c r="F237" s="102"/>
      <c r="G237" s="102"/>
      <c r="H237" s="102"/>
      <c r="I237" s="102"/>
      <c r="J237" s="19">
        <f>J235+J229</f>
        <v>0</v>
      </c>
    </row>
    <row r="238" spans="2:10" x14ac:dyDescent="0.25">
      <c r="J238" s="2"/>
    </row>
    <row r="239" spans="2:10" x14ac:dyDescent="0.25">
      <c r="B239" s="18" t="s">
        <v>709</v>
      </c>
      <c r="C239" s="18"/>
      <c r="D239" s="18"/>
      <c r="E239" s="18"/>
      <c r="F239" s="18"/>
      <c r="G239" s="25"/>
      <c r="H239" s="18"/>
      <c r="I239" s="18"/>
      <c r="J239" s="18"/>
    </row>
    <row r="240" spans="2:10" x14ac:dyDescent="0.25">
      <c r="J240" s="2"/>
    </row>
    <row r="241" spans="2:10" x14ac:dyDescent="0.25">
      <c r="B241" s="6" t="s">
        <v>0</v>
      </c>
      <c r="C241" s="7" t="s">
        <v>1</v>
      </c>
      <c r="D241" s="8"/>
      <c r="E241" s="8"/>
      <c r="F241" s="38"/>
      <c r="G241" s="24" t="s">
        <v>2</v>
      </c>
      <c r="H241" s="6" t="s">
        <v>3</v>
      </c>
      <c r="I241" s="6" t="s">
        <v>839</v>
      </c>
      <c r="J241" s="6" t="s">
        <v>840</v>
      </c>
    </row>
    <row r="242" spans="2:10" x14ac:dyDescent="0.25">
      <c r="B242" s="9" t="s">
        <v>34</v>
      </c>
      <c r="C242" s="107" t="s">
        <v>752</v>
      </c>
      <c r="D242" s="108"/>
      <c r="E242" s="108"/>
      <c r="F242" s="109"/>
      <c r="G242" s="3"/>
      <c r="H242" s="4"/>
      <c r="I242" s="4"/>
      <c r="J242" s="5"/>
    </row>
    <row r="243" spans="2:10" x14ac:dyDescent="0.25">
      <c r="B243" s="9" t="s">
        <v>61</v>
      </c>
      <c r="C243" s="11" t="s">
        <v>202</v>
      </c>
      <c r="D243" s="11"/>
      <c r="E243" s="11"/>
      <c r="F243" s="29"/>
      <c r="G243" s="3" t="s">
        <v>2</v>
      </c>
      <c r="H243" s="4">
        <v>17</v>
      </c>
      <c r="I243" s="5">
        <v>0</v>
      </c>
      <c r="J243" s="5">
        <f t="shared" ref="J243:J255" si="26">I243*H243</f>
        <v>0</v>
      </c>
    </row>
    <row r="244" spans="2:10" x14ac:dyDescent="0.25">
      <c r="B244" s="9" t="s">
        <v>91</v>
      </c>
      <c r="C244" s="11" t="s">
        <v>666</v>
      </c>
      <c r="D244" s="11"/>
      <c r="E244" s="11"/>
      <c r="F244" s="29"/>
      <c r="G244" s="3" t="s">
        <v>2</v>
      </c>
      <c r="H244" s="4">
        <v>10</v>
      </c>
      <c r="I244" s="5">
        <v>0</v>
      </c>
      <c r="J244" s="5">
        <f t="shared" si="26"/>
        <v>0</v>
      </c>
    </row>
    <row r="245" spans="2:10" x14ac:dyDescent="0.25">
      <c r="B245" s="9" t="s">
        <v>92</v>
      </c>
      <c r="C245" s="10" t="s">
        <v>921</v>
      </c>
      <c r="D245" s="11"/>
      <c r="E245" s="11"/>
      <c r="F245" s="29"/>
      <c r="G245" s="3" t="s">
        <v>2</v>
      </c>
      <c r="H245" s="4">
        <f>ROUNDUP((H243+H244)/8,0)</f>
        <v>4</v>
      </c>
      <c r="I245" s="5">
        <v>0</v>
      </c>
      <c r="J245" s="5">
        <f t="shared" si="26"/>
        <v>0</v>
      </c>
    </row>
    <row r="246" spans="2:10" x14ac:dyDescent="0.25">
      <c r="B246" s="9" t="s">
        <v>93</v>
      </c>
      <c r="C246" s="10" t="s">
        <v>683</v>
      </c>
      <c r="D246" s="11"/>
      <c r="E246" s="11"/>
      <c r="F246" s="29"/>
      <c r="G246" s="3" t="s">
        <v>2</v>
      </c>
      <c r="H246" s="4">
        <f>ROUNDUP((H243+H244)/2-H245,0)</f>
        <v>10</v>
      </c>
      <c r="I246" s="5">
        <v>0</v>
      </c>
      <c r="J246" s="5">
        <f t="shared" si="26"/>
        <v>0</v>
      </c>
    </row>
    <row r="247" spans="2:10" x14ac:dyDescent="0.25">
      <c r="B247" s="9" t="s">
        <v>94</v>
      </c>
      <c r="C247" s="10" t="s">
        <v>684</v>
      </c>
      <c r="D247" s="11"/>
      <c r="E247" s="11"/>
      <c r="F247" s="29"/>
      <c r="G247" s="3" t="s">
        <v>2</v>
      </c>
      <c r="H247" s="4">
        <f>H245</f>
        <v>4</v>
      </c>
      <c r="I247" s="5">
        <v>0</v>
      </c>
      <c r="J247" s="5">
        <f t="shared" si="26"/>
        <v>0</v>
      </c>
    </row>
    <row r="248" spans="2:10" x14ac:dyDescent="0.25">
      <c r="B248" s="9" t="s">
        <v>95</v>
      </c>
      <c r="C248" s="11" t="s">
        <v>303</v>
      </c>
      <c r="D248" s="11"/>
      <c r="E248" s="11"/>
      <c r="F248" s="29"/>
      <c r="G248" s="3" t="s">
        <v>2</v>
      </c>
      <c r="H248" s="4">
        <f>ROUNDUP((H243+H244)/4,0)</f>
        <v>7</v>
      </c>
      <c r="I248" s="5">
        <v>0</v>
      </c>
      <c r="J248" s="5">
        <f t="shared" si="26"/>
        <v>0</v>
      </c>
    </row>
    <row r="249" spans="2:10" x14ac:dyDescent="0.25">
      <c r="B249" s="9" t="s">
        <v>96</v>
      </c>
      <c r="C249" s="11" t="s">
        <v>255</v>
      </c>
      <c r="D249" s="11"/>
      <c r="E249" s="11"/>
      <c r="F249" s="29"/>
      <c r="G249" s="3" t="s">
        <v>168</v>
      </c>
      <c r="H249" s="4"/>
      <c r="I249" s="5">
        <v>0</v>
      </c>
      <c r="J249" s="5">
        <f t="shared" si="26"/>
        <v>0</v>
      </c>
    </row>
    <row r="250" spans="2:10" x14ac:dyDescent="0.25">
      <c r="B250" s="9" t="s">
        <v>97</v>
      </c>
      <c r="C250" s="11" t="s">
        <v>256</v>
      </c>
      <c r="D250" s="11"/>
      <c r="E250" s="11"/>
      <c r="F250" s="29"/>
      <c r="G250" s="3" t="s">
        <v>168</v>
      </c>
      <c r="H250" s="4"/>
      <c r="I250" s="5">
        <v>0</v>
      </c>
      <c r="J250" s="5">
        <f t="shared" si="26"/>
        <v>0</v>
      </c>
    </row>
    <row r="251" spans="2:10" x14ac:dyDescent="0.25">
      <c r="B251" s="9" t="s">
        <v>98</v>
      </c>
      <c r="C251" s="11" t="s">
        <v>257</v>
      </c>
      <c r="D251" s="11"/>
      <c r="E251" s="11"/>
      <c r="F251" s="29"/>
      <c r="G251" s="3" t="s">
        <v>168</v>
      </c>
      <c r="H251" s="4"/>
      <c r="I251" s="5">
        <v>0</v>
      </c>
      <c r="J251" s="5">
        <f t="shared" si="26"/>
        <v>0</v>
      </c>
    </row>
    <row r="252" spans="2:10" x14ac:dyDescent="0.25">
      <c r="B252" s="9" t="s">
        <v>99</v>
      </c>
      <c r="C252" s="11" t="s">
        <v>258</v>
      </c>
      <c r="D252" s="11"/>
      <c r="E252" s="11"/>
      <c r="F252" s="29"/>
      <c r="G252" s="3" t="s">
        <v>168</v>
      </c>
      <c r="H252" s="4"/>
      <c r="I252" s="5">
        <v>0</v>
      </c>
      <c r="J252" s="5">
        <f t="shared" si="26"/>
        <v>0</v>
      </c>
    </row>
    <row r="253" spans="2:10" x14ac:dyDescent="0.25">
      <c r="B253" s="9" t="s">
        <v>100</v>
      </c>
      <c r="C253" s="11" t="s">
        <v>259</v>
      </c>
      <c r="D253" s="11"/>
      <c r="E253" s="11"/>
      <c r="F253" s="29"/>
      <c r="G253" s="3" t="s">
        <v>168</v>
      </c>
      <c r="H253" s="4"/>
      <c r="I253" s="5">
        <v>0</v>
      </c>
      <c r="J253" s="5">
        <f t="shared" si="26"/>
        <v>0</v>
      </c>
    </row>
    <row r="254" spans="2:10" x14ac:dyDescent="0.25">
      <c r="B254" s="9" t="s">
        <v>101</v>
      </c>
      <c r="C254" s="11" t="s">
        <v>689</v>
      </c>
      <c r="D254" s="11"/>
      <c r="E254" s="11"/>
      <c r="F254" s="29"/>
      <c r="G254" s="53" t="s">
        <v>168</v>
      </c>
      <c r="H254" s="54"/>
      <c r="I254" s="55">
        <v>0</v>
      </c>
      <c r="J254" s="55">
        <f t="shared" si="26"/>
        <v>0</v>
      </c>
    </row>
    <row r="255" spans="2:10" x14ac:dyDescent="0.25">
      <c r="B255" s="9" t="s">
        <v>102</v>
      </c>
      <c r="C255" s="11" t="s">
        <v>912</v>
      </c>
      <c r="D255" s="11"/>
      <c r="E255" s="11"/>
      <c r="F255" s="11"/>
      <c r="G255" s="3" t="s">
        <v>2</v>
      </c>
      <c r="H255" s="4">
        <v>1</v>
      </c>
      <c r="I255" s="5">
        <v>0</v>
      </c>
      <c r="J255" s="5">
        <f t="shared" si="26"/>
        <v>0</v>
      </c>
    </row>
    <row r="256" spans="2:10" ht="15.75" thickBot="1" x14ac:dyDescent="0.3">
      <c r="G256" s="15"/>
      <c r="H256" s="16"/>
      <c r="I256" s="16"/>
      <c r="J256" s="12"/>
    </row>
    <row r="257" spans="2:10" ht="15.75" thickBot="1" x14ac:dyDescent="0.3">
      <c r="G257" s="15"/>
      <c r="H257" s="16"/>
      <c r="I257" s="16"/>
      <c r="J257" s="17">
        <f>SUM(J243:J256)</f>
        <v>0</v>
      </c>
    </row>
    <row r="258" spans="2:10" x14ac:dyDescent="0.25">
      <c r="G258" s="15"/>
      <c r="H258" s="16"/>
      <c r="I258" s="16"/>
      <c r="J258" s="12"/>
    </row>
    <row r="259" spans="2:10" x14ac:dyDescent="0.25">
      <c r="B259" s="6" t="s">
        <v>0</v>
      </c>
      <c r="C259" s="7" t="s">
        <v>1</v>
      </c>
      <c r="D259" s="8"/>
      <c r="E259" s="8"/>
      <c r="F259" s="38"/>
      <c r="G259" s="24" t="s">
        <v>2</v>
      </c>
      <c r="H259" s="6" t="s">
        <v>3</v>
      </c>
      <c r="I259" s="6" t="s">
        <v>839</v>
      </c>
      <c r="J259" s="6" t="s">
        <v>840</v>
      </c>
    </row>
    <row r="260" spans="2:10" x14ac:dyDescent="0.25">
      <c r="B260" s="9" t="s">
        <v>222</v>
      </c>
      <c r="C260" s="45" t="s">
        <v>205</v>
      </c>
      <c r="D260" s="45"/>
      <c r="E260" s="45"/>
      <c r="F260" s="52"/>
      <c r="G260" s="46" t="s">
        <v>2</v>
      </c>
      <c r="H260" s="47">
        <f>H243</f>
        <v>17</v>
      </c>
      <c r="I260" s="48">
        <v>0</v>
      </c>
      <c r="J260" s="48">
        <f>I260*H260</f>
        <v>0</v>
      </c>
    </row>
    <row r="261" spans="2:10" x14ac:dyDescent="0.25">
      <c r="B261" s="9" t="s">
        <v>223</v>
      </c>
      <c r="C261" s="11" t="s">
        <v>253</v>
      </c>
      <c r="D261" s="11"/>
      <c r="E261" s="11"/>
      <c r="F261" s="29"/>
      <c r="G261" s="46" t="s">
        <v>2</v>
      </c>
      <c r="H261" s="47">
        <f>H244</f>
        <v>10</v>
      </c>
      <c r="I261" s="5">
        <v>0</v>
      </c>
      <c r="J261" s="48">
        <f t="shared" ref="J261:J266" si="27">I261*H261</f>
        <v>0</v>
      </c>
    </row>
    <row r="262" spans="2:10" x14ac:dyDescent="0.25">
      <c r="B262" s="9" t="s">
        <v>103</v>
      </c>
      <c r="C262" s="11" t="s">
        <v>76</v>
      </c>
      <c r="D262" s="11"/>
      <c r="E262" s="11"/>
      <c r="F262" s="29"/>
      <c r="G262" s="46" t="s">
        <v>2</v>
      </c>
      <c r="H262" s="4">
        <f>H243+H244</f>
        <v>27</v>
      </c>
      <c r="I262" s="5">
        <v>0</v>
      </c>
      <c r="J262" s="48">
        <f t="shared" si="27"/>
        <v>0</v>
      </c>
    </row>
    <row r="263" spans="2:10" x14ac:dyDescent="0.25">
      <c r="B263" s="9" t="s">
        <v>104</v>
      </c>
      <c r="C263" s="11" t="s">
        <v>77</v>
      </c>
      <c r="D263" s="11"/>
      <c r="E263" s="11"/>
      <c r="F263" s="29"/>
      <c r="G263" s="46" t="s">
        <v>2</v>
      </c>
      <c r="H263" s="4">
        <v>19</v>
      </c>
      <c r="I263" s="5">
        <v>0</v>
      </c>
      <c r="J263" s="48">
        <f t="shared" si="27"/>
        <v>0</v>
      </c>
    </row>
    <row r="264" spans="2:10" x14ac:dyDescent="0.25">
      <c r="B264" s="9" t="s">
        <v>105</v>
      </c>
      <c r="C264" s="10" t="s">
        <v>686</v>
      </c>
      <c r="D264" s="11"/>
      <c r="E264" s="11"/>
      <c r="F264" s="29"/>
      <c r="G264" s="3" t="s">
        <v>2</v>
      </c>
      <c r="H264" s="4">
        <f>H247</f>
        <v>4</v>
      </c>
      <c r="I264" s="5">
        <v>0</v>
      </c>
      <c r="J264" s="48">
        <f t="shared" si="27"/>
        <v>0</v>
      </c>
    </row>
    <row r="265" spans="2:10" x14ac:dyDescent="0.25">
      <c r="B265" s="9" t="s">
        <v>106</v>
      </c>
      <c r="C265" s="10" t="s">
        <v>564</v>
      </c>
      <c r="D265" s="11"/>
      <c r="E265" s="11"/>
      <c r="F265" s="29"/>
      <c r="G265" s="3" t="s">
        <v>2</v>
      </c>
      <c r="H265" s="4">
        <f>H245</f>
        <v>4</v>
      </c>
      <c r="I265" s="5">
        <v>0</v>
      </c>
      <c r="J265" s="48">
        <f t="shared" si="27"/>
        <v>0</v>
      </c>
    </row>
    <row r="266" spans="2:10" x14ac:dyDescent="0.25">
      <c r="B266" s="9" t="s">
        <v>107</v>
      </c>
      <c r="C266" s="10" t="s">
        <v>685</v>
      </c>
      <c r="D266" s="11"/>
      <c r="E266" s="11"/>
      <c r="F266" s="29"/>
      <c r="G266" s="3" t="s">
        <v>2</v>
      </c>
      <c r="H266" s="4">
        <f>H246</f>
        <v>10</v>
      </c>
      <c r="I266" s="5">
        <v>0</v>
      </c>
      <c r="J266" s="48">
        <f t="shared" si="27"/>
        <v>0</v>
      </c>
    </row>
    <row r="267" spans="2:10" x14ac:dyDescent="0.25">
      <c r="B267" s="9" t="s">
        <v>170</v>
      </c>
      <c r="C267" s="10" t="s">
        <v>707</v>
      </c>
      <c r="D267" s="11"/>
      <c r="E267" s="11"/>
      <c r="F267" s="29"/>
      <c r="G267" s="3" t="s">
        <v>2</v>
      </c>
      <c r="H267" s="4">
        <f>H265+H266</f>
        <v>14</v>
      </c>
      <c r="I267" s="5">
        <v>0</v>
      </c>
      <c r="J267" s="48">
        <f t="shared" ref="J267" si="28">I267*H267</f>
        <v>0</v>
      </c>
    </row>
    <row r="268" spans="2:10" x14ac:dyDescent="0.25">
      <c r="B268" s="9" t="s">
        <v>108</v>
      </c>
      <c r="C268" s="11" t="s">
        <v>665</v>
      </c>
      <c r="D268" s="11"/>
      <c r="E268" s="11"/>
      <c r="F268" s="29"/>
      <c r="G268" s="3" t="s">
        <v>2</v>
      </c>
      <c r="H268" s="4">
        <f>H248</f>
        <v>7</v>
      </c>
      <c r="I268" s="5">
        <v>0</v>
      </c>
      <c r="J268" s="5">
        <f t="shared" ref="J268:J275" si="29">I268*H268</f>
        <v>0</v>
      </c>
    </row>
    <row r="269" spans="2:10" x14ac:dyDescent="0.25">
      <c r="B269" s="9" t="s">
        <v>109</v>
      </c>
      <c r="C269" s="11" t="s">
        <v>690</v>
      </c>
      <c r="D269" s="11"/>
      <c r="E269" s="11"/>
      <c r="F269" s="11"/>
      <c r="G269" s="3" t="s">
        <v>168</v>
      </c>
      <c r="H269" s="4"/>
      <c r="I269" s="5">
        <v>0</v>
      </c>
      <c r="J269" s="5">
        <f t="shared" si="29"/>
        <v>0</v>
      </c>
    </row>
    <row r="270" spans="2:10" x14ac:dyDescent="0.25">
      <c r="B270" s="9" t="s">
        <v>110</v>
      </c>
      <c r="C270" s="11" t="s">
        <v>691</v>
      </c>
      <c r="D270" s="11"/>
      <c r="E270" s="11"/>
      <c r="F270" s="11"/>
      <c r="G270" s="3" t="s">
        <v>168</v>
      </c>
      <c r="H270" s="4"/>
      <c r="I270" s="5">
        <v>0</v>
      </c>
      <c r="J270" s="5">
        <f t="shared" si="29"/>
        <v>0</v>
      </c>
    </row>
    <row r="271" spans="2:10" x14ac:dyDescent="0.25">
      <c r="B271" s="9" t="s">
        <v>171</v>
      </c>
      <c r="C271" s="11" t="s">
        <v>692</v>
      </c>
      <c r="D271" s="11"/>
      <c r="E271" s="11"/>
      <c r="F271" s="11"/>
      <c r="G271" s="3" t="s">
        <v>168</v>
      </c>
      <c r="H271" s="4"/>
      <c r="I271" s="5">
        <v>0</v>
      </c>
      <c r="J271" s="5">
        <f t="shared" si="29"/>
        <v>0</v>
      </c>
    </row>
    <row r="272" spans="2:10" x14ac:dyDescent="0.25">
      <c r="B272" s="9" t="s">
        <v>111</v>
      </c>
      <c r="C272" s="11" t="s">
        <v>693</v>
      </c>
      <c r="D272" s="11"/>
      <c r="E272" s="11"/>
      <c r="F272" s="11"/>
      <c r="G272" s="3" t="s">
        <v>168</v>
      </c>
      <c r="H272" s="4"/>
      <c r="I272" s="5">
        <v>0</v>
      </c>
      <c r="J272" s="5">
        <f t="shared" si="29"/>
        <v>0</v>
      </c>
    </row>
    <row r="273" spans="2:10" x14ac:dyDescent="0.25">
      <c r="B273" s="9" t="s">
        <v>112</v>
      </c>
      <c r="C273" s="11" t="s">
        <v>694</v>
      </c>
      <c r="D273" s="11"/>
      <c r="E273" s="11"/>
      <c r="F273" s="11"/>
      <c r="G273" s="3" t="s">
        <v>168</v>
      </c>
      <c r="H273" s="4"/>
      <c r="I273" s="5">
        <v>0</v>
      </c>
      <c r="J273" s="5">
        <f t="shared" si="29"/>
        <v>0</v>
      </c>
    </row>
    <row r="274" spans="2:10" x14ac:dyDescent="0.25">
      <c r="B274" s="9" t="s">
        <v>113</v>
      </c>
      <c r="C274" s="11" t="s">
        <v>695</v>
      </c>
      <c r="D274" s="11"/>
      <c r="E274" s="11"/>
      <c r="F274" s="11"/>
      <c r="G274" s="3" t="s">
        <v>168</v>
      </c>
      <c r="H274" s="4"/>
      <c r="I274" s="5">
        <v>0</v>
      </c>
      <c r="J274" s="5">
        <f t="shared" si="29"/>
        <v>0</v>
      </c>
    </row>
    <row r="275" spans="2:10" x14ac:dyDescent="0.25">
      <c r="B275" s="9" t="s">
        <v>162</v>
      </c>
      <c r="C275" s="11" t="s">
        <v>262</v>
      </c>
      <c r="D275" s="11"/>
      <c r="E275" s="11"/>
      <c r="F275" s="11"/>
      <c r="G275" s="3" t="s">
        <v>2</v>
      </c>
      <c r="H275" s="4">
        <v>1</v>
      </c>
      <c r="I275" s="5">
        <v>0</v>
      </c>
      <c r="J275" s="5">
        <f t="shared" si="29"/>
        <v>0</v>
      </c>
    </row>
    <row r="276" spans="2:10" ht="15.75" thickBot="1" x14ac:dyDescent="0.3">
      <c r="B276" s="44"/>
      <c r="C276" s="44"/>
      <c r="D276" s="44"/>
      <c r="E276" s="44"/>
      <c r="F276" s="44"/>
      <c r="G276" s="15"/>
      <c r="H276" s="16"/>
      <c r="I276" s="16"/>
      <c r="J276" s="56"/>
    </row>
    <row r="277" spans="2:10" ht="15.75" thickBot="1" x14ac:dyDescent="0.3">
      <c r="G277" s="15"/>
      <c r="H277" s="16"/>
      <c r="I277" s="16"/>
      <c r="J277" s="17">
        <f>SUM(J260:J276)</f>
        <v>0</v>
      </c>
    </row>
    <row r="278" spans="2:10" x14ac:dyDescent="0.25">
      <c r="G278" s="15"/>
      <c r="H278" s="16"/>
      <c r="I278" s="16"/>
      <c r="J278" s="12"/>
    </row>
    <row r="279" spans="2:10" x14ac:dyDescent="0.25">
      <c r="B279" s="6" t="s">
        <v>0</v>
      </c>
      <c r="C279" s="7" t="s">
        <v>1</v>
      </c>
      <c r="D279" s="8"/>
      <c r="E279" s="8"/>
      <c r="F279" s="38"/>
      <c r="G279" s="24" t="s">
        <v>2</v>
      </c>
      <c r="H279" s="6" t="s">
        <v>3</v>
      </c>
      <c r="I279" s="6" t="s">
        <v>839</v>
      </c>
      <c r="J279" s="6" t="s">
        <v>840</v>
      </c>
    </row>
    <row r="280" spans="2:10" x14ac:dyDescent="0.25">
      <c r="B280" s="9" t="s">
        <v>163</v>
      </c>
      <c r="C280" s="114" t="s">
        <v>566</v>
      </c>
      <c r="D280" s="115"/>
      <c r="E280" s="115"/>
      <c r="F280" s="116"/>
      <c r="G280" s="3"/>
      <c r="H280" s="4"/>
      <c r="I280" s="4"/>
      <c r="J280" s="5"/>
    </row>
    <row r="281" spans="2:10" x14ac:dyDescent="0.25">
      <c r="B281" s="9" t="s">
        <v>164</v>
      </c>
      <c r="C281" s="11" t="s">
        <v>202</v>
      </c>
      <c r="D281" s="11"/>
      <c r="E281" s="11"/>
      <c r="F281" s="29"/>
      <c r="G281" s="3" t="s">
        <v>2</v>
      </c>
      <c r="H281" s="4">
        <v>2</v>
      </c>
      <c r="I281" s="5">
        <v>0</v>
      </c>
      <c r="J281" s="5">
        <f t="shared" ref="J281" si="30">I281*H281</f>
        <v>0</v>
      </c>
    </row>
    <row r="282" spans="2:10" x14ac:dyDescent="0.25">
      <c r="B282" s="9" t="s">
        <v>165</v>
      </c>
      <c r="C282" s="11" t="s">
        <v>666</v>
      </c>
      <c r="D282" s="11"/>
      <c r="E282" s="11"/>
      <c r="F282" s="29"/>
      <c r="G282" s="3" t="s">
        <v>2</v>
      </c>
      <c r="H282" s="4">
        <v>2</v>
      </c>
      <c r="I282" s="5"/>
      <c r="J282" s="5"/>
    </row>
    <row r="283" spans="2:10" x14ac:dyDescent="0.25">
      <c r="B283" s="9" t="s">
        <v>166</v>
      </c>
      <c r="C283" s="10" t="s">
        <v>921</v>
      </c>
      <c r="D283" s="11"/>
      <c r="E283" s="11"/>
      <c r="F283" s="29"/>
      <c r="G283" s="3" t="s">
        <v>2</v>
      </c>
      <c r="H283" s="4">
        <v>1</v>
      </c>
      <c r="I283" s="5">
        <v>0</v>
      </c>
      <c r="J283" s="5">
        <f t="shared" ref="J283:J293" si="31">I283*H283</f>
        <v>0</v>
      </c>
    </row>
    <row r="284" spans="2:10" x14ac:dyDescent="0.25">
      <c r="B284" s="9" t="s">
        <v>167</v>
      </c>
      <c r="C284" s="10" t="s">
        <v>683</v>
      </c>
      <c r="D284" s="11"/>
      <c r="E284" s="11"/>
      <c r="F284" s="29"/>
      <c r="G284" s="3" t="s">
        <v>2</v>
      </c>
      <c r="H284" s="4">
        <v>0</v>
      </c>
      <c r="I284" s="5">
        <v>0</v>
      </c>
      <c r="J284" s="5">
        <f t="shared" si="31"/>
        <v>0</v>
      </c>
    </row>
    <row r="285" spans="2:10" x14ac:dyDescent="0.25">
      <c r="B285" s="9" t="s">
        <v>172</v>
      </c>
      <c r="C285" s="10" t="s">
        <v>684</v>
      </c>
      <c r="D285" s="11"/>
      <c r="E285" s="11"/>
      <c r="F285" s="29"/>
      <c r="G285" s="3" t="s">
        <v>2</v>
      </c>
      <c r="H285" s="4">
        <v>1</v>
      </c>
      <c r="I285" s="5">
        <v>0</v>
      </c>
      <c r="J285" s="5">
        <f t="shared" si="31"/>
        <v>0</v>
      </c>
    </row>
    <row r="286" spans="2:10" x14ac:dyDescent="0.25">
      <c r="B286" s="9" t="s">
        <v>173</v>
      </c>
      <c r="C286" s="11" t="s">
        <v>303</v>
      </c>
      <c r="D286" s="11"/>
      <c r="E286" s="11"/>
      <c r="F286" s="29"/>
      <c r="G286" s="3" t="s">
        <v>2</v>
      </c>
      <c r="H286" s="4">
        <v>1</v>
      </c>
      <c r="I286" s="5">
        <v>0</v>
      </c>
      <c r="J286" s="5">
        <f t="shared" si="31"/>
        <v>0</v>
      </c>
    </row>
    <row r="287" spans="2:10" x14ac:dyDescent="0.25">
      <c r="B287" s="9" t="s">
        <v>174</v>
      </c>
      <c r="C287" s="11" t="s">
        <v>255</v>
      </c>
      <c r="D287" s="11"/>
      <c r="E287" s="11"/>
      <c r="F287" s="29"/>
      <c r="G287" s="3" t="s">
        <v>168</v>
      </c>
      <c r="H287" s="4"/>
      <c r="I287" s="5">
        <v>0</v>
      </c>
      <c r="J287" s="5">
        <f t="shared" si="31"/>
        <v>0</v>
      </c>
    </row>
    <row r="288" spans="2:10" x14ac:dyDescent="0.25">
      <c r="B288" s="9" t="s">
        <v>175</v>
      </c>
      <c r="C288" s="11" t="s">
        <v>256</v>
      </c>
      <c r="D288" s="11"/>
      <c r="E288" s="11"/>
      <c r="F288" s="29"/>
      <c r="G288" s="3" t="s">
        <v>168</v>
      </c>
      <c r="H288" s="4"/>
      <c r="I288" s="5">
        <v>0</v>
      </c>
      <c r="J288" s="5">
        <f t="shared" si="31"/>
        <v>0</v>
      </c>
    </row>
    <row r="289" spans="2:10" x14ac:dyDescent="0.25">
      <c r="B289" s="9" t="s">
        <v>176</v>
      </c>
      <c r="C289" s="11" t="s">
        <v>257</v>
      </c>
      <c r="D289" s="11"/>
      <c r="E289" s="11"/>
      <c r="F289" s="29"/>
      <c r="G289" s="3" t="s">
        <v>168</v>
      </c>
      <c r="H289" s="4"/>
      <c r="I289" s="5">
        <v>0</v>
      </c>
      <c r="J289" s="5">
        <f t="shared" si="31"/>
        <v>0</v>
      </c>
    </row>
    <row r="290" spans="2:10" x14ac:dyDescent="0.25">
      <c r="B290" s="9" t="s">
        <v>177</v>
      </c>
      <c r="C290" s="11" t="s">
        <v>258</v>
      </c>
      <c r="D290" s="11"/>
      <c r="E290" s="11"/>
      <c r="F290" s="29"/>
      <c r="G290" s="3" t="s">
        <v>168</v>
      </c>
      <c r="H290" s="4"/>
      <c r="I290" s="5">
        <v>0</v>
      </c>
      <c r="J290" s="5">
        <f t="shared" si="31"/>
        <v>0</v>
      </c>
    </row>
    <row r="291" spans="2:10" x14ac:dyDescent="0.25">
      <c r="B291" s="9" t="s">
        <v>224</v>
      </c>
      <c r="C291" s="11" t="s">
        <v>259</v>
      </c>
      <c r="D291" s="11"/>
      <c r="E291" s="11"/>
      <c r="F291" s="29"/>
      <c r="G291" s="3" t="s">
        <v>168</v>
      </c>
      <c r="H291" s="4"/>
      <c r="I291" s="5">
        <v>0</v>
      </c>
      <c r="J291" s="5">
        <f t="shared" si="31"/>
        <v>0</v>
      </c>
    </row>
    <row r="292" spans="2:10" x14ac:dyDescent="0.25">
      <c r="B292" s="9" t="s">
        <v>225</v>
      </c>
      <c r="C292" s="11" t="s">
        <v>689</v>
      </c>
      <c r="D292" s="11"/>
      <c r="E292" s="11"/>
      <c r="F292" s="29"/>
      <c r="G292" s="53" t="s">
        <v>168</v>
      </c>
      <c r="H292" s="54"/>
      <c r="I292" s="55">
        <v>0</v>
      </c>
      <c r="J292" s="55">
        <f t="shared" si="31"/>
        <v>0</v>
      </c>
    </row>
    <row r="293" spans="2:10" x14ac:dyDescent="0.25">
      <c r="B293" s="9" t="s">
        <v>178</v>
      </c>
      <c r="C293" s="11" t="s">
        <v>261</v>
      </c>
      <c r="D293" s="11"/>
      <c r="E293" s="11"/>
      <c r="F293" s="11"/>
      <c r="G293" s="3" t="s">
        <v>2</v>
      </c>
      <c r="H293" s="4">
        <v>1</v>
      </c>
      <c r="I293" s="5">
        <v>0</v>
      </c>
      <c r="J293" s="5">
        <f t="shared" si="31"/>
        <v>0</v>
      </c>
    </row>
    <row r="294" spans="2:10" ht="15.75" thickBot="1" x14ac:dyDescent="0.3">
      <c r="G294" s="15"/>
      <c r="H294" s="16"/>
      <c r="I294" s="16"/>
      <c r="J294" s="12"/>
    </row>
    <row r="295" spans="2:10" ht="15.75" thickBot="1" x14ac:dyDescent="0.3">
      <c r="G295" s="15"/>
      <c r="H295" s="16"/>
      <c r="I295" s="16"/>
      <c r="J295" s="17">
        <f>SUM(J281:J294)</f>
        <v>0</v>
      </c>
    </row>
    <row r="296" spans="2:10" x14ac:dyDescent="0.25">
      <c r="G296" s="15"/>
      <c r="H296" s="16"/>
      <c r="I296" s="16"/>
      <c r="J296" s="12"/>
    </row>
    <row r="297" spans="2:10" x14ac:dyDescent="0.25">
      <c r="B297" s="6" t="s">
        <v>0</v>
      </c>
      <c r="C297" s="7" t="s">
        <v>1</v>
      </c>
      <c r="D297" s="8"/>
      <c r="E297" s="8"/>
      <c r="F297" s="38"/>
      <c r="G297" s="24" t="s">
        <v>2</v>
      </c>
      <c r="H297" s="6" t="s">
        <v>3</v>
      </c>
      <c r="I297" s="6" t="s">
        <v>839</v>
      </c>
      <c r="J297" s="6" t="s">
        <v>840</v>
      </c>
    </row>
    <row r="298" spans="2:10" x14ac:dyDescent="0.25">
      <c r="B298" s="9" t="s">
        <v>179</v>
      </c>
      <c r="C298" s="45" t="s">
        <v>205</v>
      </c>
      <c r="D298" s="45"/>
      <c r="E298" s="45"/>
      <c r="F298" s="52"/>
      <c r="G298" s="46" t="s">
        <v>2</v>
      </c>
      <c r="H298" s="47">
        <v>2</v>
      </c>
      <c r="I298" s="48">
        <v>0</v>
      </c>
      <c r="J298" s="48">
        <f>I298*H298</f>
        <v>0</v>
      </c>
    </row>
    <row r="299" spans="2:10" x14ac:dyDescent="0.25">
      <c r="B299" s="9" t="s">
        <v>180</v>
      </c>
      <c r="C299" s="11" t="s">
        <v>253</v>
      </c>
      <c r="D299" s="11"/>
      <c r="E299" s="11"/>
      <c r="F299" s="29"/>
      <c r="G299" s="46" t="s">
        <v>2</v>
      </c>
      <c r="H299" s="47">
        <v>2</v>
      </c>
      <c r="I299" s="5">
        <v>0</v>
      </c>
      <c r="J299" s="48">
        <f t="shared" ref="J299:J313" si="32">I299*H299</f>
        <v>0</v>
      </c>
    </row>
    <row r="300" spans="2:10" x14ac:dyDescent="0.25">
      <c r="B300" s="9" t="s">
        <v>181</v>
      </c>
      <c r="C300" s="11" t="s">
        <v>76</v>
      </c>
      <c r="D300" s="11"/>
      <c r="E300" s="11"/>
      <c r="F300" s="29"/>
      <c r="G300" s="46" t="s">
        <v>2</v>
      </c>
      <c r="H300" s="4">
        <f>H298+H299</f>
        <v>4</v>
      </c>
      <c r="I300" s="5">
        <v>0</v>
      </c>
      <c r="J300" s="48">
        <f t="shared" si="32"/>
        <v>0</v>
      </c>
    </row>
    <row r="301" spans="2:10" x14ac:dyDescent="0.25">
      <c r="B301" s="9" t="s">
        <v>182</v>
      </c>
      <c r="C301" s="11" t="s">
        <v>77</v>
      </c>
      <c r="D301" s="11"/>
      <c r="E301" s="11"/>
      <c r="F301" s="29"/>
      <c r="G301" s="46" t="s">
        <v>2</v>
      </c>
      <c r="H301" s="4">
        <f>H284</f>
        <v>0</v>
      </c>
      <c r="I301" s="5">
        <v>0</v>
      </c>
      <c r="J301" s="48">
        <f t="shared" si="32"/>
        <v>0</v>
      </c>
    </row>
    <row r="302" spans="2:10" x14ac:dyDescent="0.25">
      <c r="B302" s="9" t="s">
        <v>183</v>
      </c>
      <c r="C302" s="10" t="s">
        <v>564</v>
      </c>
      <c r="D302" s="11"/>
      <c r="E302" s="11"/>
      <c r="F302" s="29"/>
      <c r="G302" s="3" t="s">
        <v>2</v>
      </c>
      <c r="H302" s="4">
        <f>H282</f>
        <v>2</v>
      </c>
      <c r="I302" s="5">
        <v>0</v>
      </c>
      <c r="J302" s="48">
        <f t="shared" si="32"/>
        <v>0</v>
      </c>
    </row>
    <row r="303" spans="2:10" x14ac:dyDescent="0.25">
      <c r="B303" s="9" t="s">
        <v>184</v>
      </c>
      <c r="C303" s="10" t="s">
        <v>685</v>
      </c>
      <c r="D303" s="11"/>
      <c r="E303" s="11"/>
      <c r="F303" s="29"/>
      <c r="G303" s="3" t="s">
        <v>2</v>
      </c>
      <c r="H303" s="4">
        <f>H283</f>
        <v>1</v>
      </c>
      <c r="I303" s="5">
        <v>0</v>
      </c>
      <c r="J303" s="48">
        <f t="shared" si="32"/>
        <v>0</v>
      </c>
    </row>
    <row r="304" spans="2:10" ht="13.9" customHeight="1" x14ac:dyDescent="0.25">
      <c r="B304" s="9" t="s">
        <v>185</v>
      </c>
      <c r="C304" s="10" t="s">
        <v>686</v>
      </c>
      <c r="D304" s="11"/>
      <c r="E304" s="11"/>
      <c r="F304" s="29"/>
      <c r="G304" s="3" t="s">
        <v>2</v>
      </c>
      <c r="H304" s="4">
        <f>H302+H303</f>
        <v>3</v>
      </c>
      <c r="I304" s="5">
        <v>0</v>
      </c>
      <c r="J304" s="48">
        <f t="shared" si="32"/>
        <v>0</v>
      </c>
    </row>
    <row r="305" spans="2:10" x14ac:dyDescent="0.25">
      <c r="B305" s="9" t="s">
        <v>186</v>
      </c>
      <c r="C305" s="10" t="s">
        <v>707</v>
      </c>
      <c r="D305" s="11"/>
      <c r="E305" s="11"/>
      <c r="F305" s="29"/>
      <c r="G305" s="3" t="s">
        <v>2</v>
      </c>
      <c r="H305" s="4">
        <f>H285</f>
        <v>1</v>
      </c>
      <c r="I305" s="5">
        <v>0</v>
      </c>
      <c r="J305" s="48">
        <f t="shared" si="32"/>
        <v>0</v>
      </c>
    </row>
    <row r="306" spans="2:10" x14ac:dyDescent="0.25">
      <c r="B306" s="9" t="s">
        <v>187</v>
      </c>
      <c r="C306" s="11" t="s">
        <v>665</v>
      </c>
      <c r="D306" s="11"/>
      <c r="E306" s="11"/>
      <c r="F306" s="29"/>
      <c r="G306" s="3" t="s">
        <v>2</v>
      </c>
      <c r="H306" s="4"/>
      <c r="I306" s="5">
        <v>0</v>
      </c>
      <c r="J306" s="5">
        <f t="shared" si="32"/>
        <v>0</v>
      </c>
    </row>
    <row r="307" spans="2:10" x14ac:dyDescent="0.25">
      <c r="B307" s="9" t="s">
        <v>188</v>
      </c>
      <c r="C307" s="11" t="s">
        <v>690</v>
      </c>
      <c r="D307" s="11"/>
      <c r="E307" s="11"/>
      <c r="F307" s="11"/>
      <c r="G307" s="3" t="s">
        <v>168</v>
      </c>
      <c r="H307" s="4"/>
      <c r="I307" s="5">
        <v>0</v>
      </c>
      <c r="J307" s="5">
        <f t="shared" si="32"/>
        <v>0</v>
      </c>
    </row>
    <row r="308" spans="2:10" x14ac:dyDescent="0.25">
      <c r="B308" s="9" t="s">
        <v>200</v>
      </c>
      <c r="C308" s="11" t="s">
        <v>691</v>
      </c>
      <c r="D308" s="11"/>
      <c r="E308" s="11"/>
      <c r="F308" s="11"/>
      <c r="G308" s="3" t="s">
        <v>168</v>
      </c>
      <c r="H308" s="4"/>
      <c r="I308" s="5">
        <v>0</v>
      </c>
      <c r="J308" s="5">
        <f t="shared" si="32"/>
        <v>0</v>
      </c>
    </row>
    <row r="309" spans="2:10" x14ac:dyDescent="0.25">
      <c r="B309" s="9" t="s">
        <v>201</v>
      </c>
      <c r="C309" s="11" t="s">
        <v>692</v>
      </c>
      <c r="D309" s="11"/>
      <c r="E309" s="11"/>
      <c r="F309" s="11"/>
      <c r="G309" s="3" t="s">
        <v>168</v>
      </c>
      <c r="H309" s="4"/>
      <c r="I309" s="5">
        <v>0</v>
      </c>
      <c r="J309" s="5">
        <f t="shared" si="32"/>
        <v>0</v>
      </c>
    </row>
    <row r="310" spans="2:10" x14ac:dyDescent="0.25">
      <c r="B310" s="9" t="s">
        <v>212</v>
      </c>
      <c r="C310" s="11" t="s">
        <v>693</v>
      </c>
      <c r="D310" s="11"/>
      <c r="E310" s="11"/>
      <c r="F310" s="11"/>
      <c r="G310" s="3" t="s">
        <v>168</v>
      </c>
      <c r="H310" s="4"/>
      <c r="I310" s="5">
        <v>0</v>
      </c>
      <c r="J310" s="5">
        <f t="shared" si="32"/>
        <v>0</v>
      </c>
    </row>
    <row r="311" spans="2:10" x14ac:dyDescent="0.25">
      <c r="B311" s="9" t="s">
        <v>213</v>
      </c>
      <c r="C311" s="11" t="s">
        <v>694</v>
      </c>
      <c r="D311" s="11"/>
      <c r="E311" s="11"/>
      <c r="F311" s="11"/>
      <c r="G311" s="3" t="s">
        <v>168</v>
      </c>
      <c r="H311" s="4"/>
      <c r="I311" s="5">
        <v>0</v>
      </c>
      <c r="J311" s="5">
        <f t="shared" si="32"/>
        <v>0</v>
      </c>
    </row>
    <row r="312" spans="2:10" x14ac:dyDescent="0.25">
      <c r="B312" s="9" t="s">
        <v>214</v>
      </c>
      <c r="C312" s="11" t="s">
        <v>695</v>
      </c>
      <c r="D312" s="11"/>
      <c r="E312" s="11"/>
      <c r="F312" s="11"/>
      <c r="G312" s="3" t="s">
        <v>168</v>
      </c>
      <c r="H312" s="4"/>
      <c r="I312" s="5">
        <v>0</v>
      </c>
      <c r="J312" s="5">
        <f t="shared" si="32"/>
        <v>0</v>
      </c>
    </row>
    <row r="313" spans="2:10" x14ac:dyDescent="0.25">
      <c r="B313" s="9" t="s">
        <v>215</v>
      </c>
      <c r="C313" s="11" t="s">
        <v>262</v>
      </c>
      <c r="D313" s="11"/>
      <c r="E313" s="11"/>
      <c r="F313" s="11"/>
      <c r="G313" s="3" t="s">
        <v>2</v>
      </c>
      <c r="H313" s="4">
        <v>1</v>
      </c>
      <c r="I313" s="5">
        <v>0</v>
      </c>
      <c r="J313" s="5">
        <f t="shared" si="32"/>
        <v>0</v>
      </c>
    </row>
    <row r="314" spans="2:10" ht="15.75" thickBot="1" x14ac:dyDescent="0.3">
      <c r="B314" s="44"/>
      <c r="C314" s="44"/>
      <c r="D314" s="44"/>
      <c r="E314" s="44"/>
      <c r="F314" s="44"/>
      <c r="G314" s="15"/>
      <c r="H314" s="16"/>
      <c r="I314" s="16"/>
      <c r="J314" s="56"/>
    </row>
    <row r="315" spans="2:10" ht="15.75" thickBot="1" x14ac:dyDescent="0.3">
      <c r="G315" s="15"/>
      <c r="H315" s="16"/>
      <c r="I315" s="16"/>
      <c r="J315" s="17">
        <f>SUM(J298:J314)</f>
        <v>0</v>
      </c>
    </row>
    <row r="316" spans="2:10" x14ac:dyDescent="0.25">
      <c r="G316" s="15"/>
      <c r="H316" s="16"/>
      <c r="I316" s="16"/>
      <c r="J316" s="12"/>
    </row>
    <row r="317" spans="2:10" x14ac:dyDescent="0.25">
      <c r="B317" s="6" t="s">
        <v>0</v>
      </c>
      <c r="C317" s="7" t="s">
        <v>1</v>
      </c>
      <c r="D317" s="8"/>
      <c r="E317" s="8"/>
      <c r="F317" s="38"/>
      <c r="G317" s="24" t="s">
        <v>2</v>
      </c>
      <c r="H317" s="6" t="s">
        <v>3</v>
      </c>
      <c r="I317" s="6" t="s">
        <v>839</v>
      </c>
      <c r="J317" s="6" t="s">
        <v>840</v>
      </c>
    </row>
    <row r="318" spans="2:10" x14ac:dyDescent="0.25">
      <c r="B318" s="9" t="s">
        <v>349</v>
      </c>
      <c r="C318" s="132" t="s">
        <v>150</v>
      </c>
      <c r="D318" s="133"/>
      <c r="E318" s="133"/>
      <c r="F318" s="134"/>
      <c r="G318" s="3"/>
      <c r="H318" s="4"/>
      <c r="I318" s="4"/>
      <c r="J318" s="5"/>
    </row>
    <row r="319" spans="2:10" x14ac:dyDescent="0.25">
      <c r="B319" s="9" t="s">
        <v>350</v>
      </c>
      <c r="C319" s="11" t="s">
        <v>208</v>
      </c>
      <c r="D319" s="11"/>
      <c r="E319" s="11"/>
      <c r="F319" s="11"/>
      <c r="G319" s="3" t="s">
        <v>2</v>
      </c>
      <c r="H319" s="4">
        <v>6</v>
      </c>
      <c r="I319" s="5">
        <v>0</v>
      </c>
      <c r="J319" s="5">
        <f t="shared" ref="J319:J320" si="33">I319*H319</f>
        <v>0</v>
      </c>
    </row>
    <row r="320" spans="2:10" x14ac:dyDescent="0.25">
      <c r="B320" s="9" t="s">
        <v>351</v>
      </c>
      <c r="C320" s="11" t="s">
        <v>260</v>
      </c>
      <c r="D320" s="11"/>
      <c r="E320" s="11"/>
      <c r="F320" s="11"/>
      <c r="G320" s="3" t="s">
        <v>2</v>
      </c>
      <c r="H320" s="4">
        <v>4</v>
      </c>
      <c r="I320" s="5">
        <v>0</v>
      </c>
      <c r="J320" s="5">
        <f t="shared" si="33"/>
        <v>0</v>
      </c>
    </row>
    <row r="321" spans="2:10" x14ac:dyDescent="0.25">
      <c r="B321" s="9" t="s">
        <v>352</v>
      </c>
      <c r="C321" s="11" t="s">
        <v>210</v>
      </c>
      <c r="D321" s="11"/>
      <c r="E321" s="11"/>
      <c r="F321" s="11"/>
      <c r="G321" s="3" t="s">
        <v>2</v>
      </c>
      <c r="H321" s="4">
        <v>6</v>
      </c>
      <c r="I321" s="5">
        <v>0</v>
      </c>
      <c r="J321" s="5">
        <f t="shared" ref="J321:J326" si="34">I321*H331</f>
        <v>0</v>
      </c>
    </row>
    <row r="322" spans="2:10" x14ac:dyDescent="0.25">
      <c r="B322" s="9" t="s">
        <v>353</v>
      </c>
      <c r="C322" s="11" t="s">
        <v>704</v>
      </c>
      <c r="D322" s="11"/>
      <c r="E322" s="11"/>
      <c r="F322" s="11"/>
      <c r="G322" s="3" t="s">
        <v>2</v>
      </c>
      <c r="H322" s="4">
        <v>6</v>
      </c>
      <c r="I322" s="5">
        <v>0</v>
      </c>
      <c r="J322" s="5">
        <f t="shared" si="34"/>
        <v>0</v>
      </c>
    </row>
    <row r="323" spans="2:10" x14ac:dyDescent="0.25">
      <c r="B323" s="9" t="s">
        <v>354</v>
      </c>
      <c r="C323" s="11" t="s">
        <v>696</v>
      </c>
      <c r="D323" s="11"/>
      <c r="E323" s="11"/>
      <c r="F323" s="11"/>
      <c r="G323" s="3" t="s">
        <v>2</v>
      </c>
      <c r="H323" s="4"/>
      <c r="I323" s="5">
        <v>0</v>
      </c>
      <c r="J323" s="5">
        <f t="shared" si="34"/>
        <v>0</v>
      </c>
    </row>
    <row r="324" spans="2:10" x14ac:dyDescent="0.25">
      <c r="B324" s="9" t="s">
        <v>355</v>
      </c>
      <c r="C324" s="11" t="s">
        <v>697</v>
      </c>
      <c r="D324" s="11"/>
      <c r="E324" s="11"/>
      <c r="F324" s="11"/>
      <c r="G324" s="3" t="s">
        <v>2</v>
      </c>
      <c r="H324" s="4">
        <f>H321</f>
        <v>6</v>
      </c>
      <c r="I324" s="5">
        <v>0</v>
      </c>
      <c r="J324" s="5">
        <f t="shared" si="34"/>
        <v>0</v>
      </c>
    </row>
    <row r="325" spans="2:10" x14ac:dyDescent="0.25">
      <c r="B325" s="9" t="s">
        <v>710</v>
      </c>
      <c r="C325" s="11" t="s">
        <v>698</v>
      </c>
      <c r="D325" s="11"/>
      <c r="E325" s="11"/>
      <c r="F325" s="11"/>
      <c r="G325" s="3" t="s">
        <v>2</v>
      </c>
      <c r="H325" s="4"/>
      <c r="I325" s="5">
        <v>0</v>
      </c>
      <c r="J325" s="5">
        <f t="shared" si="34"/>
        <v>0</v>
      </c>
    </row>
    <row r="326" spans="2:10" x14ac:dyDescent="0.25">
      <c r="B326" s="9" t="s">
        <v>711</v>
      </c>
      <c r="C326" s="11" t="s">
        <v>849</v>
      </c>
      <c r="D326" s="11"/>
      <c r="E326" s="11"/>
      <c r="F326" s="11"/>
      <c r="G326" s="3" t="s">
        <v>2</v>
      </c>
      <c r="H326" s="4"/>
      <c r="I326" s="5">
        <v>0</v>
      </c>
      <c r="J326" s="5">
        <f t="shared" si="34"/>
        <v>0</v>
      </c>
    </row>
    <row r="327" spans="2:10" x14ac:dyDescent="0.25">
      <c r="B327" s="9" t="s">
        <v>712</v>
      </c>
      <c r="C327" s="11" t="s">
        <v>701</v>
      </c>
      <c r="D327" s="11"/>
      <c r="E327" s="11"/>
      <c r="F327" s="11"/>
      <c r="G327" s="3" t="s">
        <v>2</v>
      </c>
      <c r="H327" s="4">
        <v>2</v>
      </c>
      <c r="I327" s="5">
        <v>0</v>
      </c>
      <c r="J327" s="5">
        <f>I327*H334</f>
        <v>0</v>
      </c>
    </row>
    <row r="328" spans="2:10" x14ac:dyDescent="0.25">
      <c r="B328" s="9" t="s">
        <v>713</v>
      </c>
      <c r="C328" s="11" t="s">
        <v>700</v>
      </c>
      <c r="D328" s="11"/>
      <c r="E328" s="11"/>
      <c r="F328" s="11"/>
      <c r="G328" s="3" t="s">
        <v>2</v>
      </c>
      <c r="H328" s="4">
        <v>7</v>
      </c>
      <c r="I328" s="5">
        <v>0</v>
      </c>
      <c r="J328" s="5">
        <f t="shared" ref="J328:J340" si="35">I328*H328</f>
        <v>0</v>
      </c>
    </row>
    <row r="329" spans="2:10" x14ac:dyDescent="0.25">
      <c r="B329" s="9" t="s">
        <v>714</v>
      </c>
      <c r="C329" s="11" t="s">
        <v>303</v>
      </c>
      <c r="D329" s="11"/>
      <c r="E329" s="11"/>
      <c r="F329" s="11"/>
      <c r="G329" s="3" t="s">
        <v>2</v>
      </c>
      <c r="H329" s="4">
        <f>ROUNDUP(H321/4,0)</f>
        <v>2</v>
      </c>
      <c r="I329" s="5">
        <v>0</v>
      </c>
      <c r="J329" s="5">
        <f t="shared" si="35"/>
        <v>0</v>
      </c>
    </row>
    <row r="330" spans="2:10" x14ac:dyDescent="0.25">
      <c r="B330" s="9" t="s">
        <v>715</v>
      </c>
      <c r="C330" s="10" t="s">
        <v>684</v>
      </c>
      <c r="D330" s="11"/>
      <c r="E330" s="11"/>
      <c r="F330" s="29"/>
      <c r="G330" s="3" t="s">
        <v>2</v>
      </c>
      <c r="H330" s="4">
        <f>H331</f>
        <v>2</v>
      </c>
      <c r="I330" s="5">
        <v>0</v>
      </c>
      <c r="J330" s="5">
        <f t="shared" si="35"/>
        <v>0</v>
      </c>
    </row>
    <row r="331" spans="2:10" x14ac:dyDescent="0.25">
      <c r="B331" s="9" t="s">
        <v>716</v>
      </c>
      <c r="C331" s="10" t="s">
        <v>921</v>
      </c>
      <c r="D331" s="11"/>
      <c r="E331" s="11"/>
      <c r="F331" s="11"/>
      <c r="G331" s="3" t="s">
        <v>2</v>
      </c>
      <c r="H331" s="4">
        <f>ROUNDUP((H319+H320)/8,0)</f>
        <v>2</v>
      </c>
      <c r="I331" s="5">
        <v>0</v>
      </c>
      <c r="J331" s="5">
        <f t="shared" si="35"/>
        <v>0</v>
      </c>
    </row>
    <row r="332" spans="2:10" x14ac:dyDescent="0.25">
      <c r="B332" s="9" t="s">
        <v>717</v>
      </c>
      <c r="C332" s="10" t="s">
        <v>683</v>
      </c>
      <c r="D332" s="11"/>
      <c r="E332" s="11"/>
      <c r="F332" s="11"/>
      <c r="G332" s="3" t="s">
        <v>2</v>
      </c>
      <c r="H332" s="4">
        <f>ROUNDUP((H319/2-H331),0)</f>
        <v>1</v>
      </c>
      <c r="I332" s="5">
        <v>0</v>
      </c>
      <c r="J332" s="5">
        <f t="shared" si="35"/>
        <v>0</v>
      </c>
    </row>
    <row r="333" spans="2:10" x14ac:dyDescent="0.25">
      <c r="B333" s="9" t="s">
        <v>718</v>
      </c>
      <c r="C333" s="10" t="s">
        <v>705</v>
      </c>
      <c r="D333" s="11"/>
      <c r="E333" s="11"/>
      <c r="F333" s="11"/>
      <c r="G333" s="3" t="s">
        <v>2</v>
      </c>
      <c r="H333" s="4">
        <f>H331+H332</f>
        <v>3</v>
      </c>
      <c r="I333" s="5">
        <v>0</v>
      </c>
      <c r="J333" s="5">
        <f t="shared" si="35"/>
        <v>0</v>
      </c>
    </row>
    <row r="334" spans="2:10" x14ac:dyDescent="0.25">
      <c r="B334" s="9" t="s">
        <v>719</v>
      </c>
      <c r="C334" s="11" t="s">
        <v>255</v>
      </c>
      <c r="D334" s="11"/>
      <c r="E334" s="11"/>
      <c r="F334" s="11"/>
      <c r="G334" s="3" t="s">
        <v>168</v>
      </c>
      <c r="H334" s="4"/>
      <c r="I334" s="5">
        <v>0</v>
      </c>
      <c r="J334" s="5">
        <f t="shared" si="35"/>
        <v>0</v>
      </c>
    </row>
    <row r="335" spans="2:10" x14ac:dyDescent="0.25">
      <c r="B335" s="9" t="s">
        <v>720</v>
      </c>
      <c r="C335" s="11" t="s">
        <v>256</v>
      </c>
      <c r="D335" s="11"/>
      <c r="E335" s="11"/>
      <c r="F335" s="11"/>
      <c r="G335" s="3" t="s">
        <v>168</v>
      </c>
      <c r="H335" s="4"/>
      <c r="I335" s="5">
        <v>0</v>
      </c>
      <c r="J335" s="5">
        <f t="shared" si="35"/>
        <v>0</v>
      </c>
    </row>
    <row r="336" spans="2:10" x14ac:dyDescent="0.25">
      <c r="B336" s="9" t="s">
        <v>721</v>
      </c>
      <c r="C336" s="11" t="s">
        <v>257</v>
      </c>
      <c r="D336" s="11"/>
      <c r="E336" s="11"/>
      <c r="F336" s="11"/>
      <c r="G336" s="3" t="s">
        <v>168</v>
      </c>
      <c r="H336" s="4"/>
      <c r="I336" s="5">
        <v>0</v>
      </c>
      <c r="J336" s="5">
        <f t="shared" si="35"/>
        <v>0</v>
      </c>
    </row>
    <row r="337" spans="2:10" x14ac:dyDescent="0.25">
      <c r="B337" s="9" t="s">
        <v>722</v>
      </c>
      <c r="C337" s="11" t="s">
        <v>258</v>
      </c>
      <c r="D337" s="11"/>
      <c r="E337" s="11"/>
      <c r="F337" s="11"/>
      <c r="G337" s="3" t="s">
        <v>168</v>
      </c>
      <c r="H337" s="4"/>
      <c r="I337" s="5">
        <v>0</v>
      </c>
      <c r="J337" s="5">
        <f t="shared" si="35"/>
        <v>0</v>
      </c>
    </row>
    <row r="338" spans="2:10" x14ac:dyDescent="0.25">
      <c r="B338" s="9" t="s">
        <v>723</v>
      </c>
      <c r="C338" s="11" t="s">
        <v>259</v>
      </c>
      <c r="D338" s="11"/>
      <c r="E338" s="11"/>
      <c r="F338" s="11"/>
      <c r="G338" s="3" t="s">
        <v>168</v>
      </c>
      <c r="H338" s="4"/>
      <c r="I338" s="5">
        <v>0</v>
      </c>
      <c r="J338" s="5">
        <f t="shared" si="35"/>
        <v>0</v>
      </c>
    </row>
    <row r="339" spans="2:10" x14ac:dyDescent="0.25">
      <c r="B339" s="9" t="s">
        <v>724</v>
      </c>
      <c r="C339" s="11" t="s">
        <v>689</v>
      </c>
      <c r="D339" s="11"/>
      <c r="E339" s="11"/>
      <c r="F339" s="11"/>
      <c r="G339" s="3" t="s">
        <v>168</v>
      </c>
      <c r="H339" s="4"/>
      <c r="I339" s="5">
        <v>0</v>
      </c>
      <c r="J339" s="5">
        <f t="shared" si="35"/>
        <v>0</v>
      </c>
    </row>
    <row r="340" spans="2:10" x14ac:dyDescent="0.25">
      <c r="B340" s="9" t="s">
        <v>725</v>
      </c>
      <c r="C340" s="11" t="s">
        <v>261</v>
      </c>
      <c r="D340" s="11"/>
      <c r="E340" s="11"/>
      <c r="F340" s="11"/>
      <c r="G340" s="3" t="s">
        <v>2</v>
      </c>
      <c r="H340" s="4">
        <v>5</v>
      </c>
      <c r="I340" s="5">
        <v>0</v>
      </c>
      <c r="J340" s="5">
        <f t="shared" si="35"/>
        <v>0</v>
      </c>
    </row>
    <row r="341" spans="2:10" ht="15.75" thickBot="1" x14ac:dyDescent="0.3">
      <c r="B341" s="44"/>
      <c r="C341" s="44"/>
      <c r="D341" s="44"/>
      <c r="E341" s="44"/>
      <c r="F341" s="44"/>
      <c r="G341" s="49"/>
      <c r="H341" s="50"/>
      <c r="I341" s="50"/>
      <c r="J341" s="51"/>
    </row>
    <row r="342" spans="2:10" ht="15.75" thickBot="1" x14ac:dyDescent="0.3">
      <c r="G342" s="15"/>
      <c r="H342" s="16"/>
      <c r="I342" s="16"/>
      <c r="J342" s="17">
        <f>SUM(J319:J340)</f>
        <v>0</v>
      </c>
    </row>
    <row r="343" spans="2:10" x14ac:dyDescent="0.25">
      <c r="G343" s="15"/>
      <c r="H343" s="16"/>
      <c r="I343" s="16"/>
      <c r="J343" s="12"/>
    </row>
    <row r="344" spans="2:10" x14ac:dyDescent="0.25">
      <c r="B344" s="6" t="s">
        <v>0</v>
      </c>
      <c r="C344" s="7" t="s">
        <v>1</v>
      </c>
      <c r="D344" s="8"/>
      <c r="E344" s="8"/>
      <c r="F344" s="38"/>
      <c r="G344" s="24" t="s">
        <v>2</v>
      </c>
      <c r="H344" s="6" t="s">
        <v>3</v>
      </c>
      <c r="I344" s="6" t="s">
        <v>839</v>
      </c>
      <c r="J344" s="6" t="s">
        <v>840</v>
      </c>
    </row>
    <row r="345" spans="2:10" x14ac:dyDescent="0.25">
      <c r="B345" s="9" t="s">
        <v>667</v>
      </c>
      <c r="C345" s="11" t="s">
        <v>209</v>
      </c>
      <c r="D345" s="11"/>
      <c r="E345" s="11"/>
      <c r="F345" s="11"/>
      <c r="G345" s="3" t="s">
        <v>2</v>
      </c>
      <c r="H345" s="4">
        <f>H319</f>
        <v>6</v>
      </c>
      <c r="I345" s="5">
        <v>0</v>
      </c>
      <c r="J345" s="5">
        <f t="shared" ref="J345:J363" si="36">I345*H345</f>
        <v>0</v>
      </c>
    </row>
    <row r="346" spans="2:10" x14ac:dyDescent="0.25">
      <c r="B346" s="9" t="s">
        <v>668</v>
      </c>
      <c r="C346" s="11" t="s">
        <v>263</v>
      </c>
      <c r="D346" s="11"/>
      <c r="E346" s="11"/>
      <c r="F346" s="11"/>
      <c r="G346" s="3" t="s">
        <v>2</v>
      </c>
      <c r="H346" s="4">
        <f>H320</f>
        <v>4</v>
      </c>
      <c r="I346" s="5">
        <v>0</v>
      </c>
      <c r="J346" s="5">
        <f t="shared" si="36"/>
        <v>0</v>
      </c>
    </row>
    <row r="347" spans="2:10" x14ac:dyDescent="0.25">
      <c r="B347" s="9" t="s">
        <v>669</v>
      </c>
      <c r="C347" s="11" t="s">
        <v>687</v>
      </c>
      <c r="D347" s="11"/>
      <c r="E347" s="11"/>
      <c r="F347" s="11"/>
      <c r="G347" s="3" t="s">
        <v>2</v>
      </c>
      <c r="H347" s="4">
        <f>H321</f>
        <v>6</v>
      </c>
      <c r="I347" s="5">
        <v>0</v>
      </c>
      <c r="J347" s="5">
        <f t="shared" si="36"/>
        <v>0</v>
      </c>
    </row>
    <row r="348" spans="2:10" x14ac:dyDescent="0.25">
      <c r="B348" s="9" t="s">
        <v>670</v>
      </c>
      <c r="C348" s="11" t="s">
        <v>703</v>
      </c>
      <c r="D348" s="11"/>
      <c r="E348" s="11"/>
      <c r="F348" s="11"/>
      <c r="G348" s="3" t="s">
        <v>2</v>
      </c>
      <c r="H348" s="4">
        <f>H322</f>
        <v>6</v>
      </c>
      <c r="I348" s="5">
        <v>0</v>
      </c>
      <c r="J348" s="5">
        <f t="shared" si="36"/>
        <v>0</v>
      </c>
    </row>
    <row r="349" spans="2:10" x14ac:dyDescent="0.25">
      <c r="B349" s="9" t="s">
        <v>671</v>
      </c>
      <c r="C349" s="11" t="s">
        <v>728</v>
      </c>
      <c r="D349" s="11"/>
      <c r="E349" s="11"/>
      <c r="F349" s="11"/>
      <c r="G349" s="3" t="s">
        <v>2</v>
      </c>
      <c r="H349" s="4">
        <f>SUM(H323:H326)</f>
        <v>6</v>
      </c>
      <c r="I349" s="5">
        <v>0</v>
      </c>
      <c r="J349" s="5">
        <f t="shared" si="36"/>
        <v>0</v>
      </c>
    </row>
    <row r="350" spans="2:10" x14ac:dyDescent="0.25">
      <c r="B350" s="9" t="s">
        <v>672</v>
      </c>
      <c r="C350" s="11" t="s">
        <v>702</v>
      </c>
      <c r="D350" s="11"/>
      <c r="E350" s="11"/>
      <c r="F350" s="11"/>
      <c r="G350" s="3" t="s">
        <v>2</v>
      </c>
      <c r="H350" s="4">
        <f t="shared" ref="H350:H355" si="37">H327</f>
        <v>2</v>
      </c>
      <c r="I350" s="5">
        <v>0</v>
      </c>
      <c r="J350" s="5">
        <f t="shared" si="36"/>
        <v>0</v>
      </c>
    </row>
    <row r="351" spans="2:10" x14ac:dyDescent="0.25">
      <c r="B351" s="9" t="s">
        <v>673</v>
      </c>
      <c r="C351" s="11" t="s">
        <v>699</v>
      </c>
      <c r="D351" s="11"/>
      <c r="E351" s="11"/>
      <c r="F351" s="11"/>
      <c r="G351" s="3" t="s">
        <v>2</v>
      </c>
      <c r="H351" s="4">
        <f t="shared" si="37"/>
        <v>7</v>
      </c>
      <c r="I351" s="5">
        <v>0</v>
      </c>
      <c r="J351" s="5">
        <f t="shared" si="36"/>
        <v>0</v>
      </c>
    </row>
    <row r="352" spans="2:10" x14ac:dyDescent="0.25">
      <c r="B352" s="9" t="s">
        <v>674</v>
      </c>
      <c r="C352" s="11" t="s">
        <v>211</v>
      </c>
      <c r="D352" s="11"/>
      <c r="E352" s="11"/>
      <c r="F352" s="11"/>
      <c r="G352" s="3" t="s">
        <v>2</v>
      </c>
      <c r="H352" s="4">
        <f t="shared" si="37"/>
        <v>2</v>
      </c>
      <c r="I352" s="5">
        <v>0</v>
      </c>
      <c r="J352" s="5">
        <f t="shared" si="36"/>
        <v>0</v>
      </c>
    </row>
    <row r="353" spans="2:10" ht="13.9" customHeight="1" x14ac:dyDescent="0.25">
      <c r="B353" s="9" t="s">
        <v>675</v>
      </c>
      <c r="C353" s="10" t="s">
        <v>686</v>
      </c>
      <c r="D353" s="11"/>
      <c r="E353" s="11"/>
      <c r="F353" s="29"/>
      <c r="G353" s="3" t="s">
        <v>2</v>
      </c>
      <c r="H353" s="4">
        <f t="shared" si="37"/>
        <v>2</v>
      </c>
      <c r="I353" s="5">
        <v>0</v>
      </c>
      <c r="J353" s="48">
        <f t="shared" si="36"/>
        <v>0</v>
      </c>
    </row>
    <row r="354" spans="2:10" x14ac:dyDescent="0.25">
      <c r="B354" s="9" t="s">
        <v>676</v>
      </c>
      <c r="C354" s="10" t="s">
        <v>561</v>
      </c>
      <c r="D354" s="11"/>
      <c r="E354" s="11"/>
      <c r="F354" s="11"/>
      <c r="G354" s="3" t="s">
        <v>2</v>
      </c>
      <c r="H354" s="4">
        <f t="shared" si="37"/>
        <v>2</v>
      </c>
      <c r="I354" s="5">
        <v>0</v>
      </c>
      <c r="J354" s="5">
        <f t="shared" si="36"/>
        <v>0</v>
      </c>
    </row>
    <row r="355" spans="2:10" x14ac:dyDescent="0.25">
      <c r="B355" s="9" t="s">
        <v>677</v>
      </c>
      <c r="C355" s="10" t="s">
        <v>688</v>
      </c>
      <c r="D355" s="11"/>
      <c r="E355" s="11"/>
      <c r="F355" s="11"/>
      <c r="G355" s="3" t="s">
        <v>2</v>
      </c>
      <c r="H355" s="4">
        <f t="shared" si="37"/>
        <v>1</v>
      </c>
      <c r="I355" s="5">
        <v>0</v>
      </c>
      <c r="J355" s="5">
        <f t="shared" ref="J355:J356" si="38">I355*H355</f>
        <v>0</v>
      </c>
    </row>
    <row r="356" spans="2:10" x14ac:dyDescent="0.25">
      <c r="B356" s="9" t="s">
        <v>678</v>
      </c>
      <c r="C356" s="10" t="s">
        <v>707</v>
      </c>
      <c r="D356" s="11"/>
      <c r="E356" s="11"/>
      <c r="F356" s="11"/>
      <c r="G356" s="3" t="s">
        <v>2</v>
      </c>
      <c r="H356" s="4">
        <f>H354+H355</f>
        <v>3</v>
      </c>
      <c r="I356" s="5">
        <v>0</v>
      </c>
      <c r="J356" s="5">
        <f t="shared" si="38"/>
        <v>0</v>
      </c>
    </row>
    <row r="357" spans="2:10" x14ac:dyDescent="0.25">
      <c r="B357" s="9" t="s">
        <v>679</v>
      </c>
      <c r="C357" s="11" t="s">
        <v>690</v>
      </c>
      <c r="D357" s="11"/>
      <c r="E357" s="11"/>
      <c r="F357" s="11"/>
      <c r="G357" s="3" t="s">
        <v>168</v>
      </c>
      <c r="H357" s="4"/>
      <c r="I357" s="5">
        <v>0</v>
      </c>
      <c r="J357" s="5">
        <f t="shared" si="36"/>
        <v>0</v>
      </c>
    </row>
    <row r="358" spans="2:10" x14ac:dyDescent="0.25">
      <c r="B358" s="9" t="s">
        <v>680</v>
      </c>
      <c r="C358" s="11" t="s">
        <v>691</v>
      </c>
      <c r="D358" s="11"/>
      <c r="E358" s="11"/>
      <c r="F358" s="11"/>
      <c r="G358" s="3" t="s">
        <v>168</v>
      </c>
      <c r="H358" s="4"/>
      <c r="I358" s="5">
        <v>0</v>
      </c>
      <c r="J358" s="5">
        <f t="shared" si="36"/>
        <v>0</v>
      </c>
    </row>
    <row r="359" spans="2:10" x14ac:dyDescent="0.25">
      <c r="B359" s="9" t="s">
        <v>681</v>
      </c>
      <c r="C359" s="11" t="s">
        <v>692</v>
      </c>
      <c r="D359" s="11"/>
      <c r="E359" s="11"/>
      <c r="F359" s="11"/>
      <c r="G359" s="3" t="s">
        <v>168</v>
      </c>
      <c r="H359" s="4"/>
      <c r="I359" s="5">
        <v>0</v>
      </c>
      <c r="J359" s="5">
        <f t="shared" si="36"/>
        <v>0</v>
      </c>
    </row>
    <row r="360" spans="2:10" x14ac:dyDescent="0.25">
      <c r="B360" s="9" t="s">
        <v>682</v>
      </c>
      <c r="C360" s="11" t="s">
        <v>693</v>
      </c>
      <c r="D360" s="11"/>
      <c r="E360" s="11"/>
      <c r="F360" s="11"/>
      <c r="G360" s="3" t="s">
        <v>168</v>
      </c>
      <c r="H360" s="4"/>
      <c r="I360" s="5">
        <v>0</v>
      </c>
      <c r="J360" s="5">
        <f t="shared" si="36"/>
        <v>0</v>
      </c>
    </row>
    <row r="361" spans="2:10" x14ac:dyDescent="0.25">
      <c r="B361" s="9" t="s">
        <v>726</v>
      </c>
      <c r="C361" s="11" t="s">
        <v>694</v>
      </c>
      <c r="D361" s="11"/>
      <c r="E361" s="11"/>
      <c r="F361" s="11"/>
      <c r="G361" s="3" t="s">
        <v>168</v>
      </c>
      <c r="H361" s="4"/>
      <c r="I361" s="5">
        <v>0</v>
      </c>
      <c r="J361" s="5">
        <f t="shared" si="36"/>
        <v>0</v>
      </c>
    </row>
    <row r="362" spans="2:10" x14ac:dyDescent="0.25">
      <c r="B362" s="9" t="s">
        <v>727</v>
      </c>
      <c r="C362" s="11" t="s">
        <v>695</v>
      </c>
      <c r="D362" s="11"/>
      <c r="E362" s="11"/>
      <c r="F362" s="11"/>
      <c r="G362" s="3" t="s">
        <v>168</v>
      </c>
      <c r="H362" s="4"/>
      <c r="I362" s="5">
        <v>0</v>
      </c>
      <c r="J362" s="5">
        <f t="shared" si="36"/>
        <v>0</v>
      </c>
    </row>
    <row r="363" spans="2:10" x14ac:dyDescent="0.25">
      <c r="B363" s="9" t="s">
        <v>748</v>
      </c>
      <c r="C363" s="11" t="s">
        <v>262</v>
      </c>
      <c r="D363" s="11"/>
      <c r="E363" s="11"/>
      <c r="F363" s="11"/>
      <c r="G363" s="3" t="s">
        <v>2</v>
      </c>
      <c r="H363" s="4">
        <f>H340</f>
        <v>5</v>
      </c>
      <c r="I363" s="5">
        <v>0</v>
      </c>
      <c r="J363" s="5">
        <f t="shared" si="36"/>
        <v>0</v>
      </c>
    </row>
    <row r="364" spans="2:10" ht="15.75" thickBot="1" x14ac:dyDescent="0.3">
      <c r="B364" s="44"/>
      <c r="C364" s="44"/>
      <c r="D364" s="44"/>
      <c r="E364" s="44"/>
      <c r="F364" s="44"/>
      <c r="G364" s="15"/>
      <c r="H364" s="16"/>
      <c r="I364" s="16"/>
      <c r="J364" s="12"/>
    </row>
    <row r="365" spans="2:10" ht="15.75" thickBot="1" x14ac:dyDescent="0.3">
      <c r="G365" s="15"/>
      <c r="H365" s="16"/>
      <c r="I365" s="16"/>
      <c r="J365" s="17">
        <f>SUM(J345:J363)</f>
        <v>0</v>
      </c>
    </row>
    <row r="366" spans="2:10" x14ac:dyDescent="0.25">
      <c r="B366" s="45"/>
      <c r="C366" s="45"/>
      <c r="D366" s="45"/>
      <c r="E366" s="45"/>
      <c r="F366" s="45"/>
      <c r="G366" s="15"/>
      <c r="H366" s="16"/>
      <c r="I366" s="16"/>
      <c r="J366" s="12"/>
    </row>
    <row r="368" spans="2:10" x14ac:dyDescent="0.25">
      <c r="B368" s="101" t="s">
        <v>114</v>
      </c>
      <c r="C368" s="102"/>
      <c r="D368" s="102"/>
      <c r="E368" s="102"/>
      <c r="F368" s="102"/>
      <c r="G368" s="102"/>
      <c r="H368" s="102"/>
      <c r="I368" s="102"/>
      <c r="J368" s="19">
        <f>J365+J342+J277+J257+J295+J315</f>
        <v>0</v>
      </c>
    </row>
    <row r="370" spans="2:10" x14ac:dyDescent="0.25">
      <c r="B370" s="18" t="s">
        <v>708</v>
      </c>
      <c r="C370" s="18"/>
      <c r="D370" s="18"/>
      <c r="E370" s="18"/>
      <c r="F370" s="18"/>
      <c r="G370" s="25"/>
      <c r="H370" s="18"/>
      <c r="I370" s="18"/>
      <c r="J370" s="18"/>
    </row>
    <row r="371" spans="2:10" x14ac:dyDescent="0.25">
      <c r="J371" s="2"/>
    </row>
    <row r="372" spans="2:10" x14ac:dyDescent="0.25">
      <c r="B372" s="6" t="s">
        <v>0</v>
      </c>
      <c r="C372" s="7" t="s">
        <v>1</v>
      </c>
      <c r="D372" s="8"/>
      <c r="E372" s="8"/>
      <c r="F372" s="38"/>
      <c r="G372" s="24" t="s">
        <v>2</v>
      </c>
      <c r="H372" s="6" t="s">
        <v>3</v>
      </c>
      <c r="I372" s="6" t="s">
        <v>839</v>
      </c>
      <c r="J372" s="6" t="s">
        <v>840</v>
      </c>
    </row>
    <row r="373" spans="2:10" x14ac:dyDescent="0.25">
      <c r="B373" s="9" t="s">
        <v>36</v>
      </c>
      <c r="C373" s="107" t="s">
        <v>752</v>
      </c>
      <c r="D373" s="108"/>
      <c r="E373" s="108"/>
      <c r="F373" s="109"/>
      <c r="G373" s="3"/>
      <c r="H373" s="4"/>
      <c r="I373" s="4"/>
      <c r="J373" s="5"/>
    </row>
    <row r="374" spans="2:10" x14ac:dyDescent="0.25">
      <c r="B374" s="9" t="s">
        <v>62</v>
      </c>
      <c r="C374" s="11" t="s">
        <v>202</v>
      </c>
      <c r="D374" s="11"/>
      <c r="E374" s="11"/>
      <c r="F374" s="29"/>
      <c r="G374" s="3" t="s">
        <v>2</v>
      </c>
      <c r="H374" s="4">
        <v>7</v>
      </c>
      <c r="I374" s="5">
        <v>0</v>
      </c>
      <c r="J374" s="5">
        <f t="shared" ref="J374:J375" si="39">I374*H374</f>
        <v>0</v>
      </c>
    </row>
    <row r="375" spans="2:10" x14ac:dyDescent="0.25">
      <c r="B375" s="9" t="s">
        <v>115</v>
      </c>
      <c r="C375" s="11" t="s">
        <v>666</v>
      </c>
      <c r="D375" s="11"/>
      <c r="E375" s="11"/>
      <c r="F375" s="29"/>
      <c r="G375" s="3"/>
      <c r="H375" s="4">
        <v>8</v>
      </c>
      <c r="I375" s="5">
        <v>0</v>
      </c>
      <c r="J375" s="5">
        <f t="shared" si="39"/>
        <v>0</v>
      </c>
    </row>
    <row r="376" spans="2:10" x14ac:dyDescent="0.25">
      <c r="B376" s="9" t="s">
        <v>116</v>
      </c>
      <c r="C376" s="10" t="s">
        <v>921</v>
      </c>
      <c r="D376" s="11"/>
      <c r="E376" s="11"/>
      <c r="F376" s="29"/>
      <c r="G376" s="3" t="s">
        <v>2</v>
      </c>
      <c r="H376" s="4">
        <f>ROUNDUP((H374+H375)/8,0)</f>
        <v>2</v>
      </c>
      <c r="I376" s="5">
        <v>0</v>
      </c>
      <c r="J376" s="5">
        <f t="shared" ref="J376:J386" si="40">I376*H376</f>
        <v>0</v>
      </c>
    </row>
    <row r="377" spans="2:10" x14ac:dyDescent="0.25">
      <c r="B377" s="9" t="s">
        <v>117</v>
      </c>
      <c r="C377" s="10" t="s">
        <v>683</v>
      </c>
      <c r="D377" s="11"/>
      <c r="E377" s="11"/>
      <c r="F377" s="29"/>
      <c r="G377" s="3" t="s">
        <v>2</v>
      </c>
      <c r="H377" s="4">
        <f>ROUNDUP((H374+H375)/2-H376,0)</f>
        <v>6</v>
      </c>
      <c r="I377" s="5">
        <v>0</v>
      </c>
      <c r="J377" s="5">
        <f t="shared" si="40"/>
        <v>0</v>
      </c>
    </row>
    <row r="378" spans="2:10" x14ac:dyDescent="0.25">
      <c r="B378" s="9" t="s">
        <v>118</v>
      </c>
      <c r="C378" s="10" t="s">
        <v>684</v>
      </c>
      <c r="D378" s="11"/>
      <c r="E378" s="11"/>
      <c r="F378" s="29"/>
      <c r="G378" s="3" t="s">
        <v>2</v>
      </c>
      <c r="H378" s="4">
        <f>H376</f>
        <v>2</v>
      </c>
      <c r="I378" s="5">
        <v>0</v>
      </c>
      <c r="J378" s="5">
        <f t="shared" si="40"/>
        <v>0</v>
      </c>
    </row>
    <row r="379" spans="2:10" x14ac:dyDescent="0.25">
      <c r="B379" s="9" t="s">
        <v>119</v>
      </c>
      <c r="C379" s="11" t="s">
        <v>303</v>
      </c>
      <c r="D379" s="11"/>
      <c r="E379" s="11"/>
      <c r="F379" s="29"/>
      <c r="G379" s="3" t="s">
        <v>2</v>
      </c>
      <c r="H379" s="4">
        <f>ROUNDUP((H374+H375)/4,0)</f>
        <v>4</v>
      </c>
      <c r="I379" s="5">
        <v>0</v>
      </c>
      <c r="J379" s="5">
        <f t="shared" si="40"/>
        <v>0</v>
      </c>
    </row>
    <row r="380" spans="2:10" x14ac:dyDescent="0.25">
      <c r="B380" s="9" t="s">
        <v>120</v>
      </c>
      <c r="C380" s="11" t="s">
        <v>255</v>
      </c>
      <c r="D380" s="11"/>
      <c r="E380" s="11"/>
      <c r="F380" s="29"/>
      <c r="G380" s="3" t="s">
        <v>168</v>
      </c>
      <c r="H380" s="4"/>
      <c r="I380" s="5">
        <v>0</v>
      </c>
      <c r="J380" s="5">
        <f t="shared" si="40"/>
        <v>0</v>
      </c>
    </row>
    <row r="381" spans="2:10" x14ac:dyDescent="0.25">
      <c r="B381" s="9" t="s">
        <v>121</v>
      </c>
      <c r="C381" s="11" t="s">
        <v>256</v>
      </c>
      <c r="D381" s="11"/>
      <c r="E381" s="11"/>
      <c r="F381" s="29"/>
      <c r="G381" s="3" t="s">
        <v>168</v>
      </c>
      <c r="H381" s="4"/>
      <c r="I381" s="5">
        <v>0</v>
      </c>
      <c r="J381" s="5">
        <f t="shared" si="40"/>
        <v>0</v>
      </c>
    </row>
    <row r="382" spans="2:10" x14ac:dyDescent="0.25">
      <c r="B382" s="9" t="s">
        <v>122</v>
      </c>
      <c r="C382" s="11" t="s">
        <v>257</v>
      </c>
      <c r="D382" s="11"/>
      <c r="E382" s="11"/>
      <c r="F382" s="29"/>
      <c r="G382" s="3" t="s">
        <v>168</v>
      </c>
      <c r="H382" s="4"/>
      <c r="I382" s="5">
        <v>0</v>
      </c>
      <c r="J382" s="5">
        <f t="shared" si="40"/>
        <v>0</v>
      </c>
    </row>
    <row r="383" spans="2:10" x14ac:dyDescent="0.25">
      <c r="B383" s="9" t="s">
        <v>123</v>
      </c>
      <c r="C383" s="11" t="s">
        <v>258</v>
      </c>
      <c r="D383" s="11"/>
      <c r="E383" s="11"/>
      <c r="F383" s="29"/>
      <c r="G383" s="3" t="s">
        <v>168</v>
      </c>
      <c r="H383" s="4"/>
      <c r="I383" s="5">
        <v>0</v>
      </c>
      <c r="J383" s="5">
        <f t="shared" si="40"/>
        <v>0</v>
      </c>
    </row>
    <row r="384" spans="2:10" x14ac:dyDescent="0.25">
      <c r="B384" s="9" t="s">
        <v>124</v>
      </c>
      <c r="C384" s="11" t="s">
        <v>259</v>
      </c>
      <c r="D384" s="11"/>
      <c r="E384" s="11"/>
      <c r="F384" s="29"/>
      <c r="G384" s="3" t="s">
        <v>168</v>
      </c>
      <c r="H384" s="4"/>
      <c r="I384" s="5">
        <v>0</v>
      </c>
      <c r="J384" s="5">
        <f t="shared" si="40"/>
        <v>0</v>
      </c>
    </row>
    <row r="385" spans="2:10" x14ac:dyDescent="0.25">
      <c r="B385" s="9" t="s">
        <v>125</v>
      </c>
      <c r="C385" s="11" t="s">
        <v>689</v>
      </c>
      <c r="D385" s="11"/>
      <c r="E385" s="11"/>
      <c r="F385" s="29"/>
      <c r="G385" s="53" t="s">
        <v>168</v>
      </c>
      <c r="H385" s="54"/>
      <c r="I385" s="55">
        <v>0</v>
      </c>
      <c r="J385" s="55">
        <f t="shared" si="40"/>
        <v>0</v>
      </c>
    </row>
    <row r="386" spans="2:10" x14ac:dyDescent="0.25">
      <c r="B386" s="9" t="s">
        <v>126</v>
      </c>
      <c r="C386" s="11" t="s">
        <v>261</v>
      </c>
      <c r="D386" s="11"/>
      <c r="E386" s="11"/>
      <c r="F386" s="11"/>
      <c r="G386" s="3" t="s">
        <v>2</v>
      </c>
      <c r="H386" s="4">
        <v>4</v>
      </c>
      <c r="I386" s="5">
        <v>0</v>
      </c>
      <c r="J386" s="5">
        <f t="shared" si="40"/>
        <v>0</v>
      </c>
    </row>
    <row r="387" spans="2:10" ht="15.75" thickBot="1" x14ac:dyDescent="0.3">
      <c r="G387" s="15"/>
      <c r="H387" s="16"/>
      <c r="I387" s="16"/>
      <c r="J387" s="12"/>
    </row>
    <row r="388" spans="2:10" ht="15.75" thickBot="1" x14ac:dyDescent="0.3">
      <c r="G388" s="15"/>
      <c r="H388" s="16"/>
      <c r="I388" s="16"/>
      <c r="J388" s="17">
        <f>SUM(J374:J387)</f>
        <v>0</v>
      </c>
    </row>
    <row r="389" spans="2:10" x14ac:dyDescent="0.25">
      <c r="G389" s="15"/>
      <c r="H389" s="16"/>
      <c r="I389" s="16"/>
      <c r="J389" s="12"/>
    </row>
    <row r="390" spans="2:10" x14ac:dyDescent="0.25">
      <c r="B390" s="6" t="s">
        <v>0</v>
      </c>
      <c r="C390" s="7" t="s">
        <v>1</v>
      </c>
      <c r="D390" s="8"/>
      <c r="E390" s="8"/>
      <c r="F390" s="38"/>
      <c r="G390" s="24" t="s">
        <v>2</v>
      </c>
      <c r="H390" s="6" t="s">
        <v>3</v>
      </c>
      <c r="I390" s="6" t="s">
        <v>839</v>
      </c>
      <c r="J390" s="6" t="s">
        <v>840</v>
      </c>
    </row>
    <row r="391" spans="2:10" x14ac:dyDescent="0.25">
      <c r="B391" s="9" t="s">
        <v>265</v>
      </c>
      <c r="C391" s="45" t="s">
        <v>205</v>
      </c>
      <c r="D391" s="45"/>
      <c r="E391" s="45"/>
      <c r="F391" s="52"/>
      <c r="G391" s="46" t="s">
        <v>2</v>
      </c>
      <c r="H391" s="47">
        <f>H374</f>
        <v>7</v>
      </c>
      <c r="I391" s="48">
        <v>0</v>
      </c>
      <c r="J391" s="48">
        <f>I391*H391</f>
        <v>0</v>
      </c>
    </row>
    <row r="392" spans="2:10" x14ac:dyDescent="0.25">
      <c r="B392" s="9" t="s">
        <v>266</v>
      </c>
      <c r="C392" s="11" t="s">
        <v>253</v>
      </c>
      <c r="D392" s="11"/>
      <c r="E392" s="11"/>
      <c r="F392" s="29"/>
      <c r="G392" s="46" t="s">
        <v>2</v>
      </c>
      <c r="H392" s="47">
        <f>H375</f>
        <v>8</v>
      </c>
      <c r="I392" s="5">
        <v>0</v>
      </c>
      <c r="J392" s="48">
        <f t="shared" ref="J392:J406" si="41">I392*H392</f>
        <v>0</v>
      </c>
    </row>
    <row r="393" spans="2:10" x14ac:dyDescent="0.25">
      <c r="B393" s="9" t="s">
        <v>127</v>
      </c>
      <c r="C393" s="11" t="s">
        <v>76</v>
      </c>
      <c r="D393" s="11"/>
      <c r="E393" s="11"/>
      <c r="F393" s="29"/>
      <c r="G393" s="46" t="s">
        <v>2</v>
      </c>
      <c r="H393" s="4">
        <f>H391+H392</f>
        <v>15</v>
      </c>
      <c r="I393" s="5">
        <v>0</v>
      </c>
      <c r="J393" s="48">
        <f t="shared" si="41"/>
        <v>0</v>
      </c>
    </row>
    <row r="394" spans="2:10" x14ac:dyDescent="0.25">
      <c r="B394" s="9" t="s">
        <v>128</v>
      </c>
      <c r="C394" s="11" t="s">
        <v>77</v>
      </c>
      <c r="D394" s="11"/>
      <c r="E394" s="11"/>
      <c r="F394" s="29"/>
      <c r="G394" s="46" t="s">
        <v>2</v>
      </c>
      <c r="H394" s="4">
        <v>8</v>
      </c>
      <c r="I394" s="5">
        <v>0</v>
      </c>
      <c r="J394" s="48">
        <f t="shared" si="41"/>
        <v>0</v>
      </c>
    </row>
    <row r="395" spans="2:10" x14ac:dyDescent="0.25">
      <c r="B395" s="9" t="s">
        <v>189</v>
      </c>
      <c r="C395" s="10" t="s">
        <v>564</v>
      </c>
      <c r="D395" s="11"/>
      <c r="E395" s="11"/>
      <c r="F395" s="29"/>
      <c r="G395" s="3" t="s">
        <v>2</v>
      </c>
      <c r="H395" s="4">
        <f>H376</f>
        <v>2</v>
      </c>
      <c r="I395" s="5">
        <v>0</v>
      </c>
      <c r="J395" s="48">
        <f t="shared" si="41"/>
        <v>0</v>
      </c>
    </row>
    <row r="396" spans="2:10" x14ac:dyDescent="0.25">
      <c r="B396" s="9" t="s">
        <v>190</v>
      </c>
      <c r="C396" s="10" t="s">
        <v>685</v>
      </c>
      <c r="D396" s="11"/>
      <c r="E396" s="11"/>
      <c r="F396" s="29"/>
      <c r="G396" s="3" t="s">
        <v>2</v>
      </c>
      <c r="H396" s="4">
        <f>H377</f>
        <v>6</v>
      </c>
      <c r="I396" s="5">
        <v>0</v>
      </c>
      <c r="J396" s="48">
        <f t="shared" si="41"/>
        <v>0</v>
      </c>
    </row>
    <row r="397" spans="2:10" x14ac:dyDescent="0.25">
      <c r="B397" s="9" t="s">
        <v>191</v>
      </c>
      <c r="C397" s="10" t="s">
        <v>686</v>
      </c>
      <c r="D397" s="11"/>
      <c r="E397" s="11"/>
      <c r="F397" s="29"/>
      <c r="G397" s="3" t="s">
        <v>2</v>
      </c>
      <c r="H397" s="4">
        <f>H378</f>
        <v>2</v>
      </c>
      <c r="I397" s="5">
        <v>0</v>
      </c>
      <c r="J397" s="48">
        <f t="shared" si="41"/>
        <v>0</v>
      </c>
    </row>
    <row r="398" spans="2:10" x14ac:dyDescent="0.25">
      <c r="B398" s="9" t="s">
        <v>192</v>
      </c>
      <c r="C398" s="10" t="s">
        <v>706</v>
      </c>
      <c r="D398" s="11"/>
      <c r="E398" s="11"/>
      <c r="F398" s="29"/>
      <c r="G398" s="3" t="s">
        <v>2</v>
      </c>
      <c r="H398" s="4">
        <f>H395+H396</f>
        <v>8</v>
      </c>
      <c r="I398" s="5">
        <v>0</v>
      </c>
      <c r="J398" s="48">
        <f t="shared" si="41"/>
        <v>0</v>
      </c>
    </row>
    <row r="399" spans="2:10" x14ac:dyDescent="0.25">
      <c r="B399" s="9" t="s">
        <v>193</v>
      </c>
      <c r="C399" s="11" t="s">
        <v>665</v>
      </c>
      <c r="D399" s="11"/>
      <c r="E399" s="11"/>
      <c r="F399" s="29"/>
      <c r="G399" s="3" t="s">
        <v>2</v>
      </c>
      <c r="H399" s="4">
        <f>H379</f>
        <v>4</v>
      </c>
      <c r="I399" s="5">
        <v>0</v>
      </c>
      <c r="J399" s="5">
        <f t="shared" si="41"/>
        <v>0</v>
      </c>
    </row>
    <row r="400" spans="2:10" x14ac:dyDescent="0.25">
      <c r="B400" s="9" t="s">
        <v>194</v>
      </c>
      <c r="C400" s="11" t="s">
        <v>690</v>
      </c>
      <c r="D400" s="11"/>
      <c r="E400" s="11"/>
      <c r="F400" s="11"/>
      <c r="G400" s="3" t="s">
        <v>168</v>
      </c>
      <c r="H400" s="4"/>
      <c r="I400" s="5">
        <v>0</v>
      </c>
      <c r="J400" s="5">
        <f t="shared" si="41"/>
        <v>0</v>
      </c>
    </row>
    <row r="401" spans="2:10" x14ac:dyDescent="0.25">
      <c r="B401" s="9" t="s">
        <v>195</v>
      </c>
      <c r="C401" s="11" t="s">
        <v>691</v>
      </c>
      <c r="D401" s="11"/>
      <c r="E401" s="11"/>
      <c r="F401" s="11"/>
      <c r="G401" s="3" t="s">
        <v>168</v>
      </c>
      <c r="H401" s="4"/>
      <c r="I401" s="5">
        <v>0</v>
      </c>
      <c r="J401" s="5">
        <f t="shared" si="41"/>
        <v>0</v>
      </c>
    </row>
    <row r="402" spans="2:10" x14ac:dyDescent="0.25">
      <c r="B402" s="9" t="s">
        <v>196</v>
      </c>
      <c r="C402" s="11" t="s">
        <v>692</v>
      </c>
      <c r="D402" s="11"/>
      <c r="E402" s="11"/>
      <c r="F402" s="11"/>
      <c r="G402" s="3" t="s">
        <v>168</v>
      </c>
      <c r="H402" s="4"/>
      <c r="I402" s="5">
        <v>0</v>
      </c>
      <c r="J402" s="5">
        <f t="shared" si="41"/>
        <v>0</v>
      </c>
    </row>
    <row r="403" spans="2:10" x14ac:dyDescent="0.25">
      <c r="B403" s="9" t="s">
        <v>197</v>
      </c>
      <c r="C403" s="11" t="s">
        <v>693</v>
      </c>
      <c r="D403" s="11"/>
      <c r="E403" s="11"/>
      <c r="F403" s="11"/>
      <c r="G403" s="3" t="s">
        <v>168</v>
      </c>
      <c r="H403" s="4"/>
      <c r="I403" s="5">
        <v>0</v>
      </c>
      <c r="J403" s="5">
        <f t="shared" si="41"/>
        <v>0</v>
      </c>
    </row>
    <row r="404" spans="2:10" x14ac:dyDescent="0.25">
      <c r="B404" s="9" t="s">
        <v>198</v>
      </c>
      <c r="C404" s="11" t="s">
        <v>694</v>
      </c>
      <c r="D404" s="11"/>
      <c r="E404" s="11"/>
      <c r="F404" s="11"/>
      <c r="G404" s="3" t="s">
        <v>168</v>
      </c>
      <c r="H404" s="4"/>
      <c r="I404" s="5">
        <v>0</v>
      </c>
      <c r="J404" s="5">
        <f t="shared" si="41"/>
        <v>0</v>
      </c>
    </row>
    <row r="405" spans="2:10" x14ac:dyDescent="0.25">
      <c r="B405" s="9" t="s">
        <v>199</v>
      </c>
      <c r="C405" s="11" t="s">
        <v>695</v>
      </c>
      <c r="D405" s="11"/>
      <c r="E405" s="11"/>
      <c r="F405" s="11"/>
      <c r="G405" s="3" t="s">
        <v>168</v>
      </c>
      <c r="H405" s="4"/>
      <c r="I405" s="5">
        <v>0</v>
      </c>
      <c r="J405" s="5">
        <f t="shared" si="41"/>
        <v>0</v>
      </c>
    </row>
    <row r="406" spans="2:10" x14ac:dyDescent="0.25">
      <c r="B406" s="9" t="s">
        <v>216</v>
      </c>
      <c r="C406" s="11" t="s">
        <v>262</v>
      </c>
      <c r="D406" s="11"/>
      <c r="E406" s="11"/>
      <c r="F406" s="11"/>
      <c r="G406" s="3" t="s">
        <v>2</v>
      </c>
      <c r="H406" s="4">
        <f>H386</f>
        <v>4</v>
      </c>
      <c r="I406" s="5">
        <v>0</v>
      </c>
      <c r="J406" s="5">
        <f t="shared" si="41"/>
        <v>0</v>
      </c>
    </row>
    <row r="407" spans="2:10" ht="15.75" thickBot="1" x14ac:dyDescent="0.3">
      <c r="B407" s="44"/>
      <c r="C407" s="44"/>
      <c r="D407" s="44"/>
      <c r="E407" s="44"/>
      <c r="F407" s="44"/>
      <c r="G407" s="15"/>
      <c r="H407" s="16"/>
      <c r="I407" s="16"/>
      <c r="J407" s="56"/>
    </row>
    <row r="408" spans="2:10" ht="15.75" thickBot="1" x14ac:dyDescent="0.3">
      <c r="G408" s="15"/>
      <c r="H408" s="16"/>
      <c r="I408" s="16"/>
      <c r="J408" s="17">
        <f>SUM(J391:J407)</f>
        <v>0</v>
      </c>
    </row>
    <row r="409" spans="2:10" x14ac:dyDescent="0.25">
      <c r="G409" s="15"/>
      <c r="H409" s="16"/>
      <c r="I409" s="16"/>
      <c r="J409" s="12"/>
    </row>
    <row r="410" spans="2:10" x14ac:dyDescent="0.25">
      <c r="G410" s="15"/>
      <c r="H410" s="16"/>
      <c r="I410" s="16"/>
      <c r="J410" s="12"/>
    </row>
    <row r="411" spans="2:10" x14ac:dyDescent="0.25">
      <c r="B411" s="6" t="s">
        <v>0</v>
      </c>
      <c r="C411" s="7" t="s">
        <v>1</v>
      </c>
      <c r="D411" s="8"/>
      <c r="E411" s="8"/>
      <c r="F411" s="38"/>
      <c r="G411" s="24" t="s">
        <v>2</v>
      </c>
      <c r="H411" s="6" t="s">
        <v>3</v>
      </c>
      <c r="I411" s="6" t="s">
        <v>839</v>
      </c>
      <c r="J411" s="6" t="s">
        <v>840</v>
      </c>
    </row>
    <row r="412" spans="2:10" x14ac:dyDescent="0.25">
      <c r="B412" s="9" t="s">
        <v>217</v>
      </c>
      <c r="C412" s="114" t="s">
        <v>566</v>
      </c>
      <c r="D412" s="115"/>
      <c r="E412" s="115"/>
      <c r="F412" s="116"/>
      <c r="G412" s="3"/>
      <c r="H412" s="4"/>
      <c r="I412" s="4"/>
      <c r="J412" s="5"/>
    </row>
    <row r="413" spans="2:10" x14ac:dyDescent="0.25">
      <c r="B413" s="9" t="s">
        <v>218</v>
      </c>
      <c r="C413" s="11" t="s">
        <v>202</v>
      </c>
      <c r="D413" s="11"/>
      <c r="E413" s="11"/>
      <c r="F413" s="29"/>
      <c r="G413" s="3" t="s">
        <v>2</v>
      </c>
      <c r="H413" s="4">
        <v>8</v>
      </c>
      <c r="I413" s="5">
        <v>0</v>
      </c>
      <c r="J413" s="5">
        <f t="shared" ref="J413" si="42">I413*H413</f>
        <v>0</v>
      </c>
    </row>
    <row r="414" spans="2:10" x14ac:dyDescent="0.25">
      <c r="B414" s="9" t="s">
        <v>219</v>
      </c>
      <c r="C414" s="11" t="s">
        <v>666</v>
      </c>
      <c r="D414" s="11"/>
      <c r="E414" s="11"/>
      <c r="F414" s="29"/>
      <c r="G414" s="3" t="s">
        <v>2</v>
      </c>
      <c r="H414" s="4">
        <v>2</v>
      </c>
      <c r="I414" s="5">
        <v>0</v>
      </c>
      <c r="J414" s="5">
        <f t="shared" ref="J414" si="43">I414*H414</f>
        <v>0</v>
      </c>
    </row>
    <row r="415" spans="2:10" x14ac:dyDescent="0.25">
      <c r="B415" s="9" t="s">
        <v>220</v>
      </c>
      <c r="C415" s="10" t="s">
        <v>921</v>
      </c>
      <c r="D415" s="11"/>
      <c r="E415" s="11"/>
      <c r="F415" s="29"/>
      <c r="G415" s="3" t="s">
        <v>2</v>
      </c>
      <c r="H415" s="4">
        <f>ROUNDUP((H413+H414)/8,0)</f>
        <v>2</v>
      </c>
      <c r="I415" s="5">
        <v>0</v>
      </c>
      <c r="J415" s="5">
        <f t="shared" ref="J415:J425" si="44">I415*H415</f>
        <v>0</v>
      </c>
    </row>
    <row r="416" spans="2:10" x14ac:dyDescent="0.25">
      <c r="B416" s="9" t="s">
        <v>221</v>
      </c>
      <c r="C416" s="10" t="s">
        <v>683</v>
      </c>
      <c r="D416" s="11"/>
      <c r="E416" s="11"/>
      <c r="F416" s="29"/>
      <c r="G416" s="3" t="s">
        <v>2</v>
      </c>
      <c r="H416" s="4">
        <f>ROUNDUP((H413/2-H415),0)</f>
        <v>2</v>
      </c>
      <c r="I416" s="5">
        <v>0</v>
      </c>
      <c r="J416" s="5">
        <f t="shared" si="44"/>
        <v>0</v>
      </c>
    </row>
    <row r="417" spans="2:10" x14ac:dyDescent="0.25">
      <c r="B417" s="9" t="s">
        <v>267</v>
      </c>
      <c r="C417" s="10" t="s">
        <v>684</v>
      </c>
      <c r="D417" s="11"/>
      <c r="E417" s="11"/>
      <c r="F417" s="29"/>
      <c r="G417" s="3" t="s">
        <v>2</v>
      </c>
      <c r="H417" s="4">
        <f>H415</f>
        <v>2</v>
      </c>
      <c r="I417" s="5">
        <v>0</v>
      </c>
      <c r="J417" s="5">
        <f t="shared" si="44"/>
        <v>0</v>
      </c>
    </row>
    <row r="418" spans="2:10" x14ac:dyDescent="0.25">
      <c r="B418" s="9" t="s">
        <v>268</v>
      </c>
      <c r="C418" s="11" t="s">
        <v>303</v>
      </c>
      <c r="D418" s="11"/>
      <c r="E418" s="11"/>
      <c r="F418" s="29"/>
      <c r="G418" s="3" t="s">
        <v>2</v>
      </c>
      <c r="H418" s="4">
        <f>ROUNDUP(H433/3,0)</f>
        <v>2</v>
      </c>
      <c r="I418" s="5">
        <v>0</v>
      </c>
      <c r="J418" s="5">
        <f t="shared" si="44"/>
        <v>0</v>
      </c>
    </row>
    <row r="419" spans="2:10" x14ac:dyDescent="0.25">
      <c r="B419" s="9" t="s">
        <v>269</v>
      </c>
      <c r="C419" s="11" t="s">
        <v>255</v>
      </c>
      <c r="D419" s="11"/>
      <c r="E419" s="11"/>
      <c r="F419" s="29"/>
      <c r="G419" s="3" t="s">
        <v>168</v>
      </c>
      <c r="H419" s="4"/>
      <c r="I419" s="5">
        <v>0</v>
      </c>
      <c r="J419" s="5">
        <f t="shared" si="44"/>
        <v>0</v>
      </c>
    </row>
    <row r="420" spans="2:10" x14ac:dyDescent="0.25">
      <c r="B420" s="9" t="s">
        <v>270</v>
      </c>
      <c r="C420" s="11" t="s">
        <v>256</v>
      </c>
      <c r="D420" s="11"/>
      <c r="E420" s="11"/>
      <c r="F420" s="29"/>
      <c r="G420" s="3" t="s">
        <v>168</v>
      </c>
      <c r="H420" s="4"/>
      <c r="I420" s="5">
        <v>0</v>
      </c>
      <c r="J420" s="5">
        <f t="shared" si="44"/>
        <v>0</v>
      </c>
    </row>
    <row r="421" spans="2:10" x14ac:dyDescent="0.25">
      <c r="B421" s="9" t="s">
        <v>271</v>
      </c>
      <c r="C421" s="11" t="s">
        <v>257</v>
      </c>
      <c r="D421" s="11"/>
      <c r="E421" s="11"/>
      <c r="F421" s="29"/>
      <c r="G421" s="3" t="s">
        <v>168</v>
      </c>
      <c r="H421" s="4"/>
      <c r="I421" s="5">
        <v>0</v>
      </c>
      <c r="J421" s="5">
        <f t="shared" si="44"/>
        <v>0</v>
      </c>
    </row>
    <row r="422" spans="2:10" x14ac:dyDescent="0.25">
      <c r="B422" s="9" t="s">
        <v>329</v>
      </c>
      <c r="C422" s="11" t="s">
        <v>258</v>
      </c>
      <c r="D422" s="11"/>
      <c r="E422" s="11"/>
      <c r="F422" s="29"/>
      <c r="G422" s="3" t="s">
        <v>168</v>
      </c>
      <c r="H422" s="4"/>
      <c r="I422" s="5">
        <v>0</v>
      </c>
      <c r="J422" s="5">
        <f t="shared" si="44"/>
        <v>0</v>
      </c>
    </row>
    <row r="423" spans="2:10" x14ac:dyDescent="0.25">
      <c r="B423" s="9" t="s">
        <v>330</v>
      </c>
      <c r="C423" s="11" t="s">
        <v>259</v>
      </c>
      <c r="D423" s="11"/>
      <c r="E423" s="11"/>
      <c r="F423" s="29"/>
      <c r="G423" s="3" t="s">
        <v>168</v>
      </c>
      <c r="H423" s="4"/>
      <c r="I423" s="5">
        <v>0</v>
      </c>
      <c r="J423" s="5">
        <f t="shared" si="44"/>
        <v>0</v>
      </c>
    </row>
    <row r="424" spans="2:10" x14ac:dyDescent="0.25">
      <c r="B424" s="9" t="s">
        <v>331</v>
      </c>
      <c r="C424" s="11" t="s">
        <v>689</v>
      </c>
      <c r="D424" s="11"/>
      <c r="E424" s="11"/>
      <c r="F424" s="29"/>
      <c r="G424" s="53" t="s">
        <v>168</v>
      </c>
      <c r="H424" s="54"/>
      <c r="I424" s="55">
        <v>0</v>
      </c>
      <c r="J424" s="55">
        <f t="shared" si="44"/>
        <v>0</v>
      </c>
    </row>
    <row r="425" spans="2:10" x14ac:dyDescent="0.25">
      <c r="B425" s="9" t="s">
        <v>332</v>
      </c>
      <c r="C425" s="11" t="s">
        <v>261</v>
      </c>
      <c r="D425" s="11"/>
      <c r="E425" s="11"/>
      <c r="F425" s="11"/>
      <c r="G425" s="3" t="s">
        <v>2</v>
      </c>
      <c r="H425" s="4">
        <v>4</v>
      </c>
      <c r="I425" s="5">
        <v>0</v>
      </c>
      <c r="J425" s="5">
        <f t="shared" si="44"/>
        <v>0</v>
      </c>
    </row>
    <row r="426" spans="2:10" ht="15.75" thickBot="1" x14ac:dyDescent="0.3">
      <c r="G426" s="15"/>
      <c r="H426" s="16"/>
      <c r="I426" s="16"/>
      <c r="J426" s="12"/>
    </row>
    <row r="427" spans="2:10" ht="15.75" thickBot="1" x14ac:dyDescent="0.3">
      <c r="G427" s="15"/>
      <c r="H427" s="16"/>
      <c r="I427" s="16"/>
      <c r="J427" s="17">
        <f>SUM(J413:J426)</f>
        <v>0</v>
      </c>
    </row>
    <row r="428" spans="2:10" x14ac:dyDescent="0.25">
      <c r="G428" s="15"/>
      <c r="H428" s="16"/>
      <c r="I428" s="16"/>
      <c r="J428" s="12"/>
    </row>
    <row r="429" spans="2:10" x14ac:dyDescent="0.25">
      <c r="B429" s="6" t="s">
        <v>0</v>
      </c>
      <c r="C429" s="7" t="s">
        <v>1</v>
      </c>
      <c r="D429" s="8"/>
      <c r="E429" s="8"/>
      <c r="F429" s="38"/>
      <c r="G429" s="24" t="s">
        <v>2</v>
      </c>
      <c r="H429" s="6" t="s">
        <v>3</v>
      </c>
      <c r="I429" s="6" t="s">
        <v>839</v>
      </c>
      <c r="J429" s="6" t="s">
        <v>840</v>
      </c>
    </row>
    <row r="430" spans="2:10" x14ac:dyDescent="0.25">
      <c r="B430" s="9" t="s">
        <v>333</v>
      </c>
      <c r="C430" s="45" t="s">
        <v>205</v>
      </c>
      <c r="D430" s="45"/>
      <c r="E430" s="45"/>
      <c r="F430" s="52"/>
      <c r="G430" s="46" t="s">
        <v>2</v>
      </c>
      <c r="H430" s="47">
        <f>H413</f>
        <v>8</v>
      </c>
      <c r="I430" s="48">
        <v>0</v>
      </c>
      <c r="J430" s="48">
        <f>I430*H430</f>
        <v>0</v>
      </c>
    </row>
    <row r="431" spans="2:10" x14ac:dyDescent="0.25">
      <c r="B431" s="9" t="s">
        <v>334</v>
      </c>
      <c r="C431" s="11" t="s">
        <v>253</v>
      </c>
      <c r="D431" s="11"/>
      <c r="E431" s="11"/>
      <c r="F431" s="29"/>
      <c r="G431" s="46" t="s">
        <v>2</v>
      </c>
      <c r="H431" s="47">
        <f>H414</f>
        <v>2</v>
      </c>
      <c r="I431" s="5">
        <v>0</v>
      </c>
      <c r="J431" s="48">
        <f t="shared" ref="J431:J445" si="45">I431*H431</f>
        <v>0</v>
      </c>
    </row>
    <row r="432" spans="2:10" x14ac:dyDescent="0.25">
      <c r="B432" s="9" t="s">
        <v>335</v>
      </c>
      <c r="C432" s="11" t="s">
        <v>76</v>
      </c>
      <c r="D432" s="11"/>
      <c r="E432" s="11"/>
      <c r="F432" s="29"/>
      <c r="G432" s="46" t="s">
        <v>2</v>
      </c>
      <c r="H432" s="4">
        <f>H430+H431</f>
        <v>10</v>
      </c>
      <c r="I432" s="5">
        <v>0</v>
      </c>
      <c r="J432" s="48">
        <f t="shared" si="45"/>
        <v>0</v>
      </c>
    </row>
    <row r="433" spans="2:10" x14ac:dyDescent="0.25">
      <c r="B433" s="9" t="s">
        <v>336</v>
      </c>
      <c r="C433" s="11" t="s">
        <v>77</v>
      </c>
      <c r="D433" s="11"/>
      <c r="E433" s="11"/>
      <c r="F433" s="29"/>
      <c r="G433" s="46" t="s">
        <v>2</v>
      </c>
      <c r="H433" s="4">
        <v>5</v>
      </c>
      <c r="I433" s="5">
        <v>0</v>
      </c>
      <c r="J433" s="48">
        <f t="shared" si="45"/>
        <v>0</v>
      </c>
    </row>
    <row r="434" spans="2:10" x14ac:dyDescent="0.25">
      <c r="B434" s="9" t="s">
        <v>337</v>
      </c>
      <c r="C434" s="10" t="s">
        <v>564</v>
      </c>
      <c r="D434" s="11"/>
      <c r="E434" s="11"/>
      <c r="F434" s="29"/>
      <c r="G434" s="3" t="s">
        <v>2</v>
      </c>
      <c r="H434" s="4">
        <f>H415</f>
        <v>2</v>
      </c>
      <c r="I434" s="5">
        <v>0</v>
      </c>
      <c r="J434" s="48">
        <f t="shared" si="45"/>
        <v>0</v>
      </c>
    </row>
    <row r="435" spans="2:10" x14ac:dyDescent="0.25">
      <c r="B435" s="9" t="s">
        <v>338</v>
      </c>
      <c r="C435" s="10" t="s">
        <v>685</v>
      </c>
      <c r="D435" s="11"/>
      <c r="E435" s="11"/>
      <c r="F435" s="29"/>
      <c r="G435" s="3" t="s">
        <v>2</v>
      </c>
      <c r="H435" s="4">
        <f>H416</f>
        <v>2</v>
      </c>
      <c r="I435" s="5">
        <v>0</v>
      </c>
      <c r="J435" s="48">
        <f t="shared" si="45"/>
        <v>0</v>
      </c>
    </row>
    <row r="436" spans="2:10" x14ac:dyDescent="0.25">
      <c r="B436" s="9" t="s">
        <v>339</v>
      </c>
      <c r="C436" s="10" t="s">
        <v>686</v>
      </c>
      <c r="D436" s="11"/>
      <c r="E436" s="11"/>
      <c r="F436" s="29"/>
      <c r="G436" s="3" t="s">
        <v>2</v>
      </c>
      <c r="H436" s="4">
        <f>H417</f>
        <v>2</v>
      </c>
      <c r="I436" s="5">
        <v>0</v>
      </c>
      <c r="J436" s="48">
        <f t="shared" si="45"/>
        <v>0</v>
      </c>
    </row>
    <row r="437" spans="2:10" x14ac:dyDescent="0.25">
      <c r="B437" s="9" t="s">
        <v>340</v>
      </c>
      <c r="C437" s="10" t="s">
        <v>705</v>
      </c>
      <c r="D437" s="11"/>
      <c r="E437" s="11"/>
      <c r="F437" s="29"/>
      <c r="G437" s="3" t="s">
        <v>2</v>
      </c>
      <c r="H437" s="4">
        <f>H434+H435</f>
        <v>4</v>
      </c>
      <c r="I437" s="5">
        <v>0</v>
      </c>
      <c r="J437" s="48">
        <f t="shared" si="45"/>
        <v>0</v>
      </c>
    </row>
    <row r="438" spans="2:10" x14ac:dyDescent="0.25">
      <c r="B438" s="9" t="s">
        <v>341</v>
      </c>
      <c r="C438" s="11" t="s">
        <v>665</v>
      </c>
      <c r="D438" s="11"/>
      <c r="E438" s="11"/>
      <c r="F438" s="29"/>
      <c r="G438" s="3" t="s">
        <v>2</v>
      </c>
      <c r="H438" s="4">
        <f>H418</f>
        <v>2</v>
      </c>
      <c r="I438" s="5">
        <v>0</v>
      </c>
      <c r="J438" s="5">
        <f t="shared" si="45"/>
        <v>0</v>
      </c>
    </row>
    <row r="439" spans="2:10" x14ac:dyDescent="0.25">
      <c r="B439" s="9" t="s">
        <v>342</v>
      </c>
      <c r="C439" s="11" t="s">
        <v>690</v>
      </c>
      <c r="D439" s="11"/>
      <c r="E439" s="11"/>
      <c r="F439" s="11"/>
      <c r="G439" s="3" t="s">
        <v>168</v>
      </c>
      <c r="H439" s="4"/>
      <c r="I439" s="5">
        <v>0</v>
      </c>
      <c r="J439" s="5">
        <f t="shared" si="45"/>
        <v>0</v>
      </c>
    </row>
    <row r="440" spans="2:10" x14ac:dyDescent="0.25">
      <c r="B440" s="9" t="s">
        <v>343</v>
      </c>
      <c r="C440" s="11" t="s">
        <v>691</v>
      </c>
      <c r="D440" s="11"/>
      <c r="E440" s="11"/>
      <c r="F440" s="11"/>
      <c r="G440" s="3" t="s">
        <v>168</v>
      </c>
      <c r="H440" s="4"/>
      <c r="I440" s="5">
        <v>0</v>
      </c>
      <c r="J440" s="5">
        <f t="shared" si="45"/>
        <v>0</v>
      </c>
    </row>
    <row r="441" spans="2:10" x14ac:dyDescent="0.25">
      <c r="B441" s="9" t="s">
        <v>344</v>
      </c>
      <c r="C441" s="11" t="s">
        <v>692</v>
      </c>
      <c r="D441" s="11"/>
      <c r="E441" s="11"/>
      <c r="F441" s="11"/>
      <c r="G441" s="3" t="s">
        <v>168</v>
      </c>
      <c r="H441" s="4"/>
      <c r="I441" s="5">
        <v>0</v>
      </c>
      <c r="J441" s="5">
        <f t="shared" si="45"/>
        <v>0</v>
      </c>
    </row>
    <row r="442" spans="2:10" x14ac:dyDescent="0.25">
      <c r="B442" s="9" t="s">
        <v>345</v>
      </c>
      <c r="C442" s="11" t="s">
        <v>693</v>
      </c>
      <c r="D442" s="11"/>
      <c r="E442" s="11"/>
      <c r="F442" s="11"/>
      <c r="G442" s="3" t="s">
        <v>168</v>
      </c>
      <c r="H442" s="4"/>
      <c r="I442" s="5">
        <v>0</v>
      </c>
      <c r="J442" s="5">
        <f t="shared" si="45"/>
        <v>0</v>
      </c>
    </row>
    <row r="443" spans="2:10" x14ac:dyDescent="0.25">
      <c r="B443" s="9" t="s">
        <v>346</v>
      </c>
      <c r="C443" s="11" t="s">
        <v>694</v>
      </c>
      <c r="D443" s="11"/>
      <c r="E443" s="11"/>
      <c r="F443" s="11"/>
      <c r="G443" s="3" t="s">
        <v>168</v>
      </c>
      <c r="H443" s="4"/>
      <c r="I443" s="5">
        <v>0</v>
      </c>
      <c r="J443" s="5">
        <f t="shared" si="45"/>
        <v>0</v>
      </c>
    </row>
    <row r="444" spans="2:10" x14ac:dyDescent="0.25">
      <c r="B444" s="9" t="s">
        <v>347</v>
      </c>
      <c r="C444" s="11" t="s">
        <v>695</v>
      </c>
      <c r="D444" s="11"/>
      <c r="E444" s="11"/>
      <c r="F444" s="11"/>
      <c r="G444" s="3" t="s">
        <v>168</v>
      </c>
      <c r="H444" s="4"/>
      <c r="I444" s="5">
        <v>0</v>
      </c>
      <c r="J444" s="5">
        <f t="shared" si="45"/>
        <v>0</v>
      </c>
    </row>
    <row r="445" spans="2:10" x14ac:dyDescent="0.25">
      <c r="B445" s="9" t="s">
        <v>348</v>
      </c>
      <c r="C445" s="11" t="s">
        <v>262</v>
      </c>
      <c r="D445" s="11"/>
      <c r="E445" s="11"/>
      <c r="F445" s="11"/>
      <c r="G445" s="3" t="s">
        <v>2</v>
      </c>
      <c r="H445" s="4">
        <f>H425</f>
        <v>4</v>
      </c>
      <c r="I445" s="5">
        <v>0</v>
      </c>
      <c r="J445" s="5">
        <f t="shared" si="45"/>
        <v>0</v>
      </c>
    </row>
    <row r="446" spans="2:10" ht="15.75" thickBot="1" x14ac:dyDescent="0.3">
      <c r="B446" s="44"/>
      <c r="C446" s="44"/>
      <c r="D446" s="44"/>
      <c r="E446" s="44"/>
      <c r="F446" s="44"/>
      <c r="G446" s="15"/>
      <c r="H446" s="16"/>
      <c r="I446" s="16"/>
      <c r="J446" s="56"/>
    </row>
    <row r="447" spans="2:10" ht="15.75" thickBot="1" x14ac:dyDescent="0.3">
      <c r="G447" s="15"/>
      <c r="H447" s="16"/>
      <c r="I447" s="16"/>
      <c r="J447" s="17">
        <f>SUM(J430:J446)</f>
        <v>0</v>
      </c>
    </row>
    <row r="448" spans="2:10" x14ac:dyDescent="0.25">
      <c r="G448" s="15"/>
      <c r="H448" s="16"/>
      <c r="I448" s="16"/>
      <c r="J448" s="12"/>
    </row>
    <row r="449" spans="2:10" x14ac:dyDescent="0.25">
      <c r="B449" s="6" t="s">
        <v>0</v>
      </c>
      <c r="C449" s="7" t="s">
        <v>1</v>
      </c>
      <c r="D449" s="8"/>
      <c r="E449" s="8"/>
      <c r="F449" s="38"/>
      <c r="G449" s="24" t="s">
        <v>2</v>
      </c>
      <c r="H449" s="6" t="s">
        <v>3</v>
      </c>
      <c r="I449" s="6" t="s">
        <v>839</v>
      </c>
      <c r="J449" s="6" t="s">
        <v>840</v>
      </c>
    </row>
    <row r="450" spans="2:10" x14ac:dyDescent="0.25">
      <c r="B450" s="9" t="s">
        <v>349</v>
      </c>
      <c r="C450" s="132" t="s">
        <v>150</v>
      </c>
      <c r="D450" s="133"/>
      <c r="E450" s="133"/>
      <c r="F450" s="134"/>
      <c r="G450" s="3"/>
      <c r="H450" s="4"/>
      <c r="I450" s="4"/>
      <c r="J450" s="5"/>
    </row>
    <row r="451" spans="2:10" x14ac:dyDescent="0.25">
      <c r="B451" s="9" t="s">
        <v>350</v>
      </c>
      <c r="C451" s="11" t="s">
        <v>208</v>
      </c>
      <c r="D451" s="11"/>
      <c r="E451" s="11"/>
      <c r="F451" s="11"/>
      <c r="G451" s="3" t="s">
        <v>2</v>
      </c>
      <c r="H451" s="4">
        <v>21</v>
      </c>
      <c r="I451" s="5">
        <v>0</v>
      </c>
      <c r="J451" s="5">
        <f t="shared" ref="J451:J452" si="46">I451*H451</f>
        <v>0</v>
      </c>
    </row>
    <row r="452" spans="2:10" x14ac:dyDescent="0.25">
      <c r="B452" s="9" t="s">
        <v>351</v>
      </c>
      <c r="C452" s="11" t="s">
        <v>260</v>
      </c>
      <c r="D452" s="11"/>
      <c r="E452" s="11"/>
      <c r="F452" s="11"/>
      <c r="G452" s="3" t="s">
        <v>2</v>
      </c>
      <c r="H452" s="4">
        <v>0</v>
      </c>
      <c r="I452" s="5">
        <v>0</v>
      </c>
      <c r="J452" s="5">
        <f t="shared" si="46"/>
        <v>0</v>
      </c>
    </row>
    <row r="453" spans="2:10" x14ac:dyDescent="0.25">
      <c r="B453" s="9" t="s">
        <v>352</v>
      </c>
      <c r="C453" s="11" t="s">
        <v>210</v>
      </c>
      <c r="D453" s="11"/>
      <c r="E453" s="11"/>
      <c r="F453" s="11"/>
      <c r="G453" s="3" t="s">
        <v>2</v>
      </c>
      <c r="H453" s="4">
        <v>11</v>
      </c>
      <c r="I453" s="5">
        <v>0</v>
      </c>
      <c r="J453" s="5">
        <f t="shared" ref="J453:J458" si="47">I453*H463</f>
        <v>0</v>
      </c>
    </row>
    <row r="454" spans="2:10" x14ac:dyDescent="0.25">
      <c r="B454" s="9" t="s">
        <v>353</v>
      </c>
      <c r="C454" s="11" t="s">
        <v>704</v>
      </c>
      <c r="D454" s="11"/>
      <c r="E454" s="11"/>
      <c r="F454" s="11"/>
      <c r="G454" s="3" t="s">
        <v>2</v>
      </c>
      <c r="H454" s="4">
        <v>12</v>
      </c>
      <c r="I454" s="5">
        <v>0</v>
      </c>
      <c r="J454" s="5">
        <f t="shared" si="47"/>
        <v>0</v>
      </c>
    </row>
    <row r="455" spans="2:10" x14ac:dyDescent="0.25">
      <c r="B455" s="9" t="s">
        <v>354</v>
      </c>
      <c r="C455" s="11" t="s">
        <v>696</v>
      </c>
      <c r="D455" s="11"/>
      <c r="E455" s="11"/>
      <c r="F455" s="11"/>
      <c r="G455" s="3" t="s">
        <v>2</v>
      </c>
      <c r="H455" s="4"/>
      <c r="I455" s="5">
        <v>0</v>
      </c>
      <c r="J455" s="5">
        <f t="shared" si="47"/>
        <v>0</v>
      </c>
    </row>
    <row r="456" spans="2:10" x14ac:dyDescent="0.25">
      <c r="B456" s="9" t="s">
        <v>355</v>
      </c>
      <c r="C456" s="11" t="s">
        <v>697</v>
      </c>
      <c r="D456" s="11"/>
      <c r="E456" s="11"/>
      <c r="F456" s="11"/>
      <c r="G456" s="3" t="s">
        <v>2</v>
      </c>
      <c r="H456" s="4">
        <v>11</v>
      </c>
      <c r="I456" s="5">
        <v>0</v>
      </c>
      <c r="J456" s="5">
        <f t="shared" si="47"/>
        <v>0</v>
      </c>
    </row>
    <row r="457" spans="2:10" x14ac:dyDescent="0.25">
      <c r="B457" s="9" t="s">
        <v>710</v>
      </c>
      <c r="C457" s="11" t="s">
        <v>698</v>
      </c>
      <c r="D457" s="11"/>
      <c r="E457" s="11"/>
      <c r="F457" s="11"/>
      <c r="G457" s="3" t="s">
        <v>2</v>
      </c>
      <c r="H457" s="4"/>
      <c r="I457" s="5">
        <v>0</v>
      </c>
      <c r="J457" s="5">
        <f t="shared" si="47"/>
        <v>0</v>
      </c>
    </row>
    <row r="458" spans="2:10" x14ac:dyDescent="0.25">
      <c r="B458" s="9" t="s">
        <v>711</v>
      </c>
      <c r="C458" s="11" t="s">
        <v>849</v>
      </c>
      <c r="D458" s="11"/>
      <c r="E458" s="11"/>
      <c r="F458" s="11"/>
      <c r="G458" s="3" t="s">
        <v>2</v>
      </c>
      <c r="H458" s="4"/>
      <c r="I458" s="5">
        <v>0</v>
      </c>
      <c r="J458" s="5">
        <f t="shared" si="47"/>
        <v>0</v>
      </c>
    </row>
    <row r="459" spans="2:10" x14ac:dyDescent="0.25">
      <c r="B459" s="9" t="s">
        <v>712</v>
      </c>
      <c r="C459" s="11" t="s">
        <v>701</v>
      </c>
      <c r="D459" s="11"/>
      <c r="E459" s="11"/>
      <c r="F459" s="11"/>
      <c r="G459" s="3" t="s">
        <v>2</v>
      </c>
      <c r="H459" s="4">
        <v>1</v>
      </c>
      <c r="I459" s="5">
        <v>0</v>
      </c>
      <c r="J459" s="5">
        <f>I459*H466</f>
        <v>0</v>
      </c>
    </row>
    <row r="460" spans="2:10" x14ac:dyDescent="0.25">
      <c r="B460" s="9" t="s">
        <v>713</v>
      </c>
      <c r="C460" s="11" t="s">
        <v>700</v>
      </c>
      <c r="D460" s="11"/>
      <c r="E460" s="11"/>
      <c r="F460" s="11"/>
      <c r="G460" s="3" t="s">
        <v>2</v>
      </c>
      <c r="H460" s="4">
        <f>H456</f>
        <v>11</v>
      </c>
      <c r="I460" s="5">
        <v>0</v>
      </c>
      <c r="J460" s="5">
        <f t="shared" ref="J460:J472" si="48">I460*H460</f>
        <v>0</v>
      </c>
    </row>
    <row r="461" spans="2:10" x14ac:dyDescent="0.25">
      <c r="B461" s="9" t="s">
        <v>714</v>
      </c>
      <c r="C461" s="11" t="s">
        <v>303</v>
      </c>
      <c r="D461" s="11"/>
      <c r="E461" s="11"/>
      <c r="F461" s="11"/>
      <c r="G461" s="3" t="s">
        <v>2</v>
      </c>
      <c r="H461" s="4">
        <f>ROUNDUP(H453/2,0)</f>
        <v>6</v>
      </c>
      <c r="I461" s="5">
        <v>0</v>
      </c>
      <c r="J461" s="5">
        <f t="shared" si="48"/>
        <v>0</v>
      </c>
    </row>
    <row r="462" spans="2:10" x14ac:dyDescent="0.25">
      <c r="B462" s="9" t="s">
        <v>715</v>
      </c>
      <c r="C462" s="10" t="s">
        <v>684</v>
      </c>
      <c r="D462" s="11"/>
      <c r="E462" s="11"/>
      <c r="F462" s="29"/>
      <c r="G462" s="3" t="s">
        <v>2</v>
      </c>
      <c r="H462" s="4">
        <f>H463</f>
        <v>3</v>
      </c>
      <c r="I462" s="5">
        <v>0</v>
      </c>
      <c r="J462" s="5">
        <f t="shared" si="48"/>
        <v>0</v>
      </c>
    </row>
    <row r="463" spans="2:10" x14ac:dyDescent="0.25">
      <c r="B463" s="9" t="s">
        <v>716</v>
      </c>
      <c r="C463" s="10" t="s">
        <v>921</v>
      </c>
      <c r="D463" s="11"/>
      <c r="E463" s="11"/>
      <c r="F463" s="11"/>
      <c r="G463" s="3" t="s">
        <v>2</v>
      </c>
      <c r="H463" s="4">
        <f>ROUNDUP((H451+H452)/8,0)</f>
        <v>3</v>
      </c>
      <c r="I463" s="5">
        <v>0</v>
      </c>
      <c r="J463" s="5">
        <f t="shared" si="48"/>
        <v>0</v>
      </c>
    </row>
    <row r="464" spans="2:10" x14ac:dyDescent="0.25">
      <c r="B464" s="9" t="s">
        <v>717</v>
      </c>
      <c r="C464" s="10" t="s">
        <v>683</v>
      </c>
      <c r="D464" s="11"/>
      <c r="E464" s="11"/>
      <c r="F464" s="11"/>
      <c r="G464" s="3" t="s">
        <v>2</v>
      </c>
      <c r="H464" s="4">
        <f>ROUNDUP((H451/2-H463),0)</f>
        <v>8</v>
      </c>
      <c r="I464" s="5">
        <v>0</v>
      </c>
      <c r="J464" s="5">
        <f t="shared" si="48"/>
        <v>0</v>
      </c>
    </row>
    <row r="465" spans="2:10" x14ac:dyDescent="0.25">
      <c r="B465" s="9" t="s">
        <v>718</v>
      </c>
      <c r="C465" s="10" t="s">
        <v>705</v>
      </c>
      <c r="D465" s="11"/>
      <c r="E465" s="11"/>
      <c r="F465" s="11"/>
      <c r="G465" s="3" t="s">
        <v>2</v>
      </c>
      <c r="H465" s="4">
        <f>H463</f>
        <v>3</v>
      </c>
      <c r="I465" s="5">
        <v>0</v>
      </c>
      <c r="J465" s="5">
        <f t="shared" si="48"/>
        <v>0</v>
      </c>
    </row>
    <row r="466" spans="2:10" x14ac:dyDescent="0.25">
      <c r="B466" s="9" t="s">
        <v>719</v>
      </c>
      <c r="C466" s="11" t="s">
        <v>255</v>
      </c>
      <c r="D466" s="11"/>
      <c r="E466" s="11"/>
      <c r="F466" s="11"/>
      <c r="G466" s="3" t="s">
        <v>168</v>
      </c>
      <c r="H466" s="4"/>
      <c r="I466" s="5">
        <v>0</v>
      </c>
      <c r="J466" s="5">
        <f t="shared" si="48"/>
        <v>0</v>
      </c>
    </row>
    <row r="467" spans="2:10" x14ac:dyDescent="0.25">
      <c r="B467" s="9" t="s">
        <v>720</v>
      </c>
      <c r="C467" s="11" t="s">
        <v>256</v>
      </c>
      <c r="D467" s="11"/>
      <c r="E467" s="11"/>
      <c r="F467" s="11"/>
      <c r="G467" s="3" t="s">
        <v>168</v>
      </c>
      <c r="H467" s="4"/>
      <c r="I467" s="5">
        <v>0</v>
      </c>
      <c r="J467" s="5">
        <f t="shared" si="48"/>
        <v>0</v>
      </c>
    </row>
    <row r="468" spans="2:10" x14ac:dyDescent="0.25">
      <c r="B468" s="9" t="s">
        <v>721</v>
      </c>
      <c r="C468" s="11" t="s">
        <v>257</v>
      </c>
      <c r="D468" s="11"/>
      <c r="E468" s="11"/>
      <c r="F468" s="11"/>
      <c r="G468" s="3" t="s">
        <v>168</v>
      </c>
      <c r="H468" s="4"/>
      <c r="I468" s="5">
        <v>0</v>
      </c>
      <c r="J468" s="5">
        <f t="shared" si="48"/>
        <v>0</v>
      </c>
    </row>
    <row r="469" spans="2:10" x14ac:dyDescent="0.25">
      <c r="B469" s="9" t="s">
        <v>722</v>
      </c>
      <c r="C469" s="11" t="s">
        <v>258</v>
      </c>
      <c r="D469" s="11"/>
      <c r="E469" s="11"/>
      <c r="F469" s="11"/>
      <c r="G469" s="3" t="s">
        <v>168</v>
      </c>
      <c r="H469" s="4"/>
      <c r="I469" s="5">
        <v>0</v>
      </c>
      <c r="J469" s="5">
        <f t="shared" si="48"/>
        <v>0</v>
      </c>
    </row>
    <row r="470" spans="2:10" x14ac:dyDescent="0.25">
      <c r="B470" s="9" t="s">
        <v>723</v>
      </c>
      <c r="C470" s="11" t="s">
        <v>259</v>
      </c>
      <c r="D470" s="11"/>
      <c r="E470" s="11"/>
      <c r="F470" s="11"/>
      <c r="G470" s="3" t="s">
        <v>168</v>
      </c>
      <c r="H470" s="4"/>
      <c r="I470" s="5">
        <v>0</v>
      </c>
      <c r="J470" s="5">
        <f t="shared" si="48"/>
        <v>0</v>
      </c>
    </row>
    <row r="471" spans="2:10" x14ac:dyDescent="0.25">
      <c r="B471" s="9" t="s">
        <v>724</v>
      </c>
      <c r="C471" s="11" t="s">
        <v>689</v>
      </c>
      <c r="D471" s="11"/>
      <c r="E471" s="11"/>
      <c r="F471" s="11"/>
      <c r="G471" s="3" t="s">
        <v>168</v>
      </c>
      <c r="H471" s="4"/>
      <c r="I471" s="5">
        <v>0</v>
      </c>
      <c r="J471" s="5">
        <f t="shared" si="48"/>
        <v>0</v>
      </c>
    </row>
    <row r="472" spans="2:10" x14ac:dyDescent="0.25">
      <c r="B472" s="9" t="s">
        <v>725</v>
      </c>
      <c r="C472" s="11" t="s">
        <v>261</v>
      </c>
      <c r="D472" s="11"/>
      <c r="E472" s="11"/>
      <c r="F472" s="11"/>
      <c r="G472" s="3" t="s">
        <v>2</v>
      </c>
      <c r="H472" s="4">
        <v>4</v>
      </c>
      <c r="I472" s="5">
        <v>0</v>
      </c>
      <c r="J472" s="5">
        <f t="shared" si="48"/>
        <v>0</v>
      </c>
    </row>
    <row r="473" spans="2:10" ht="15.75" thickBot="1" x14ac:dyDescent="0.3">
      <c r="B473" s="44"/>
      <c r="C473" s="44"/>
      <c r="D473" s="44"/>
      <c r="E473" s="44"/>
      <c r="F473" s="44"/>
      <c r="G473" s="49"/>
      <c r="H473" s="50"/>
      <c r="I473" s="50"/>
      <c r="J473" s="51"/>
    </row>
    <row r="474" spans="2:10" ht="15.75" thickBot="1" x14ac:dyDescent="0.3">
      <c r="G474" s="15"/>
      <c r="H474" s="16"/>
      <c r="I474" s="16"/>
      <c r="J474" s="17">
        <f>SUM(J451:J472)</f>
        <v>0</v>
      </c>
    </row>
    <row r="475" spans="2:10" x14ac:dyDescent="0.25">
      <c r="G475" s="15"/>
      <c r="H475" s="16"/>
      <c r="I475" s="16"/>
      <c r="J475" s="12"/>
    </row>
    <row r="476" spans="2:10" x14ac:dyDescent="0.25">
      <c r="B476" s="6" t="s">
        <v>0</v>
      </c>
      <c r="C476" s="7" t="s">
        <v>1</v>
      </c>
      <c r="D476" s="8"/>
      <c r="E476" s="8"/>
      <c r="F476" s="38"/>
      <c r="G476" s="24" t="s">
        <v>2</v>
      </c>
      <c r="H476" s="6" t="s">
        <v>3</v>
      </c>
      <c r="I476" s="6" t="s">
        <v>839</v>
      </c>
      <c r="J476" s="6" t="s">
        <v>840</v>
      </c>
    </row>
    <row r="477" spans="2:10" x14ac:dyDescent="0.25">
      <c r="B477" s="9" t="s">
        <v>729</v>
      </c>
      <c r="C477" s="11" t="s">
        <v>209</v>
      </c>
      <c r="D477" s="11"/>
      <c r="E477" s="11"/>
      <c r="F477" s="11"/>
      <c r="G477" s="3" t="s">
        <v>2</v>
      </c>
      <c r="H477" s="4">
        <f>H451</f>
        <v>21</v>
      </c>
      <c r="I477" s="5">
        <v>0</v>
      </c>
      <c r="J477" s="5">
        <f t="shared" ref="J477:J495" si="49">I477*H477</f>
        <v>0</v>
      </c>
    </row>
    <row r="478" spans="2:10" x14ac:dyDescent="0.25">
      <c r="B478" s="9" t="s">
        <v>730</v>
      </c>
      <c r="C478" s="11" t="s">
        <v>263</v>
      </c>
      <c r="D478" s="11"/>
      <c r="E478" s="11"/>
      <c r="F478" s="11"/>
      <c r="G478" s="3" t="s">
        <v>2</v>
      </c>
      <c r="H478" s="4">
        <f>H452</f>
        <v>0</v>
      </c>
      <c r="I478" s="5">
        <v>0</v>
      </c>
      <c r="J478" s="5">
        <f t="shared" si="49"/>
        <v>0</v>
      </c>
    </row>
    <row r="479" spans="2:10" x14ac:dyDescent="0.25">
      <c r="B479" s="9" t="s">
        <v>731</v>
      </c>
      <c r="C479" s="11" t="s">
        <v>687</v>
      </c>
      <c r="D479" s="11"/>
      <c r="E479" s="11"/>
      <c r="F479" s="11"/>
      <c r="G479" s="3" t="s">
        <v>2</v>
      </c>
      <c r="H479" s="4">
        <f>H453</f>
        <v>11</v>
      </c>
      <c r="I479" s="5">
        <v>0</v>
      </c>
      <c r="J479" s="5">
        <f t="shared" si="49"/>
        <v>0</v>
      </c>
    </row>
    <row r="480" spans="2:10" x14ac:dyDescent="0.25">
      <c r="B480" s="9" t="s">
        <v>732</v>
      </c>
      <c r="C480" s="11" t="s">
        <v>703</v>
      </c>
      <c r="D480" s="11"/>
      <c r="E480" s="11"/>
      <c r="F480" s="11"/>
      <c r="G480" s="3" t="s">
        <v>2</v>
      </c>
      <c r="H480" s="4">
        <f>H454</f>
        <v>12</v>
      </c>
      <c r="I480" s="5">
        <v>0</v>
      </c>
      <c r="J480" s="5">
        <f t="shared" si="49"/>
        <v>0</v>
      </c>
    </row>
    <row r="481" spans="2:10" x14ac:dyDescent="0.25">
      <c r="B481" s="9" t="s">
        <v>733</v>
      </c>
      <c r="C481" s="11" t="s">
        <v>728</v>
      </c>
      <c r="D481" s="11"/>
      <c r="E481" s="11"/>
      <c r="F481" s="11"/>
      <c r="G481" s="3" t="s">
        <v>2</v>
      </c>
      <c r="H481" s="4">
        <f>SUM(H455:H458)</f>
        <v>11</v>
      </c>
      <c r="I481" s="5">
        <v>0</v>
      </c>
      <c r="J481" s="5">
        <f t="shared" si="49"/>
        <v>0</v>
      </c>
    </row>
    <row r="482" spans="2:10" x14ac:dyDescent="0.25">
      <c r="B482" s="9" t="s">
        <v>734</v>
      </c>
      <c r="C482" s="11" t="s">
        <v>702</v>
      </c>
      <c r="D482" s="11"/>
      <c r="E482" s="11"/>
      <c r="F482" s="11"/>
      <c r="G482" s="3" t="s">
        <v>2</v>
      </c>
      <c r="H482" s="4">
        <f t="shared" ref="H482:H487" si="50">H459</f>
        <v>1</v>
      </c>
      <c r="I482" s="5">
        <v>0</v>
      </c>
      <c r="J482" s="5">
        <f t="shared" si="49"/>
        <v>0</v>
      </c>
    </row>
    <row r="483" spans="2:10" x14ac:dyDescent="0.25">
      <c r="B483" s="9" t="s">
        <v>735</v>
      </c>
      <c r="C483" s="11" t="s">
        <v>699</v>
      </c>
      <c r="D483" s="11"/>
      <c r="E483" s="11"/>
      <c r="F483" s="11"/>
      <c r="G483" s="3" t="s">
        <v>2</v>
      </c>
      <c r="H483" s="4">
        <f t="shared" si="50"/>
        <v>11</v>
      </c>
      <c r="I483" s="5">
        <v>0</v>
      </c>
      <c r="J483" s="5">
        <f t="shared" si="49"/>
        <v>0</v>
      </c>
    </row>
    <row r="484" spans="2:10" x14ac:dyDescent="0.25">
      <c r="B484" s="9" t="s">
        <v>736</v>
      </c>
      <c r="C484" s="11" t="s">
        <v>211</v>
      </c>
      <c r="D484" s="11"/>
      <c r="E484" s="11"/>
      <c r="F484" s="11"/>
      <c r="G484" s="3" t="s">
        <v>2</v>
      </c>
      <c r="H484" s="4">
        <f t="shared" si="50"/>
        <v>6</v>
      </c>
      <c r="I484" s="5">
        <v>0</v>
      </c>
      <c r="J484" s="5">
        <f t="shared" si="49"/>
        <v>0</v>
      </c>
    </row>
    <row r="485" spans="2:10" ht="13.9" customHeight="1" x14ac:dyDescent="0.25">
      <c r="B485" s="9" t="s">
        <v>737</v>
      </c>
      <c r="C485" s="10" t="s">
        <v>686</v>
      </c>
      <c r="D485" s="11"/>
      <c r="E485" s="11"/>
      <c r="F485" s="29"/>
      <c r="G485" s="3" t="s">
        <v>2</v>
      </c>
      <c r="H485" s="4">
        <f t="shared" si="50"/>
        <v>3</v>
      </c>
      <c r="I485" s="5">
        <v>0</v>
      </c>
      <c r="J485" s="48">
        <f t="shared" si="49"/>
        <v>0</v>
      </c>
    </row>
    <row r="486" spans="2:10" x14ac:dyDescent="0.25">
      <c r="B486" s="9" t="s">
        <v>738</v>
      </c>
      <c r="C486" s="10" t="s">
        <v>561</v>
      </c>
      <c r="D486" s="11"/>
      <c r="E486" s="11"/>
      <c r="F486" s="11"/>
      <c r="G486" s="3" t="s">
        <v>2</v>
      </c>
      <c r="H486" s="4">
        <f t="shared" si="50"/>
        <v>3</v>
      </c>
      <c r="I486" s="5">
        <v>0</v>
      </c>
      <c r="J486" s="5">
        <f t="shared" si="49"/>
        <v>0</v>
      </c>
    </row>
    <row r="487" spans="2:10" x14ac:dyDescent="0.25">
      <c r="B487" s="9" t="s">
        <v>739</v>
      </c>
      <c r="C487" s="10" t="s">
        <v>688</v>
      </c>
      <c r="D487" s="11"/>
      <c r="E487" s="11"/>
      <c r="F487" s="11"/>
      <c r="G487" s="3" t="s">
        <v>2</v>
      </c>
      <c r="H487" s="4">
        <f t="shared" si="50"/>
        <v>8</v>
      </c>
      <c r="I487" s="5">
        <v>0</v>
      </c>
      <c r="J487" s="5">
        <f t="shared" si="49"/>
        <v>0</v>
      </c>
    </row>
    <row r="488" spans="2:10" x14ac:dyDescent="0.25">
      <c r="B488" s="9" t="s">
        <v>740</v>
      </c>
      <c r="C488" s="10" t="s">
        <v>707</v>
      </c>
      <c r="D488" s="11"/>
      <c r="E488" s="11"/>
      <c r="F488" s="11"/>
      <c r="G488" s="3" t="s">
        <v>2</v>
      </c>
      <c r="H488" s="4">
        <f>H486+H487</f>
        <v>11</v>
      </c>
      <c r="I488" s="5">
        <v>0</v>
      </c>
      <c r="J488" s="5">
        <f t="shared" si="49"/>
        <v>0</v>
      </c>
    </row>
    <row r="489" spans="2:10" x14ac:dyDescent="0.25">
      <c r="B489" s="9" t="s">
        <v>741</v>
      </c>
      <c r="C489" s="11" t="s">
        <v>690</v>
      </c>
      <c r="D489" s="11"/>
      <c r="E489" s="11"/>
      <c r="F489" s="11"/>
      <c r="G489" s="3" t="s">
        <v>168</v>
      </c>
      <c r="H489" s="4"/>
      <c r="I489" s="5">
        <v>0</v>
      </c>
      <c r="J489" s="5">
        <f t="shared" si="49"/>
        <v>0</v>
      </c>
    </row>
    <row r="490" spans="2:10" x14ac:dyDescent="0.25">
      <c r="B490" s="9" t="s">
        <v>742</v>
      </c>
      <c r="C490" s="11" t="s">
        <v>691</v>
      </c>
      <c r="D490" s="11"/>
      <c r="E490" s="11"/>
      <c r="F490" s="11"/>
      <c r="G490" s="3" t="s">
        <v>168</v>
      </c>
      <c r="H490" s="4"/>
      <c r="I490" s="5">
        <v>0</v>
      </c>
      <c r="J490" s="5">
        <f t="shared" si="49"/>
        <v>0</v>
      </c>
    </row>
    <row r="491" spans="2:10" x14ac:dyDescent="0.25">
      <c r="B491" s="9" t="s">
        <v>743</v>
      </c>
      <c r="C491" s="11" t="s">
        <v>692</v>
      </c>
      <c r="D491" s="11"/>
      <c r="E491" s="11"/>
      <c r="F491" s="11"/>
      <c r="G491" s="3" t="s">
        <v>168</v>
      </c>
      <c r="H491" s="4"/>
      <c r="I491" s="5">
        <v>0</v>
      </c>
      <c r="J491" s="5">
        <f t="shared" si="49"/>
        <v>0</v>
      </c>
    </row>
    <row r="492" spans="2:10" x14ac:dyDescent="0.25">
      <c r="B492" s="9" t="s">
        <v>744</v>
      </c>
      <c r="C492" s="11" t="s">
        <v>693</v>
      </c>
      <c r="D492" s="11"/>
      <c r="E492" s="11"/>
      <c r="F492" s="11"/>
      <c r="G492" s="3" t="s">
        <v>168</v>
      </c>
      <c r="H492" s="4"/>
      <c r="I492" s="5">
        <v>0</v>
      </c>
      <c r="J492" s="5">
        <f t="shared" si="49"/>
        <v>0</v>
      </c>
    </row>
    <row r="493" spans="2:10" x14ac:dyDescent="0.25">
      <c r="B493" s="9" t="s">
        <v>745</v>
      </c>
      <c r="C493" s="11" t="s">
        <v>694</v>
      </c>
      <c r="D493" s="11"/>
      <c r="E493" s="11"/>
      <c r="F493" s="11"/>
      <c r="G493" s="3" t="s">
        <v>168</v>
      </c>
      <c r="H493" s="4"/>
      <c r="I493" s="5">
        <v>0</v>
      </c>
      <c r="J493" s="5">
        <f t="shared" si="49"/>
        <v>0</v>
      </c>
    </row>
    <row r="494" spans="2:10" x14ac:dyDescent="0.25">
      <c r="B494" s="9" t="s">
        <v>746</v>
      </c>
      <c r="C494" s="11" t="s">
        <v>695</v>
      </c>
      <c r="D494" s="11"/>
      <c r="E494" s="11"/>
      <c r="F494" s="11"/>
      <c r="G494" s="3" t="s">
        <v>168</v>
      </c>
      <c r="H494" s="4"/>
      <c r="I494" s="5">
        <v>0</v>
      </c>
      <c r="J494" s="5">
        <f t="shared" si="49"/>
        <v>0</v>
      </c>
    </row>
    <row r="495" spans="2:10" x14ac:dyDescent="0.25">
      <c r="B495" s="9" t="s">
        <v>749</v>
      </c>
      <c r="C495" s="11" t="s">
        <v>262</v>
      </c>
      <c r="D495" s="11"/>
      <c r="E495" s="11"/>
      <c r="F495" s="11"/>
      <c r="G495" s="3" t="s">
        <v>2</v>
      </c>
      <c r="H495" s="4">
        <f>H472</f>
        <v>4</v>
      </c>
      <c r="I495" s="5">
        <v>0</v>
      </c>
      <c r="J495" s="5">
        <f t="shared" si="49"/>
        <v>0</v>
      </c>
    </row>
    <row r="496" spans="2:10" ht="15.75" thickBot="1" x14ac:dyDescent="0.3">
      <c r="B496" s="44"/>
      <c r="C496" s="44"/>
      <c r="D496" s="44"/>
      <c r="E496" s="44"/>
      <c r="F496" s="44"/>
      <c r="G496" s="15"/>
      <c r="H496" s="16"/>
      <c r="I496" s="16"/>
      <c r="J496" s="12"/>
    </row>
    <row r="497" spans="2:10" ht="15.75" thickBot="1" x14ac:dyDescent="0.3">
      <c r="G497" s="15"/>
      <c r="H497" s="16"/>
      <c r="I497" s="16"/>
      <c r="J497" s="17">
        <f>SUM(J477:J495)</f>
        <v>0</v>
      </c>
    </row>
    <row r="498" spans="2:10" x14ac:dyDescent="0.25">
      <c r="B498" s="45"/>
      <c r="C498" s="45"/>
      <c r="D498" s="45"/>
      <c r="E498" s="45"/>
      <c r="F498" s="45"/>
      <c r="G498" s="15"/>
      <c r="H498" s="16"/>
      <c r="I498" s="16"/>
      <c r="J498" s="12"/>
    </row>
    <row r="499" spans="2:10" x14ac:dyDescent="0.25">
      <c r="B499" s="101" t="s">
        <v>272</v>
      </c>
      <c r="C499" s="102"/>
      <c r="D499" s="102"/>
      <c r="E499" s="102"/>
      <c r="F499" s="102"/>
      <c r="G499" s="102"/>
      <c r="H499" s="102"/>
      <c r="I499" s="102"/>
      <c r="J499" s="19">
        <f>J388+J408+J427+J447+J474+J497</f>
        <v>0</v>
      </c>
    </row>
    <row r="500" spans="2:10" x14ac:dyDescent="0.25">
      <c r="C500" s="14"/>
      <c r="D500" s="14"/>
      <c r="E500" s="14"/>
      <c r="F500" s="14"/>
      <c r="G500" s="15"/>
      <c r="H500" s="16"/>
      <c r="I500" s="16"/>
      <c r="J500" s="12"/>
    </row>
    <row r="501" spans="2:10" x14ac:dyDescent="0.25">
      <c r="B501" s="18" t="s">
        <v>747</v>
      </c>
      <c r="C501" s="18"/>
      <c r="D501" s="18"/>
      <c r="E501" s="18"/>
      <c r="F501" s="18"/>
      <c r="G501" s="25"/>
      <c r="H501" s="18"/>
      <c r="I501" s="18"/>
      <c r="J501" s="18"/>
    </row>
    <row r="502" spans="2:10" x14ac:dyDescent="0.25">
      <c r="J502" s="2"/>
    </row>
    <row r="503" spans="2:10" x14ac:dyDescent="0.25">
      <c r="B503" s="6" t="s">
        <v>0</v>
      </c>
      <c r="C503" s="7" t="s">
        <v>1</v>
      </c>
      <c r="D503" s="8"/>
      <c r="E503" s="8"/>
      <c r="F503" s="38"/>
      <c r="G503" s="24" t="s">
        <v>2</v>
      </c>
      <c r="H503" s="6" t="s">
        <v>3</v>
      </c>
      <c r="I503" s="6" t="s">
        <v>839</v>
      </c>
      <c r="J503" s="6" t="s">
        <v>840</v>
      </c>
    </row>
    <row r="504" spans="2:10" x14ac:dyDescent="0.25">
      <c r="B504" s="9" t="s">
        <v>356</v>
      </c>
      <c r="C504" s="107" t="s">
        <v>752</v>
      </c>
      <c r="D504" s="108"/>
      <c r="E504" s="108"/>
      <c r="F504" s="109"/>
      <c r="G504" s="3"/>
      <c r="H504" s="4"/>
      <c r="I504" s="4"/>
      <c r="J504" s="5"/>
    </row>
    <row r="505" spans="2:10" x14ac:dyDescent="0.25">
      <c r="B505" s="9" t="s">
        <v>357</v>
      </c>
      <c r="C505" s="11" t="s">
        <v>202</v>
      </c>
      <c r="D505" s="11"/>
      <c r="E505" s="11"/>
      <c r="F505" s="29"/>
      <c r="G505" s="3" t="s">
        <v>2</v>
      </c>
      <c r="H505" s="4">
        <v>3</v>
      </c>
      <c r="I505" s="5">
        <v>0</v>
      </c>
      <c r="J505" s="5">
        <f t="shared" ref="J505:J517" si="51">I505*H505</f>
        <v>0</v>
      </c>
    </row>
    <row r="506" spans="2:10" x14ac:dyDescent="0.25">
      <c r="B506" s="9" t="s">
        <v>358</v>
      </c>
      <c r="C506" s="11" t="s">
        <v>666</v>
      </c>
      <c r="D506" s="11"/>
      <c r="E506" s="11"/>
      <c r="F506" s="29"/>
      <c r="G506" s="3"/>
      <c r="H506" s="4">
        <v>0</v>
      </c>
      <c r="I506" s="5">
        <v>0</v>
      </c>
      <c r="J506" s="5">
        <f t="shared" si="51"/>
        <v>0</v>
      </c>
    </row>
    <row r="507" spans="2:10" x14ac:dyDescent="0.25">
      <c r="B507" s="9" t="s">
        <v>359</v>
      </c>
      <c r="C507" s="10" t="s">
        <v>921</v>
      </c>
      <c r="D507" s="11"/>
      <c r="E507" s="11"/>
      <c r="F507" s="29"/>
      <c r="G507" s="3" t="s">
        <v>2</v>
      </c>
      <c r="H507" s="4">
        <f>ROUNDUP((H505+H506)/8,0)</f>
        <v>1</v>
      </c>
      <c r="I507" s="5">
        <v>0</v>
      </c>
      <c r="J507" s="5">
        <f t="shared" si="51"/>
        <v>0</v>
      </c>
    </row>
    <row r="508" spans="2:10" x14ac:dyDescent="0.25">
      <c r="B508" s="9" t="s">
        <v>360</v>
      </c>
      <c r="C508" s="10" t="s">
        <v>683</v>
      </c>
      <c r="D508" s="11"/>
      <c r="E508" s="11"/>
      <c r="F508" s="29"/>
      <c r="G508" s="3" t="s">
        <v>2</v>
      </c>
      <c r="H508" s="4">
        <f>ROUNDUP(((H505+H506)/2-H507),0)</f>
        <v>1</v>
      </c>
      <c r="I508" s="5">
        <v>0</v>
      </c>
      <c r="J508" s="5">
        <f t="shared" si="51"/>
        <v>0</v>
      </c>
    </row>
    <row r="509" spans="2:10" x14ac:dyDescent="0.25">
      <c r="B509" s="9" t="s">
        <v>361</v>
      </c>
      <c r="C509" s="10" t="s">
        <v>684</v>
      </c>
      <c r="D509" s="11"/>
      <c r="E509" s="11"/>
      <c r="F509" s="29"/>
      <c r="G509" s="3" t="s">
        <v>2</v>
      </c>
      <c r="H509" s="4">
        <f>H507</f>
        <v>1</v>
      </c>
      <c r="I509" s="5">
        <v>0</v>
      </c>
      <c r="J509" s="5">
        <f t="shared" si="51"/>
        <v>0</v>
      </c>
    </row>
    <row r="510" spans="2:10" x14ac:dyDescent="0.25">
      <c r="B510" s="9" t="s">
        <v>362</v>
      </c>
      <c r="C510" s="11" t="s">
        <v>303</v>
      </c>
      <c r="D510" s="11"/>
      <c r="E510" s="11"/>
      <c r="F510" s="29"/>
      <c r="G510" s="3" t="s">
        <v>2</v>
      </c>
      <c r="H510" s="4">
        <f>ROUNDUP(H525/2,0)</f>
        <v>1</v>
      </c>
      <c r="I510" s="5">
        <v>0</v>
      </c>
      <c r="J510" s="5">
        <f t="shared" si="51"/>
        <v>0</v>
      </c>
    </row>
    <row r="511" spans="2:10" x14ac:dyDescent="0.25">
      <c r="B511" s="9" t="s">
        <v>363</v>
      </c>
      <c r="C511" s="11" t="s">
        <v>255</v>
      </c>
      <c r="D511" s="11"/>
      <c r="E511" s="11"/>
      <c r="F511" s="29"/>
      <c r="G511" s="3" t="s">
        <v>168</v>
      </c>
      <c r="H511" s="4"/>
      <c r="I511" s="5">
        <v>0</v>
      </c>
      <c r="J511" s="5">
        <f t="shared" si="51"/>
        <v>0</v>
      </c>
    </row>
    <row r="512" spans="2:10" x14ac:dyDescent="0.25">
      <c r="B512" s="9" t="s">
        <v>364</v>
      </c>
      <c r="C512" s="11" t="s">
        <v>256</v>
      </c>
      <c r="D512" s="11"/>
      <c r="E512" s="11"/>
      <c r="F512" s="29"/>
      <c r="G512" s="3" t="s">
        <v>168</v>
      </c>
      <c r="H512" s="4"/>
      <c r="I512" s="5">
        <v>0</v>
      </c>
      <c r="J512" s="5">
        <f t="shared" si="51"/>
        <v>0</v>
      </c>
    </row>
    <row r="513" spans="2:10" x14ac:dyDescent="0.25">
      <c r="B513" s="9" t="s">
        <v>365</v>
      </c>
      <c r="C513" s="11" t="s">
        <v>257</v>
      </c>
      <c r="D513" s="11"/>
      <c r="E513" s="11"/>
      <c r="F513" s="29"/>
      <c r="G513" s="3" t="s">
        <v>168</v>
      </c>
      <c r="H513" s="4"/>
      <c r="I513" s="5">
        <v>0</v>
      </c>
      <c r="J513" s="5">
        <f t="shared" si="51"/>
        <v>0</v>
      </c>
    </row>
    <row r="514" spans="2:10" x14ac:dyDescent="0.25">
      <c r="B514" s="9" t="s">
        <v>366</v>
      </c>
      <c r="C514" s="11" t="s">
        <v>258</v>
      </c>
      <c r="D514" s="11"/>
      <c r="E514" s="11"/>
      <c r="F514" s="29"/>
      <c r="G514" s="3" t="s">
        <v>168</v>
      </c>
      <c r="H514" s="4"/>
      <c r="I514" s="5">
        <v>0</v>
      </c>
      <c r="J514" s="5">
        <f t="shared" si="51"/>
        <v>0</v>
      </c>
    </row>
    <row r="515" spans="2:10" x14ac:dyDescent="0.25">
      <c r="B515" s="9" t="s">
        <v>367</v>
      </c>
      <c r="C515" s="11" t="s">
        <v>259</v>
      </c>
      <c r="D515" s="11"/>
      <c r="E515" s="11"/>
      <c r="F515" s="29"/>
      <c r="G515" s="3" t="s">
        <v>168</v>
      </c>
      <c r="H515" s="4"/>
      <c r="I515" s="5">
        <v>0</v>
      </c>
      <c r="J515" s="5">
        <f t="shared" si="51"/>
        <v>0</v>
      </c>
    </row>
    <row r="516" spans="2:10" x14ac:dyDescent="0.25">
      <c r="B516" s="9" t="s">
        <v>368</v>
      </c>
      <c r="C516" s="11" t="s">
        <v>689</v>
      </c>
      <c r="D516" s="11"/>
      <c r="E516" s="11"/>
      <c r="F516" s="29"/>
      <c r="G516" s="53" t="s">
        <v>168</v>
      </c>
      <c r="H516" s="54"/>
      <c r="I516" s="55">
        <v>0</v>
      </c>
      <c r="J516" s="55">
        <f t="shared" si="51"/>
        <v>0</v>
      </c>
    </row>
    <row r="517" spans="2:10" x14ac:dyDescent="0.25">
      <c r="B517" s="9" t="s">
        <v>550</v>
      </c>
      <c r="C517" s="11" t="s">
        <v>261</v>
      </c>
      <c r="D517" s="11"/>
      <c r="E517" s="11"/>
      <c r="F517" s="11"/>
      <c r="G517" s="3" t="s">
        <v>2</v>
      </c>
      <c r="H517" s="4">
        <v>0</v>
      </c>
      <c r="I517" s="5">
        <v>0</v>
      </c>
      <c r="J517" s="5">
        <f t="shared" si="51"/>
        <v>0</v>
      </c>
    </row>
    <row r="518" spans="2:10" ht="15.75" thickBot="1" x14ac:dyDescent="0.3">
      <c r="G518" s="15"/>
      <c r="H518" s="16"/>
      <c r="I518" s="16"/>
      <c r="J518" s="12"/>
    </row>
    <row r="519" spans="2:10" ht="15.75" thickBot="1" x14ac:dyDescent="0.3">
      <c r="G519" s="15"/>
      <c r="H519" s="16"/>
      <c r="I519" s="16"/>
      <c r="J519" s="17">
        <f>SUM(J505:J518)</f>
        <v>0</v>
      </c>
    </row>
    <row r="520" spans="2:10" x14ac:dyDescent="0.25">
      <c r="G520" s="15"/>
      <c r="H520" s="16"/>
      <c r="I520" s="16"/>
      <c r="J520" s="12"/>
    </row>
    <row r="521" spans="2:10" x14ac:dyDescent="0.25">
      <c r="B521" s="6" t="s">
        <v>0</v>
      </c>
      <c r="C521" s="7" t="s">
        <v>1</v>
      </c>
      <c r="D521" s="8"/>
      <c r="E521" s="8"/>
      <c r="F521" s="38"/>
      <c r="G521" s="24" t="s">
        <v>2</v>
      </c>
      <c r="H521" s="6" t="s">
        <v>3</v>
      </c>
      <c r="I521" s="6" t="s">
        <v>839</v>
      </c>
      <c r="J521" s="6" t="s">
        <v>840</v>
      </c>
    </row>
    <row r="522" spans="2:10" x14ac:dyDescent="0.25">
      <c r="B522" s="9" t="s">
        <v>369</v>
      </c>
      <c r="C522" s="45" t="s">
        <v>205</v>
      </c>
      <c r="D522" s="45"/>
      <c r="E522" s="45"/>
      <c r="F522" s="52"/>
      <c r="G522" s="46" t="s">
        <v>2</v>
      </c>
      <c r="H522" s="47">
        <f>H505</f>
        <v>3</v>
      </c>
      <c r="I522" s="48">
        <v>0</v>
      </c>
      <c r="J522" s="48">
        <f>I522*H522</f>
        <v>0</v>
      </c>
    </row>
    <row r="523" spans="2:10" x14ac:dyDescent="0.25">
      <c r="B523" s="9" t="s">
        <v>370</v>
      </c>
      <c r="C523" s="11" t="s">
        <v>253</v>
      </c>
      <c r="D523" s="11"/>
      <c r="E523" s="11"/>
      <c r="F523" s="29"/>
      <c r="G523" s="46" t="s">
        <v>2</v>
      </c>
      <c r="H523" s="47">
        <f>H506</f>
        <v>0</v>
      </c>
      <c r="I523" s="5">
        <v>0</v>
      </c>
      <c r="J523" s="48">
        <f t="shared" ref="J523:J537" si="52">I523*H523</f>
        <v>0</v>
      </c>
    </row>
    <row r="524" spans="2:10" x14ac:dyDescent="0.25">
      <c r="B524" s="9" t="s">
        <v>371</v>
      </c>
      <c r="C524" s="11" t="s">
        <v>76</v>
      </c>
      <c r="D524" s="11"/>
      <c r="E524" s="11"/>
      <c r="F524" s="29"/>
      <c r="G524" s="46" t="s">
        <v>2</v>
      </c>
      <c r="H524" s="4">
        <f>H505+H506</f>
        <v>3</v>
      </c>
      <c r="I524" s="5">
        <v>0</v>
      </c>
      <c r="J524" s="48">
        <f t="shared" si="52"/>
        <v>0</v>
      </c>
    </row>
    <row r="525" spans="2:10" x14ac:dyDescent="0.25">
      <c r="B525" s="9" t="s">
        <v>372</v>
      </c>
      <c r="C525" s="11" t="s">
        <v>77</v>
      </c>
      <c r="D525" s="11"/>
      <c r="E525" s="11"/>
      <c r="F525" s="29"/>
      <c r="G525" s="46" t="s">
        <v>2</v>
      </c>
      <c r="H525" s="4">
        <v>2</v>
      </c>
      <c r="I525" s="5">
        <v>0</v>
      </c>
      <c r="J525" s="48">
        <f t="shared" si="52"/>
        <v>0</v>
      </c>
    </row>
    <row r="526" spans="2:10" x14ac:dyDescent="0.25">
      <c r="B526" s="9" t="s">
        <v>373</v>
      </c>
      <c r="C526" s="10" t="s">
        <v>686</v>
      </c>
      <c r="D526" s="11"/>
      <c r="E526" s="11"/>
      <c r="F526" s="29"/>
      <c r="G526" s="3" t="s">
        <v>2</v>
      </c>
      <c r="H526" s="4">
        <f>H509</f>
        <v>1</v>
      </c>
      <c r="I526" s="5">
        <v>0</v>
      </c>
      <c r="J526" s="48">
        <f t="shared" si="52"/>
        <v>0</v>
      </c>
    </row>
    <row r="527" spans="2:10" x14ac:dyDescent="0.25">
      <c r="B527" s="9" t="s">
        <v>374</v>
      </c>
      <c r="C527" s="10" t="s">
        <v>564</v>
      </c>
      <c r="D527" s="11"/>
      <c r="E527" s="11"/>
      <c r="F527" s="29"/>
      <c r="G527" s="3" t="s">
        <v>2</v>
      </c>
      <c r="H527" s="4">
        <f>H507</f>
        <v>1</v>
      </c>
      <c r="I527" s="5">
        <v>0</v>
      </c>
      <c r="J527" s="48">
        <f t="shared" si="52"/>
        <v>0</v>
      </c>
    </row>
    <row r="528" spans="2:10" x14ac:dyDescent="0.25">
      <c r="B528" s="9" t="s">
        <v>375</v>
      </c>
      <c r="C528" s="10" t="s">
        <v>685</v>
      </c>
      <c r="D528" s="11"/>
      <c r="E528" s="11"/>
      <c r="F528" s="29"/>
      <c r="G528" s="3" t="s">
        <v>2</v>
      </c>
      <c r="H528" s="4">
        <f>H508</f>
        <v>1</v>
      </c>
      <c r="I528" s="5">
        <v>0</v>
      </c>
      <c r="J528" s="48">
        <f t="shared" si="52"/>
        <v>0</v>
      </c>
    </row>
    <row r="529" spans="2:10" x14ac:dyDescent="0.25">
      <c r="B529" s="9" t="s">
        <v>376</v>
      </c>
      <c r="C529" s="10" t="s">
        <v>707</v>
      </c>
      <c r="D529" s="11"/>
      <c r="E529" s="11"/>
      <c r="F529" s="29"/>
      <c r="G529" s="3" t="s">
        <v>2</v>
      </c>
      <c r="H529" s="4">
        <f>H527+H528</f>
        <v>2</v>
      </c>
      <c r="I529" s="5">
        <v>0</v>
      </c>
      <c r="J529" s="48">
        <f t="shared" si="52"/>
        <v>0</v>
      </c>
    </row>
    <row r="530" spans="2:10" x14ac:dyDescent="0.25">
      <c r="B530" s="9" t="s">
        <v>377</v>
      </c>
      <c r="C530" s="11" t="s">
        <v>665</v>
      </c>
      <c r="D530" s="11"/>
      <c r="E530" s="11"/>
      <c r="F530" s="29"/>
      <c r="G530" s="3" t="s">
        <v>2</v>
      </c>
      <c r="H530" s="4">
        <f>H510</f>
        <v>1</v>
      </c>
      <c r="I530" s="5">
        <v>0</v>
      </c>
      <c r="J530" s="5">
        <f t="shared" si="52"/>
        <v>0</v>
      </c>
    </row>
    <row r="531" spans="2:10" x14ac:dyDescent="0.25">
      <c r="B531" s="9" t="s">
        <v>378</v>
      </c>
      <c r="C531" s="11" t="s">
        <v>690</v>
      </c>
      <c r="D531" s="11"/>
      <c r="E531" s="11"/>
      <c r="F531" s="11"/>
      <c r="G531" s="3" t="s">
        <v>168</v>
      </c>
      <c r="H531" s="4"/>
      <c r="I531" s="5">
        <v>0</v>
      </c>
      <c r="J531" s="5">
        <f t="shared" si="52"/>
        <v>0</v>
      </c>
    </row>
    <row r="532" spans="2:10" x14ac:dyDescent="0.25">
      <c r="B532" s="9" t="s">
        <v>379</v>
      </c>
      <c r="C532" s="11" t="s">
        <v>691</v>
      </c>
      <c r="D532" s="11"/>
      <c r="E532" s="11"/>
      <c r="F532" s="11"/>
      <c r="G532" s="3" t="s">
        <v>168</v>
      </c>
      <c r="H532" s="4"/>
      <c r="I532" s="5">
        <v>0</v>
      </c>
      <c r="J532" s="5">
        <f t="shared" si="52"/>
        <v>0</v>
      </c>
    </row>
    <row r="533" spans="2:10" x14ac:dyDescent="0.25">
      <c r="B533" s="9" t="s">
        <v>380</v>
      </c>
      <c r="C533" s="11" t="s">
        <v>692</v>
      </c>
      <c r="D533" s="11"/>
      <c r="E533" s="11"/>
      <c r="F533" s="11"/>
      <c r="G533" s="3" t="s">
        <v>168</v>
      </c>
      <c r="H533" s="4"/>
      <c r="I533" s="5">
        <v>0</v>
      </c>
      <c r="J533" s="5">
        <f t="shared" si="52"/>
        <v>0</v>
      </c>
    </row>
    <row r="534" spans="2:10" x14ac:dyDescent="0.25">
      <c r="B534" s="9" t="s">
        <v>381</v>
      </c>
      <c r="C534" s="11" t="s">
        <v>693</v>
      </c>
      <c r="D534" s="11"/>
      <c r="E534" s="11"/>
      <c r="F534" s="11"/>
      <c r="G534" s="3" t="s">
        <v>168</v>
      </c>
      <c r="H534" s="4"/>
      <c r="I534" s="5">
        <v>0</v>
      </c>
      <c r="J534" s="5">
        <f t="shared" si="52"/>
        <v>0</v>
      </c>
    </row>
    <row r="535" spans="2:10" x14ac:dyDescent="0.25">
      <c r="B535" s="9" t="s">
        <v>382</v>
      </c>
      <c r="C535" s="11" t="s">
        <v>694</v>
      </c>
      <c r="D535" s="11"/>
      <c r="E535" s="11"/>
      <c r="F535" s="11"/>
      <c r="G535" s="3" t="s">
        <v>168</v>
      </c>
      <c r="H535" s="4"/>
      <c r="I535" s="5">
        <v>0</v>
      </c>
      <c r="J535" s="5">
        <f t="shared" si="52"/>
        <v>0</v>
      </c>
    </row>
    <row r="536" spans="2:10" x14ac:dyDescent="0.25">
      <c r="B536" s="9" t="s">
        <v>383</v>
      </c>
      <c r="C536" s="11" t="s">
        <v>695</v>
      </c>
      <c r="D536" s="11"/>
      <c r="E536" s="11"/>
      <c r="F536" s="11"/>
      <c r="G536" s="3" t="s">
        <v>168</v>
      </c>
      <c r="H536" s="4"/>
      <c r="I536" s="5">
        <v>0</v>
      </c>
      <c r="J536" s="5">
        <f t="shared" si="52"/>
        <v>0</v>
      </c>
    </row>
    <row r="537" spans="2:10" x14ac:dyDescent="0.25">
      <c r="B537" s="9" t="s">
        <v>384</v>
      </c>
      <c r="C537" s="11" t="s">
        <v>262</v>
      </c>
      <c r="D537" s="11"/>
      <c r="E537" s="11"/>
      <c r="F537" s="11"/>
      <c r="G537" s="3" t="s">
        <v>2</v>
      </c>
      <c r="H537" s="4">
        <f>H517</f>
        <v>0</v>
      </c>
      <c r="I537" s="5">
        <v>0</v>
      </c>
      <c r="J537" s="5">
        <f t="shared" si="52"/>
        <v>0</v>
      </c>
    </row>
    <row r="538" spans="2:10" ht="15.75" thickBot="1" x14ac:dyDescent="0.3">
      <c r="B538" s="44"/>
      <c r="C538" s="44"/>
      <c r="D538" s="44"/>
      <c r="E538" s="44"/>
      <c r="F538" s="44"/>
      <c r="G538" s="15"/>
      <c r="H538" s="16"/>
      <c r="I538" s="16"/>
      <c r="J538" s="56"/>
    </row>
    <row r="539" spans="2:10" ht="15.75" thickBot="1" x14ac:dyDescent="0.3">
      <c r="G539" s="15"/>
      <c r="H539" s="16"/>
      <c r="I539" s="16"/>
      <c r="J539" s="17">
        <f>SUM(J522:J538)</f>
        <v>0</v>
      </c>
    </row>
    <row r="540" spans="2:10" x14ac:dyDescent="0.25">
      <c r="G540" s="15"/>
      <c r="H540" s="16"/>
      <c r="I540" s="16"/>
      <c r="J540" s="12"/>
    </row>
    <row r="541" spans="2:10" x14ac:dyDescent="0.25">
      <c r="B541" s="6" t="s">
        <v>0</v>
      </c>
      <c r="C541" s="7" t="s">
        <v>1</v>
      </c>
      <c r="D541" s="8"/>
      <c r="E541" s="8"/>
      <c r="F541" s="38"/>
      <c r="G541" s="24" t="s">
        <v>2</v>
      </c>
      <c r="H541" s="6" t="s">
        <v>3</v>
      </c>
      <c r="I541" s="6" t="s">
        <v>839</v>
      </c>
      <c r="J541" s="6" t="s">
        <v>840</v>
      </c>
    </row>
    <row r="542" spans="2:10" x14ac:dyDescent="0.25">
      <c r="B542" s="9" t="s">
        <v>385</v>
      </c>
      <c r="C542" s="114" t="s">
        <v>566</v>
      </c>
      <c r="D542" s="115"/>
      <c r="E542" s="115"/>
      <c r="F542" s="116"/>
      <c r="G542" s="3"/>
      <c r="H542" s="4"/>
      <c r="I542" s="4"/>
      <c r="J542" s="5"/>
    </row>
    <row r="543" spans="2:10" x14ac:dyDescent="0.25">
      <c r="B543" s="9" t="s">
        <v>386</v>
      </c>
      <c r="C543" s="11" t="s">
        <v>202</v>
      </c>
      <c r="D543" s="11"/>
      <c r="E543" s="11"/>
      <c r="F543" s="29"/>
      <c r="G543" s="3" t="s">
        <v>2</v>
      </c>
      <c r="H543" s="4">
        <v>8</v>
      </c>
      <c r="I543" s="5">
        <v>0</v>
      </c>
      <c r="J543" s="5">
        <f t="shared" ref="J543" si="53">I543*H543</f>
        <v>0</v>
      </c>
    </row>
    <row r="544" spans="2:10" x14ac:dyDescent="0.25">
      <c r="B544" s="9" t="s">
        <v>387</v>
      </c>
      <c r="C544" s="11" t="s">
        <v>666</v>
      </c>
      <c r="D544" s="11"/>
      <c r="E544" s="11"/>
      <c r="F544" s="29"/>
      <c r="G544" s="3" t="s">
        <v>2</v>
      </c>
      <c r="H544" s="4">
        <v>0</v>
      </c>
      <c r="I544" s="5"/>
      <c r="J544" s="5"/>
    </row>
    <row r="545" spans="2:10" x14ac:dyDescent="0.25">
      <c r="B545" s="9" t="s">
        <v>388</v>
      </c>
      <c r="C545" s="10" t="s">
        <v>921</v>
      </c>
      <c r="D545" s="11"/>
      <c r="E545" s="11"/>
      <c r="F545" s="29"/>
      <c r="G545" s="3" t="s">
        <v>2</v>
      </c>
      <c r="H545" s="4">
        <f>ROUNDUP((H543+H544)/8,0)</f>
        <v>1</v>
      </c>
      <c r="I545" s="5">
        <v>0</v>
      </c>
      <c r="J545" s="5">
        <f t="shared" ref="J545:J556" si="54">I545*H545</f>
        <v>0</v>
      </c>
    </row>
    <row r="546" spans="2:10" x14ac:dyDescent="0.25">
      <c r="B546" s="9" t="s">
        <v>389</v>
      </c>
      <c r="C546" s="10" t="s">
        <v>683</v>
      </c>
      <c r="D546" s="11"/>
      <c r="E546" s="11"/>
      <c r="F546" s="29"/>
      <c r="G546" s="3" t="s">
        <v>2</v>
      </c>
      <c r="H546" s="4">
        <f>ROUNDUP((H543/2-H545),0)</f>
        <v>3</v>
      </c>
      <c r="I546" s="5">
        <v>0</v>
      </c>
      <c r="J546" s="5">
        <f t="shared" si="54"/>
        <v>0</v>
      </c>
    </row>
    <row r="547" spans="2:10" x14ac:dyDescent="0.25">
      <c r="B547" s="9" t="s">
        <v>390</v>
      </c>
      <c r="C547" s="10" t="s">
        <v>916</v>
      </c>
      <c r="D547" s="11"/>
      <c r="E547" s="11"/>
      <c r="F547" s="29"/>
      <c r="G547" s="3" t="s">
        <v>2</v>
      </c>
      <c r="H547" s="4">
        <v>6</v>
      </c>
      <c r="I547" s="5">
        <v>0</v>
      </c>
      <c r="J547" s="5">
        <f t="shared" si="54"/>
        <v>0</v>
      </c>
    </row>
    <row r="548" spans="2:10" x14ac:dyDescent="0.25">
      <c r="B548" s="9" t="s">
        <v>390</v>
      </c>
      <c r="C548" s="10" t="s">
        <v>684</v>
      </c>
      <c r="D548" s="11"/>
      <c r="E548" s="11"/>
      <c r="F548" s="29"/>
      <c r="G548" s="3" t="s">
        <v>2</v>
      </c>
      <c r="H548" s="4">
        <f>H546</f>
        <v>3</v>
      </c>
      <c r="I548" s="5">
        <v>0</v>
      </c>
      <c r="J548" s="5">
        <f t="shared" ref="J548" si="55">I548*H548</f>
        <v>0</v>
      </c>
    </row>
    <row r="549" spans="2:10" x14ac:dyDescent="0.25">
      <c r="B549" s="9" t="s">
        <v>391</v>
      </c>
      <c r="C549" s="11" t="s">
        <v>303</v>
      </c>
      <c r="D549" s="11"/>
      <c r="E549" s="11"/>
      <c r="F549" s="29"/>
      <c r="G549" s="3" t="s">
        <v>2</v>
      </c>
      <c r="H549" s="4">
        <f>ROUNDUP(H564/2,0)</f>
        <v>2</v>
      </c>
      <c r="I549" s="5">
        <v>0</v>
      </c>
      <c r="J549" s="5">
        <f t="shared" si="54"/>
        <v>0</v>
      </c>
    </row>
    <row r="550" spans="2:10" x14ac:dyDescent="0.25">
      <c r="B550" s="9" t="s">
        <v>392</v>
      </c>
      <c r="C550" s="11" t="s">
        <v>255</v>
      </c>
      <c r="D550" s="11"/>
      <c r="E550" s="11"/>
      <c r="F550" s="29"/>
      <c r="G550" s="3" t="s">
        <v>168</v>
      </c>
      <c r="H550" s="4"/>
      <c r="I550" s="5">
        <v>0</v>
      </c>
      <c r="J550" s="5">
        <f t="shared" si="54"/>
        <v>0</v>
      </c>
    </row>
    <row r="551" spans="2:10" x14ac:dyDescent="0.25">
      <c r="B551" s="9" t="s">
        <v>393</v>
      </c>
      <c r="C551" s="11" t="s">
        <v>256</v>
      </c>
      <c r="D551" s="11"/>
      <c r="E551" s="11"/>
      <c r="F551" s="29"/>
      <c r="G551" s="3" t="s">
        <v>168</v>
      </c>
      <c r="H551" s="4"/>
      <c r="I551" s="5">
        <v>0</v>
      </c>
      <c r="J551" s="5">
        <f t="shared" si="54"/>
        <v>0</v>
      </c>
    </row>
    <row r="552" spans="2:10" x14ac:dyDescent="0.25">
      <c r="B552" s="9" t="s">
        <v>394</v>
      </c>
      <c r="C552" s="11" t="s">
        <v>257</v>
      </c>
      <c r="D552" s="11"/>
      <c r="E552" s="11"/>
      <c r="F552" s="29"/>
      <c r="G552" s="3" t="s">
        <v>168</v>
      </c>
      <c r="H552" s="4"/>
      <c r="I552" s="5">
        <v>0</v>
      </c>
      <c r="J552" s="5">
        <f t="shared" si="54"/>
        <v>0</v>
      </c>
    </row>
    <row r="553" spans="2:10" x14ac:dyDescent="0.25">
      <c r="B553" s="9" t="s">
        <v>395</v>
      </c>
      <c r="C553" s="11" t="s">
        <v>258</v>
      </c>
      <c r="D553" s="11"/>
      <c r="E553" s="11"/>
      <c r="F553" s="29"/>
      <c r="G553" s="3" t="s">
        <v>168</v>
      </c>
      <c r="H553" s="4"/>
      <c r="I553" s="5">
        <v>0</v>
      </c>
      <c r="J553" s="5">
        <f t="shared" si="54"/>
        <v>0</v>
      </c>
    </row>
    <row r="554" spans="2:10" x14ac:dyDescent="0.25">
      <c r="B554" s="9" t="s">
        <v>396</v>
      </c>
      <c r="C554" s="11" t="s">
        <v>259</v>
      </c>
      <c r="D554" s="11"/>
      <c r="E554" s="11"/>
      <c r="F554" s="29"/>
      <c r="G554" s="3" t="s">
        <v>168</v>
      </c>
      <c r="H554" s="4"/>
      <c r="I554" s="5">
        <v>0</v>
      </c>
      <c r="J554" s="5">
        <f t="shared" si="54"/>
        <v>0</v>
      </c>
    </row>
    <row r="555" spans="2:10" x14ac:dyDescent="0.25">
      <c r="B555" s="9" t="s">
        <v>397</v>
      </c>
      <c r="C555" s="11" t="s">
        <v>689</v>
      </c>
      <c r="D555" s="11"/>
      <c r="E555" s="11"/>
      <c r="F555" s="29"/>
      <c r="G555" s="53" t="s">
        <v>168</v>
      </c>
      <c r="H555" s="54"/>
      <c r="I555" s="55">
        <v>0</v>
      </c>
      <c r="J555" s="55">
        <f t="shared" si="54"/>
        <v>0</v>
      </c>
    </row>
    <row r="556" spans="2:10" x14ac:dyDescent="0.25">
      <c r="B556" s="9" t="s">
        <v>398</v>
      </c>
      <c r="C556" s="11" t="s">
        <v>261</v>
      </c>
      <c r="D556" s="11"/>
      <c r="E556" s="11"/>
      <c r="F556" s="11"/>
      <c r="G556" s="3" t="s">
        <v>2</v>
      </c>
      <c r="H556" s="4">
        <v>0</v>
      </c>
      <c r="I556" s="5">
        <v>0</v>
      </c>
      <c r="J556" s="5">
        <f t="shared" si="54"/>
        <v>0</v>
      </c>
    </row>
    <row r="557" spans="2:10" ht="15.75" thickBot="1" x14ac:dyDescent="0.3">
      <c r="G557" s="15"/>
      <c r="H557" s="16"/>
      <c r="I557" s="16"/>
      <c r="J557" s="12"/>
    </row>
    <row r="558" spans="2:10" ht="15.75" thickBot="1" x14ac:dyDescent="0.3">
      <c r="G558" s="15"/>
      <c r="H558" s="16"/>
      <c r="I558" s="16"/>
      <c r="J558" s="17">
        <f>SUM(J543:J557)</f>
        <v>0</v>
      </c>
    </row>
    <row r="559" spans="2:10" x14ac:dyDescent="0.25">
      <c r="G559" s="15"/>
      <c r="H559" s="16"/>
      <c r="I559" s="16"/>
      <c r="J559" s="12"/>
    </row>
    <row r="560" spans="2:10" x14ac:dyDescent="0.25">
      <c r="B560" s="6" t="s">
        <v>0</v>
      </c>
      <c r="C560" s="7" t="s">
        <v>1</v>
      </c>
      <c r="D560" s="8"/>
      <c r="E560" s="8"/>
      <c r="F560" s="38"/>
      <c r="G560" s="24" t="s">
        <v>2</v>
      </c>
      <c r="H560" s="6" t="s">
        <v>3</v>
      </c>
      <c r="I560" s="6" t="s">
        <v>839</v>
      </c>
      <c r="J560" s="6" t="s">
        <v>840</v>
      </c>
    </row>
    <row r="561" spans="2:10" x14ac:dyDescent="0.25">
      <c r="B561" s="9" t="s">
        <v>399</v>
      </c>
      <c r="C561" s="45" t="s">
        <v>205</v>
      </c>
      <c r="D561" s="45"/>
      <c r="E561" s="45"/>
      <c r="F561" s="52"/>
      <c r="G561" s="46" t="s">
        <v>2</v>
      </c>
      <c r="H561" s="47">
        <f>H543</f>
        <v>8</v>
      </c>
      <c r="I561" s="48">
        <v>0</v>
      </c>
      <c r="J561" s="48">
        <f>I561*H561</f>
        <v>0</v>
      </c>
    </row>
    <row r="562" spans="2:10" x14ac:dyDescent="0.25">
      <c r="B562" s="9" t="s">
        <v>400</v>
      </c>
      <c r="C562" s="11" t="s">
        <v>253</v>
      </c>
      <c r="D562" s="11"/>
      <c r="E562" s="11"/>
      <c r="F562" s="29"/>
      <c r="G562" s="46" t="s">
        <v>2</v>
      </c>
      <c r="H562" s="47">
        <f>H544</f>
        <v>0</v>
      </c>
      <c r="I562" s="5">
        <v>0</v>
      </c>
      <c r="J562" s="48">
        <f t="shared" ref="J562:J576" si="56">I562*H562</f>
        <v>0</v>
      </c>
    </row>
    <row r="563" spans="2:10" x14ac:dyDescent="0.25">
      <c r="B563" s="9" t="s">
        <v>401</v>
      </c>
      <c r="C563" s="11" t="s">
        <v>76</v>
      </c>
      <c r="D563" s="11"/>
      <c r="E563" s="11"/>
      <c r="F563" s="29"/>
      <c r="G563" s="46" t="s">
        <v>2</v>
      </c>
      <c r="H563" s="4">
        <f>H561+H562</f>
        <v>8</v>
      </c>
      <c r="I563" s="5">
        <v>0</v>
      </c>
      <c r="J563" s="48">
        <f t="shared" si="56"/>
        <v>0</v>
      </c>
    </row>
    <row r="564" spans="2:10" x14ac:dyDescent="0.25">
      <c r="B564" s="9" t="s">
        <v>402</v>
      </c>
      <c r="C564" s="11" t="s">
        <v>77</v>
      </c>
      <c r="D564" s="11"/>
      <c r="E564" s="11"/>
      <c r="F564" s="29"/>
      <c r="G564" s="46" t="s">
        <v>2</v>
      </c>
      <c r="H564" s="4">
        <v>4</v>
      </c>
      <c r="I564" s="5">
        <v>0</v>
      </c>
      <c r="J564" s="48">
        <f t="shared" si="56"/>
        <v>0</v>
      </c>
    </row>
    <row r="565" spans="2:10" x14ac:dyDescent="0.25">
      <c r="B565" s="9" t="s">
        <v>403</v>
      </c>
      <c r="C565" s="10" t="s">
        <v>564</v>
      </c>
      <c r="D565" s="11"/>
      <c r="E565" s="11"/>
      <c r="F565" s="29"/>
      <c r="G565" s="3" t="s">
        <v>2</v>
      </c>
      <c r="H565" s="4">
        <f>H545</f>
        <v>1</v>
      </c>
      <c r="I565" s="5">
        <v>0</v>
      </c>
      <c r="J565" s="48">
        <f t="shared" si="56"/>
        <v>0</v>
      </c>
    </row>
    <row r="566" spans="2:10" x14ac:dyDescent="0.25">
      <c r="B566" s="9" t="s">
        <v>404</v>
      </c>
      <c r="C566" s="10" t="s">
        <v>685</v>
      </c>
      <c r="D566" s="11"/>
      <c r="E566" s="11"/>
      <c r="F566" s="29"/>
      <c r="G566" s="3" t="s">
        <v>2</v>
      </c>
      <c r="H566" s="4">
        <f>H546</f>
        <v>3</v>
      </c>
      <c r="I566" s="5">
        <v>0</v>
      </c>
      <c r="J566" s="48">
        <f t="shared" si="56"/>
        <v>0</v>
      </c>
    </row>
    <row r="567" spans="2:10" x14ac:dyDescent="0.25">
      <c r="B567" s="9" t="s">
        <v>405</v>
      </c>
      <c r="C567" s="10" t="s">
        <v>686</v>
      </c>
      <c r="D567" s="11"/>
      <c r="E567" s="11"/>
      <c r="F567" s="29"/>
      <c r="G567" s="3" t="s">
        <v>2</v>
      </c>
      <c r="H567" s="4">
        <f>H547</f>
        <v>6</v>
      </c>
      <c r="I567" s="5">
        <v>0</v>
      </c>
      <c r="J567" s="48">
        <f t="shared" si="56"/>
        <v>0</v>
      </c>
    </row>
    <row r="568" spans="2:10" x14ac:dyDescent="0.25">
      <c r="B568" s="9" t="s">
        <v>406</v>
      </c>
      <c r="C568" s="10" t="s">
        <v>707</v>
      </c>
      <c r="D568" s="11"/>
      <c r="E568" s="11"/>
      <c r="F568" s="29"/>
      <c r="G568" s="3" t="s">
        <v>2</v>
      </c>
      <c r="H568" s="4">
        <f>H565+H566</f>
        <v>4</v>
      </c>
      <c r="I568" s="5">
        <v>0</v>
      </c>
      <c r="J568" s="48">
        <f t="shared" si="56"/>
        <v>0</v>
      </c>
    </row>
    <row r="569" spans="2:10" x14ac:dyDescent="0.25">
      <c r="B569" s="9" t="s">
        <v>407</v>
      </c>
      <c r="C569" s="11" t="s">
        <v>665</v>
      </c>
      <c r="D569" s="11"/>
      <c r="E569" s="11"/>
      <c r="F569" s="29"/>
      <c r="G569" s="3" t="s">
        <v>2</v>
      </c>
      <c r="H569" s="4">
        <f>H549</f>
        <v>2</v>
      </c>
      <c r="I569" s="5">
        <v>0</v>
      </c>
      <c r="J569" s="5">
        <f t="shared" si="56"/>
        <v>0</v>
      </c>
    </row>
    <row r="570" spans="2:10" x14ac:dyDescent="0.25">
      <c r="B570" s="9" t="s">
        <v>408</v>
      </c>
      <c r="C570" s="11" t="s">
        <v>690</v>
      </c>
      <c r="D570" s="11"/>
      <c r="E570" s="11"/>
      <c r="F570" s="11"/>
      <c r="G570" s="3" t="s">
        <v>168</v>
      </c>
      <c r="H570" s="4"/>
      <c r="I570" s="5">
        <v>0</v>
      </c>
      <c r="J570" s="5">
        <f t="shared" si="56"/>
        <v>0</v>
      </c>
    </row>
    <row r="571" spans="2:10" x14ac:dyDescent="0.25">
      <c r="B571" s="9" t="s">
        <v>409</v>
      </c>
      <c r="C571" s="11" t="s">
        <v>691</v>
      </c>
      <c r="D571" s="11"/>
      <c r="E571" s="11"/>
      <c r="F571" s="11"/>
      <c r="G571" s="3" t="s">
        <v>168</v>
      </c>
      <c r="H571" s="4"/>
      <c r="I571" s="5">
        <v>0</v>
      </c>
      <c r="J571" s="5">
        <f t="shared" si="56"/>
        <v>0</v>
      </c>
    </row>
    <row r="572" spans="2:10" x14ac:dyDescent="0.25">
      <c r="B572" s="9" t="s">
        <v>410</v>
      </c>
      <c r="C572" s="11" t="s">
        <v>692</v>
      </c>
      <c r="D572" s="11"/>
      <c r="E572" s="11"/>
      <c r="F572" s="11"/>
      <c r="G572" s="3" t="s">
        <v>168</v>
      </c>
      <c r="H572" s="4"/>
      <c r="I572" s="5">
        <v>0</v>
      </c>
      <c r="J572" s="5">
        <f t="shared" si="56"/>
        <v>0</v>
      </c>
    </row>
    <row r="573" spans="2:10" x14ac:dyDescent="0.25">
      <c r="B573" s="9" t="s">
        <v>411</v>
      </c>
      <c r="C573" s="11" t="s">
        <v>693</v>
      </c>
      <c r="D573" s="11"/>
      <c r="E573" s="11"/>
      <c r="F573" s="11"/>
      <c r="G573" s="3" t="s">
        <v>168</v>
      </c>
      <c r="H573" s="4"/>
      <c r="I573" s="5">
        <v>0</v>
      </c>
      <c r="J573" s="5">
        <f t="shared" si="56"/>
        <v>0</v>
      </c>
    </row>
    <row r="574" spans="2:10" x14ac:dyDescent="0.25">
      <c r="B574" s="9" t="s">
        <v>412</v>
      </c>
      <c r="C574" s="11" t="s">
        <v>694</v>
      </c>
      <c r="D574" s="11"/>
      <c r="E574" s="11"/>
      <c r="F574" s="11"/>
      <c r="G574" s="3" t="s">
        <v>168</v>
      </c>
      <c r="H574" s="4"/>
      <c r="I574" s="5">
        <v>0</v>
      </c>
      <c r="J574" s="5">
        <f t="shared" si="56"/>
        <v>0</v>
      </c>
    </row>
    <row r="575" spans="2:10" x14ac:dyDescent="0.25">
      <c r="B575" s="9" t="s">
        <v>413</v>
      </c>
      <c r="C575" s="11" t="s">
        <v>695</v>
      </c>
      <c r="D575" s="11"/>
      <c r="E575" s="11"/>
      <c r="F575" s="11"/>
      <c r="G575" s="3" t="s">
        <v>168</v>
      </c>
      <c r="H575" s="4"/>
      <c r="I575" s="5">
        <v>0</v>
      </c>
      <c r="J575" s="5">
        <f t="shared" si="56"/>
        <v>0</v>
      </c>
    </row>
    <row r="576" spans="2:10" x14ac:dyDescent="0.25">
      <c r="B576" s="9" t="s">
        <v>414</v>
      </c>
      <c r="C576" s="11" t="s">
        <v>262</v>
      </c>
      <c r="D576" s="11"/>
      <c r="E576" s="11"/>
      <c r="F576" s="11"/>
      <c r="G576" s="3" t="s">
        <v>2</v>
      </c>
      <c r="H576" s="4">
        <f>H556</f>
        <v>0</v>
      </c>
      <c r="I576" s="5">
        <v>0</v>
      </c>
      <c r="J576" s="5">
        <f t="shared" si="56"/>
        <v>0</v>
      </c>
    </row>
    <row r="577" spans="2:10" ht="15.75" thickBot="1" x14ac:dyDescent="0.3">
      <c r="B577" s="44"/>
      <c r="C577" s="44"/>
      <c r="D577" s="44"/>
      <c r="E577" s="44"/>
      <c r="F577" s="44"/>
      <c r="G577" s="15"/>
      <c r="H577" s="16"/>
      <c r="I577" s="16"/>
      <c r="J577" s="56"/>
    </row>
    <row r="578" spans="2:10" ht="15.75" thickBot="1" x14ac:dyDescent="0.3">
      <c r="G578" s="15"/>
      <c r="H578" s="16"/>
      <c r="I578" s="16"/>
      <c r="J578" s="17">
        <f>SUM(J561:J577)</f>
        <v>0</v>
      </c>
    </row>
    <row r="579" spans="2:10" x14ac:dyDescent="0.25">
      <c r="B579" s="45"/>
      <c r="C579" s="45"/>
      <c r="D579" s="45"/>
      <c r="E579" s="45"/>
      <c r="F579" s="45"/>
      <c r="G579" s="15"/>
      <c r="H579" s="16"/>
      <c r="I579" s="16"/>
      <c r="J579" s="12"/>
    </row>
    <row r="581" spans="2:10" x14ac:dyDescent="0.25">
      <c r="B581" s="101" t="s">
        <v>235</v>
      </c>
      <c r="C581" s="102"/>
      <c r="D581" s="102"/>
      <c r="E581" s="102"/>
      <c r="F581" s="102"/>
      <c r="G581" s="102"/>
      <c r="H581" s="102"/>
      <c r="I581" s="102"/>
      <c r="J581" s="19">
        <f>J539+J519+J578+J558</f>
        <v>0</v>
      </c>
    </row>
    <row r="583" spans="2:10" x14ac:dyDescent="0.25">
      <c r="B583" s="18" t="s">
        <v>750</v>
      </c>
      <c r="C583" s="18"/>
      <c r="D583" s="18"/>
      <c r="E583" s="18"/>
      <c r="F583" s="18"/>
      <c r="G583" s="25"/>
      <c r="H583" s="18"/>
      <c r="I583" s="18"/>
      <c r="J583" s="18"/>
    </row>
    <row r="584" spans="2:10" x14ac:dyDescent="0.25">
      <c r="J584" s="2"/>
    </row>
    <row r="585" spans="2:10" x14ac:dyDescent="0.25">
      <c r="B585" s="6" t="s">
        <v>0</v>
      </c>
      <c r="C585" s="7" t="s">
        <v>1</v>
      </c>
      <c r="D585" s="8"/>
      <c r="E585" s="8"/>
      <c r="F585" s="38"/>
      <c r="G585" s="24" t="s">
        <v>2</v>
      </c>
      <c r="H585" s="6" t="s">
        <v>3</v>
      </c>
      <c r="I585" s="6" t="s">
        <v>839</v>
      </c>
      <c r="J585" s="6" t="s">
        <v>840</v>
      </c>
    </row>
    <row r="586" spans="2:10" x14ac:dyDescent="0.25">
      <c r="B586" s="9" t="s">
        <v>415</v>
      </c>
      <c r="C586" s="107" t="s">
        <v>752</v>
      </c>
      <c r="D586" s="108"/>
      <c r="E586" s="108"/>
      <c r="F586" s="109"/>
      <c r="G586" s="3"/>
      <c r="H586" s="4"/>
      <c r="I586" s="4"/>
      <c r="J586" s="5"/>
    </row>
    <row r="587" spans="2:10" x14ac:dyDescent="0.25">
      <c r="B587" s="9" t="s">
        <v>416</v>
      </c>
      <c r="C587" s="11" t="s">
        <v>202</v>
      </c>
      <c r="D587" s="11"/>
      <c r="E587" s="11"/>
      <c r="F587" s="29"/>
      <c r="G587" s="3" t="s">
        <v>2</v>
      </c>
      <c r="H587" s="4">
        <v>3</v>
      </c>
      <c r="I587" s="5">
        <v>0</v>
      </c>
      <c r="J587" s="5">
        <f t="shared" ref="J587:J599" si="57">I587*H587</f>
        <v>0</v>
      </c>
    </row>
    <row r="588" spans="2:10" x14ac:dyDescent="0.25">
      <c r="B588" s="9" t="s">
        <v>417</v>
      </c>
      <c r="C588" s="11" t="s">
        <v>666</v>
      </c>
      <c r="D588" s="11"/>
      <c r="E588" s="11"/>
      <c r="F588" s="29"/>
      <c r="G588" s="3"/>
      <c r="H588" s="4">
        <v>0</v>
      </c>
      <c r="I588" s="5">
        <v>0</v>
      </c>
      <c r="J588" s="5">
        <f t="shared" si="57"/>
        <v>0</v>
      </c>
    </row>
    <row r="589" spans="2:10" x14ac:dyDescent="0.25">
      <c r="B589" s="9" t="s">
        <v>418</v>
      </c>
      <c r="C589" s="10" t="s">
        <v>921</v>
      </c>
      <c r="D589" s="11"/>
      <c r="E589" s="11"/>
      <c r="F589" s="29"/>
      <c r="G589" s="3" t="s">
        <v>2</v>
      </c>
      <c r="H589" s="4">
        <f>ROUNDUP((H587+H588)/8,0)</f>
        <v>1</v>
      </c>
      <c r="I589" s="5">
        <v>0</v>
      </c>
      <c r="J589" s="5">
        <f t="shared" si="57"/>
        <v>0</v>
      </c>
    </row>
    <row r="590" spans="2:10" x14ac:dyDescent="0.25">
      <c r="B590" s="9" t="s">
        <v>419</v>
      </c>
      <c r="C590" s="10" t="s">
        <v>683</v>
      </c>
      <c r="D590" s="11"/>
      <c r="E590" s="11"/>
      <c r="F590" s="29"/>
      <c r="G590" s="3" t="s">
        <v>2</v>
      </c>
      <c r="H590" s="4">
        <f>ROUNDUP(((H587+H588)/2-H589),0)</f>
        <v>1</v>
      </c>
      <c r="I590" s="5">
        <v>0</v>
      </c>
      <c r="J590" s="5">
        <f t="shared" si="57"/>
        <v>0</v>
      </c>
    </row>
    <row r="591" spans="2:10" x14ac:dyDescent="0.25">
      <c r="B591" s="9" t="s">
        <v>420</v>
      </c>
      <c r="C591" s="10" t="s">
        <v>684</v>
      </c>
      <c r="D591" s="11"/>
      <c r="E591" s="11"/>
      <c r="F591" s="29"/>
      <c r="G591" s="3" t="s">
        <v>2</v>
      </c>
      <c r="H591" s="4">
        <f>H589</f>
        <v>1</v>
      </c>
      <c r="I591" s="5">
        <v>0</v>
      </c>
      <c r="J591" s="5">
        <f t="shared" si="57"/>
        <v>0</v>
      </c>
    </row>
    <row r="592" spans="2:10" x14ac:dyDescent="0.25">
      <c r="B592" s="9" t="s">
        <v>421</v>
      </c>
      <c r="C592" s="11" t="s">
        <v>303</v>
      </c>
      <c r="D592" s="11"/>
      <c r="E592" s="11"/>
      <c r="F592" s="29"/>
      <c r="G592" s="3" t="s">
        <v>2</v>
      </c>
      <c r="H592" s="4">
        <f>ROUNDUP(H607/2,0)</f>
        <v>1</v>
      </c>
      <c r="I592" s="5">
        <v>0</v>
      </c>
      <c r="J592" s="5">
        <f t="shared" si="57"/>
        <v>0</v>
      </c>
    </row>
    <row r="593" spans="2:10" x14ac:dyDescent="0.25">
      <c r="B593" s="9" t="s">
        <v>422</v>
      </c>
      <c r="C593" s="11" t="s">
        <v>255</v>
      </c>
      <c r="D593" s="11"/>
      <c r="E593" s="11"/>
      <c r="F593" s="29"/>
      <c r="G593" s="3" t="s">
        <v>168</v>
      </c>
      <c r="H593" s="4"/>
      <c r="I593" s="5">
        <v>0</v>
      </c>
      <c r="J593" s="5">
        <f t="shared" si="57"/>
        <v>0</v>
      </c>
    </row>
    <row r="594" spans="2:10" x14ac:dyDescent="0.25">
      <c r="B594" s="9" t="s">
        <v>423</v>
      </c>
      <c r="C594" s="11" t="s">
        <v>256</v>
      </c>
      <c r="D594" s="11"/>
      <c r="E594" s="11"/>
      <c r="F594" s="29"/>
      <c r="G594" s="3" t="s">
        <v>168</v>
      </c>
      <c r="H594" s="4"/>
      <c r="I594" s="5">
        <v>0</v>
      </c>
      <c r="J594" s="5">
        <f t="shared" si="57"/>
        <v>0</v>
      </c>
    </row>
    <row r="595" spans="2:10" x14ac:dyDescent="0.25">
      <c r="B595" s="9" t="s">
        <v>424</v>
      </c>
      <c r="C595" s="11" t="s">
        <v>257</v>
      </c>
      <c r="D595" s="11"/>
      <c r="E595" s="11"/>
      <c r="F595" s="29"/>
      <c r="G595" s="3" t="s">
        <v>168</v>
      </c>
      <c r="H595" s="4"/>
      <c r="I595" s="5">
        <v>0</v>
      </c>
      <c r="J595" s="5">
        <f t="shared" si="57"/>
        <v>0</v>
      </c>
    </row>
    <row r="596" spans="2:10" x14ac:dyDescent="0.25">
      <c r="B596" s="9" t="s">
        <v>425</v>
      </c>
      <c r="C596" s="11" t="s">
        <v>258</v>
      </c>
      <c r="D596" s="11"/>
      <c r="E596" s="11"/>
      <c r="F596" s="29"/>
      <c r="G596" s="3" t="s">
        <v>168</v>
      </c>
      <c r="H596" s="4"/>
      <c r="I596" s="5">
        <v>0</v>
      </c>
      <c r="J596" s="5">
        <f t="shared" si="57"/>
        <v>0</v>
      </c>
    </row>
    <row r="597" spans="2:10" x14ac:dyDescent="0.25">
      <c r="B597" s="9" t="s">
        <v>426</v>
      </c>
      <c r="C597" s="11" t="s">
        <v>259</v>
      </c>
      <c r="D597" s="11"/>
      <c r="E597" s="11"/>
      <c r="F597" s="29"/>
      <c r="G597" s="3" t="s">
        <v>168</v>
      </c>
      <c r="H597" s="4"/>
      <c r="I597" s="5">
        <v>0</v>
      </c>
      <c r="J597" s="5">
        <f t="shared" si="57"/>
        <v>0</v>
      </c>
    </row>
    <row r="598" spans="2:10" x14ac:dyDescent="0.25">
      <c r="B598" s="9" t="s">
        <v>427</v>
      </c>
      <c r="C598" s="11" t="s">
        <v>689</v>
      </c>
      <c r="D598" s="11"/>
      <c r="E598" s="11"/>
      <c r="F598" s="29"/>
      <c r="G598" s="53" t="s">
        <v>168</v>
      </c>
      <c r="H598" s="54"/>
      <c r="I598" s="55">
        <v>0</v>
      </c>
      <c r="J598" s="55">
        <f t="shared" si="57"/>
        <v>0</v>
      </c>
    </row>
    <row r="599" spans="2:10" x14ac:dyDescent="0.25">
      <c r="B599" s="9" t="s">
        <v>551</v>
      </c>
      <c r="C599" s="11" t="s">
        <v>261</v>
      </c>
      <c r="D599" s="11"/>
      <c r="E599" s="11"/>
      <c r="F599" s="11"/>
      <c r="G599" s="3" t="s">
        <v>2</v>
      </c>
      <c r="H599" s="4">
        <v>0</v>
      </c>
      <c r="I599" s="5">
        <v>0</v>
      </c>
      <c r="J599" s="5">
        <f t="shared" si="57"/>
        <v>0</v>
      </c>
    </row>
    <row r="600" spans="2:10" ht="15.75" thickBot="1" x14ac:dyDescent="0.3">
      <c r="G600" s="15"/>
      <c r="H600" s="16"/>
      <c r="I600" s="16"/>
      <c r="J600" s="12"/>
    </row>
    <row r="601" spans="2:10" ht="15.75" thickBot="1" x14ac:dyDescent="0.3">
      <c r="G601" s="15"/>
      <c r="H601" s="16"/>
      <c r="I601" s="16"/>
      <c r="J601" s="17">
        <f>SUM(J587:J600)</f>
        <v>0</v>
      </c>
    </row>
    <row r="602" spans="2:10" x14ac:dyDescent="0.25">
      <c r="G602" s="15"/>
      <c r="H602" s="16"/>
      <c r="I602" s="16"/>
      <c r="J602" s="12"/>
    </row>
    <row r="603" spans="2:10" x14ac:dyDescent="0.25">
      <c r="B603" s="6" t="s">
        <v>0</v>
      </c>
      <c r="C603" s="7" t="s">
        <v>1</v>
      </c>
      <c r="D603" s="8"/>
      <c r="E603" s="8"/>
      <c r="F603" s="38"/>
      <c r="G603" s="24" t="s">
        <v>2</v>
      </c>
      <c r="H603" s="6" t="s">
        <v>3</v>
      </c>
      <c r="I603" s="6" t="s">
        <v>839</v>
      </c>
      <c r="J603" s="6" t="s">
        <v>840</v>
      </c>
    </row>
    <row r="604" spans="2:10" x14ac:dyDescent="0.25">
      <c r="B604" s="9" t="s">
        <v>428</v>
      </c>
      <c r="C604" s="45" t="s">
        <v>205</v>
      </c>
      <c r="D604" s="45"/>
      <c r="E604" s="45"/>
      <c r="F604" s="52"/>
      <c r="G604" s="46" t="s">
        <v>2</v>
      </c>
      <c r="H604" s="47">
        <f>H587</f>
        <v>3</v>
      </c>
      <c r="I604" s="48">
        <v>0</v>
      </c>
      <c r="J604" s="48">
        <f>I604*H604</f>
        <v>0</v>
      </c>
    </row>
    <row r="605" spans="2:10" x14ac:dyDescent="0.25">
      <c r="B605" s="9" t="s">
        <v>429</v>
      </c>
      <c r="C605" s="11" t="s">
        <v>253</v>
      </c>
      <c r="D605" s="11"/>
      <c r="E605" s="11"/>
      <c r="F605" s="29"/>
      <c r="G605" s="46" t="s">
        <v>2</v>
      </c>
      <c r="H605" s="47">
        <f>H588</f>
        <v>0</v>
      </c>
      <c r="I605" s="5">
        <v>0</v>
      </c>
      <c r="J605" s="48">
        <f t="shared" ref="J605:J619" si="58">I605*H605</f>
        <v>0</v>
      </c>
    </row>
    <row r="606" spans="2:10" x14ac:dyDescent="0.25">
      <c r="B606" s="9" t="s">
        <v>430</v>
      </c>
      <c r="C606" s="11" t="s">
        <v>76</v>
      </c>
      <c r="D606" s="11"/>
      <c r="E606" s="11"/>
      <c r="F606" s="29"/>
      <c r="G606" s="46" t="s">
        <v>2</v>
      </c>
      <c r="H606" s="4">
        <f>H587+H588</f>
        <v>3</v>
      </c>
      <c r="I606" s="5">
        <v>0</v>
      </c>
      <c r="J606" s="48">
        <f t="shared" si="58"/>
        <v>0</v>
      </c>
    </row>
    <row r="607" spans="2:10" x14ac:dyDescent="0.25">
      <c r="B607" s="9" t="s">
        <v>431</v>
      </c>
      <c r="C607" s="11" t="s">
        <v>77</v>
      </c>
      <c r="D607" s="11"/>
      <c r="E607" s="11"/>
      <c r="F607" s="29"/>
      <c r="G607" s="46" t="s">
        <v>2</v>
      </c>
      <c r="H607" s="4">
        <v>2</v>
      </c>
      <c r="I607" s="5">
        <v>0</v>
      </c>
      <c r="J607" s="48">
        <f t="shared" si="58"/>
        <v>0</v>
      </c>
    </row>
    <row r="608" spans="2:10" x14ac:dyDescent="0.25">
      <c r="B608" s="9" t="s">
        <v>432</v>
      </c>
      <c r="C608" s="10" t="s">
        <v>686</v>
      </c>
      <c r="D608" s="11"/>
      <c r="E608" s="11"/>
      <c r="F608" s="29"/>
      <c r="G608" s="3" t="s">
        <v>2</v>
      </c>
      <c r="H608" s="4">
        <f>H591</f>
        <v>1</v>
      </c>
      <c r="I608" s="5">
        <v>0</v>
      </c>
      <c r="J608" s="48">
        <f t="shared" si="58"/>
        <v>0</v>
      </c>
    </row>
    <row r="609" spans="2:10" x14ac:dyDescent="0.25">
      <c r="B609" s="9" t="s">
        <v>433</v>
      </c>
      <c r="C609" s="10" t="s">
        <v>564</v>
      </c>
      <c r="D609" s="11"/>
      <c r="E609" s="11"/>
      <c r="F609" s="29"/>
      <c r="G609" s="3" t="s">
        <v>2</v>
      </c>
      <c r="H609" s="4">
        <f>H589</f>
        <v>1</v>
      </c>
      <c r="I609" s="5">
        <v>0</v>
      </c>
      <c r="J609" s="48">
        <f t="shared" si="58"/>
        <v>0</v>
      </c>
    </row>
    <row r="610" spans="2:10" x14ac:dyDescent="0.25">
      <c r="B610" s="9" t="s">
        <v>434</v>
      </c>
      <c r="C610" s="10" t="s">
        <v>685</v>
      </c>
      <c r="D610" s="11"/>
      <c r="E610" s="11"/>
      <c r="F610" s="29"/>
      <c r="G610" s="3" t="s">
        <v>2</v>
      </c>
      <c r="H610" s="4">
        <f>H590</f>
        <v>1</v>
      </c>
      <c r="I610" s="5">
        <v>0</v>
      </c>
      <c r="J610" s="48">
        <f t="shared" si="58"/>
        <v>0</v>
      </c>
    </row>
    <row r="611" spans="2:10" x14ac:dyDescent="0.25">
      <c r="B611" s="9" t="s">
        <v>435</v>
      </c>
      <c r="C611" s="10" t="s">
        <v>707</v>
      </c>
      <c r="D611" s="11"/>
      <c r="E611" s="11"/>
      <c r="F611" s="29"/>
      <c r="G611" s="3" t="s">
        <v>2</v>
      </c>
      <c r="H611" s="4">
        <f>H609+H610</f>
        <v>2</v>
      </c>
      <c r="I611" s="5">
        <v>0</v>
      </c>
      <c r="J611" s="48">
        <f t="shared" si="58"/>
        <v>0</v>
      </c>
    </row>
    <row r="612" spans="2:10" x14ac:dyDescent="0.25">
      <c r="B612" s="9" t="s">
        <v>436</v>
      </c>
      <c r="C612" s="11" t="s">
        <v>665</v>
      </c>
      <c r="D612" s="11"/>
      <c r="E612" s="11"/>
      <c r="F612" s="29"/>
      <c r="G612" s="3" t="s">
        <v>2</v>
      </c>
      <c r="H612" s="4">
        <f>H592</f>
        <v>1</v>
      </c>
      <c r="I612" s="5">
        <v>0</v>
      </c>
      <c r="J612" s="5">
        <f t="shared" si="58"/>
        <v>0</v>
      </c>
    </row>
    <row r="613" spans="2:10" x14ac:dyDescent="0.25">
      <c r="B613" s="9" t="s">
        <v>437</v>
      </c>
      <c r="C613" s="11" t="s">
        <v>690</v>
      </c>
      <c r="D613" s="11"/>
      <c r="E613" s="11"/>
      <c r="F613" s="11"/>
      <c r="G613" s="3" t="s">
        <v>168</v>
      </c>
      <c r="H613" s="4"/>
      <c r="I613" s="5">
        <v>0</v>
      </c>
      <c r="J613" s="5">
        <f t="shared" si="58"/>
        <v>0</v>
      </c>
    </row>
    <row r="614" spans="2:10" x14ac:dyDescent="0.25">
      <c r="B614" s="9" t="s">
        <v>438</v>
      </c>
      <c r="C614" s="11" t="s">
        <v>691</v>
      </c>
      <c r="D614" s="11"/>
      <c r="E614" s="11"/>
      <c r="F614" s="11"/>
      <c r="G614" s="3" t="s">
        <v>168</v>
      </c>
      <c r="H614" s="4"/>
      <c r="I614" s="5">
        <v>0</v>
      </c>
      <c r="J614" s="5">
        <f t="shared" si="58"/>
        <v>0</v>
      </c>
    </row>
    <row r="615" spans="2:10" x14ac:dyDescent="0.25">
      <c r="B615" s="9" t="s">
        <v>439</v>
      </c>
      <c r="C615" s="11" t="s">
        <v>692</v>
      </c>
      <c r="D615" s="11"/>
      <c r="E615" s="11"/>
      <c r="F615" s="11"/>
      <c r="G615" s="3" t="s">
        <v>168</v>
      </c>
      <c r="H615" s="4"/>
      <c r="I615" s="5">
        <v>0</v>
      </c>
      <c r="J615" s="5">
        <f t="shared" si="58"/>
        <v>0</v>
      </c>
    </row>
    <row r="616" spans="2:10" x14ac:dyDescent="0.25">
      <c r="B616" s="9" t="s">
        <v>440</v>
      </c>
      <c r="C616" s="11" t="s">
        <v>693</v>
      </c>
      <c r="D616" s="11"/>
      <c r="E616" s="11"/>
      <c r="F616" s="11"/>
      <c r="G616" s="3" t="s">
        <v>168</v>
      </c>
      <c r="H616" s="4"/>
      <c r="I616" s="5">
        <v>0</v>
      </c>
      <c r="J616" s="5">
        <f t="shared" si="58"/>
        <v>0</v>
      </c>
    </row>
    <row r="617" spans="2:10" x14ac:dyDescent="0.25">
      <c r="B617" s="9" t="s">
        <v>441</v>
      </c>
      <c r="C617" s="11" t="s">
        <v>694</v>
      </c>
      <c r="D617" s="11"/>
      <c r="E617" s="11"/>
      <c r="F617" s="11"/>
      <c r="G617" s="3" t="s">
        <v>168</v>
      </c>
      <c r="H617" s="4"/>
      <c r="I617" s="5">
        <v>0</v>
      </c>
      <c r="J617" s="5">
        <f t="shared" si="58"/>
        <v>0</v>
      </c>
    </row>
    <row r="618" spans="2:10" x14ac:dyDescent="0.25">
      <c r="B618" s="9" t="s">
        <v>442</v>
      </c>
      <c r="C618" s="11" t="s">
        <v>695</v>
      </c>
      <c r="D618" s="11"/>
      <c r="E618" s="11"/>
      <c r="F618" s="11"/>
      <c r="G618" s="3" t="s">
        <v>168</v>
      </c>
      <c r="H618" s="4"/>
      <c r="I618" s="5">
        <v>0</v>
      </c>
      <c r="J618" s="5">
        <f t="shared" si="58"/>
        <v>0</v>
      </c>
    </row>
    <row r="619" spans="2:10" x14ac:dyDescent="0.25">
      <c r="B619" s="9" t="s">
        <v>443</v>
      </c>
      <c r="C619" s="11" t="s">
        <v>262</v>
      </c>
      <c r="D619" s="11"/>
      <c r="E619" s="11"/>
      <c r="F619" s="11"/>
      <c r="G619" s="3" t="s">
        <v>2</v>
      </c>
      <c r="H619" s="4">
        <f>H599</f>
        <v>0</v>
      </c>
      <c r="I619" s="5">
        <v>0</v>
      </c>
      <c r="J619" s="5">
        <f t="shared" si="58"/>
        <v>0</v>
      </c>
    </row>
    <row r="620" spans="2:10" ht="15.75" thickBot="1" x14ac:dyDescent="0.3">
      <c r="B620" s="44"/>
      <c r="C620" s="44"/>
      <c r="D620" s="44"/>
      <c r="E620" s="44"/>
      <c r="F620" s="44"/>
      <c r="G620" s="15"/>
      <c r="H620" s="16"/>
      <c r="I620" s="16"/>
      <c r="J620" s="56"/>
    </row>
    <row r="621" spans="2:10" ht="15.75" thickBot="1" x14ac:dyDescent="0.3">
      <c r="G621" s="15"/>
      <c r="H621" s="16"/>
      <c r="I621" s="16"/>
      <c r="J621" s="17">
        <f>SUM(J604:J620)</f>
        <v>0</v>
      </c>
    </row>
    <row r="622" spans="2:10" x14ac:dyDescent="0.25">
      <c r="G622" s="15"/>
      <c r="H622" s="16"/>
      <c r="I622" s="16"/>
      <c r="J622" s="12"/>
    </row>
    <row r="623" spans="2:10" x14ac:dyDescent="0.25">
      <c r="B623" s="6" t="s">
        <v>0</v>
      </c>
      <c r="C623" s="7" t="s">
        <v>1</v>
      </c>
      <c r="D623" s="8"/>
      <c r="E623" s="8"/>
      <c r="F623" s="38"/>
      <c r="G623" s="24" t="s">
        <v>2</v>
      </c>
      <c r="H623" s="6" t="s">
        <v>3</v>
      </c>
      <c r="I623" s="6" t="s">
        <v>839</v>
      </c>
      <c r="J623" s="6" t="s">
        <v>840</v>
      </c>
    </row>
    <row r="624" spans="2:10" x14ac:dyDescent="0.25">
      <c r="B624" s="9" t="s">
        <v>444</v>
      </c>
      <c r="C624" s="114" t="s">
        <v>566</v>
      </c>
      <c r="D624" s="115"/>
      <c r="E624" s="115"/>
      <c r="F624" s="116"/>
      <c r="G624" s="3"/>
      <c r="H624" s="4"/>
      <c r="I624" s="4"/>
      <c r="J624" s="5"/>
    </row>
    <row r="625" spans="2:10" x14ac:dyDescent="0.25">
      <c r="B625" s="9" t="s">
        <v>445</v>
      </c>
      <c r="C625" s="11" t="s">
        <v>202</v>
      </c>
      <c r="D625" s="11"/>
      <c r="E625" s="11"/>
      <c r="F625" s="29"/>
      <c r="G625" s="3" t="s">
        <v>2</v>
      </c>
      <c r="H625" s="4">
        <v>2</v>
      </c>
      <c r="I625" s="5">
        <v>0</v>
      </c>
      <c r="J625" s="5">
        <f t="shared" ref="J625" si="59">I625*H625</f>
        <v>0</v>
      </c>
    </row>
    <row r="626" spans="2:10" x14ac:dyDescent="0.25">
      <c r="B626" s="9" t="s">
        <v>446</v>
      </c>
      <c r="C626" s="11" t="s">
        <v>666</v>
      </c>
      <c r="D626" s="11"/>
      <c r="E626" s="11"/>
      <c r="F626" s="29"/>
      <c r="G626" s="3" t="s">
        <v>2</v>
      </c>
      <c r="H626" s="4">
        <v>0</v>
      </c>
      <c r="I626" s="5"/>
      <c r="J626" s="5"/>
    </row>
    <row r="627" spans="2:10" x14ac:dyDescent="0.25">
      <c r="B627" s="9" t="s">
        <v>447</v>
      </c>
      <c r="C627" s="10" t="s">
        <v>921</v>
      </c>
      <c r="D627" s="11"/>
      <c r="E627" s="11"/>
      <c r="F627" s="29"/>
      <c r="G627" s="3" t="s">
        <v>2</v>
      </c>
      <c r="H627" s="4">
        <f>ROUNDUP((H625+H626)/8,0)</f>
        <v>1</v>
      </c>
      <c r="I627" s="5">
        <v>0</v>
      </c>
      <c r="J627" s="5">
        <f t="shared" ref="J627:J637" si="60">I627*H627</f>
        <v>0</v>
      </c>
    </row>
    <row r="628" spans="2:10" x14ac:dyDescent="0.25">
      <c r="B628" s="9" t="s">
        <v>448</v>
      </c>
      <c r="C628" s="10" t="s">
        <v>683</v>
      </c>
      <c r="D628" s="11"/>
      <c r="E628" s="11"/>
      <c r="F628" s="29"/>
      <c r="G628" s="3" t="s">
        <v>2</v>
      </c>
      <c r="H628" s="4">
        <f>ROUNDUP((H625/2-H627),0)</f>
        <v>0</v>
      </c>
      <c r="I628" s="5">
        <v>0</v>
      </c>
      <c r="J628" s="5">
        <f t="shared" si="60"/>
        <v>0</v>
      </c>
    </row>
    <row r="629" spans="2:10" x14ac:dyDescent="0.25">
      <c r="B629" s="9" t="s">
        <v>449</v>
      </c>
      <c r="C629" s="10" t="s">
        <v>684</v>
      </c>
      <c r="D629" s="11"/>
      <c r="E629" s="11"/>
      <c r="F629" s="29"/>
      <c r="G629" s="3" t="s">
        <v>2</v>
      </c>
      <c r="H629" s="4">
        <f>H627</f>
        <v>1</v>
      </c>
      <c r="I629" s="5">
        <v>0</v>
      </c>
      <c r="J629" s="5">
        <f t="shared" si="60"/>
        <v>0</v>
      </c>
    </row>
    <row r="630" spans="2:10" x14ac:dyDescent="0.25">
      <c r="B630" s="9" t="s">
        <v>450</v>
      </c>
      <c r="C630" s="11" t="s">
        <v>303</v>
      </c>
      <c r="D630" s="11"/>
      <c r="E630" s="11"/>
      <c r="F630" s="29"/>
      <c r="G630" s="3" t="s">
        <v>2</v>
      </c>
      <c r="H630" s="4">
        <f>ROUNDUP(H645/2,0)</f>
        <v>1</v>
      </c>
      <c r="I630" s="5">
        <v>0</v>
      </c>
      <c r="J630" s="5">
        <f t="shared" si="60"/>
        <v>0</v>
      </c>
    </row>
    <row r="631" spans="2:10" x14ac:dyDescent="0.25">
      <c r="B631" s="9" t="s">
        <v>451</v>
      </c>
      <c r="C631" s="11" t="s">
        <v>255</v>
      </c>
      <c r="D631" s="11"/>
      <c r="E631" s="11"/>
      <c r="F631" s="29"/>
      <c r="G631" s="3" t="s">
        <v>168</v>
      </c>
      <c r="H631" s="4"/>
      <c r="I631" s="5">
        <v>0</v>
      </c>
      <c r="J631" s="5">
        <f t="shared" si="60"/>
        <v>0</v>
      </c>
    </row>
    <row r="632" spans="2:10" x14ac:dyDescent="0.25">
      <c r="B632" s="9" t="s">
        <v>452</v>
      </c>
      <c r="C632" s="11" t="s">
        <v>256</v>
      </c>
      <c r="D632" s="11"/>
      <c r="E632" s="11"/>
      <c r="F632" s="29"/>
      <c r="G632" s="3" t="s">
        <v>168</v>
      </c>
      <c r="H632" s="4"/>
      <c r="I632" s="5">
        <v>0</v>
      </c>
      <c r="J632" s="5">
        <f t="shared" si="60"/>
        <v>0</v>
      </c>
    </row>
    <row r="633" spans="2:10" x14ac:dyDescent="0.25">
      <c r="B633" s="9" t="s">
        <v>453</v>
      </c>
      <c r="C633" s="11" t="s">
        <v>257</v>
      </c>
      <c r="D633" s="11"/>
      <c r="E633" s="11"/>
      <c r="F633" s="29"/>
      <c r="G633" s="3" t="s">
        <v>168</v>
      </c>
      <c r="H633" s="4"/>
      <c r="I633" s="5">
        <v>0</v>
      </c>
      <c r="J633" s="5">
        <f t="shared" si="60"/>
        <v>0</v>
      </c>
    </row>
    <row r="634" spans="2:10" x14ac:dyDescent="0.25">
      <c r="B634" s="9" t="s">
        <v>454</v>
      </c>
      <c r="C634" s="11" t="s">
        <v>258</v>
      </c>
      <c r="D634" s="11"/>
      <c r="E634" s="11"/>
      <c r="F634" s="29"/>
      <c r="G634" s="3" t="s">
        <v>168</v>
      </c>
      <c r="H634" s="4"/>
      <c r="I634" s="5">
        <v>0</v>
      </c>
      <c r="J634" s="5">
        <f t="shared" si="60"/>
        <v>0</v>
      </c>
    </row>
    <row r="635" spans="2:10" x14ac:dyDescent="0.25">
      <c r="B635" s="9" t="s">
        <v>455</v>
      </c>
      <c r="C635" s="11" t="s">
        <v>259</v>
      </c>
      <c r="D635" s="11"/>
      <c r="E635" s="11"/>
      <c r="F635" s="29"/>
      <c r="G635" s="3" t="s">
        <v>168</v>
      </c>
      <c r="H635" s="4"/>
      <c r="I635" s="5">
        <v>0</v>
      </c>
      <c r="J635" s="5">
        <f t="shared" si="60"/>
        <v>0</v>
      </c>
    </row>
    <row r="636" spans="2:10" x14ac:dyDescent="0.25">
      <c r="B636" s="9" t="s">
        <v>456</v>
      </c>
      <c r="C636" s="11" t="s">
        <v>689</v>
      </c>
      <c r="D636" s="11"/>
      <c r="E636" s="11"/>
      <c r="F636" s="29"/>
      <c r="G636" s="53" t="s">
        <v>168</v>
      </c>
      <c r="H636" s="54"/>
      <c r="I636" s="55">
        <v>0</v>
      </c>
      <c r="J636" s="55">
        <f t="shared" si="60"/>
        <v>0</v>
      </c>
    </row>
    <row r="637" spans="2:10" x14ac:dyDescent="0.25">
      <c r="B637" s="9" t="s">
        <v>457</v>
      </c>
      <c r="C637" s="11" t="s">
        <v>261</v>
      </c>
      <c r="D637" s="11"/>
      <c r="E637" s="11"/>
      <c r="F637" s="11"/>
      <c r="G637" s="3" t="s">
        <v>2</v>
      </c>
      <c r="H637" s="4">
        <v>0</v>
      </c>
      <c r="I637" s="5">
        <v>0</v>
      </c>
      <c r="J637" s="5">
        <f t="shared" si="60"/>
        <v>0</v>
      </c>
    </row>
    <row r="638" spans="2:10" ht="15.75" thickBot="1" x14ac:dyDescent="0.3">
      <c r="G638" s="15"/>
      <c r="H638" s="16"/>
      <c r="I638" s="16"/>
      <c r="J638" s="12"/>
    </row>
    <row r="639" spans="2:10" ht="15.75" thickBot="1" x14ac:dyDescent="0.3">
      <c r="G639" s="15"/>
      <c r="H639" s="16"/>
      <c r="I639" s="16"/>
      <c r="J639" s="17">
        <f>SUM(J625:J638)</f>
        <v>0</v>
      </c>
    </row>
    <row r="640" spans="2:10" x14ac:dyDescent="0.25">
      <c r="G640" s="15"/>
      <c r="H640" s="16"/>
      <c r="I640" s="16"/>
      <c r="J640" s="12"/>
    </row>
    <row r="641" spans="2:10" x14ac:dyDescent="0.25">
      <c r="B641" s="6" t="s">
        <v>0</v>
      </c>
      <c r="C641" s="7" t="s">
        <v>1</v>
      </c>
      <c r="D641" s="8"/>
      <c r="E641" s="8"/>
      <c r="F641" s="38"/>
      <c r="G641" s="24" t="s">
        <v>2</v>
      </c>
      <c r="H641" s="6" t="s">
        <v>3</v>
      </c>
      <c r="I641" s="6" t="s">
        <v>839</v>
      </c>
      <c r="J641" s="6" t="s">
        <v>840</v>
      </c>
    </row>
    <row r="642" spans="2:10" x14ac:dyDescent="0.25">
      <c r="B642" s="9" t="s">
        <v>458</v>
      </c>
      <c r="C642" s="45" t="s">
        <v>205</v>
      </c>
      <c r="D642" s="45"/>
      <c r="E642" s="45"/>
      <c r="F642" s="52"/>
      <c r="G642" s="46" t="s">
        <v>2</v>
      </c>
      <c r="H642" s="47">
        <f>H625</f>
        <v>2</v>
      </c>
      <c r="I642" s="48">
        <v>0</v>
      </c>
      <c r="J642" s="48">
        <f>I642*H642</f>
        <v>0</v>
      </c>
    </row>
    <row r="643" spans="2:10" x14ac:dyDescent="0.25">
      <c r="B643" s="9" t="s">
        <v>459</v>
      </c>
      <c r="C643" s="11" t="s">
        <v>253</v>
      </c>
      <c r="D643" s="11"/>
      <c r="E643" s="11"/>
      <c r="F643" s="29"/>
      <c r="G643" s="46" t="s">
        <v>2</v>
      </c>
      <c r="H643" s="47">
        <f>H626</f>
        <v>0</v>
      </c>
      <c r="I643" s="5">
        <v>0</v>
      </c>
      <c r="J643" s="48">
        <f t="shared" ref="J643:J657" si="61">I643*H643</f>
        <v>0</v>
      </c>
    </row>
    <row r="644" spans="2:10" x14ac:dyDescent="0.25">
      <c r="B644" s="9" t="s">
        <v>460</v>
      </c>
      <c r="C644" s="11" t="s">
        <v>76</v>
      </c>
      <c r="D644" s="11"/>
      <c r="E644" s="11"/>
      <c r="F644" s="29"/>
      <c r="G644" s="46" t="s">
        <v>2</v>
      </c>
      <c r="H644" s="4">
        <f>H642+H643</f>
        <v>2</v>
      </c>
      <c r="I644" s="5">
        <v>0</v>
      </c>
      <c r="J644" s="48">
        <f t="shared" si="61"/>
        <v>0</v>
      </c>
    </row>
    <row r="645" spans="2:10" x14ac:dyDescent="0.25">
      <c r="B645" s="9" t="s">
        <v>461</v>
      </c>
      <c r="C645" s="11" t="s">
        <v>77</v>
      </c>
      <c r="D645" s="11"/>
      <c r="E645" s="11"/>
      <c r="F645" s="29"/>
      <c r="G645" s="46" t="s">
        <v>2</v>
      </c>
      <c r="H645" s="4">
        <v>1</v>
      </c>
      <c r="I645" s="5">
        <v>0</v>
      </c>
      <c r="J645" s="48">
        <f t="shared" si="61"/>
        <v>0</v>
      </c>
    </row>
    <row r="646" spans="2:10" x14ac:dyDescent="0.25">
      <c r="B646" s="9" t="s">
        <v>462</v>
      </c>
      <c r="C646" s="10" t="s">
        <v>564</v>
      </c>
      <c r="D646" s="11"/>
      <c r="E646" s="11"/>
      <c r="F646" s="29"/>
      <c r="G646" s="3" t="s">
        <v>2</v>
      </c>
      <c r="H646" s="4">
        <f>H627</f>
        <v>1</v>
      </c>
      <c r="I646" s="5">
        <v>0</v>
      </c>
      <c r="J646" s="48">
        <f t="shared" si="61"/>
        <v>0</v>
      </c>
    </row>
    <row r="647" spans="2:10" x14ac:dyDescent="0.25">
      <c r="B647" s="9" t="s">
        <v>463</v>
      </c>
      <c r="C647" s="10" t="s">
        <v>685</v>
      </c>
      <c r="D647" s="11"/>
      <c r="E647" s="11"/>
      <c r="F647" s="29"/>
      <c r="G647" s="3" t="s">
        <v>2</v>
      </c>
      <c r="H647" s="4">
        <f>H628</f>
        <v>0</v>
      </c>
      <c r="I647" s="5">
        <v>0</v>
      </c>
      <c r="J647" s="48">
        <f t="shared" si="61"/>
        <v>0</v>
      </c>
    </row>
    <row r="648" spans="2:10" x14ac:dyDescent="0.25">
      <c r="B648" s="9" t="s">
        <v>464</v>
      </c>
      <c r="C648" s="10" t="s">
        <v>686</v>
      </c>
      <c r="D648" s="11"/>
      <c r="E648" s="11"/>
      <c r="F648" s="29"/>
      <c r="G648" s="3" t="s">
        <v>2</v>
      </c>
      <c r="H648" s="4">
        <f>H629</f>
        <v>1</v>
      </c>
      <c r="I648" s="5">
        <v>0</v>
      </c>
      <c r="J648" s="48">
        <f t="shared" si="61"/>
        <v>0</v>
      </c>
    </row>
    <row r="649" spans="2:10" x14ac:dyDescent="0.25">
      <c r="B649" s="9" t="s">
        <v>465</v>
      </c>
      <c r="C649" s="10" t="s">
        <v>707</v>
      </c>
      <c r="D649" s="11"/>
      <c r="E649" s="11"/>
      <c r="F649" s="29"/>
      <c r="G649" s="3" t="s">
        <v>2</v>
      </c>
      <c r="H649" s="4">
        <f>H646+H647</f>
        <v>1</v>
      </c>
      <c r="I649" s="5">
        <v>0</v>
      </c>
      <c r="J649" s="48">
        <f t="shared" si="61"/>
        <v>0</v>
      </c>
    </row>
    <row r="650" spans="2:10" x14ac:dyDescent="0.25">
      <c r="B650" s="9" t="s">
        <v>466</v>
      </c>
      <c r="C650" s="11" t="s">
        <v>665</v>
      </c>
      <c r="D650" s="11"/>
      <c r="E650" s="11"/>
      <c r="F650" s="29"/>
      <c r="G650" s="3" t="s">
        <v>2</v>
      </c>
      <c r="H650" s="4">
        <f>H630</f>
        <v>1</v>
      </c>
      <c r="I650" s="5">
        <v>0</v>
      </c>
      <c r="J650" s="5">
        <f t="shared" si="61"/>
        <v>0</v>
      </c>
    </row>
    <row r="651" spans="2:10" x14ac:dyDescent="0.25">
      <c r="B651" s="9" t="s">
        <v>467</v>
      </c>
      <c r="C651" s="11" t="s">
        <v>690</v>
      </c>
      <c r="D651" s="11"/>
      <c r="E651" s="11"/>
      <c r="F651" s="11"/>
      <c r="G651" s="3" t="s">
        <v>168</v>
      </c>
      <c r="H651" s="4"/>
      <c r="I651" s="5">
        <v>0</v>
      </c>
      <c r="J651" s="5">
        <f t="shared" si="61"/>
        <v>0</v>
      </c>
    </row>
    <row r="652" spans="2:10" x14ac:dyDescent="0.25">
      <c r="B652" s="9" t="s">
        <v>468</v>
      </c>
      <c r="C652" s="11" t="s">
        <v>691</v>
      </c>
      <c r="D652" s="11"/>
      <c r="E652" s="11"/>
      <c r="F652" s="11"/>
      <c r="G652" s="3" t="s">
        <v>168</v>
      </c>
      <c r="H652" s="4"/>
      <c r="I652" s="5">
        <v>0</v>
      </c>
      <c r="J652" s="5">
        <f t="shared" si="61"/>
        <v>0</v>
      </c>
    </row>
    <row r="653" spans="2:10" x14ac:dyDescent="0.25">
      <c r="B653" s="9" t="s">
        <v>469</v>
      </c>
      <c r="C653" s="11" t="s">
        <v>692</v>
      </c>
      <c r="D653" s="11"/>
      <c r="E653" s="11"/>
      <c r="F653" s="11"/>
      <c r="G653" s="3" t="s">
        <v>168</v>
      </c>
      <c r="H653" s="4"/>
      <c r="I653" s="5">
        <v>0</v>
      </c>
      <c r="J653" s="5">
        <f t="shared" si="61"/>
        <v>0</v>
      </c>
    </row>
    <row r="654" spans="2:10" x14ac:dyDescent="0.25">
      <c r="B654" s="9" t="s">
        <v>470</v>
      </c>
      <c r="C654" s="11" t="s">
        <v>693</v>
      </c>
      <c r="D654" s="11"/>
      <c r="E654" s="11"/>
      <c r="F654" s="11"/>
      <c r="G654" s="3" t="s">
        <v>168</v>
      </c>
      <c r="H654" s="4"/>
      <c r="I654" s="5">
        <v>0</v>
      </c>
      <c r="J654" s="5">
        <f t="shared" si="61"/>
        <v>0</v>
      </c>
    </row>
    <row r="655" spans="2:10" x14ac:dyDescent="0.25">
      <c r="B655" s="9" t="s">
        <v>471</v>
      </c>
      <c r="C655" s="11" t="s">
        <v>694</v>
      </c>
      <c r="D655" s="11"/>
      <c r="E655" s="11"/>
      <c r="F655" s="11"/>
      <c r="G655" s="3" t="s">
        <v>168</v>
      </c>
      <c r="H655" s="4"/>
      <c r="I655" s="5">
        <v>0</v>
      </c>
      <c r="J655" s="5">
        <f t="shared" si="61"/>
        <v>0</v>
      </c>
    </row>
    <row r="656" spans="2:10" x14ac:dyDescent="0.25">
      <c r="B656" s="9" t="s">
        <v>472</v>
      </c>
      <c r="C656" s="11" t="s">
        <v>695</v>
      </c>
      <c r="D656" s="11"/>
      <c r="E656" s="11"/>
      <c r="F656" s="11"/>
      <c r="G656" s="3" t="s">
        <v>168</v>
      </c>
      <c r="H656" s="4"/>
      <c r="I656" s="5">
        <v>0</v>
      </c>
      <c r="J656" s="5">
        <f t="shared" si="61"/>
        <v>0</v>
      </c>
    </row>
    <row r="657" spans="2:10" x14ac:dyDescent="0.25">
      <c r="B657" s="9" t="s">
        <v>473</v>
      </c>
      <c r="C657" s="11" t="s">
        <v>262</v>
      </c>
      <c r="D657" s="11"/>
      <c r="E657" s="11"/>
      <c r="F657" s="11"/>
      <c r="G657" s="3" t="s">
        <v>2</v>
      </c>
      <c r="H657" s="4">
        <f>H637</f>
        <v>0</v>
      </c>
      <c r="I657" s="5">
        <v>0</v>
      </c>
      <c r="J657" s="5">
        <f t="shared" si="61"/>
        <v>0</v>
      </c>
    </row>
    <row r="658" spans="2:10" ht="15.75" thickBot="1" x14ac:dyDescent="0.3">
      <c r="B658" s="44"/>
      <c r="C658" s="44"/>
      <c r="D658" s="44"/>
      <c r="E658" s="44"/>
      <c r="F658" s="44"/>
      <c r="G658" s="15"/>
      <c r="H658" s="16"/>
      <c r="I658" s="16"/>
      <c r="J658" s="56"/>
    </row>
    <row r="659" spans="2:10" ht="15.75" thickBot="1" x14ac:dyDescent="0.3">
      <c r="G659" s="15"/>
      <c r="H659" s="16"/>
      <c r="I659" s="16"/>
      <c r="J659" s="17">
        <f>SUM(J642:J658)</f>
        <v>0</v>
      </c>
    </row>
    <row r="661" spans="2:10" x14ac:dyDescent="0.25">
      <c r="B661" s="101" t="s">
        <v>474</v>
      </c>
      <c r="C661" s="102"/>
      <c r="D661" s="102"/>
      <c r="E661" s="102"/>
      <c r="F661" s="102"/>
      <c r="G661" s="102"/>
      <c r="H661" s="102"/>
      <c r="I661" s="102"/>
      <c r="J661" s="19">
        <f>J621+J601+J639+J659</f>
        <v>0</v>
      </c>
    </row>
    <row r="663" spans="2:10" x14ac:dyDescent="0.25">
      <c r="B663" s="18" t="s">
        <v>751</v>
      </c>
      <c r="C663" s="18"/>
      <c r="D663" s="18"/>
      <c r="E663" s="18"/>
      <c r="F663" s="18"/>
      <c r="G663" s="25"/>
      <c r="H663" s="18"/>
      <c r="I663" s="18"/>
      <c r="J663" s="18"/>
    </row>
    <row r="664" spans="2:10" x14ac:dyDescent="0.25">
      <c r="J664" s="2"/>
    </row>
    <row r="665" spans="2:10" x14ac:dyDescent="0.25">
      <c r="B665" s="6" t="s">
        <v>0</v>
      </c>
      <c r="C665" s="7" t="s">
        <v>1</v>
      </c>
      <c r="D665" s="8"/>
      <c r="E665" s="8"/>
      <c r="F665" s="38"/>
      <c r="G665" s="24" t="s">
        <v>2</v>
      </c>
      <c r="H665" s="6" t="s">
        <v>3</v>
      </c>
      <c r="I665" s="6" t="s">
        <v>839</v>
      </c>
      <c r="J665" s="6" t="s">
        <v>840</v>
      </c>
    </row>
    <row r="666" spans="2:10" x14ac:dyDescent="0.25">
      <c r="B666" s="9" t="s">
        <v>475</v>
      </c>
      <c r="C666" s="107" t="s">
        <v>752</v>
      </c>
      <c r="D666" s="108"/>
      <c r="E666" s="108"/>
      <c r="F666" s="109"/>
      <c r="G666" s="3"/>
      <c r="H666" s="4"/>
      <c r="I666" s="4"/>
      <c r="J666" s="5"/>
    </row>
    <row r="667" spans="2:10" x14ac:dyDescent="0.25">
      <c r="B667" s="9" t="s">
        <v>476</v>
      </c>
      <c r="C667" s="11" t="s">
        <v>202</v>
      </c>
      <c r="D667" s="11"/>
      <c r="E667" s="11"/>
      <c r="F667" s="29"/>
      <c r="G667" s="3" t="s">
        <v>2</v>
      </c>
      <c r="H667" s="4">
        <v>2</v>
      </c>
      <c r="I667" s="5">
        <v>0</v>
      </c>
      <c r="J667" s="5">
        <f t="shared" ref="J667:J679" si="62">I667*H667</f>
        <v>0</v>
      </c>
    </row>
    <row r="668" spans="2:10" x14ac:dyDescent="0.25">
      <c r="B668" s="9" t="s">
        <v>477</v>
      </c>
      <c r="C668" s="11" t="s">
        <v>666</v>
      </c>
      <c r="D668" s="11"/>
      <c r="E668" s="11"/>
      <c r="F668" s="29"/>
      <c r="G668" s="3"/>
      <c r="H668" s="4">
        <v>0</v>
      </c>
      <c r="I668" s="5">
        <v>0</v>
      </c>
      <c r="J668" s="5">
        <f t="shared" si="62"/>
        <v>0</v>
      </c>
    </row>
    <row r="669" spans="2:10" x14ac:dyDescent="0.25">
      <c r="B669" s="9" t="s">
        <v>478</v>
      </c>
      <c r="C669" s="10" t="s">
        <v>921</v>
      </c>
      <c r="D669" s="11"/>
      <c r="E669" s="11"/>
      <c r="F669" s="29"/>
      <c r="G669" s="3" t="s">
        <v>2</v>
      </c>
      <c r="H669" s="4">
        <v>2</v>
      </c>
      <c r="I669" s="5">
        <v>0</v>
      </c>
      <c r="J669" s="5">
        <f t="shared" si="62"/>
        <v>0</v>
      </c>
    </row>
    <row r="670" spans="2:10" x14ac:dyDescent="0.25">
      <c r="B670" s="9" t="s">
        <v>479</v>
      </c>
      <c r="C670" s="10" t="s">
        <v>683</v>
      </c>
      <c r="D670" s="11"/>
      <c r="E670" s="11"/>
      <c r="F670" s="29"/>
      <c r="G670" s="3" t="s">
        <v>2</v>
      </c>
      <c r="H670" s="4">
        <v>0</v>
      </c>
      <c r="I670" s="5">
        <v>0</v>
      </c>
      <c r="J670" s="5">
        <f t="shared" si="62"/>
        <v>0</v>
      </c>
    </row>
    <row r="671" spans="2:10" x14ac:dyDescent="0.25">
      <c r="B671" s="9" t="s">
        <v>480</v>
      </c>
      <c r="C671" s="10" t="s">
        <v>684</v>
      </c>
      <c r="D671" s="11"/>
      <c r="E671" s="11"/>
      <c r="F671" s="29"/>
      <c r="G671" s="3" t="s">
        <v>2</v>
      </c>
      <c r="H671" s="4">
        <f>H669</f>
        <v>2</v>
      </c>
      <c r="I671" s="5">
        <v>0</v>
      </c>
      <c r="J671" s="5">
        <f t="shared" si="62"/>
        <v>0</v>
      </c>
    </row>
    <row r="672" spans="2:10" x14ac:dyDescent="0.25">
      <c r="B672" s="9" t="s">
        <v>481</v>
      </c>
      <c r="C672" s="11" t="s">
        <v>303</v>
      </c>
      <c r="D672" s="11"/>
      <c r="E672" s="11"/>
      <c r="F672" s="29"/>
      <c r="G672" s="3" t="s">
        <v>2</v>
      </c>
      <c r="H672" s="4">
        <v>2</v>
      </c>
      <c r="I672" s="5">
        <v>0</v>
      </c>
      <c r="J672" s="5">
        <f t="shared" si="62"/>
        <v>0</v>
      </c>
    </row>
    <row r="673" spans="2:10" x14ac:dyDescent="0.25">
      <c r="B673" s="9" t="s">
        <v>482</v>
      </c>
      <c r="C673" s="11" t="s">
        <v>255</v>
      </c>
      <c r="D673" s="11"/>
      <c r="E673" s="11"/>
      <c r="F673" s="29"/>
      <c r="G673" s="3" t="s">
        <v>168</v>
      </c>
      <c r="H673" s="4"/>
      <c r="I673" s="5">
        <v>0</v>
      </c>
      <c r="J673" s="5">
        <f t="shared" si="62"/>
        <v>0</v>
      </c>
    </row>
    <row r="674" spans="2:10" x14ac:dyDescent="0.25">
      <c r="B674" s="9" t="s">
        <v>483</v>
      </c>
      <c r="C674" s="11" t="s">
        <v>256</v>
      </c>
      <c r="D674" s="11"/>
      <c r="E674" s="11"/>
      <c r="F674" s="29"/>
      <c r="G674" s="3" t="s">
        <v>168</v>
      </c>
      <c r="H674" s="4"/>
      <c r="I674" s="5">
        <v>0</v>
      </c>
      <c r="J674" s="5">
        <f t="shared" si="62"/>
        <v>0</v>
      </c>
    </row>
    <row r="675" spans="2:10" x14ac:dyDescent="0.25">
      <c r="B675" s="9" t="s">
        <v>484</v>
      </c>
      <c r="C675" s="11" t="s">
        <v>257</v>
      </c>
      <c r="D675" s="11"/>
      <c r="E675" s="11"/>
      <c r="F675" s="29"/>
      <c r="G675" s="3" t="s">
        <v>168</v>
      </c>
      <c r="H675" s="4"/>
      <c r="I675" s="5">
        <v>0</v>
      </c>
      <c r="J675" s="5">
        <f t="shared" si="62"/>
        <v>0</v>
      </c>
    </row>
    <row r="676" spans="2:10" x14ac:dyDescent="0.25">
      <c r="B676" s="9" t="s">
        <v>485</v>
      </c>
      <c r="C676" s="11" t="s">
        <v>258</v>
      </c>
      <c r="D676" s="11"/>
      <c r="E676" s="11"/>
      <c r="F676" s="29"/>
      <c r="G676" s="3" t="s">
        <v>168</v>
      </c>
      <c r="H676" s="4"/>
      <c r="I676" s="5">
        <v>0</v>
      </c>
      <c r="J676" s="5">
        <f t="shared" si="62"/>
        <v>0</v>
      </c>
    </row>
    <row r="677" spans="2:10" x14ac:dyDescent="0.25">
      <c r="B677" s="9" t="s">
        <v>486</v>
      </c>
      <c r="C677" s="11" t="s">
        <v>259</v>
      </c>
      <c r="D677" s="11"/>
      <c r="E677" s="11"/>
      <c r="F677" s="29"/>
      <c r="G677" s="3" t="s">
        <v>168</v>
      </c>
      <c r="H677" s="4"/>
      <c r="I677" s="5">
        <v>0</v>
      </c>
      <c r="J677" s="5">
        <f t="shared" si="62"/>
        <v>0</v>
      </c>
    </row>
    <row r="678" spans="2:10" x14ac:dyDescent="0.25">
      <c r="B678" s="9" t="s">
        <v>487</v>
      </c>
      <c r="C678" s="11" t="s">
        <v>689</v>
      </c>
      <c r="D678" s="11"/>
      <c r="E678" s="11"/>
      <c r="F678" s="29"/>
      <c r="G678" s="53" t="s">
        <v>168</v>
      </c>
      <c r="H678" s="54"/>
      <c r="I678" s="55">
        <v>0</v>
      </c>
      <c r="J678" s="55">
        <f t="shared" si="62"/>
        <v>0</v>
      </c>
    </row>
    <row r="679" spans="2:10" x14ac:dyDescent="0.25">
      <c r="B679" s="9" t="s">
        <v>552</v>
      </c>
      <c r="C679" s="11" t="s">
        <v>261</v>
      </c>
      <c r="D679" s="11"/>
      <c r="E679" s="11"/>
      <c r="F679" s="11"/>
      <c r="G679" s="3" t="s">
        <v>2</v>
      </c>
      <c r="H679" s="4">
        <v>0</v>
      </c>
      <c r="I679" s="5">
        <v>0</v>
      </c>
      <c r="J679" s="5">
        <f t="shared" si="62"/>
        <v>0</v>
      </c>
    </row>
    <row r="680" spans="2:10" ht="15.75" thickBot="1" x14ac:dyDescent="0.3">
      <c r="G680" s="15"/>
      <c r="H680" s="16"/>
      <c r="I680" s="16"/>
      <c r="J680" s="12"/>
    </row>
    <row r="681" spans="2:10" ht="15.75" thickBot="1" x14ac:dyDescent="0.3">
      <c r="G681" s="15"/>
      <c r="H681" s="16"/>
      <c r="I681" s="16"/>
      <c r="J681" s="17">
        <f>SUM(J667:J680)</f>
        <v>0</v>
      </c>
    </row>
    <row r="682" spans="2:10" x14ac:dyDescent="0.25">
      <c r="G682" s="15"/>
      <c r="H682" s="16"/>
      <c r="I682" s="16"/>
      <c r="J682" s="12"/>
    </row>
    <row r="683" spans="2:10" x14ac:dyDescent="0.25">
      <c r="B683" s="6" t="s">
        <v>0</v>
      </c>
      <c r="C683" s="7" t="s">
        <v>1</v>
      </c>
      <c r="D683" s="8"/>
      <c r="E683" s="8"/>
      <c r="F683" s="38"/>
      <c r="G683" s="24" t="s">
        <v>2</v>
      </c>
      <c r="H683" s="6" t="s">
        <v>3</v>
      </c>
      <c r="I683" s="6" t="s">
        <v>839</v>
      </c>
      <c r="J683" s="6" t="s">
        <v>840</v>
      </c>
    </row>
    <row r="684" spans="2:10" x14ac:dyDescent="0.25">
      <c r="B684" s="9" t="s">
        <v>488</v>
      </c>
      <c r="C684" s="45" t="s">
        <v>205</v>
      </c>
      <c r="D684" s="45"/>
      <c r="E684" s="45"/>
      <c r="F684" s="52"/>
      <c r="G684" s="46" t="s">
        <v>2</v>
      </c>
      <c r="H684" s="47">
        <f>H667</f>
        <v>2</v>
      </c>
      <c r="I684" s="48">
        <v>0</v>
      </c>
      <c r="J684" s="48">
        <f>I684*H684</f>
        <v>0</v>
      </c>
    </row>
    <row r="685" spans="2:10" x14ac:dyDescent="0.25">
      <c r="B685" s="9" t="s">
        <v>489</v>
      </c>
      <c r="C685" s="11" t="s">
        <v>253</v>
      </c>
      <c r="D685" s="11"/>
      <c r="E685" s="11"/>
      <c r="F685" s="29"/>
      <c r="G685" s="46" t="s">
        <v>2</v>
      </c>
      <c r="H685" s="47">
        <f>H668</f>
        <v>0</v>
      </c>
      <c r="I685" s="5">
        <v>0</v>
      </c>
      <c r="J685" s="48">
        <f t="shared" ref="J685:J699" si="63">I685*H685</f>
        <v>0</v>
      </c>
    </row>
    <row r="686" spans="2:10" x14ac:dyDescent="0.25">
      <c r="B686" s="9" t="s">
        <v>490</v>
      </c>
      <c r="C686" s="11" t="s">
        <v>76</v>
      </c>
      <c r="D686" s="11"/>
      <c r="E686" s="11"/>
      <c r="F686" s="29"/>
      <c r="G686" s="46" t="s">
        <v>2</v>
      </c>
      <c r="H686" s="4">
        <f>H667+H668</f>
        <v>2</v>
      </c>
      <c r="I686" s="5">
        <v>0</v>
      </c>
      <c r="J686" s="48">
        <f t="shared" si="63"/>
        <v>0</v>
      </c>
    </row>
    <row r="687" spans="2:10" x14ac:dyDescent="0.25">
      <c r="B687" s="9" t="s">
        <v>491</v>
      </c>
      <c r="C687" s="11" t="s">
        <v>77</v>
      </c>
      <c r="D687" s="11"/>
      <c r="E687" s="11"/>
      <c r="F687" s="29"/>
      <c r="G687" s="46" t="s">
        <v>2</v>
      </c>
      <c r="H687" s="4">
        <v>2</v>
      </c>
      <c r="I687" s="5">
        <v>0</v>
      </c>
      <c r="J687" s="48">
        <f t="shared" si="63"/>
        <v>0</v>
      </c>
    </row>
    <row r="688" spans="2:10" x14ac:dyDescent="0.25">
      <c r="B688" s="9" t="s">
        <v>492</v>
      </c>
      <c r="C688" s="10" t="s">
        <v>686</v>
      </c>
      <c r="D688" s="11"/>
      <c r="E688" s="11"/>
      <c r="F688" s="29"/>
      <c r="G688" s="3" t="s">
        <v>2</v>
      </c>
      <c r="H688" s="4">
        <f>H671</f>
        <v>2</v>
      </c>
      <c r="I688" s="5">
        <v>0</v>
      </c>
      <c r="J688" s="48">
        <f t="shared" si="63"/>
        <v>0</v>
      </c>
    </row>
    <row r="689" spans="2:10" x14ac:dyDescent="0.25">
      <c r="B689" s="9" t="s">
        <v>493</v>
      </c>
      <c r="C689" s="10" t="s">
        <v>564</v>
      </c>
      <c r="D689" s="11"/>
      <c r="E689" s="11"/>
      <c r="F689" s="29"/>
      <c r="G689" s="3" t="s">
        <v>2</v>
      </c>
      <c r="H689" s="4">
        <f>H669</f>
        <v>2</v>
      </c>
      <c r="I689" s="5">
        <v>0</v>
      </c>
      <c r="J689" s="48">
        <f t="shared" si="63"/>
        <v>0</v>
      </c>
    </row>
    <row r="690" spans="2:10" x14ac:dyDescent="0.25">
      <c r="B690" s="9" t="s">
        <v>494</v>
      </c>
      <c r="C690" s="10" t="s">
        <v>685</v>
      </c>
      <c r="D690" s="11"/>
      <c r="E690" s="11"/>
      <c r="F690" s="29"/>
      <c r="G690" s="3" t="s">
        <v>2</v>
      </c>
      <c r="H690" s="4">
        <f>H670</f>
        <v>0</v>
      </c>
      <c r="I690" s="5">
        <v>0</v>
      </c>
      <c r="J690" s="48">
        <f t="shared" si="63"/>
        <v>0</v>
      </c>
    </row>
    <row r="691" spans="2:10" x14ac:dyDescent="0.25">
      <c r="B691" s="9" t="s">
        <v>495</v>
      </c>
      <c r="C691" s="10" t="s">
        <v>707</v>
      </c>
      <c r="D691" s="11"/>
      <c r="E691" s="11"/>
      <c r="F691" s="29"/>
      <c r="G691" s="3" t="s">
        <v>2</v>
      </c>
      <c r="H691" s="4">
        <f>H689+H690</f>
        <v>2</v>
      </c>
      <c r="I691" s="5">
        <v>0</v>
      </c>
      <c r="J691" s="48">
        <f t="shared" si="63"/>
        <v>0</v>
      </c>
    </row>
    <row r="692" spans="2:10" x14ac:dyDescent="0.25">
      <c r="B692" s="9" t="s">
        <v>496</v>
      </c>
      <c r="C692" s="11" t="s">
        <v>665</v>
      </c>
      <c r="D692" s="11"/>
      <c r="E692" s="11"/>
      <c r="F692" s="29"/>
      <c r="G692" s="3" t="s">
        <v>2</v>
      </c>
      <c r="H692" s="4">
        <f>H672</f>
        <v>2</v>
      </c>
      <c r="I692" s="5">
        <v>0</v>
      </c>
      <c r="J692" s="5">
        <f t="shared" si="63"/>
        <v>0</v>
      </c>
    </row>
    <row r="693" spans="2:10" x14ac:dyDescent="0.25">
      <c r="B693" s="9" t="s">
        <v>497</v>
      </c>
      <c r="C693" s="11" t="s">
        <v>690</v>
      </c>
      <c r="D693" s="11"/>
      <c r="E693" s="11"/>
      <c r="F693" s="11"/>
      <c r="G693" s="3" t="s">
        <v>168</v>
      </c>
      <c r="H693" s="4"/>
      <c r="I693" s="5">
        <v>0</v>
      </c>
      <c r="J693" s="5">
        <f t="shared" si="63"/>
        <v>0</v>
      </c>
    </row>
    <row r="694" spans="2:10" x14ac:dyDescent="0.25">
      <c r="B694" s="9" t="s">
        <v>498</v>
      </c>
      <c r="C694" s="11" t="s">
        <v>691</v>
      </c>
      <c r="D694" s="11"/>
      <c r="E694" s="11"/>
      <c r="F694" s="11"/>
      <c r="G694" s="3" t="s">
        <v>168</v>
      </c>
      <c r="H694" s="4"/>
      <c r="I694" s="5">
        <v>0</v>
      </c>
      <c r="J694" s="5">
        <f t="shared" si="63"/>
        <v>0</v>
      </c>
    </row>
    <row r="695" spans="2:10" x14ac:dyDescent="0.25">
      <c r="B695" s="9" t="s">
        <v>499</v>
      </c>
      <c r="C695" s="11" t="s">
        <v>692</v>
      </c>
      <c r="D695" s="11"/>
      <c r="E695" s="11"/>
      <c r="F695" s="11"/>
      <c r="G695" s="3" t="s">
        <v>168</v>
      </c>
      <c r="H695" s="4"/>
      <c r="I695" s="5">
        <v>0</v>
      </c>
      <c r="J695" s="5">
        <f t="shared" si="63"/>
        <v>0</v>
      </c>
    </row>
    <row r="696" spans="2:10" x14ac:dyDescent="0.25">
      <c r="B696" s="9" t="s">
        <v>500</v>
      </c>
      <c r="C696" s="11" t="s">
        <v>693</v>
      </c>
      <c r="D696" s="11"/>
      <c r="E696" s="11"/>
      <c r="F696" s="11"/>
      <c r="G696" s="3" t="s">
        <v>168</v>
      </c>
      <c r="H696" s="4"/>
      <c r="I696" s="5">
        <v>0</v>
      </c>
      <c r="J696" s="5">
        <f t="shared" si="63"/>
        <v>0</v>
      </c>
    </row>
    <row r="697" spans="2:10" x14ac:dyDescent="0.25">
      <c r="B697" s="9" t="s">
        <v>501</v>
      </c>
      <c r="C697" s="11" t="s">
        <v>694</v>
      </c>
      <c r="D697" s="11"/>
      <c r="E697" s="11"/>
      <c r="F697" s="11"/>
      <c r="G697" s="3" t="s">
        <v>168</v>
      </c>
      <c r="H697" s="4"/>
      <c r="I697" s="5">
        <v>0</v>
      </c>
      <c r="J697" s="5">
        <f t="shared" si="63"/>
        <v>0</v>
      </c>
    </row>
    <row r="698" spans="2:10" x14ac:dyDescent="0.25">
      <c r="B698" s="9" t="s">
        <v>502</v>
      </c>
      <c r="C698" s="11" t="s">
        <v>695</v>
      </c>
      <c r="D698" s="11"/>
      <c r="E698" s="11"/>
      <c r="F698" s="11"/>
      <c r="G698" s="3" t="s">
        <v>168</v>
      </c>
      <c r="H698" s="4"/>
      <c r="I698" s="5">
        <v>0</v>
      </c>
      <c r="J698" s="5">
        <f t="shared" si="63"/>
        <v>0</v>
      </c>
    </row>
    <row r="699" spans="2:10" x14ac:dyDescent="0.25">
      <c r="B699" s="9" t="s">
        <v>503</v>
      </c>
      <c r="C699" s="11" t="s">
        <v>262</v>
      </c>
      <c r="D699" s="11"/>
      <c r="E699" s="11"/>
      <c r="F699" s="11"/>
      <c r="G699" s="3" t="s">
        <v>2</v>
      </c>
      <c r="H699" s="4">
        <f>H679</f>
        <v>0</v>
      </c>
      <c r="I699" s="5">
        <v>0</v>
      </c>
      <c r="J699" s="5">
        <f t="shared" si="63"/>
        <v>0</v>
      </c>
    </row>
    <row r="700" spans="2:10" ht="15.75" thickBot="1" x14ac:dyDescent="0.3">
      <c r="B700" s="44"/>
      <c r="C700" s="44"/>
      <c r="D700" s="44"/>
      <c r="E700" s="44"/>
      <c r="F700" s="44"/>
      <c r="G700" s="15"/>
      <c r="H700" s="16"/>
      <c r="I700" s="16"/>
      <c r="J700" s="56"/>
    </row>
    <row r="701" spans="2:10" ht="15.75" thickBot="1" x14ac:dyDescent="0.3">
      <c r="G701" s="15"/>
      <c r="H701" s="16"/>
      <c r="I701" s="16"/>
      <c r="J701" s="17">
        <f>SUM(J684:J700)</f>
        <v>0</v>
      </c>
    </row>
    <row r="702" spans="2:10" x14ac:dyDescent="0.25">
      <c r="J702" s="2"/>
    </row>
    <row r="703" spans="2:10" x14ac:dyDescent="0.25">
      <c r="B703" s="6" t="s">
        <v>0</v>
      </c>
      <c r="C703" s="7" t="s">
        <v>1</v>
      </c>
      <c r="D703" s="8"/>
      <c r="E703" s="8"/>
      <c r="F703" s="38"/>
      <c r="G703" s="24" t="s">
        <v>2</v>
      </c>
      <c r="H703" s="6" t="s">
        <v>3</v>
      </c>
      <c r="I703" s="6" t="s">
        <v>839</v>
      </c>
      <c r="J703" s="6" t="s">
        <v>840</v>
      </c>
    </row>
    <row r="704" spans="2:10" x14ac:dyDescent="0.25">
      <c r="B704" s="9" t="s">
        <v>475</v>
      </c>
      <c r="C704" s="107" t="s">
        <v>917</v>
      </c>
      <c r="D704" s="108"/>
      <c r="E704" s="108"/>
      <c r="F704" s="109"/>
      <c r="G704" s="3"/>
      <c r="H704" s="4"/>
      <c r="I704" s="4"/>
      <c r="J704" s="5"/>
    </row>
    <row r="705" spans="2:10" x14ac:dyDescent="0.25">
      <c r="B705" s="9" t="s">
        <v>476</v>
      </c>
      <c r="C705" s="11" t="s">
        <v>202</v>
      </c>
      <c r="D705" s="11"/>
      <c r="E705" s="11"/>
      <c r="F705" s="29"/>
      <c r="G705" s="3" t="s">
        <v>2</v>
      </c>
      <c r="H705" s="4">
        <v>6</v>
      </c>
      <c r="I705" s="5">
        <v>0</v>
      </c>
      <c r="J705" s="5">
        <f t="shared" ref="J705:J718" si="64">I705*H705</f>
        <v>0</v>
      </c>
    </row>
    <row r="706" spans="2:10" x14ac:dyDescent="0.25">
      <c r="B706" s="9" t="s">
        <v>477</v>
      </c>
      <c r="C706" s="11" t="s">
        <v>666</v>
      </c>
      <c r="D706" s="11"/>
      <c r="E706" s="11"/>
      <c r="F706" s="29"/>
      <c r="G706" s="3"/>
      <c r="H706" s="4">
        <v>0</v>
      </c>
      <c r="I706" s="5">
        <v>0</v>
      </c>
      <c r="J706" s="5">
        <f t="shared" si="64"/>
        <v>0</v>
      </c>
    </row>
    <row r="707" spans="2:10" x14ac:dyDescent="0.25">
      <c r="B707" s="9" t="s">
        <v>478</v>
      </c>
      <c r="C707" s="10" t="s">
        <v>921</v>
      </c>
      <c r="D707" s="11"/>
      <c r="E707" s="11"/>
      <c r="F707" s="29"/>
      <c r="G707" s="3" t="s">
        <v>2</v>
      </c>
      <c r="H707" s="4">
        <v>6</v>
      </c>
      <c r="I707" s="5">
        <v>0</v>
      </c>
      <c r="J707" s="5">
        <f t="shared" si="64"/>
        <v>0</v>
      </c>
    </row>
    <row r="708" spans="2:10" x14ac:dyDescent="0.25">
      <c r="B708" s="9" t="s">
        <v>479</v>
      </c>
      <c r="C708" s="10" t="s">
        <v>683</v>
      </c>
      <c r="D708" s="11"/>
      <c r="E708" s="11"/>
      <c r="F708" s="29"/>
      <c r="G708" s="3" t="s">
        <v>2</v>
      </c>
      <c r="H708" s="4">
        <v>0</v>
      </c>
      <c r="I708" s="5">
        <v>0</v>
      </c>
      <c r="J708" s="5">
        <f t="shared" si="64"/>
        <v>0</v>
      </c>
    </row>
    <row r="709" spans="2:10" x14ac:dyDescent="0.25">
      <c r="B709" s="9" t="s">
        <v>480</v>
      </c>
      <c r="C709" s="10" t="s">
        <v>918</v>
      </c>
      <c r="D709" s="11"/>
      <c r="E709" s="11"/>
      <c r="F709" s="29"/>
      <c r="G709" s="3" t="s">
        <v>2</v>
      </c>
      <c r="H709" s="4">
        <f>H707</f>
        <v>6</v>
      </c>
      <c r="I709" s="5">
        <v>0</v>
      </c>
      <c r="J709" s="5">
        <f t="shared" si="64"/>
        <v>0</v>
      </c>
    </row>
    <row r="710" spans="2:10" x14ac:dyDescent="0.25">
      <c r="B710" s="9" t="s">
        <v>480</v>
      </c>
      <c r="C710" s="10" t="s">
        <v>684</v>
      </c>
      <c r="D710" s="11"/>
      <c r="E710" s="11"/>
      <c r="F710" s="29"/>
      <c r="G710" s="3" t="s">
        <v>2</v>
      </c>
      <c r="H710" s="4">
        <v>6</v>
      </c>
      <c r="I710" s="5">
        <v>0</v>
      </c>
      <c r="J710" s="5">
        <f t="shared" ref="J710" si="65">I710*H710</f>
        <v>0</v>
      </c>
    </row>
    <row r="711" spans="2:10" x14ac:dyDescent="0.25">
      <c r="B711" s="9" t="s">
        <v>481</v>
      </c>
      <c r="C711" s="11" t="s">
        <v>303</v>
      </c>
      <c r="D711" s="11"/>
      <c r="E711" s="11"/>
      <c r="F711" s="29"/>
      <c r="G711" s="3" t="s">
        <v>2</v>
      </c>
      <c r="H711" s="4">
        <v>0</v>
      </c>
      <c r="I711" s="5">
        <v>0</v>
      </c>
      <c r="J711" s="5">
        <f t="shared" si="64"/>
        <v>0</v>
      </c>
    </row>
    <row r="712" spans="2:10" x14ac:dyDescent="0.25">
      <c r="B712" s="9" t="s">
        <v>482</v>
      </c>
      <c r="C712" s="11" t="s">
        <v>255</v>
      </c>
      <c r="D712" s="11"/>
      <c r="E712" s="11"/>
      <c r="F712" s="29"/>
      <c r="G712" s="3" t="s">
        <v>168</v>
      </c>
      <c r="H712" s="4"/>
      <c r="I712" s="5">
        <v>0</v>
      </c>
      <c r="J712" s="5">
        <f t="shared" si="64"/>
        <v>0</v>
      </c>
    </row>
    <row r="713" spans="2:10" x14ac:dyDescent="0.25">
      <c r="B713" s="9" t="s">
        <v>483</v>
      </c>
      <c r="C713" s="11" t="s">
        <v>256</v>
      </c>
      <c r="D713" s="11"/>
      <c r="E713" s="11"/>
      <c r="F713" s="29"/>
      <c r="G713" s="3" t="s">
        <v>168</v>
      </c>
      <c r="H713" s="4"/>
      <c r="I713" s="5">
        <v>0</v>
      </c>
      <c r="J713" s="5">
        <f t="shared" si="64"/>
        <v>0</v>
      </c>
    </row>
    <row r="714" spans="2:10" x14ac:dyDescent="0.25">
      <c r="B714" s="9" t="s">
        <v>484</v>
      </c>
      <c r="C714" s="11" t="s">
        <v>257</v>
      </c>
      <c r="D714" s="11"/>
      <c r="E714" s="11"/>
      <c r="F714" s="29"/>
      <c r="G714" s="3" t="s">
        <v>168</v>
      </c>
      <c r="H714" s="4"/>
      <c r="I714" s="5">
        <v>0</v>
      </c>
      <c r="J714" s="5">
        <f t="shared" si="64"/>
        <v>0</v>
      </c>
    </row>
    <row r="715" spans="2:10" x14ac:dyDescent="0.25">
      <c r="B715" s="9" t="s">
        <v>485</v>
      </c>
      <c r="C715" s="11" t="s">
        <v>258</v>
      </c>
      <c r="D715" s="11"/>
      <c r="E715" s="11"/>
      <c r="F715" s="29"/>
      <c r="G715" s="3" t="s">
        <v>168</v>
      </c>
      <c r="H715" s="4"/>
      <c r="I715" s="5">
        <v>0</v>
      </c>
      <c r="J715" s="5">
        <f t="shared" si="64"/>
        <v>0</v>
      </c>
    </row>
    <row r="716" spans="2:10" x14ac:dyDescent="0.25">
      <c r="B716" s="9" t="s">
        <v>486</v>
      </c>
      <c r="C716" s="11" t="s">
        <v>259</v>
      </c>
      <c r="D716" s="11"/>
      <c r="E716" s="11"/>
      <c r="F716" s="29"/>
      <c r="G716" s="3" t="s">
        <v>168</v>
      </c>
      <c r="H716" s="4"/>
      <c r="I716" s="5">
        <v>0</v>
      </c>
      <c r="J716" s="5">
        <f t="shared" si="64"/>
        <v>0</v>
      </c>
    </row>
    <row r="717" spans="2:10" x14ac:dyDescent="0.25">
      <c r="B717" s="9" t="s">
        <v>487</v>
      </c>
      <c r="C717" s="11" t="s">
        <v>689</v>
      </c>
      <c r="D717" s="11"/>
      <c r="E717" s="11"/>
      <c r="F717" s="29"/>
      <c r="G717" s="53" t="s">
        <v>168</v>
      </c>
      <c r="H717" s="54"/>
      <c r="I717" s="55">
        <v>0</v>
      </c>
      <c r="J717" s="55">
        <f t="shared" si="64"/>
        <v>0</v>
      </c>
    </row>
    <row r="718" spans="2:10" x14ac:dyDescent="0.25">
      <c r="B718" s="9" t="s">
        <v>552</v>
      </c>
      <c r="C718" s="11" t="s">
        <v>261</v>
      </c>
      <c r="D718" s="11"/>
      <c r="E718" s="11"/>
      <c r="F718" s="11"/>
      <c r="G718" s="3" t="s">
        <v>2</v>
      </c>
      <c r="H718" s="4">
        <v>0</v>
      </c>
      <c r="I718" s="5">
        <v>0</v>
      </c>
      <c r="J718" s="5">
        <f t="shared" si="64"/>
        <v>0</v>
      </c>
    </row>
    <row r="719" spans="2:10" ht="15.75" thickBot="1" x14ac:dyDescent="0.3">
      <c r="G719" s="15"/>
      <c r="H719" s="16"/>
      <c r="I719" s="16"/>
      <c r="J719" s="12"/>
    </row>
    <row r="720" spans="2:10" ht="15.75" thickBot="1" x14ac:dyDescent="0.3">
      <c r="G720" s="15"/>
      <c r="H720" s="16"/>
      <c r="I720" s="16"/>
      <c r="J720" s="17">
        <f>SUM(J705:J719)</f>
        <v>0</v>
      </c>
    </row>
    <row r="721" spans="2:10" x14ac:dyDescent="0.25">
      <c r="G721" s="15"/>
      <c r="H721" s="16"/>
      <c r="I721" s="16"/>
      <c r="J721" s="12"/>
    </row>
    <row r="722" spans="2:10" x14ac:dyDescent="0.25">
      <c r="B722" s="6" t="s">
        <v>0</v>
      </c>
      <c r="C722" s="7" t="s">
        <v>1</v>
      </c>
      <c r="D722" s="8"/>
      <c r="E722" s="8"/>
      <c r="F722" s="38"/>
      <c r="G722" s="24" t="s">
        <v>2</v>
      </c>
      <c r="H722" s="6" t="s">
        <v>3</v>
      </c>
      <c r="I722" s="6" t="s">
        <v>839</v>
      </c>
      <c r="J722" s="6" t="s">
        <v>840</v>
      </c>
    </row>
    <row r="723" spans="2:10" x14ac:dyDescent="0.25">
      <c r="B723" s="9" t="s">
        <v>488</v>
      </c>
      <c r="C723" s="45" t="s">
        <v>205</v>
      </c>
      <c r="D723" s="45"/>
      <c r="E723" s="45"/>
      <c r="F723" s="52"/>
      <c r="G723" s="46" t="s">
        <v>2</v>
      </c>
      <c r="H723" s="47">
        <f>H705</f>
        <v>6</v>
      </c>
      <c r="I723" s="48">
        <v>0</v>
      </c>
      <c r="J723" s="48">
        <f>I723*H723</f>
        <v>0</v>
      </c>
    </row>
    <row r="724" spans="2:10" x14ac:dyDescent="0.25">
      <c r="B724" s="9" t="s">
        <v>489</v>
      </c>
      <c r="C724" s="11" t="s">
        <v>253</v>
      </c>
      <c r="D724" s="11"/>
      <c r="E724" s="11"/>
      <c r="F724" s="29"/>
      <c r="G724" s="46" t="s">
        <v>2</v>
      </c>
      <c r="H724" s="47">
        <f>H706</f>
        <v>0</v>
      </c>
      <c r="I724" s="5">
        <v>0</v>
      </c>
      <c r="J724" s="48">
        <f t="shared" ref="J724:J738" si="66">I724*H724</f>
        <v>0</v>
      </c>
    </row>
    <row r="725" spans="2:10" x14ac:dyDescent="0.25">
      <c r="B725" s="9" t="s">
        <v>490</v>
      </c>
      <c r="C725" s="11" t="s">
        <v>76</v>
      </c>
      <c r="D725" s="11"/>
      <c r="E725" s="11"/>
      <c r="F725" s="29"/>
      <c r="G725" s="46" t="s">
        <v>2</v>
      </c>
      <c r="H725" s="4">
        <f>H705+H706</f>
        <v>6</v>
      </c>
      <c r="I725" s="5">
        <v>0</v>
      </c>
      <c r="J725" s="48">
        <f t="shared" si="66"/>
        <v>0</v>
      </c>
    </row>
    <row r="726" spans="2:10" x14ac:dyDescent="0.25">
      <c r="B726" s="9" t="s">
        <v>491</v>
      </c>
      <c r="C726" s="11" t="s">
        <v>77</v>
      </c>
      <c r="D726" s="11"/>
      <c r="E726" s="11"/>
      <c r="F726" s="29"/>
      <c r="G726" s="46" t="s">
        <v>2</v>
      </c>
      <c r="H726" s="4">
        <v>6</v>
      </c>
      <c r="I726" s="5">
        <v>0</v>
      </c>
      <c r="J726" s="48">
        <f t="shared" si="66"/>
        <v>0</v>
      </c>
    </row>
    <row r="727" spans="2:10" x14ac:dyDescent="0.25">
      <c r="B727" s="9" t="s">
        <v>492</v>
      </c>
      <c r="C727" s="10" t="s">
        <v>686</v>
      </c>
      <c r="D727" s="11"/>
      <c r="E727" s="11"/>
      <c r="F727" s="29"/>
      <c r="G727" s="3" t="s">
        <v>2</v>
      </c>
      <c r="H727" s="4">
        <f>H709</f>
        <v>6</v>
      </c>
      <c r="I727" s="5">
        <v>0</v>
      </c>
      <c r="J727" s="48">
        <f t="shared" si="66"/>
        <v>0</v>
      </c>
    </row>
    <row r="728" spans="2:10" x14ac:dyDescent="0.25">
      <c r="B728" s="9" t="s">
        <v>493</v>
      </c>
      <c r="C728" s="10" t="s">
        <v>564</v>
      </c>
      <c r="D728" s="11"/>
      <c r="E728" s="11"/>
      <c r="F728" s="29"/>
      <c r="G728" s="3" t="s">
        <v>2</v>
      </c>
      <c r="H728" s="4">
        <f>H707</f>
        <v>6</v>
      </c>
      <c r="I728" s="5">
        <v>0</v>
      </c>
      <c r="J728" s="48">
        <f t="shared" si="66"/>
        <v>0</v>
      </c>
    </row>
    <row r="729" spans="2:10" x14ac:dyDescent="0.25">
      <c r="B729" s="9" t="s">
        <v>494</v>
      </c>
      <c r="C729" s="10" t="s">
        <v>685</v>
      </c>
      <c r="D729" s="11"/>
      <c r="E729" s="11"/>
      <c r="F729" s="29"/>
      <c r="G729" s="3" t="s">
        <v>2</v>
      </c>
      <c r="H729" s="4">
        <f>H708</f>
        <v>0</v>
      </c>
      <c r="I729" s="5">
        <v>0</v>
      </c>
      <c r="J729" s="48">
        <f t="shared" si="66"/>
        <v>0</v>
      </c>
    </row>
    <row r="730" spans="2:10" x14ac:dyDescent="0.25">
      <c r="B730" s="9" t="s">
        <v>495</v>
      </c>
      <c r="C730" s="10" t="s">
        <v>707</v>
      </c>
      <c r="D730" s="11"/>
      <c r="E730" s="11"/>
      <c r="F730" s="29"/>
      <c r="G730" s="3" t="s">
        <v>2</v>
      </c>
      <c r="H730" s="4">
        <f>H728+H729</f>
        <v>6</v>
      </c>
      <c r="I730" s="5">
        <v>0</v>
      </c>
      <c r="J730" s="48">
        <f t="shared" si="66"/>
        <v>0</v>
      </c>
    </row>
    <row r="731" spans="2:10" x14ac:dyDescent="0.25">
      <c r="B731" s="9" t="s">
        <v>496</v>
      </c>
      <c r="C731" s="11" t="s">
        <v>665</v>
      </c>
      <c r="D731" s="11"/>
      <c r="E731" s="11"/>
      <c r="F731" s="29"/>
      <c r="G731" s="3" t="s">
        <v>2</v>
      </c>
      <c r="H731" s="4">
        <f>H711</f>
        <v>0</v>
      </c>
      <c r="I731" s="5">
        <v>0</v>
      </c>
      <c r="J731" s="5">
        <f t="shared" si="66"/>
        <v>0</v>
      </c>
    </row>
    <row r="732" spans="2:10" x14ac:dyDescent="0.25">
      <c r="B732" s="9" t="s">
        <v>497</v>
      </c>
      <c r="C732" s="11" t="s">
        <v>690</v>
      </c>
      <c r="D732" s="11"/>
      <c r="E732" s="11"/>
      <c r="F732" s="11"/>
      <c r="G732" s="3" t="s">
        <v>168</v>
      </c>
      <c r="H732" s="4"/>
      <c r="I732" s="5">
        <v>0</v>
      </c>
      <c r="J732" s="5">
        <f t="shared" si="66"/>
        <v>0</v>
      </c>
    </row>
    <row r="733" spans="2:10" x14ac:dyDescent="0.25">
      <c r="B733" s="9" t="s">
        <v>498</v>
      </c>
      <c r="C733" s="11" t="s">
        <v>691</v>
      </c>
      <c r="D733" s="11"/>
      <c r="E733" s="11"/>
      <c r="F733" s="11"/>
      <c r="G733" s="3" t="s">
        <v>168</v>
      </c>
      <c r="H733" s="4"/>
      <c r="I733" s="5">
        <v>0</v>
      </c>
      <c r="J733" s="5">
        <f t="shared" si="66"/>
        <v>0</v>
      </c>
    </row>
    <row r="734" spans="2:10" x14ac:dyDescent="0.25">
      <c r="B734" s="9" t="s">
        <v>499</v>
      </c>
      <c r="C734" s="11" t="s">
        <v>692</v>
      </c>
      <c r="D734" s="11"/>
      <c r="E734" s="11"/>
      <c r="F734" s="11"/>
      <c r="G734" s="3" t="s">
        <v>168</v>
      </c>
      <c r="H734" s="4"/>
      <c r="I734" s="5">
        <v>0</v>
      </c>
      <c r="J734" s="5">
        <f t="shared" si="66"/>
        <v>0</v>
      </c>
    </row>
    <row r="735" spans="2:10" x14ac:dyDescent="0.25">
      <c r="B735" s="9" t="s">
        <v>500</v>
      </c>
      <c r="C735" s="11" t="s">
        <v>693</v>
      </c>
      <c r="D735" s="11"/>
      <c r="E735" s="11"/>
      <c r="F735" s="11"/>
      <c r="G735" s="3" t="s">
        <v>168</v>
      </c>
      <c r="H735" s="4"/>
      <c r="I735" s="5">
        <v>0</v>
      </c>
      <c r="J735" s="5">
        <f t="shared" si="66"/>
        <v>0</v>
      </c>
    </row>
    <row r="736" spans="2:10" x14ac:dyDescent="0.25">
      <c r="B736" s="9" t="s">
        <v>501</v>
      </c>
      <c r="C736" s="11" t="s">
        <v>694</v>
      </c>
      <c r="D736" s="11"/>
      <c r="E736" s="11"/>
      <c r="F736" s="11"/>
      <c r="G736" s="3" t="s">
        <v>168</v>
      </c>
      <c r="H736" s="4"/>
      <c r="I736" s="5">
        <v>0</v>
      </c>
      <c r="J736" s="5">
        <f t="shared" si="66"/>
        <v>0</v>
      </c>
    </row>
    <row r="737" spans="2:10" x14ac:dyDescent="0.25">
      <c r="B737" s="9" t="s">
        <v>502</v>
      </c>
      <c r="C737" s="11" t="s">
        <v>695</v>
      </c>
      <c r="D737" s="11"/>
      <c r="E737" s="11"/>
      <c r="F737" s="11"/>
      <c r="G737" s="3" t="s">
        <v>168</v>
      </c>
      <c r="H737" s="4"/>
      <c r="I737" s="5">
        <v>0</v>
      </c>
      <c r="J737" s="5">
        <f t="shared" si="66"/>
        <v>0</v>
      </c>
    </row>
    <row r="738" spans="2:10" x14ac:dyDescent="0.25">
      <c r="B738" s="9" t="s">
        <v>503</v>
      </c>
      <c r="C738" s="11" t="s">
        <v>919</v>
      </c>
      <c r="D738" s="11"/>
      <c r="E738" s="11"/>
      <c r="F738" s="11"/>
      <c r="G738" s="3" t="s">
        <v>2</v>
      </c>
      <c r="H738" s="4">
        <v>6</v>
      </c>
      <c r="I738" s="5">
        <v>0</v>
      </c>
      <c r="J738" s="5">
        <f t="shared" si="66"/>
        <v>0</v>
      </c>
    </row>
    <row r="739" spans="2:10" ht="15.75" thickBot="1" x14ac:dyDescent="0.3">
      <c r="B739" s="44"/>
      <c r="C739" s="44"/>
      <c r="D739" s="44"/>
      <c r="E739" s="44"/>
      <c r="F739" s="44"/>
      <c r="G739" s="15"/>
      <c r="H739" s="16"/>
      <c r="I739" s="16"/>
      <c r="J739" s="56"/>
    </row>
    <row r="740" spans="2:10" ht="15.75" thickBot="1" x14ac:dyDescent="0.3">
      <c r="G740" s="15"/>
      <c r="H740" s="16"/>
      <c r="I740" s="16"/>
      <c r="J740" s="17">
        <f>SUM(J723:J739)</f>
        <v>0</v>
      </c>
    </row>
    <row r="742" spans="2:10" x14ac:dyDescent="0.25">
      <c r="B742" s="101" t="s">
        <v>504</v>
      </c>
      <c r="C742" s="102"/>
      <c r="D742" s="102"/>
      <c r="E742" s="102"/>
      <c r="F742" s="102"/>
      <c r="G742" s="102"/>
      <c r="H742" s="102"/>
      <c r="I742" s="102"/>
      <c r="J742" s="19">
        <f>J681+J701+J720+J740</f>
        <v>0</v>
      </c>
    </row>
    <row r="743" spans="2:10" ht="15.75" thickBot="1" x14ac:dyDescent="0.3"/>
    <row r="744" spans="2:10" ht="21.75" thickBot="1" x14ac:dyDescent="0.4">
      <c r="B744" s="99" t="s">
        <v>809</v>
      </c>
      <c r="C744" s="100"/>
      <c r="D744" s="100"/>
      <c r="E744" s="100"/>
      <c r="F744" s="100"/>
      <c r="G744" s="100"/>
      <c r="H744" s="100"/>
      <c r="I744" s="100"/>
      <c r="J744" s="81">
        <f>J237+J368+J499+J581+J661+J742</f>
        <v>0</v>
      </c>
    </row>
    <row r="745" spans="2:10" x14ac:dyDescent="0.25">
      <c r="B745" s="62"/>
      <c r="C745" s="62"/>
      <c r="D745" s="62"/>
      <c r="E745" s="62"/>
      <c r="F745" s="62"/>
      <c r="G745" s="62"/>
      <c r="H745" s="62"/>
      <c r="I745" s="62"/>
      <c r="J745" s="63"/>
    </row>
    <row r="748" spans="2:10" s="14" customFormat="1" ht="28.5" x14ac:dyDescent="0.45">
      <c r="B748" s="106" t="s">
        <v>753</v>
      </c>
      <c r="C748" s="106"/>
      <c r="D748" s="106"/>
      <c r="E748" s="106"/>
      <c r="F748" s="106"/>
      <c r="G748" s="106"/>
      <c r="H748" s="106"/>
      <c r="I748" s="106"/>
      <c r="J748" s="106"/>
    </row>
    <row r="750" spans="2:10" x14ac:dyDescent="0.25">
      <c r="B750" s="6" t="s">
        <v>0</v>
      </c>
      <c r="C750" s="7" t="s">
        <v>1</v>
      </c>
      <c r="D750" s="8"/>
      <c r="E750" s="8"/>
      <c r="F750" s="8"/>
      <c r="G750" s="24" t="s">
        <v>2</v>
      </c>
      <c r="H750" s="6" t="s">
        <v>3</v>
      </c>
      <c r="I750" s="6" t="s">
        <v>839</v>
      </c>
      <c r="J750" s="6" t="s">
        <v>840</v>
      </c>
    </row>
    <row r="751" spans="2:10" x14ac:dyDescent="0.25">
      <c r="B751" s="9" t="s">
        <v>37</v>
      </c>
      <c r="C751" s="64" t="s">
        <v>754</v>
      </c>
      <c r="D751" s="57"/>
      <c r="E751" s="57"/>
      <c r="F751" s="37"/>
      <c r="G751" s="3"/>
      <c r="H751" s="4"/>
      <c r="I751" s="4"/>
      <c r="J751" s="5"/>
    </row>
    <row r="752" spans="2:10" x14ac:dyDescent="0.25">
      <c r="B752" s="9" t="s">
        <v>38</v>
      </c>
      <c r="C752" s="30" t="s">
        <v>562</v>
      </c>
      <c r="D752" s="30"/>
      <c r="E752" s="30"/>
      <c r="F752" s="59"/>
      <c r="G752" s="3" t="s">
        <v>2</v>
      </c>
      <c r="H752" s="4">
        <v>1</v>
      </c>
      <c r="I752" s="5">
        <v>0</v>
      </c>
      <c r="J752" s="5">
        <f t="shared" ref="J752:J761" si="67">I752*H752</f>
        <v>0</v>
      </c>
    </row>
    <row r="753" spans="2:10" x14ac:dyDescent="0.25">
      <c r="B753" s="9" t="s">
        <v>39</v>
      </c>
      <c r="C753" s="30" t="s">
        <v>226</v>
      </c>
      <c r="D753" s="30"/>
      <c r="E753" s="30"/>
      <c r="F753" s="59"/>
      <c r="G753" s="3" t="s">
        <v>2</v>
      </c>
      <c r="H753" s="4">
        <v>4</v>
      </c>
      <c r="I753" s="5">
        <v>0</v>
      </c>
      <c r="J753" s="5">
        <f t="shared" si="67"/>
        <v>0</v>
      </c>
    </row>
    <row r="754" spans="2:10" x14ac:dyDescent="0.25">
      <c r="B754" s="9" t="s">
        <v>40</v>
      </c>
      <c r="C754" s="30" t="s">
        <v>563</v>
      </c>
      <c r="D754" s="30"/>
      <c r="E754" s="30"/>
      <c r="F754" s="59"/>
      <c r="G754" s="3" t="s">
        <v>2</v>
      </c>
      <c r="H754" s="4">
        <v>13</v>
      </c>
      <c r="I754" s="5">
        <v>0</v>
      </c>
      <c r="J754" s="5">
        <f t="shared" si="67"/>
        <v>0</v>
      </c>
    </row>
    <row r="755" spans="2:10" x14ac:dyDescent="0.25">
      <c r="B755" s="9" t="s">
        <v>41</v>
      </c>
      <c r="C755" s="11" t="s">
        <v>850</v>
      </c>
      <c r="D755" s="11"/>
      <c r="E755" s="11"/>
      <c r="F755" s="29"/>
      <c r="G755" s="3" t="s">
        <v>2</v>
      </c>
      <c r="H755" s="4"/>
      <c r="I755" s="5">
        <v>0</v>
      </c>
      <c r="J755" s="5">
        <f>I755*H755</f>
        <v>0</v>
      </c>
    </row>
    <row r="756" spans="2:10" x14ac:dyDescent="0.25">
      <c r="B756" s="9" t="s">
        <v>505</v>
      </c>
      <c r="C756" s="11" t="s">
        <v>851</v>
      </c>
      <c r="D756" s="11"/>
      <c r="E756" s="11"/>
      <c r="F756" s="29"/>
      <c r="G756" s="3" t="s">
        <v>2</v>
      </c>
      <c r="H756" s="4"/>
      <c r="I756" s="5">
        <v>0</v>
      </c>
      <c r="J756" s="5">
        <f>I756*H756</f>
        <v>0</v>
      </c>
    </row>
    <row r="757" spans="2:10" x14ac:dyDescent="0.25">
      <c r="B757" s="9" t="s">
        <v>506</v>
      </c>
      <c r="C757" s="11" t="s">
        <v>852</v>
      </c>
      <c r="D757" s="11"/>
      <c r="E757" s="11"/>
      <c r="F757" s="29"/>
      <c r="G757" s="3" t="s">
        <v>2</v>
      </c>
      <c r="H757" s="4"/>
      <c r="I757" s="5">
        <v>0</v>
      </c>
      <c r="J757" s="5">
        <f>I757*H757</f>
        <v>0</v>
      </c>
    </row>
    <row r="758" spans="2:10" x14ac:dyDescent="0.25">
      <c r="B758" s="9" t="s">
        <v>507</v>
      </c>
      <c r="C758" s="11" t="s">
        <v>853</v>
      </c>
      <c r="D758" s="11"/>
      <c r="E758" s="11"/>
      <c r="F758" s="29"/>
      <c r="G758" s="3" t="s">
        <v>2</v>
      </c>
      <c r="H758" s="4">
        <v>8</v>
      </c>
      <c r="I758" s="5">
        <v>0</v>
      </c>
      <c r="J758" s="5">
        <f>I758*H758</f>
        <v>0</v>
      </c>
    </row>
    <row r="759" spans="2:10" x14ac:dyDescent="0.25">
      <c r="B759" s="9" t="s">
        <v>508</v>
      </c>
      <c r="C759" s="11" t="s">
        <v>755</v>
      </c>
      <c r="D759" s="30"/>
      <c r="E759" s="30"/>
      <c r="F759" s="59"/>
      <c r="G759" s="3" t="s">
        <v>168</v>
      </c>
      <c r="H759" s="4"/>
      <c r="I759" s="5">
        <v>0</v>
      </c>
      <c r="J759" s="5">
        <f t="shared" si="67"/>
        <v>0</v>
      </c>
    </row>
    <row r="760" spans="2:10" x14ac:dyDescent="0.25">
      <c r="B760" s="9" t="s">
        <v>509</v>
      </c>
      <c r="C760" s="11" t="s">
        <v>756</v>
      </c>
      <c r="D760" s="11"/>
      <c r="E760" s="11"/>
      <c r="F760" s="29"/>
      <c r="G760" s="3" t="s">
        <v>168</v>
      </c>
      <c r="H760" s="4"/>
      <c r="I760" s="5">
        <v>0</v>
      </c>
      <c r="J760" s="5">
        <f t="shared" si="67"/>
        <v>0</v>
      </c>
    </row>
    <row r="761" spans="2:10" x14ac:dyDescent="0.25">
      <c r="B761" s="9" t="s">
        <v>510</v>
      </c>
      <c r="C761" s="11" t="s">
        <v>854</v>
      </c>
      <c r="D761" s="11"/>
      <c r="E761" s="11"/>
      <c r="F761" s="29"/>
      <c r="G761" s="3" t="s">
        <v>168</v>
      </c>
      <c r="H761" s="4"/>
      <c r="I761" s="5">
        <v>0</v>
      </c>
      <c r="J761" s="5">
        <f t="shared" si="67"/>
        <v>0</v>
      </c>
    </row>
    <row r="762" spans="2:10" x14ac:dyDescent="0.25">
      <c r="B762" s="9" t="s">
        <v>511</v>
      </c>
      <c r="C762" s="11" t="s">
        <v>855</v>
      </c>
      <c r="D762" s="11"/>
      <c r="E762" s="11"/>
      <c r="F762" s="29"/>
      <c r="G762" s="3" t="s">
        <v>168</v>
      </c>
      <c r="H762" s="4"/>
      <c r="I762" s="5">
        <v>0</v>
      </c>
      <c r="J762" s="5">
        <f t="shared" ref="J762:J763" si="68">I762*H762</f>
        <v>0</v>
      </c>
    </row>
    <row r="763" spans="2:10" x14ac:dyDescent="0.25">
      <c r="B763" s="9" t="s">
        <v>512</v>
      </c>
      <c r="C763" s="11" t="s">
        <v>856</v>
      </c>
      <c r="D763" s="11"/>
      <c r="E763" s="11"/>
      <c r="F763" s="29"/>
      <c r="G763" s="3" t="s">
        <v>168</v>
      </c>
      <c r="H763" s="4"/>
      <c r="I763" s="5">
        <v>0</v>
      </c>
      <c r="J763" s="5">
        <f t="shared" si="68"/>
        <v>0</v>
      </c>
    </row>
    <row r="764" spans="2:10" ht="15.75" thickBot="1" x14ac:dyDescent="0.3">
      <c r="B764" s="44"/>
      <c r="C764" s="44"/>
      <c r="G764" s="49"/>
      <c r="H764" s="50"/>
      <c r="I764" s="50"/>
      <c r="J764" s="51"/>
    </row>
    <row r="765" spans="2:10" ht="15.75" thickBot="1" x14ac:dyDescent="0.3">
      <c r="G765" s="15"/>
      <c r="H765" s="16"/>
      <c r="I765" s="16"/>
      <c r="J765" s="17">
        <f>SUM(J752:J763)</f>
        <v>0</v>
      </c>
    </row>
    <row r="766" spans="2:10" x14ac:dyDescent="0.25">
      <c r="C766" s="45"/>
      <c r="G766" s="15"/>
      <c r="H766" s="16"/>
      <c r="I766" s="16"/>
      <c r="J766" s="12"/>
    </row>
    <row r="767" spans="2:10" x14ac:dyDescent="0.25">
      <c r="B767" s="6" t="s">
        <v>0</v>
      </c>
      <c r="C767" s="7" t="s">
        <v>1</v>
      </c>
      <c r="D767" s="8"/>
      <c r="E767" s="8"/>
      <c r="F767" s="8"/>
      <c r="G767" s="24" t="s">
        <v>2</v>
      </c>
      <c r="H767" s="6" t="s">
        <v>3</v>
      </c>
      <c r="I767" s="6" t="s">
        <v>839</v>
      </c>
      <c r="J767" s="6" t="s">
        <v>840</v>
      </c>
    </row>
    <row r="768" spans="2:10" x14ac:dyDescent="0.25">
      <c r="B768" s="9" t="s">
        <v>513</v>
      </c>
      <c r="C768" s="30" t="s">
        <v>757</v>
      </c>
      <c r="D768" s="60"/>
      <c r="E768" s="60"/>
      <c r="F768" s="61"/>
      <c r="G768" s="3" t="s">
        <v>2</v>
      </c>
      <c r="H768" s="4">
        <v>1</v>
      </c>
      <c r="I768" s="5">
        <v>0</v>
      </c>
      <c r="J768" s="5">
        <f t="shared" ref="J768" si="69">I768*H768</f>
        <v>0</v>
      </c>
    </row>
    <row r="769" spans="2:10" x14ac:dyDescent="0.25">
      <c r="B769" s="9" t="s">
        <v>514</v>
      </c>
      <c r="C769" s="30" t="s">
        <v>227</v>
      </c>
      <c r="D769" s="30"/>
      <c r="E769" s="30"/>
      <c r="F769" s="59"/>
      <c r="G769" s="3" t="s">
        <v>2</v>
      </c>
      <c r="H769" s="4">
        <v>4</v>
      </c>
      <c r="I769" s="5">
        <v>0</v>
      </c>
      <c r="J769" s="5">
        <f t="shared" ref="J769:J771" si="70">I769*H769</f>
        <v>0</v>
      </c>
    </row>
    <row r="770" spans="2:10" x14ac:dyDescent="0.25">
      <c r="B770" s="9" t="s">
        <v>515</v>
      </c>
      <c r="C770" s="30" t="s">
        <v>758</v>
      </c>
      <c r="D770" s="30"/>
      <c r="E770" s="30"/>
      <c r="F770" s="59"/>
      <c r="G770" s="3" t="s">
        <v>2</v>
      </c>
      <c r="H770" s="4">
        <v>13</v>
      </c>
      <c r="I770" s="5">
        <v>0</v>
      </c>
      <c r="J770" s="5">
        <f t="shared" si="70"/>
        <v>0</v>
      </c>
    </row>
    <row r="771" spans="2:10" x14ac:dyDescent="0.25">
      <c r="B771" s="9" t="s">
        <v>516</v>
      </c>
      <c r="C771" s="30" t="s">
        <v>228</v>
      </c>
      <c r="D771" s="30"/>
      <c r="E771" s="30"/>
      <c r="F771" s="59"/>
      <c r="G771" s="3" t="s">
        <v>846</v>
      </c>
      <c r="H771" s="4"/>
      <c r="I771" s="5">
        <v>0</v>
      </c>
      <c r="J771" s="5">
        <f t="shared" si="70"/>
        <v>0</v>
      </c>
    </row>
    <row r="772" spans="2:10" x14ac:dyDescent="0.25">
      <c r="B772" s="9" t="s">
        <v>517</v>
      </c>
      <c r="C772" s="11" t="s">
        <v>857</v>
      </c>
      <c r="D772" s="11"/>
      <c r="E772" s="11"/>
      <c r="F772" s="29"/>
      <c r="G772" s="3" t="s">
        <v>2</v>
      </c>
      <c r="H772" s="4">
        <v>71</v>
      </c>
      <c r="I772" s="5">
        <v>0</v>
      </c>
      <c r="J772" s="5">
        <f t="shared" ref="J772:J773" si="71">I772*H772</f>
        <v>0</v>
      </c>
    </row>
    <row r="773" spans="2:10" x14ac:dyDescent="0.25">
      <c r="B773" s="9" t="s">
        <v>518</v>
      </c>
      <c r="C773" s="11" t="s">
        <v>759</v>
      </c>
      <c r="D773" s="11"/>
      <c r="E773" s="11"/>
      <c r="F773" s="29"/>
      <c r="G773" s="3" t="s">
        <v>2</v>
      </c>
      <c r="H773" s="4">
        <v>1</v>
      </c>
      <c r="I773" s="5">
        <v>0</v>
      </c>
      <c r="J773" s="5">
        <f t="shared" si="71"/>
        <v>0</v>
      </c>
    </row>
    <row r="774" spans="2:10" x14ac:dyDescent="0.25">
      <c r="B774" s="9" t="s">
        <v>519</v>
      </c>
      <c r="C774" s="11" t="s">
        <v>760</v>
      </c>
      <c r="D774" s="11"/>
      <c r="E774" s="11"/>
      <c r="F774" s="29"/>
      <c r="G774" s="3" t="s">
        <v>2</v>
      </c>
      <c r="H774" s="4"/>
      <c r="I774" s="5">
        <v>0</v>
      </c>
      <c r="J774" s="5">
        <f t="shared" ref="J774" si="72">I774*H774</f>
        <v>0</v>
      </c>
    </row>
    <row r="775" spans="2:10" x14ac:dyDescent="0.25">
      <c r="B775" s="9" t="s">
        <v>520</v>
      </c>
      <c r="C775" s="11" t="s">
        <v>229</v>
      </c>
      <c r="D775" s="11"/>
      <c r="E775" s="11"/>
      <c r="F775" s="29"/>
      <c r="G775" s="3" t="s">
        <v>2</v>
      </c>
      <c r="H775" s="4">
        <v>28</v>
      </c>
      <c r="I775" s="5">
        <v>0</v>
      </c>
      <c r="J775" s="5">
        <f t="shared" ref="J775" si="73">I775*H775</f>
        <v>0</v>
      </c>
    </row>
    <row r="776" spans="2:10" x14ac:dyDescent="0.25">
      <c r="B776" s="9" t="s">
        <v>521</v>
      </c>
      <c r="C776" s="11" t="s">
        <v>858</v>
      </c>
      <c r="D776" s="11"/>
      <c r="E776" s="11"/>
      <c r="F776" s="29"/>
      <c r="G776" s="3" t="s">
        <v>2</v>
      </c>
      <c r="H776" s="4"/>
      <c r="I776" s="5">
        <v>0</v>
      </c>
      <c r="J776" s="5">
        <f t="shared" ref="J776:J782" si="74">I776*H776</f>
        <v>0</v>
      </c>
    </row>
    <row r="777" spans="2:10" x14ac:dyDescent="0.25">
      <c r="B777" s="9" t="s">
        <v>522</v>
      </c>
      <c r="C777" s="11" t="s">
        <v>859</v>
      </c>
      <c r="D777" s="11"/>
      <c r="E777" s="11"/>
      <c r="F777" s="29"/>
      <c r="G777" s="3" t="s">
        <v>2</v>
      </c>
      <c r="H777" s="4">
        <v>8</v>
      </c>
      <c r="I777" s="5">
        <v>0</v>
      </c>
      <c r="J777" s="5">
        <f t="shared" si="74"/>
        <v>0</v>
      </c>
    </row>
    <row r="778" spans="2:10" x14ac:dyDescent="0.25">
      <c r="B778" s="9" t="s">
        <v>523</v>
      </c>
      <c r="C778" s="11" t="s">
        <v>761</v>
      </c>
      <c r="D778" s="11"/>
      <c r="E778" s="11"/>
      <c r="F778" s="29"/>
      <c r="G778" s="3" t="s">
        <v>609</v>
      </c>
      <c r="H778" s="4"/>
      <c r="I778" s="5">
        <v>0</v>
      </c>
      <c r="J778" s="5">
        <f t="shared" si="74"/>
        <v>0</v>
      </c>
    </row>
    <row r="779" spans="2:10" x14ac:dyDescent="0.25">
      <c r="B779" s="9" t="s">
        <v>524</v>
      </c>
      <c r="C779" s="11" t="s">
        <v>762</v>
      </c>
      <c r="D779" s="11"/>
      <c r="E779" s="11"/>
      <c r="F779" s="29"/>
      <c r="G779" s="3" t="s">
        <v>609</v>
      </c>
      <c r="H779" s="4"/>
      <c r="I779" s="5">
        <v>0</v>
      </c>
      <c r="J779" s="5">
        <f t="shared" si="74"/>
        <v>0</v>
      </c>
    </row>
    <row r="780" spans="2:10" x14ac:dyDescent="0.25">
      <c r="B780" s="9" t="s">
        <v>525</v>
      </c>
      <c r="C780" s="11" t="s">
        <v>860</v>
      </c>
      <c r="D780" s="11"/>
      <c r="E780" s="11"/>
      <c r="F780" s="29"/>
      <c r="G780" s="3" t="s">
        <v>609</v>
      </c>
      <c r="H780" s="4"/>
      <c r="I780" s="5">
        <v>0</v>
      </c>
      <c r="J780" s="5">
        <f t="shared" si="74"/>
        <v>0</v>
      </c>
    </row>
    <row r="781" spans="2:10" x14ac:dyDescent="0.25">
      <c r="B781" s="9" t="s">
        <v>526</v>
      </c>
      <c r="C781" s="11" t="s">
        <v>861</v>
      </c>
      <c r="D781" s="11"/>
      <c r="E781" s="11"/>
      <c r="F781" s="29"/>
      <c r="G781" s="3" t="s">
        <v>609</v>
      </c>
      <c r="H781" s="4"/>
      <c r="I781" s="5">
        <v>0</v>
      </c>
      <c r="J781" s="5">
        <f t="shared" si="74"/>
        <v>0</v>
      </c>
    </row>
    <row r="782" spans="2:10" x14ac:dyDescent="0.25">
      <c r="B782" s="9" t="s">
        <v>527</v>
      </c>
      <c r="C782" s="11" t="s">
        <v>862</v>
      </c>
      <c r="D782" s="11"/>
      <c r="E782" s="11"/>
      <c r="F782" s="29"/>
      <c r="G782" s="3" t="s">
        <v>609</v>
      </c>
      <c r="H782" s="4">
        <v>4</v>
      </c>
      <c r="I782" s="5">
        <v>0</v>
      </c>
      <c r="J782" s="5">
        <f t="shared" si="74"/>
        <v>0</v>
      </c>
    </row>
    <row r="783" spans="2:10" ht="15.75" thickBot="1" x14ac:dyDescent="0.3">
      <c r="G783" s="15"/>
      <c r="H783" s="16"/>
      <c r="I783" s="16"/>
      <c r="J783" s="12"/>
    </row>
    <row r="784" spans="2:10" ht="15.75" thickBot="1" x14ac:dyDescent="0.3">
      <c r="B784" s="58"/>
      <c r="J784" s="17">
        <f>SUM(J768:J783)</f>
        <v>0</v>
      </c>
    </row>
    <row r="785" spans="2:10" ht="15.75" thickBot="1" x14ac:dyDescent="0.3">
      <c r="C785" s="14"/>
      <c r="D785" s="14"/>
      <c r="E785" s="14"/>
      <c r="F785" s="14"/>
      <c r="G785" s="15"/>
      <c r="H785" s="16"/>
      <c r="I785" s="16"/>
      <c r="J785" s="12"/>
    </row>
    <row r="786" spans="2:10" ht="21.75" thickBot="1" x14ac:dyDescent="0.4">
      <c r="B786" s="99" t="s">
        <v>807</v>
      </c>
      <c r="C786" s="100"/>
      <c r="D786" s="100"/>
      <c r="E786" s="100"/>
      <c r="F786" s="100"/>
      <c r="G786" s="100"/>
      <c r="H786" s="100"/>
      <c r="I786" s="100"/>
      <c r="J786" s="81">
        <f>J784+J765</f>
        <v>0</v>
      </c>
    </row>
    <row r="789" spans="2:10" s="14" customFormat="1" ht="28.5" x14ac:dyDescent="0.45">
      <c r="B789" s="106" t="s">
        <v>772</v>
      </c>
      <c r="C789" s="106"/>
      <c r="D789" s="106"/>
      <c r="E789" s="106"/>
      <c r="F789" s="106"/>
      <c r="G789" s="106"/>
      <c r="H789" s="106"/>
      <c r="I789" s="106"/>
      <c r="J789" s="106"/>
    </row>
    <row r="791" spans="2:10" x14ac:dyDescent="0.25">
      <c r="B791" s="6" t="s">
        <v>0</v>
      </c>
      <c r="C791" s="7" t="s">
        <v>1</v>
      </c>
      <c r="D791" s="8"/>
      <c r="E791" s="8"/>
      <c r="F791" s="8"/>
      <c r="G791" s="24" t="s">
        <v>2</v>
      </c>
      <c r="H791" s="6" t="s">
        <v>3</v>
      </c>
      <c r="I791" s="6" t="s">
        <v>839</v>
      </c>
      <c r="J791" s="6" t="s">
        <v>840</v>
      </c>
    </row>
    <row r="792" spans="2:10" x14ac:dyDescent="0.25">
      <c r="B792" s="9" t="s">
        <v>553</v>
      </c>
      <c r="C792" s="64" t="s">
        <v>554</v>
      </c>
      <c r="D792" s="57"/>
      <c r="E792" s="57"/>
      <c r="F792" s="37"/>
      <c r="G792" s="3"/>
      <c r="H792" s="4"/>
      <c r="I792" s="4"/>
      <c r="J792" s="5"/>
    </row>
    <row r="793" spans="2:10" x14ac:dyDescent="0.25">
      <c r="B793" s="9" t="s">
        <v>42</v>
      </c>
      <c r="C793" s="30" t="s">
        <v>767</v>
      </c>
      <c r="D793" s="30"/>
      <c r="E793" s="30"/>
      <c r="F793" s="59"/>
      <c r="G793" s="3" t="s">
        <v>2</v>
      </c>
      <c r="H793" s="4">
        <v>2</v>
      </c>
      <c r="I793" s="5">
        <v>0</v>
      </c>
      <c r="J793" s="5">
        <f t="shared" ref="J793:J794" si="75">I793*H793</f>
        <v>0</v>
      </c>
    </row>
    <row r="794" spans="2:10" x14ac:dyDescent="0.25">
      <c r="B794" s="9" t="s">
        <v>138</v>
      </c>
      <c r="C794" s="30" t="s">
        <v>763</v>
      </c>
      <c r="D794" s="30"/>
      <c r="E794" s="30"/>
      <c r="F794" s="59"/>
      <c r="G794" s="3" t="s">
        <v>2</v>
      </c>
      <c r="H794" s="4">
        <v>2</v>
      </c>
      <c r="I794" s="5">
        <v>0</v>
      </c>
      <c r="J794" s="5">
        <f t="shared" si="75"/>
        <v>0</v>
      </c>
    </row>
    <row r="795" spans="2:10" x14ac:dyDescent="0.25">
      <c r="B795" s="9" t="s">
        <v>139</v>
      </c>
      <c r="C795" s="30" t="s">
        <v>764</v>
      </c>
      <c r="D795" s="30"/>
      <c r="E795" s="30"/>
      <c r="F795" s="59"/>
      <c r="G795" s="3" t="s">
        <v>168</v>
      </c>
      <c r="H795" s="4"/>
      <c r="I795" s="5">
        <v>0</v>
      </c>
      <c r="J795" s="5">
        <f t="shared" ref="J795" si="76">I795*H795</f>
        <v>0</v>
      </c>
    </row>
    <row r="796" spans="2:10" x14ac:dyDescent="0.25">
      <c r="B796" s="9" t="s">
        <v>155</v>
      </c>
      <c r="C796" s="30" t="s">
        <v>765</v>
      </c>
      <c r="D796" s="30"/>
      <c r="E796" s="30"/>
      <c r="F796" s="59"/>
      <c r="G796" s="3" t="s">
        <v>168</v>
      </c>
      <c r="H796" s="4"/>
      <c r="I796" s="5">
        <v>0</v>
      </c>
      <c r="J796" s="5">
        <f t="shared" ref="J796" si="77">I796*H796</f>
        <v>0</v>
      </c>
    </row>
    <row r="797" spans="2:10" ht="15.75" thickBot="1" x14ac:dyDescent="0.3"/>
    <row r="798" spans="2:10" ht="15.75" thickBot="1" x14ac:dyDescent="0.3">
      <c r="J798" s="17">
        <f>SUM(J793:J796)</f>
        <v>0</v>
      </c>
    </row>
    <row r="800" spans="2:10" x14ac:dyDescent="0.25">
      <c r="B800" s="6" t="s">
        <v>0</v>
      </c>
      <c r="C800" s="7" t="s">
        <v>1</v>
      </c>
      <c r="D800" s="8"/>
      <c r="E800" s="8"/>
      <c r="F800" s="8"/>
      <c r="G800" s="24" t="s">
        <v>2</v>
      </c>
      <c r="H800" s="6" t="s">
        <v>3</v>
      </c>
      <c r="I800" s="6" t="s">
        <v>839</v>
      </c>
      <c r="J800" s="6" t="s">
        <v>840</v>
      </c>
    </row>
    <row r="801" spans="2:10" x14ac:dyDescent="0.25">
      <c r="B801" s="9" t="s">
        <v>156</v>
      </c>
      <c r="C801" s="30" t="s">
        <v>766</v>
      </c>
      <c r="D801" s="30"/>
      <c r="E801" s="30"/>
      <c r="F801" s="59"/>
      <c r="G801" s="3" t="s">
        <v>2</v>
      </c>
      <c r="H801" s="4">
        <v>2</v>
      </c>
      <c r="I801" s="5">
        <v>0</v>
      </c>
      <c r="J801" s="5">
        <f t="shared" ref="J801:J804" si="78">I801*H801</f>
        <v>0</v>
      </c>
    </row>
    <row r="802" spans="2:10" x14ac:dyDescent="0.25">
      <c r="B802" s="9" t="s">
        <v>157</v>
      </c>
      <c r="C802" s="30" t="s">
        <v>768</v>
      </c>
      <c r="D802" s="30"/>
      <c r="E802" s="30"/>
      <c r="F802" s="59"/>
      <c r="G802" s="3" t="s">
        <v>169</v>
      </c>
      <c r="H802" s="4">
        <v>2</v>
      </c>
      <c r="I802" s="5">
        <v>0</v>
      </c>
      <c r="J802" s="5">
        <f t="shared" si="78"/>
        <v>0</v>
      </c>
    </row>
    <row r="803" spans="2:10" x14ac:dyDescent="0.25">
      <c r="B803" s="9" t="s">
        <v>158</v>
      </c>
      <c r="C803" s="30" t="s">
        <v>769</v>
      </c>
      <c r="D803" s="30"/>
      <c r="E803" s="30"/>
      <c r="F803" s="59"/>
      <c r="G803" s="3" t="s">
        <v>169</v>
      </c>
      <c r="H803" s="4"/>
      <c r="I803" s="5">
        <v>0</v>
      </c>
      <c r="J803" s="5">
        <f t="shared" si="78"/>
        <v>0</v>
      </c>
    </row>
    <row r="804" spans="2:10" x14ac:dyDescent="0.25">
      <c r="B804" s="9" t="s">
        <v>159</v>
      </c>
      <c r="C804" s="30" t="s">
        <v>770</v>
      </c>
      <c r="D804" s="30"/>
      <c r="E804" s="30"/>
      <c r="F804" s="59"/>
      <c r="G804" s="3" t="s">
        <v>169</v>
      </c>
      <c r="H804" s="4"/>
      <c r="I804" s="5">
        <v>0</v>
      </c>
      <c r="J804" s="5">
        <f t="shared" si="78"/>
        <v>0</v>
      </c>
    </row>
    <row r="805" spans="2:10" ht="15.75" thickBot="1" x14ac:dyDescent="0.3">
      <c r="C805" s="14"/>
      <c r="D805" s="14"/>
      <c r="E805" s="14"/>
      <c r="F805" s="14"/>
      <c r="G805" s="15"/>
      <c r="H805" s="16"/>
      <c r="I805" s="12"/>
      <c r="J805" s="12"/>
    </row>
    <row r="806" spans="2:10" ht="15.75" thickBot="1" x14ac:dyDescent="0.3">
      <c r="J806" s="17">
        <f>SUM(J801:J805)</f>
        <v>0</v>
      </c>
    </row>
    <row r="807" spans="2:10" ht="15.75" thickBot="1" x14ac:dyDescent="0.3">
      <c r="J807" s="12"/>
    </row>
    <row r="808" spans="2:10" ht="21.75" thickBot="1" x14ac:dyDescent="0.4">
      <c r="B808" s="99" t="s">
        <v>810</v>
      </c>
      <c r="C808" s="100"/>
      <c r="D808" s="100"/>
      <c r="E808" s="100"/>
      <c r="F808" s="100"/>
      <c r="G808" s="100"/>
      <c r="H808" s="100"/>
      <c r="I808" s="100"/>
      <c r="J808" s="81">
        <f>J806+J798</f>
        <v>0</v>
      </c>
    </row>
    <row r="810" spans="2:10" s="14" customFormat="1" ht="28.5" x14ac:dyDescent="0.45">
      <c r="B810" s="106" t="s">
        <v>812</v>
      </c>
      <c r="C810" s="106"/>
      <c r="D810" s="106"/>
      <c r="E810" s="106"/>
      <c r="F810" s="106"/>
      <c r="G810" s="106"/>
      <c r="H810" s="106"/>
      <c r="I810" s="106"/>
      <c r="J810" s="106"/>
    </row>
    <row r="812" spans="2:10" x14ac:dyDescent="0.25">
      <c r="B812" s="6" t="s">
        <v>0</v>
      </c>
      <c r="C812" s="7" t="s">
        <v>1</v>
      </c>
      <c r="D812" s="8"/>
      <c r="E812" s="8"/>
      <c r="F812" s="8"/>
      <c r="G812" s="24" t="s">
        <v>2</v>
      </c>
      <c r="H812" s="6" t="s">
        <v>3</v>
      </c>
      <c r="I812" s="6" t="s">
        <v>839</v>
      </c>
      <c r="J812" s="6" t="s">
        <v>840</v>
      </c>
    </row>
    <row r="813" spans="2:10" x14ac:dyDescent="0.25">
      <c r="B813" s="9" t="s">
        <v>528</v>
      </c>
      <c r="C813" s="26" t="s">
        <v>66</v>
      </c>
      <c r="D813" s="37"/>
      <c r="E813" s="37"/>
      <c r="F813" s="39"/>
      <c r="G813" s="3"/>
      <c r="H813" s="4"/>
      <c r="I813" s="4"/>
      <c r="J813" s="20"/>
    </row>
    <row r="814" spans="2:10" x14ac:dyDescent="0.25">
      <c r="B814" s="9" t="s">
        <v>43</v>
      </c>
      <c r="C814" s="11" t="s">
        <v>309</v>
      </c>
      <c r="D814" s="11"/>
      <c r="E814" s="11"/>
      <c r="F814" s="29"/>
      <c r="G814" s="3" t="s">
        <v>2</v>
      </c>
      <c r="H814" s="4">
        <v>1</v>
      </c>
      <c r="I814" s="5">
        <v>0</v>
      </c>
      <c r="J814" s="5">
        <f>I814*H814</f>
        <v>0</v>
      </c>
    </row>
    <row r="815" spans="2:10" x14ac:dyDescent="0.25">
      <c r="B815" s="9" t="s">
        <v>44</v>
      </c>
      <c r="C815" s="11" t="s">
        <v>863</v>
      </c>
      <c r="D815" s="11"/>
      <c r="E815" s="11"/>
      <c r="F815" s="29"/>
      <c r="G815" s="3" t="s">
        <v>2</v>
      </c>
      <c r="H815" s="4">
        <v>1</v>
      </c>
      <c r="I815" s="5">
        <v>0</v>
      </c>
      <c r="J815" s="5">
        <f>I815*H815</f>
        <v>0</v>
      </c>
    </row>
    <row r="816" spans="2:10" x14ac:dyDescent="0.25">
      <c r="B816" s="9" t="s">
        <v>45</v>
      </c>
      <c r="C816" s="11" t="s">
        <v>310</v>
      </c>
      <c r="D816" s="11"/>
      <c r="E816" s="11"/>
      <c r="F816" s="29"/>
      <c r="G816" s="3" t="s">
        <v>2</v>
      </c>
      <c r="H816" s="4">
        <v>2000</v>
      </c>
      <c r="I816" s="5">
        <v>0</v>
      </c>
      <c r="J816" s="5">
        <f>I816*H816</f>
        <v>0</v>
      </c>
    </row>
    <row r="817" spans="2:10" x14ac:dyDescent="0.25">
      <c r="B817" s="9" t="s">
        <v>46</v>
      </c>
      <c r="C817" s="11" t="s">
        <v>65</v>
      </c>
      <c r="D817" s="11"/>
      <c r="E817" s="11"/>
      <c r="F817" s="29"/>
      <c r="G817" s="3" t="s">
        <v>2</v>
      </c>
      <c r="H817" s="4">
        <v>2</v>
      </c>
      <c r="I817" s="5">
        <v>0</v>
      </c>
      <c r="J817" s="5">
        <f>I817*H817</f>
        <v>0</v>
      </c>
    </row>
    <row r="818" spans="2:10" x14ac:dyDescent="0.25">
      <c r="B818" s="9" t="s">
        <v>47</v>
      </c>
      <c r="C818" s="11" t="s">
        <v>311</v>
      </c>
      <c r="D818" s="11"/>
      <c r="E818" s="11"/>
      <c r="F818" s="29"/>
      <c r="G818" s="3" t="s">
        <v>2</v>
      </c>
      <c r="H818" s="4">
        <v>36</v>
      </c>
      <c r="I818" s="5">
        <v>0</v>
      </c>
      <c r="J818" s="5">
        <f>I818*H818</f>
        <v>0</v>
      </c>
    </row>
    <row r="819" spans="2:10" x14ac:dyDescent="0.25">
      <c r="B819" s="9" t="s">
        <v>529</v>
      </c>
      <c r="C819" s="26" t="s">
        <v>64</v>
      </c>
      <c r="D819" s="40"/>
      <c r="E819" s="40"/>
      <c r="F819" s="41"/>
      <c r="G819" s="3"/>
      <c r="H819" s="4"/>
      <c r="I819" s="4"/>
      <c r="J819" s="5"/>
    </row>
    <row r="820" spans="2:10" x14ac:dyDescent="0.25">
      <c r="B820" s="9" t="s">
        <v>48</v>
      </c>
      <c r="C820" s="11" t="s">
        <v>245</v>
      </c>
      <c r="D820" s="11"/>
      <c r="E820" s="11"/>
      <c r="F820" s="29"/>
      <c r="G820" s="3" t="s">
        <v>2</v>
      </c>
      <c r="H820" s="4">
        <v>1</v>
      </c>
      <c r="I820" s="5">
        <v>0</v>
      </c>
      <c r="J820" s="5">
        <f>I820*H820</f>
        <v>0</v>
      </c>
    </row>
    <row r="821" spans="2:10" x14ac:dyDescent="0.25">
      <c r="B821" s="9" t="s">
        <v>49</v>
      </c>
      <c r="C821" s="11" t="s">
        <v>864</v>
      </c>
      <c r="D821" s="11"/>
      <c r="E821" s="11"/>
      <c r="F821" s="29"/>
      <c r="G821" s="3" t="s">
        <v>2</v>
      </c>
      <c r="H821" s="4">
        <v>2</v>
      </c>
      <c r="I821" s="5">
        <v>0</v>
      </c>
      <c r="J821" s="5">
        <f>I821*H821</f>
        <v>0</v>
      </c>
    </row>
    <row r="822" spans="2:10" x14ac:dyDescent="0.25">
      <c r="B822" s="9" t="s">
        <v>50</v>
      </c>
      <c r="C822" s="11" t="s">
        <v>312</v>
      </c>
      <c r="D822" s="11"/>
      <c r="E822" s="11"/>
      <c r="F822" s="29"/>
      <c r="G822" s="3" t="s">
        <v>2</v>
      </c>
      <c r="H822" s="4">
        <v>2</v>
      </c>
      <c r="I822" s="5">
        <v>0</v>
      </c>
      <c r="J822" s="5">
        <f>I822*H822</f>
        <v>0</v>
      </c>
    </row>
    <row r="823" spans="2:10" ht="15.75" thickBot="1" x14ac:dyDescent="0.3">
      <c r="G823" s="15"/>
      <c r="H823" s="16"/>
      <c r="I823" s="16"/>
      <c r="J823" s="12"/>
    </row>
    <row r="824" spans="2:10" ht="15.75" thickBot="1" x14ac:dyDescent="0.3">
      <c r="G824" s="15"/>
      <c r="H824" s="16"/>
      <c r="I824" s="16"/>
      <c r="J824" s="13">
        <f>SUM(J814:J823)</f>
        <v>0</v>
      </c>
    </row>
    <row r="825" spans="2:10" x14ac:dyDescent="0.25">
      <c r="G825" s="15"/>
      <c r="H825" s="16"/>
      <c r="I825" s="16"/>
      <c r="J825" s="2"/>
    </row>
    <row r="826" spans="2:10" x14ac:dyDescent="0.25">
      <c r="B826" s="6" t="s">
        <v>0</v>
      </c>
      <c r="C826" s="7" t="s">
        <v>1</v>
      </c>
      <c r="D826" s="8"/>
      <c r="E826" s="8"/>
      <c r="F826" s="8"/>
      <c r="G826" s="24" t="s">
        <v>2</v>
      </c>
      <c r="H826" s="6" t="s">
        <v>3</v>
      </c>
      <c r="I826" s="6" t="s">
        <v>839</v>
      </c>
      <c r="J826" s="6" t="s">
        <v>840</v>
      </c>
    </row>
    <row r="827" spans="2:10" x14ac:dyDescent="0.25">
      <c r="B827" s="9" t="s">
        <v>51</v>
      </c>
      <c r="C827" s="11" t="s">
        <v>865</v>
      </c>
      <c r="D827" s="11"/>
      <c r="E827" s="11"/>
      <c r="F827" s="11"/>
      <c r="G827" s="3" t="s">
        <v>2</v>
      </c>
      <c r="H827" s="4">
        <v>1</v>
      </c>
      <c r="I827" s="5">
        <v>0</v>
      </c>
      <c r="J827" s="5">
        <f t="shared" ref="J827:J830" si="79">I827*H827</f>
        <v>0</v>
      </c>
    </row>
    <row r="828" spans="2:10" x14ac:dyDescent="0.25">
      <c r="B828" s="9" t="s">
        <v>530</v>
      </c>
      <c r="C828" s="11" t="s">
        <v>866</v>
      </c>
      <c r="D828" s="11"/>
      <c r="E828" s="11"/>
      <c r="F828" s="11"/>
      <c r="G828" s="3" t="s">
        <v>2</v>
      </c>
      <c r="H828" s="4">
        <v>1</v>
      </c>
      <c r="I828" s="5">
        <v>0</v>
      </c>
      <c r="J828" s="5">
        <f t="shared" si="79"/>
        <v>0</v>
      </c>
    </row>
    <row r="829" spans="2:10" x14ac:dyDescent="0.25">
      <c r="B829" s="9" t="s">
        <v>531</v>
      </c>
      <c r="C829" s="11" t="s">
        <v>867</v>
      </c>
      <c r="D829" s="11"/>
      <c r="E829" s="11"/>
      <c r="F829" s="11"/>
      <c r="G829" s="3" t="s">
        <v>2</v>
      </c>
      <c r="H829" s="4">
        <v>7</v>
      </c>
      <c r="I829" s="5">
        <v>0</v>
      </c>
      <c r="J829" s="5">
        <f t="shared" si="79"/>
        <v>0</v>
      </c>
    </row>
    <row r="830" spans="2:10" x14ac:dyDescent="0.25">
      <c r="B830" s="9" t="s">
        <v>532</v>
      </c>
      <c r="C830" s="11" t="s">
        <v>771</v>
      </c>
      <c r="D830" s="11"/>
      <c r="E830" s="11"/>
      <c r="F830" s="11"/>
      <c r="G830" s="3" t="s">
        <v>601</v>
      </c>
      <c r="H830" s="4">
        <v>1</v>
      </c>
      <c r="I830" s="5">
        <v>0</v>
      </c>
      <c r="J830" s="5">
        <f t="shared" si="79"/>
        <v>0</v>
      </c>
    </row>
    <row r="831" spans="2:10" ht="15.75" thickBot="1" x14ac:dyDescent="0.3"/>
    <row r="832" spans="2:10" ht="15.75" thickBot="1" x14ac:dyDescent="0.3">
      <c r="J832" s="13">
        <f>SUM(J827:J831)</f>
        <v>0</v>
      </c>
    </row>
    <row r="833" spans="2:10" ht="15.75" thickBot="1" x14ac:dyDescent="0.3">
      <c r="J833" s="2"/>
    </row>
    <row r="834" spans="2:10" ht="21.75" thickBot="1" x14ac:dyDescent="0.4">
      <c r="B834" s="99" t="s">
        <v>811</v>
      </c>
      <c r="C834" s="100"/>
      <c r="D834" s="100"/>
      <c r="E834" s="100"/>
      <c r="F834" s="100"/>
      <c r="G834" s="100"/>
      <c r="H834" s="100"/>
      <c r="I834" s="100"/>
      <c r="J834" s="81">
        <f>J832+J824</f>
        <v>0</v>
      </c>
    </row>
    <row r="836" spans="2:10" s="14" customFormat="1" ht="28.5" x14ac:dyDescent="0.45">
      <c r="B836" s="106" t="s">
        <v>773</v>
      </c>
      <c r="C836" s="106"/>
      <c r="D836" s="106"/>
      <c r="E836" s="106"/>
      <c r="F836" s="106"/>
      <c r="G836" s="106"/>
      <c r="H836" s="106"/>
      <c r="I836" s="106"/>
      <c r="J836" s="106"/>
    </row>
    <row r="838" spans="2:10" x14ac:dyDescent="0.25">
      <c r="B838" s="6" t="s">
        <v>0</v>
      </c>
      <c r="C838" s="7" t="s">
        <v>1</v>
      </c>
      <c r="D838" s="8"/>
      <c r="E838" s="8"/>
      <c r="F838" s="8"/>
      <c r="G838" s="24" t="s">
        <v>2</v>
      </c>
      <c r="H838" s="6" t="s">
        <v>3</v>
      </c>
      <c r="I838" s="6" t="s">
        <v>839</v>
      </c>
      <c r="J838" s="6" t="s">
        <v>840</v>
      </c>
    </row>
    <row r="839" spans="2:10" x14ac:dyDescent="0.25">
      <c r="B839" s="9" t="s">
        <v>774</v>
      </c>
      <c r="C839" s="77" t="s">
        <v>154</v>
      </c>
      <c r="D839" s="78"/>
      <c r="E839" s="78"/>
      <c r="F839" s="79"/>
      <c r="G839" s="3"/>
      <c r="H839" s="4"/>
      <c r="I839" s="4"/>
      <c r="J839" s="5"/>
    </row>
    <row r="840" spans="2:10" x14ac:dyDescent="0.25">
      <c r="B840" s="9" t="s">
        <v>52</v>
      </c>
      <c r="C840" s="10" t="s">
        <v>899</v>
      </c>
      <c r="D840" s="11"/>
      <c r="E840" s="11"/>
      <c r="F840" s="11"/>
      <c r="G840" s="3" t="s">
        <v>2</v>
      </c>
      <c r="H840" s="4">
        <v>2</v>
      </c>
      <c r="I840" s="5">
        <v>0</v>
      </c>
      <c r="J840" s="5">
        <f>I840*H840</f>
        <v>0</v>
      </c>
    </row>
    <row r="841" spans="2:10" x14ac:dyDescent="0.25">
      <c r="B841" s="9" t="s">
        <v>53</v>
      </c>
      <c r="C841" s="10" t="s">
        <v>913</v>
      </c>
      <c r="D841" s="11"/>
      <c r="E841" s="11"/>
      <c r="F841" s="11"/>
      <c r="G841" s="3" t="s">
        <v>2</v>
      </c>
      <c r="H841" s="4"/>
      <c r="I841" s="5">
        <v>0</v>
      </c>
      <c r="J841" s="5">
        <f>I841*H841</f>
        <v>0</v>
      </c>
    </row>
    <row r="842" spans="2:10" x14ac:dyDescent="0.25">
      <c r="B842" s="9" t="s">
        <v>54</v>
      </c>
      <c r="C842" s="10" t="s">
        <v>897</v>
      </c>
      <c r="D842" s="11"/>
      <c r="E842" s="11"/>
      <c r="F842" s="11"/>
      <c r="G842" s="3" t="s">
        <v>2</v>
      </c>
      <c r="H842" s="4"/>
      <c r="I842" s="5">
        <v>0</v>
      </c>
      <c r="J842" s="5">
        <f>I842*H842</f>
        <v>0</v>
      </c>
    </row>
    <row r="843" spans="2:10" x14ac:dyDescent="0.25">
      <c r="B843" s="9" t="s">
        <v>160</v>
      </c>
      <c r="C843" s="10" t="s">
        <v>900</v>
      </c>
      <c r="D843" s="11"/>
      <c r="E843" s="11"/>
      <c r="F843" s="11"/>
      <c r="G843" s="3" t="s">
        <v>2</v>
      </c>
      <c r="H843" s="4"/>
      <c r="I843" s="5">
        <v>0</v>
      </c>
      <c r="J843" s="5">
        <f t="shared" ref="J843:J851" si="80">I843*H843</f>
        <v>0</v>
      </c>
    </row>
    <row r="844" spans="2:10" x14ac:dyDescent="0.25">
      <c r="B844" s="9" t="s">
        <v>161</v>
      </c>
      <c r="C844" s="10" t="s">
        <v>901</v>
      </c>
      <c r="D844" s="11"/>
      <c r="E844" s="11"/>
      <c r="F844" s="11"/>
      <c r="G844" s="3" t="s">
        <v>2</v>
      </c>
      <c r="H844" s="4"/>
      <c r="I844" s="5">
        <v>0</v>
      </c>
      <c r="J844" s="5">
        <f t="shared" si="80"/>
        <v>0</v>
      </c>
    </row>
    <row r="845" spans="2:10" x14ac:dyDescent="0.25">
      <c r="B845" s="9" t="s">
        <v>236</v>
      </c>
      <c r="C845" s="11" t="s">
        <v>902</v>
      </c>
      <c r="D845" s="11"/>
      <c r="E845" s="11"/>
      <c r="F845" s="11"/>
      <c r="G845" s="3" t="s">
        <v>2</v>
      </c>
      <c r="H845" s="4"/>
      <c r="I845" s="5">
        <v>0</v>
      </c>
      <c r="J845" s="5">
        <f t="shared" si="80"/>
        <v>0</v>
      </c>
    </row>
    <row r="846" spans="2:10" x14ac:dyDescent="0.25">
      <c r="B846" s="9" t="s">
        <v>237</v>
      </c>
      <c r="C846" s="11" t="s">
        <v>305</v>
      </c>
      <c r="D846" s="11"/>
      <c r="E846" s="11"/>
      <c r="F846" s="11"/>
      <c r="G846" s="3" t="s">
        <v>2</v>
      </c>
      <c r="H846" s="4"/>
      <c r="I846" s="5">
        <v>0</v>
      </c>
      <c r="J846" s="5">
        <f t="shared" si="80"/>
        <v>0</v>
      </c>
    </row>
    <row r="847" spans="2:10" x14ac:dyDescent="0.25">
      <c r="B847" s="9" t="s">
        <v>238</v>
      </c>
      <c r="C847" s="11" t="s">
        <v>306</v>
      </c>
      <c r="D847" s="11"/>
      <c r="E847" s="11"/>
      <c r="F847" s="11"/>
      <c r="G847" s="3" t="s">
        <v>168</v>
      </c>
      <c r="H847" s="4"/>
      <c r="I847" s="5">
        <v>0</v>
      </c>
      <c r="J847" s="5">
        <f t="shared" si="80"/>
        <v>0</v>
      </c>
    </row>
    <row r="848" spans="2:10" x14ac:dyDescent="0.25">
      <c r="B848" s="9" t="s">
        <v>239</v>
      </c>
      <c r="C848" s="11" t="s">
        <v>307</v>
      </c>
      <c r="D848" s="11"/>
      <c r="E848" s="11"/>
      <c r="F848" s="11"/>
      <c r="G848" s="3" t="s">
        <v>2</v>
      </c>
      <c r="H848" s="4"/>
      <c r="I848" s="5">
        <v>0</v>
      </c>
      <c r="J848" s="5">
        <f t="shared" si="80"/>
        <v>0</v>
      </c>
    </row>
    <row r="849" spans="2:10" x14ac:dyDescent="0.25">
      <c r="B849" s="9" t="s">
        <v>282</v>
      </c>
      <c r="C849" s="11" t="s">
        <v>906</v>
      </c>
      <c r="D849" s="11"/>
      <c r="E849" s="11"/>
      <c r="F849" s="11"/>
      <c r="G849" s="3" t="s">
        <v>2</v>
      </c>
      <c r="H849" s="4"/>
      <c r="I849" s="5">
        <v>0</v>
      </c>
      <c r="J849" s="5">
        <f t="shared" ref="J849:J850" si="81">I849*H849</f>
        <v>0</v>
      </c>
    </row>
    <row r="850" spans="2:10" x14ac:dyDescent="0.25">
      <c r="B850" s="9" t="s">
        <v>283</v>
      </c>
      <c r="C850" s="11" t="s">
        <v>907</v>
      </c>
      <c r="D850" s="11"/>
      <c r="E850" s="11"/>
      <c r="F850" s="11"/>
      <c r="G850" s="3" t="s">
        <v>2</v>
      </c>
      <c r="H850" s="4"/>
      <c r="I850" s="5">
        <v>0</v>
      </c>
      <c r="J850" s="5">
        <f t="shared" si="81"/>
        <v>0</v>
      </c>
    </row>
    <row r="851" spans="2:10" x14ac:dyDescent="0.25">
      <c r="B851" s="9" t="s">
        <v>284</v>
      </c>
      <c r="C851" s="11" t="s">
        <v>903</v>
      </c>
      <c r="D851" s="11"/>
      <c r="E851" s="11"/>
      <c r="F851" s="11"/>
      <c r="G851" s="3" t="s">
        <v>2</v>
      </c>
      <c r="H851" s="4"/>
      <c r="I851" s="5">
        <v>0</v>
      </c>
      <c r="J851" s="5">
        <f t="shared" si="80"/>
        <v>0</v>
      </c>
    </row>
    <row r="852" spans="2:10" ht="15.75" thickBot="1" x14ac:dyDescent="0.3">
      <c r="C852" s="44"/>
      <c r="D852" s="44"/>
      <c r="E852" s="44"/>
      <c r="F852" s="44"/>
      <c r="G852" s="49"/>
      <c r="H852" s="50"/>
      <c r="I852" s="50"/>
      <c r="J852" s="56"/>
    </row>
    <row r="853" spans="2:10" ht="15.75" thickBot="1" x14ac:dyDescent="0.3">
      <c r="G853" s="15"/>
      <c r="H853" s="16"/>
      <c r="I853" s="70"/>
      <c r="J853" s="13">
        <f>SUM(J840:J851)</f>
        <v>0</v>
      </c>
    </row>
    <row r="854" spans="2:10" x14ac:dyDescent="0.25">
      <c r="B854" s="66"/>
      <c r="C854" s="66"/>
      <c r="D854" s="66"/>
      <c r="E854" s="66"/>
      <c r="F854" s="66"/>
      <c r="G854" s="67"/>
      <c r="H854" s="68"/>
      <c r="I854" s="68"/>
      <c r="J854" s="69"/>
    </row>
    <row r="855" spans="2:10" x14ac:dyDescent="0.25">
      <c r="B855" s="6" t="s">
        <v>0</v>
      </c>
      <c r="C855" s="7" t="s">
        <v>1</v>
      </c>
      <c r="D855" s="8"/>
      <c r="E855" s="8"/>
      <c r="F855" s="8"/>
      <c r="G855" s="24" t="s">
        <v>2</v>
      </c>
      <c r="H855" s="6" t="s">
        <v>3</v>
      </c>
      <c r="I855" s="6" t="s">
        <v>839</v>
      </c>
      <c r="J855" s="6" t="s">
        <v>840</v>
      </c>
    </row>
    <row r="856" spans="2:10" x14ac:dyDescent="0.25">
      <c r="B856" s="9" t="s">
        <v>285</v>
      </c>
      <c r="C856" s="103" t="s">
        <v>898</v>
      </c>
      <c r="D856" s="104"/>
      <c r="E856" s="104"/>
      <c r="F856" s="105"/>
      <c r="G856" s="3" t="s">
        <v>2</v>
      </c>
      <c r="H856" s="4">
        <v>2</v>
      </c>
      <c r="I856" s="4">
        <v>0</v>
      </c>
      <c r="J856" s="5">
        <f>I856*H856</f>
        <v>0</v>
      </c>
    </row>
    <row r="857" spans="2:10" x14ac:dyDescent="0.25">
      <c r="B857" s="9" t="s">
        <v>286</v>
      </c>
      <c r="C857" s="10" t="s">
        <v>914</v>
      </c>
      <c r="D857" s="11"/>
      <c r="E857" s="11"/>
      <c r="F857" s="11"/>
      <c r="G857" s="3" t="s">
        <v>2</v>
      </c>
      <c r="H857" s="4"/>
      <c r="I857" s="5">
        <v>0</v>
      </c>
      <c r="J857" s="5">
        <f>I857*H857</f>
        <v>0</v>
      </c>
    </row>
    <row r="858" spans="2:10" x14ac:dyDescent="0.25">
      <c r="B858" s="9" t="s">
        <v>775</v>
      </c>
      <c r="C858" s="10" t="s">
        <v>908</v>
      </c>
      <c r="D858" s="11"/>
      <c r="E858" s="11"/>
      <c r="F858" s="11"/>
      <c r="G858" s="3" t="s">
        <v>2</v>
      </c>
      <c r="H858" s="4"/>
      <c r="I858" s="5">
        <v>0</v>
      </c>
      <c r="J858" s="5">
        <f>I858*H858</f>
        <v>0</v>
      </c>
    </row>
    <row r="859" spans="2:10" x14ac:dyDescent="0.25">
      <c r="B859" s="9" t="s">
        <v>776</v>
      </c>
      <c r="C859" s="10" t="s">
        <v>904</v>
      </c>
      <c r="D859" s="11"/>
      <c r="E859" s="11"/>
      <c r="F859" s="11"/>
      <c r="G859" s="3" t="s">
        <v>2</v>
      </c>
      <c r="H859" s="4"/>
      <c r="I859" s="5">
        <v>0</v>
      </c>
      <c r="J859" s="5">
        <f t="shared" ref="J859:J864" si="82">I859*H859</f>
        <v>0</v>
      </c>
    </row>
    <row r="860" spans="2:10" x14ac:dyDescent="0.25">
      <c r="B860" s="9" t="s">
        <v>777</v>
      </c>
      <c r="C860" s="11" t="s">
        <v>905</v>
      </c>
      <c r="D860" s="11"/>
      <c r="E860" s="11"/>
      <c r="F860" s="11"/>
      <c r="G860" s="3" t="s">
        <v>168</v>
      </c>
      <c r="H860" s="4"/>
      <c r="I860" s="5">
        <v>0</v>
      </c>
      <c r="J860" s="5">
        <f t="shared" si="82"/>
        <v>0</v>
      </c>
    </row>
    <row r="861" spans="2:10" x14ac:dyDescent="0.25">
      <c r="B861" s="9" t="s">
        <v>778</v>
      </c>
      <c r="C861" s="11" t="s">
        <v>152</v>
      </c>
      <c r="D861" s="11"/>
      <c r="E861" s="11"/>
      <c r="F861" s="11"/>
      <c r="G861" s="3" t="s">
        <v>601</v>
      </c>
      <c r="H861" s="4"/>
      <c r="I861" s="5">
        <v>0</v>
      </c>
      <c r="J861" s="5">
        <f t="shared" si="82"/>
        <v>0</v>
      </c>
    </row>
    <row r="862" spans="2:10" x14ac:dyDescent="0.25">
      <c r="B862" s="9" t="s">
        <v>779</v>
      </c>
      <c r="C862" s="11" t="s">
        <v>153</v>
      </c>
      <c r="D862" s="11"/>
      <c r="E862" s="11"/>
      <c r="F862" s="11"/>
      <c r="G862" s="3" t="s">
        <v>601</v>
      </c>
      <c r="H862" s="4"/>
      <c r="I862" s="5">
        <v>0</v>
      </c>
      <c r="J862" s="5">
        <f t="shared" si="82"/>
        <v>0</v>
      </c>
    </row>
    <row r="863" spans="2:10" x14ac:dyDescent="0.25">
      <c r="B863" s="9" t="s">
        <v>909</v>
      </c>
      <c r="C863" s="11" t="s">
        <v>868</v>
      </c>
      <c r="D863" s="11"/>
      <c r="E863" s="11"/>
      <c r="F863" s="11"/>
      <c r="G863" s="3" t="s">
        <v>601</v>
      </c>
      <c r="H863" s="4"/>
      <c r="I863" s="5">
        <v>0</v>
      </c>
      <c r="J863" s="5">
        <f t="shared" si="82"/>
        <v>0</v>
      </c>
    </row>
    <row r="864" spans="2:10" x14ac:dyDescent="0.25">
      <c r="B864" s="9" t="s">
        <v>910</v>
      </c>
      <c r="C864" s="44" t="s">
        <v>308</v>
      </c>
      <c r="D864" s="44"/>
      <c r="E864" s="44"/>
      <c r="F864" s="44"/>
      <c r="G864" s="74" t="s">
        <v>2</v>
      </c>
      <c r="H864" s="75"/>
      <c r="I864" s="76">
        <v>0</v>
      </c>
      <c r="J864" s="76">
        <f t="shared" si="82"/>
        <v>0</v>
      </c>
    </row>
    <row r="865" spans="2:10" ht="15.75" thickBot="1" x14ac:dyDescent="0.3"/>
    <row r="866" spans="2:10" ht="15.75" thickBot="1" x14ac:dyDescent="0.3">
      <c r="J866" s="13">
        <f>SUM(J856:J865)</f>
        <v>0</v>
      </c>
    </row>
    <row r="867" spans="2:10" ht="15.75" thickBot="1" x14ac:dyDescent="0.3">
      <c r="J867" s="2"/>
    </row>
    <row r="868" spans="2:10" ht="21.75" thickBot="1" x14ac:dyDescent="0.4">
      <c r="B868" s="99" t="s">
        <v>813</v>
      </c>
      <c r="C868" s="100"/>
      <c r="D868" s="100"/>
      <c r="E868" s="100"/>
      <c r="F868" s="100"/>
      <c r="G868" s="100"/>
      <c r="H868" s="100"/>
      <c r="I868" s="100"/>
      <c r="J868" s="81">
        <f>J866+J853</f>
        <v>0</v>
      </c>
    </row>
    <row r="870" spans="2:10" s="14" customFormat="1" ht="28.5" x14ac:dyDescent="0.45">
      <c r="B870" s="106" t="s">
        <v>802</v>
      </c>
      <c r="C870" s="106"/>
      <c r="D870" s="106"/>
      <c r="E870" s="106"/>
      <c r="F870" s="106"/>
      <c r="G870" s="106"/>
      <c r="H870" s="106"/>
      <c r="I870" s="106"/>
      <c r="J870" s="106"/>
    </row>
    <row r="872" spans="2:10" x14ac:dyDescent="0.25">
      <c r="B872" s="9" t="s">
        <v>55</v>
      </c>
      <c r="C872" s="10" t="s">
        <v>805</v>
      </c>
      <c r="D872" s="11"/>
      <c r="E872" s="11"/>
      <c r="F872" s="11"/>
      <c r="G872" s="3" t="s">
        <v>2</v>
      </c>
      <c r="H872" s="4">
        <v>1</v>
      </c>
      <c r="I872" s="5">
        <v>0</v>
      </c>
      <c r="J872" s="5">
        <f t="shared" ref="J872" si="83">I872*H872</f>
        <v>0</v>
      </c>
    </row>
    <row r="873" spans="2:10" x14ac:dyDescent="0.25">
      <c r="B873" s="9" t="s">
        <v>57</v>
      </c>
      <c r="C873" s="11" t="s">
        <v>610</v>
      </c>
      <c r="D873" s="11"/>
      <c r="E873" s="11"/>
      <c r="F873" s="11"/>
      <c r="G873" s="3" t="s">
        <v>2</v>
      </c>
      <c r="H873" s="4">
        <v>2</v>
      </c>
      <c r="I873" s="5">
        <v>0</v>
      </c>
      <c r="J873" s="5">
        <f>I873*H873</f>
        <v>0</v>
      </c>
    </row>
    <row r="874" spans="2:10" x14ac:dyDescent="0.25">
      <c r="B874" s="9" t="s">
        <v>567</v>
      </c>
      <c r="C874" s="11" t="s">
        <v>783</v>
      </c>
      <c r="D874" s="11"/>
      <c r="E874" s="11"/>
      <c r="F874" s="11"/>
      <c r="G874" s="3" t="s">
        <v>2</v>
      </c>
      <c r="H874" s="4">
        <v>2</v>
      </c>
      <c r="I874" s="5">
        <v>0</v>
      </c>
      <c r="J874" s="5">
        <f>I874*H874</f>
        <v>0</v>
      </c>
    </row>
    <row r="875" spans="2:10" x14ac:dyDescent="0.25">
      <c r="B875" s="9" t="s">
        <v>568</v>
      </c>
      <c r="C875" s="11" t="s">
        <v>780</v>
      </c>
      <c r="D875" s="11"/>
      <c r="E875" s="11"/>
      <c r="F875" s="11"/>
      <c r="G875" s="3" t="s">
        <v>2</v>
      </c>
      <c r="H875" s="4">
        <v>1</v>
      </c>
      <c r="I875" s="5">
        <v>0</v>
      </c>
      <c r="J875" s="5">
        <f t="shared" ref="J875" si="84">I875*H875</f>
        <v>0</v>
      </c>
    </row>
    <row r="876" spans="2:10" x14ac:dyDescent="0.25">
      <c r="B876" s="9" t="s">
        <v>569</v>
      </c>
      <c r="C876" s="10" t="s">
        <v>328</v>
      </c>
      <c r="D876" s="11"/>
      <c r="E876" s="11"/>
      <c r="F876" s="11"/>
      <c r="G876" s="3" t="s">
        <v>2</v>
      </c>
      <c r="H876" s="4">
        <v>1</v>
      </c>
      <c r="I876" s="5">
        <v>0</v>
      </c>
      <c r="J876" s="5">
        <f t="shared" ref="J876:J877" si="85">I876*H876</f>
        <v>0</v>
      </c>
    </row>
    <row r="877" spans="2:10" x14ac:dyDescent="0.25">
      <c r="B877" s="9" t="s">
        <v>570</v>
      </c>
      <c r="C877" s="10" t="s">
        <v>683</v>
      </c>
      <c r="D877" s="11"/>
      <c r="E877" s="11"/>
      <c r="F877" s="11"/>
      <c r="G877" s="3" t="s">
        <v>2</v>
      </c>
      <c r="H877" s="4">
        <v>1</v>
      </c>
      <c r="I877" s="5">
        <v>0</v>
      </c>
      <c r="J877" s="5">
        <f t="shared" si="85"/>
        <v>0</v>
      </c>
    </row>
    <row r="878" spans="2:10" x14ac:dyDescent="0.25">
      <c r="B878" s="9" t="s">
        <v>571</v>
      </c>
      <c r="C878" s="11" t="s">
        <v>202</v>
      </c>
      <c r="D878" s="11"/>
      <c r="E878" s="11"/>
      <c r="F878" s="29"/>
      <c r="G878" s="3" t="s">
        <v>2</v>
      </c>
      <c r="H878" s="4">
        <v>2</v>
      </c>
      <c r="I878" s="5">
        <v>0</v>
      </c>
      <c r="J878" s="5">
        <f>I878*H878</f>
        <v>0</v>
      </c>
    </row>
    <row r="879" spans="2:10" ht="15.75" thickBot="1" x14ac:dyDescent="0.3"/>
    <row r="880" spans="2:10" ht="21.75" thickBot="1" x14ac:dyDescent="0.4">
      <c r="B880" s="99" t="s">
        <v>814</v>
      </c>
      <c r="C880" s="100"/>
      <c r="D880" s="100"/>
      <c r="E880" s="100"/>
      <c r="F880" s="100"/>
      <c r="G880" s="100"/>
      <c r="H880" s="100"/>
      <c r="I880" s="100"/>
      <c r="J880" s="81">
        <f>SUM(J872:J878)</f>
        <v>0</v>
      </c>
    </row>
    <row r="882" spans="2:10" s="14" customFormat="1" ht="28.5" x14ac:dyDescent="0.45">
      <c r="B882" s="106" t="s">
        <v>815</v>
      </c>
      <c r="C882" s="106"/>
      <c r="D882" s="106"/>
      <c r="E882" s="106"/>
      <c r="F882" s="106"/>
      <c r="G882" s="106"/>
      <c r="H882" s="106"/>
      <c r="I882" s="106"/>
      <c r="J882" s="106"/>
    </row>
    <row r="884" spans="2:10" x14ac:dyDescent="0.25">
      <c r="B884" s="9" t="s">
        <v>140</v>
      </c>
      <c r="C884" s="21" t="s">
        <v>869</v>
      </c>
      <c r="D884" s="30"/>
      <c r="E884" s="30"/>
      <c r="F884" s="30"/>
      <c r="G884" s="3" t="s">
        <v>601</v>
      </c>
      <c r="H884" s="4"/>
      <c r="I884" s="5">
        <v>0</v>
      </c>
      <c r="J884" s="5">
        <f>I884*H884</f>
        <v>0</v>
      </c>
    </row>
    <row r="885" spans="2:10" x14ac:dyDescent="0.25">
      <c r="B885" s="9" t="s">
        <v>141</v>
      </c>
      <c r="C885" s="21" t="s">
        <v>870</v>
      </c>
      <c r="D885" s="30"/>
      <c r="E885" s="30"/>
      <c r="F885" s="30"/>
      <c r="G885" s="3" t="s">
        <v>601</v>
      </c>
      <c r="H885" s="4"/>
      <c r="I885" s="5">
        <v>0</v>
      </c>
      <c r="J885" s="5">
        <f t="shared" ref="J885:J888" si="86">I885*H885</f>
        <v>0</v>
      </c>
    </row>
    <row r="886" spans="2:10" x14ac:dyDescent="0.25">
      <c r="B886" s="9" t="s">
        <v>142</v>
      </c>
      <c r="C886" s="21" t="s">
        <v>244</v>
      </c>
      <c r="D886" s="30"/>
      <c r="E886" s="30"/>
      <c r="F886" s="30"/>
      <c r="G886" s="3" t="s">
        <v>601</v>
      </c>
      <c r="H886" s="4"/>
      <c r="I886" s="5">
        <v>0</v>
      </c>
      <c r="J886" s="5">
        <f t="shared" si="86"/>
        <v>0</v>
      </c>
    </row>
    <row r="887" spans="2:10" x14ac:dyDescent="0.25">
      <c r="B887" s="9" t="s">
        <v>572</v>
      </c>
      <c r="C887" s="21" t="s">
        <v>316</v>
      </c>
      <c r="D887" s="30"/>
      <c r="E887" s="30"/>
      <c r="F887" s="30"/>
      <c r="G887" s="3" t="s">
        <v>601</v>
      </c>
      <c r="H887" s="4"/>
      <c r="I887" s="5">
        <v>0</v>
      </c>
      <c r="J887" s="5">
        <f t="shared" si="86"/>
        <v>0</v>
      </c>
    </row>
    <row r="888" spans="2:10" x14ac:dyDescent="0.25">
      <c r="B888" s="9"/>
      <c r="C888" s="21"/>
      <c r="D888" s="30"/>
      <c r="E888" s="30"/>
      <c r="F888" s="30"/>
      <c r="G888" s="3"/>
      <c r="H888" s="4"/>
      <c r="I888" s="5"/>
      <c r="J888" s="5"/>
    </row>
    <row r="889" spans="2:10" ht="15.75" thickBot="1" x14ac:dyDescent="0.3"/>
    <row r="890" spans="2:10" ht="21.75" thickBot="1" x14ac:dyDescent="0.4">
      <c r="B890" s="99" t="s">
        <v>816</v>
      </c>
      <c r="C890" s="100"/>
      <c r="D890" s="100"/>
      <c r="E890" s="100"/>
      <c r="F890" s="100"/>
      <c r="G890" s="100"/>
      <c r="H890" s="100"/>
      <c r="I890" s="100"/>
      <c r="J890" s="81">
        <f>SUM(J884:J888)</f>
        <v>0</v>
      </c>
    </row>
    <row r="892" spans="2:10" s="14" customFormat="1" ht="28.5" x14ac:dyDescent="0.45">
      <c r="B892" s="106" t="s">
        <v>782</v>
      </c>
      <c r="C892" s="106"/>
      <c r="D892" s="106"/>
      <c r="E892" s="106"/>
      <c r="F892" s="106"/>
      <c r="G892" s="106"/>
      <c r="H892" s="106"/>
      <c r="I892" s="106"/>
      <c r="J892" s="106"/>
    </row>
    <row r="893" spans="2:10" x14ac:dyDescent="0.25">
      <c r="G893"/>
    </row>
    <row r="894" spans="2:10" x14ac:dyDescent="0.25">
      <c r="B894" s="6" t="s">
        <v>0</v>
      </c>
      <c r="C894" s="7" t="s">
        <v>1</v>
      </c>
      <c r="D894" s="8"/>
      <c r="E894" s="8"/>
      <c r="F894" s="8"/>
      <c r="G894" s="24" t="s">
        <v>2</v>
      </c>
      <c r="H894" s="6" t="s">
        <v>3</v>
      </c>
      <c r="I894" s="6" t="s">
        <v>839</v>
      </c>
      <c r="J894" s="6" t="s">
        <v>840</v>
      </c>
    </row>
    <row r="895" spans="2:10" x14ac:dyDescent="0.25">
      <c r="B895" s="9" t="s">
        <v>573</v>
      </c>
      <c r="C895" s="21" t="s">
        <v>871</v>
      </c>
      <c r="D895" s="42"/>
      <c r="E895" s="42"/>
      <c r="F895" s="43"/>
      <c r="G895" s="3" t="s">
        <v>2</v>
      </c>
      <c r="H895" s="4">
        <v>2</v>
      </c>
      <c r="I895" s="5">
        <v>0</v>
      </c>
      <c r="J895" s="5">
        <f>I895*H895</f>
        <v>0</v>
      </c>
    </row>
    <row r="896" spans="2:10" x14ac:dyDescent="0.25">
      <c r="B896" s="9" t="s">
        <v>574</v>
      </c>
      <c r="C896" s="21" t="s">
        <v>872</v>
      </c>
      <c r="D896" s="42"/>
      <c r="E896" s="42"/>
      <c r="F896" s="43"/>
      <c r="G896" s="3" t="s">
        <v>2</v>
      </c>
      <c r="H896" s="4">
        <v>2</v>
      </c>
      <c r="I896" s="5">
        <v>0</v>
      </c>
      <c r="J896" s="5">
        <f>I896*H896</f>
        <v>0</v>
      </c>
    </row>
    <row r="897" spans="2:10" x14ac:dyDescent="0.25">
      <c r="B897" s="9" t="s">
        <v>817</v>
      </c>
      <c r="C897" s="21" t="s">
        <v>873</v>
      </c>
      <c r="D897" s="42"/>
      <c r="E897" s="42"/>
      <c r="F897" s="43"/>
      <c r="G897" s="3" t="s">
        <v>2</v>
      </c>
      <c r="H897" s="4">
        <v>1</v>
      </c>
      <c r="I897" s="5">
        <v>0</v>
      </c>
      <c r="J897" s="5">
        <f>I897*H897</f>
        <v>0</v>
      </c>
    </row>
    <row r="898" spans="2:10" ht="15.75" thickBot="1" x14ac:dyDescent="0.3"/>
    <row r="899" spans="2:10" ht="21.75" thickBot="1" x14ac:dyDescent="0.4">
      <c r="B899" s="99" t="s">
        <v>818</v>
      </c>
      <c r="C899" s="100"/>
      <c r="D899" s="100"/>
      <c r="E899" s="100"/>
      <c r="F899" s="100"/>
      <c r="G899" s="100"/>
      <c r="H899" s="100"/>
      <c r="I899" s="100"/>
      <c r="J899" s="81">
        <f>SUM(J893:J897)</f>
        <v>0</v>
      </c>
    </row>
    <row r="902" spans="2:10" s="14" customFormat="1" ht="28.5" x14ac:dyDescent="0.45">
      <c r="B902" s="106" t="s">
        <v>819</v>
      </c>
      <c r="C902" s="106"/>
      <c r="D902" s="106"/>
      <c r="E902" s="106"/>
      <c r="F902" s="106"/>
      <c r="G902" s="106"/>
      <c r="H902" s="106"/>
      <c r="I902" s="106"/>
      <c r="J902" s="106"/>
    </row>
    <row r="904" spans="2:10" x14ac:dyDescent="0.25">
      <c r="B904" s="6" t="s">
        <v>0</v>
      </c>
      <c r="C904" s="7" t="s">
        <v>1</v>
      </c>
      <c r="D904" s="8"/>
      <c r="E904" s="8"/>
      <c r="F904" s="8"/>
      <c r="G904" s="24" t="s">
        <v>2</v>
      </c>
      <c r="H904" s="6" t="s">
        <v>3</v>
      </c>
      <c r="I904" s="6" t="s">
        <v>839</v>
      </c>
      <c r="J904" s="6" t="s">
        <v>840</v>
      </c>
    </row>
    <row r="905" spans="2:10" x14ac:dyDescent="0.25">
      <c r="B905" s="9" t="s">
        <v>575</v>
      </c>
      <c r="C905" s="21" t="s">
        <v>924</v>
      </c>
      <c r="D905" s="30"/>
      <c r="E905" s="30"/>
      <c r="F905" s="30"/>
      <c r="G905" s="3" t="s">
        <v>601</v>
      </c>
      <c r="H905" s="4"/>
      <c r="I905" s="5">
        <v>0</v>
      </c>
      <c r="J905" s="5">
        <f>I905*H905</f>
        <v>0</v>
      </c>
    </row>
    <row r="906" spans="2:10" x14ac:dyDescent="0.25">
      <c r="B906" s="9"/>
      <c r="C906" s="21"/>
      <c r="D906" s="30"/>
      <c r="E906" s="30"/>
      <c r="F906" s="30"/>
      <c r="G906" s="3"/>
      <c r="H906" s="4"/>
      <c r="I906" s="5"/>
      <c r="J906" s="5"/>
    </row>
    <row r="907" spans="2:10" ht="15.75" thickBot="1" x14ac:dyDescent="0.3"/>
    <row r="908" spans="2:10" ht="21.75" thickBot="1" x14ac:dyDescent="0.4">
      <c r="B908" s="99" t="s">
        <v>820</v>
      </c>
      <c r="C908" s="100"/>
      <c r="D908" s="100"/>
      <c r="E908" s="100"/>
      <c r="F908" s="100"/>
      <c r="G908" s="100"/>
      <c r="H908" s="100"/>
      <c r="I908" s="100"/>
      <c r="J908" s="81">
        <f>SUM(J902:J906)</f>
        <v>0</v>
      </c>
    </row>
    <row r="909" spans="2:10" ht="21.75" thickBot="1" x14ac:dyDescent="0.4">
      <c r="B909" s="80"/>
      <c r="C909" s="80"/>
      <c r="D909" s="80"/>
      <c r="E909" s="80"/>
      <c r="F909" s="80"/>
      <c r="G909" s="80"/>
      <c r="H909" s="80"/>
      <c r="I909" s="80"/>
      <c r="J909" s="84"/>
    </row>
    <row r="910" spans="2:10" s="83" customFormat="1" ht="29.25" thickBot="1" x14ac:dyDescent="0.5">
      <c r="B910" s="130" t="s">
        <v>533</v>
      </c>
      <c r="C910" s="131"/>
      <c r="D910" s="131"/>
      <c r="E910" s="131"/>
      <c r="F910" s="131"/>
      <c r="G910" s="131"/>
      <c r="H910" s="131"/>
      <c r="I910" s="131"/>
      <c r="J910" s="82">
        <f>J20+J31+J209+J744+J786+J808+J834+J868+J880+J890+J899+J908</f>
        <v>0</v>
      </c>
    </row>
    <row r="917" spans="2:10" s="14" customFormat="1" ht="28.5" x14ac:dyDescent="0.45">
      <c r="B917" s="106" t="s">
        <v>781</v>
      </c>
      <c r="C917" s="106"/>
      <c r="D917" s="106"/>
      <c r="E917" s="106"/>
      <c r="F917" s="106"/>
      <c r="G917" s="106"/>
      <c r="H917" s="106"/>
      <c r="I917" s="106"/>
      <c r="J917" s="106"/>
    </row>
    <row r="919" spans="2:10" x14ac:dyDescent="0.25">
      <c r="B919" s="6" t="s">
        <v>0</v>
      </c>
      <c r="C919" s="7" t="s">
        <v>1</v>
      </c>
      <c r="D919" s="8"/>
      <c r="E919" s="8"/>
      <c r="F919" s="8"/>
      <c r="G919" s="24" t="s">
        <v>2</v>
      </c>
      <c r="H919" s="6" t="s">
        <v>3</v>
      </c>
      <c r="I919" s="6" t="s">
        <v>839</v>
      </c>
      <c r="J919" s="6" t="s">
        <v>840</v>
      </c>
    </row>
    <row r="920" spans="2:10" x14ac:dyDescent="0.25">
      <c r="B920" s="9" t="s">
        <v>576</v>
      </c>
      <c r="C920" s="107" t="s">
        <v>151</v>
      </c>
      <c r="D920" s="108"/>
      <c r="E920" s="108"/>
      <c r="F920" s="109"/>
      <c r="G920" s="3"/>
      <c r="H920" s="4"/>
      <c r="I920" s="4"/>
      <c r="J920" s="5"/>
    </row>
    <row r="921" spans="2:10" x14ac:dyDescent="0.25">
      <c r="B921" s="9" t="s">
        <v>577</v>
      </c>
      <c r="C921" s="11" t="s">
        <v>783</v>
      </c>
      <c r="D921" s="11"/>
      <c r="E921" s="11"/>
      <c r="F921" s="11"/>
      <c r="G921" s="3" t="s">
        <v>2</v>
      </c>
      <c r="H921" s="4">
        <v>19</v>
      </c>
      <c r="I921" s="5">
        <v>0</v>
      </c>
      <c r="J921" s="5">
        <f>I921*H921</f>
        <v>0</v>
      </c>
    </row>
    <row r="922" spans="2:10" x14ac:dyDescent="0.25">
      <c r="B922" s="9" t="s">
        <v>578</v>
      </c>
      <c r="C922" s="11" t="s">
        <v>254</v>
      </c>
      <c r="D922" s="11"/>
      <c r="E922" s="11"/>
      <c r="F922" s="11"/>
      <c r="G922" s="3" t="s">
        <v>2</v>
      </c>
      <c r="H922" s="4">
        <v>19</v>
      </c>
      <c r="I922" s="5">
        <v>0</v>
      </c>
      <c r="J922" s="5">
        <f t="shared" ref="J922:J925" si="87">I922*H922</f>
        <v>0</v>
      </c>
    </row>
    <row r="923" spans="2:10" x14ac:dyDescent="0.25">
      <c r="B923" s="9" t="s">
        <v>579</v>
      </c>
      <c r="C923" s="11" t="s">
        <v>780</v>
      </c>
      <c r="D923" s="11"/>
      <c r="E923" s="11"/>
      <c r="F923" s="11"/>
      <c r="G923" s="3" t="s">
        <v>2</v>
      </c>
      <c r="H923" s="4">
        <v>0</v>
      </c>
      <c r="I923" s="5">
        <v>0</v>
      </c>
      <c r="J923" s="5">
        <f t="shared" si="87"/>
        <v>0</v>
      </c>
    </row>
    <row r="924" spans="2:10" x14ac:dyDescent="0.25">
      <c r="B924" s="9" t="s">
        <v>580</v>
      </c>
      <c r="C924" s="11" t="s">
        <v>619</v>
      </c>
      <c r="D924" s="11"/>
      <c r="E924" s="11"/>
      <c r="F924" s="11"/>
      <c r="G924" s="3" t="s">
        <v>2</v>
      </c>
      <c r="H924" s="4">
        <v>0</v>
      </c>
      <c r="I924" s="5">
        <v>0</v>
      </c>
      <c r="J924" s="5">
        <f t="shared" si="87"/>
        <v>0</v>
      </c>
    </row>
    <row r="925" spans="2:10" x14ac:dyDescent="0.25">
      <c r="B925" s="9" t="s">
        <v>581</v>
      </c>
      <c r="C925" s="11" t="s">
        <v>874</v>
      </c>
      <c r="D925" s="11"/>
      <c r="E925" s="11"/>
      <c r="F925" s="11"/>
      <c r="G925" s="3" t="s">
        <v>2</v>
      </c>
      <c r="H925" s="4">
        <v>16</v>
      </c>
      <c r="I925" s="5">
        <v>0</v>
      </c>
      <c r="J925" s="5">
        <f t="shared" si="87"/>
        <v>0</v>
      </c>
    </row>
    <row r="926" spans="2:10" x14ac:dyDescent="0.25">
      <c r="B926" s="9"/>
      <c r="C926" s="11"/>
      <c r="D926" s="11"/>
      <c r="E926" s="11"/>
      <c r="F926" s="11"/>
      <c r="G926" s="3"/>
      <c r="H926" s="4"/>
      <c r="I926" s="5"/>
      <c r="J926" s="5"/>
    </row>
    <row r="927" spans="2:10" ht="15.75" thickBot="1" x14ac:dyDescent="0.3">
      <c r="B927" s="44"/>
      <c r="C927" s="44"/>
      <c r="D927" s="44"/>
      <c r="E927" s="44"/>
      <c r="F927" s="44"/>
      <c r="G927" s="49"/>
      <c r="H927" s="50"/>
      <c r="I927" s="50"/>
      <c r="J927" s="51"/>
    </row>
    <row r="928" spans="2:10" ht="15.75" thickBot="1" x14ac:dyDescent="0.3">
      <c r="G928" s="15"/>
      <c r="H928" s="16"/>
      <c r="I928" s="16"/>
      <c r="J928" s="13">
        <f>SUM(J921:J926)</f>
        <v>0</v>
      </c>
    </row>
    <row r="929" spans="2:10" x14ac:dyDescent="0.25">
      <c r="G929" s="15"/>
      <c r="H929" s="16"/>
      <c r="I929" s="16"/>
      <c r="J929" s="12"/>
    </row>
    <row r="930" spans="2:10" x14ac:dyDescent="0.25">
      <c r="B930" s="6" t="s">
        <v>0</v>
      </c>
      <c r="C930" s="7" t="s">
        <v>1</v>
      </c>
      <c r="D930" s="8"/>
      <c r="E930" s="8"/>
      <c r="F930" s="8"/>
      <c r="G930" s="24" t="s">
        <v>2</v>
      </c>
      <c r="H930" s="6" t="s">
        <v>3</v>
      </c>
      <c r="I930" s="6" t="s">
        <v>839</v>
      </c>
      <c r="J930" s="6" t="s">
        <v>840</v>
      </c>
    </row>
    <row r="931" spans="2:10" x14ac:dyDescent="0.25">
      <c r="B931" s="72" t="s">
        <v>582</v>
      </c>
      <c r="C931" t="s">
        <v>625</v>
      </c>
      <c r="G931" s="73" t="s">
        <v>2</v>
      </c>
      <c r="H931" s="4">
        <f>H921</f>
        <v>19</v>
      </c>
      <c r="I931" s="5">
        <v>0</v>
      </c>
      <c r="J931" s="5">
        <f t="shared" ref="J931:J938" si="88">I931*H931</f>
        <v>0</v>
      </c>
    </row>
    <row r="932" spans="2:10" x14ac:dyDescent="0.25">
      <c r="B932" s="72" t="s">
        <v>583</v>
      </c>
      <c r="C932" s="45" t="s">
        <v>614</v>
      </c>
      <c r="D932" s="11"/>
      <c r="E932" s="11"/>
      <c r="F932" s="11"/>
      <c r="G932" s="3" t="s">
        <v>2</v>
      </c>
      <c r="H932" s="4">
        <v>4</v>
      </c>
      <c r="I932" s="5">
        <v>0</v>
      </c>
      <c r="J932" s="5">
        <f t="shared" si="88"/>
        <v>0</v>
      </c>
    </row>
    <row r="933" spans="2:10" x14ac:dyDescent="0.25">
      <c r="B933" s="72" t="s">
        <v>584</v>
      </c>
      <c r="C933" s="11" t="s">
        <v>615</v>
      </c>
      <c r="D933" s="11"/>
      <c r="E933" s="11"/>
      <c r="F933" s="11"/>
      <c r="G933" s="3" t="s">
        <v>2</v>
      </c>
      <c r="H933" s="4">
        <v>15</v>
      </c>
      <c r="I933" s="5">
        <v>0</v>
      </c>
      <c r="J933" s="5">
        <f t="shared" si="88"/>
        <v>0</v>
      </c>
    </row>
    <row r="934" spans="2:10" x14ac:dyDescent="0.25">
      <c r="B934" s="72" t="s">
        <v>585</v>
      </c>
      <c r="C934" s="45" t="s">
        <v>616</v>
      </c>
      <c r="D934" s="11"/>
      <c r="E934" s="11"/>
      <c r="F934" s="11"/>
      <c r="G934" s="3" t="s">
        <v>2</v>
      </c>
      <c r="H934" s="4">
        <v>0</v>
      </c>
      <c r="I934" s="5">
        <v>0</v>
      </c>
      <c r="J934" s="5">
        <f t="shared" si="88"/>
        <v>0</v>
      </c>
    </row>
    <row r="935" spans="2:10" x14ac:dyDescent="0.25">
      <c r="B935" s="72" t="s">
        <v>586</v>
      </c>
      <c r="C935" s="11" t="s">
        <v>617</v>
      </c>
      <c r="D935" s="11"/>
      <c r="E935" s="11"/>
      <c r="F935" s="11"/>
      <c r="G935" s="3" t="s">
        <v>2</v>
      </c>
      <c r="H935" s="4">
        <v>0</v>
      </c>
      <c r="I935" s="5">
        <v>0</v>
      </c>
      <c r="J935" s="5">
        <f t="shared" si="88"/>
        <v>0</v>
      </c>
    </row>
    <row r="936" spans="2:10" x14ac:dyDescent="0.25">
      <c r="B936" s="72" t="s">
        <v>784</v>
      </c>
      <c r="C936" s="11" t="s">
        <v>207</v>
      </c>
      <c r="D936" s="11"/>
      <c r="E936" s="11"/>
      <c r="F936" s="11"/>
      <c r="G936" s="3" t="s">
        <v>2</v>
      </c>
      <c r="H936" s="4">
        <v>15</v>
      </c>
      <c r="I936" s="5">
        <v>0</v>
      </c>
      <c r="J936" s="5">
        <f t="shared" si="88"/>
        <v>0</v>
      </c>
    </row>
    <row r="937" spans="2:10" x14ac:dyDescent="0.25">
      <c r="B937" s="72" t="s">
        <v>785</v>
      </c>
      <c r="C937" s="11" t="s">
        <v>234</v>
      </c>
      <c r="D937" s="11"/>
      <c r="E937" s="11"/>
      <c r="F937" s="11"/>
      <c r="G937" s="3" t="s">
        <v>2</v>
      </c>
      <c r="H937" s="4">
        <v>19</v>
      </c>
      <c r="I937" s="5">
        <v>0</v>
      </c>
      <c r="J937" s="5">
        <f t="shared" si="88"/>
        <v>0</v>
      </c>
    </row>
    <row r="938" spans="2:10" x14ac:dyDescent="0.25">
      <c r="B938" s="72" t="s">
        <v>786</v>
      </c>
      <c r="C938" s="11" t="s">
        <v>875</v>
      </c>
      <c r="D938" s="11"/>
      <c r="E938" s="11"/>
      <c r="F938" s="11"/>
      <c r="G938" s="3" t="s">
        <v>2</v>
      </c>
      <c r="H938" s="4">
        <v>16</v>
      </c>
      <c r="I938" s="5">
        <v>0</v>
      </c>
      <c r="J938" s="5">
        <f t="shared" si="88"/>
        <v>0</v>
      </c>
    </row>
    <row r="939" spans="2:10" ht="15.75" thickBot="1" x14ac:dyDescent="0.3"/>
    <row r="940" spans="2:10" ht="15.75" thickBot="1" x14ac:dyDescent="0.3">
      <c r="J940" s="13">
        <f>SUM(J931:J937)</f>
        <v>0</v>
      </c>
    </row>
    <row r="941" spans="2:10" x14ac:dyDescent="0.25">
      <c r="J941" s="2"/>
    </row>
    <row r="943" spans="2:10" x14ac:dyDescent="0.25">
      <c r="B943" s="6" t="s">
        <v>0</v>
      </c>
      <c r="C943" s="7" t="s">
        <v>1</v>
      </c>
      <c r="D943" s="8"/>
      <c r="E943" s="8"/>
      <c r="F943" s="8"/>
      <c r="G943" s="24" t="s">
        <v>2</v>
      </c>
      <c r="H943" s="6" t="s">
        <v>3</v>
      </c>
      <c r="I943" s="6" t="s">
        <v>839</v>
      </c>
      <c r="J943" s="6" t="s">
        <v>840</v>
      </c>
    </row>
    <row r="944" spans="2:10" x14ac:dyDescent="0.25">
      <c r="B944" s="9" t="s">
        <v>790</v>
      </c>
      <c r="C944" s="110" t="s">
        <v>150</v>
      </c>
      <c r="D944" s="111"/>
      <c r="E944" s="111"/>
      <c r="F944" s="111"/>
      <c r="G944" s="3"/>
      <c r="H944" s="4"/>
      <c r="I944" s="4"/>
      <c r="J944" s="5"/>
    </row>
    <row r="945" spans="2:10" x14ac:dyDescent="0.25">
      <c r="B945" s="9" t="s">
        <v>791</v>
      </c>
      <c r="C945" s="11" t="s">
        <v>806</v>
      </c>
      <c r="D945" s="11"/>
      <c r="E945" s="11"/>
      <c r="F945" s="11"/>
      <c r="G945" s="3" t="s">
        <v>2</v>
      </c>
      <c r="H945" s="4">
        <v>9</v>
      </c>
      <c r="I945" s="5">
        <v>0</v>
      </c>
      <c r="J945" s="5">
        <f t="shared" ref="J945:J946" si="89">I945*H945</f>
        <v>0</v>
      </c>
    </row>
    <row r="946" spans="2:10" x14ac:dyDescent="0.25">
      <c r="B946" s="9" t="s">
        <v>792</v>
      </c>
      <c r="C946" s="11" t="s">
        <v>623</v>
      </c>
      <c r="D946" s="11"/>
      <c r="E946" s="11"/>
      <c r="F946" s="11"/>
      <c r="G946" s="3" t="s">
        <v>2</v>
      </c>
      <c r="H946" s="4">
        <v>9</v>
      </c>
      <c r="I946" s="5">
        <v>0</v>
      </c>
      <c r="J946" s="5">
        <f t="shared" si="89"/>
        <v>0</v>
      </c>
    </row>
    <row r="947" spans="2:10" x14ac:dyDescent="0.25">
      <c r="B947" s="9" t="s">
        <v>793</v>
      </c>
      <c r="C947" s="11" t="s">
        <v>612</v>
      </c>
      <c r="D947" s="11"/>
      <c r="E947" s="11"/>
      <c r="F947" s="11"/>
      <c r="G947" s="3" t="s">
        <v>168</v>
      </c>
      <c r="H947" s="4"/>
      <c r="I947" s="5">
        <v>0</v>
      </c>
      <c r="J947" s="5">
        <f>I947*H947</f>
        <v>0</v>
      </c>
    </row>
    <row r="948" spans="2:10" x14ac:dyDescent="0.25">
      <c r="B948" s="9" t="s">
        <v>794</v>
      </c>
      <c r="C948" s="11" t="s">
        <v>613</v>
      </c>
      <c r="D948" s="11"/>
      <c r="E948" s="11"/>
      <c r="F948" s="11"/>
      <c r="G948" s="3" t="s">
        <v>168</v>
      </c>
      <c r="H948" s="4"/>
      <c r="I948" s="5">
        <v>0</v>
      </c>
      <c r="J948" s="5">
        <f>I948*H948</f>
        <v>0</v>
      </c>
    </row>
    <row r="949" spans="2:10" ht="15.75" thickBot="1" x14ac:dyDescent="0.3">
      <c r="G949" s="15"/>
      <c r="H949" s="16"/>
      <c r="I949" s="16"/>
      <c r="J949" s="12"/>
    </row>
    <row r="950" spans="2:10" ht="15.75" thickBot="1" x14ac:dyDescent="0.3">
      <c r="G950" s="15"/>
      <c r="H950" s="16"/>
      <c r="I950" s="16"/>
      <c r="J950" s="13">
        <f>SUM(J945:J948)</f>
        <v>0</v>
      </c>
    </row>
    <row r="951" spans="2:10" x14ac:dyDescent="0.25">
      <c r="G951" s="15"/>
      <c r="H951" s="16"/>
      <c r="I951" s="16"/>
      <c r="J951" s="12"/>
    </row>
    <row r="952" spans="2:10" x14ac:dyDescent="0.25">
      <c r="B952" s="6" t="s">
        <v>0</v>
      </c>
      <c r="C952" s="7" t="s">
        <v>1</v>
      </c>
      <c r="D952" s="8"/>
      <c r="E952" s="8"/>
      <c r="F952" s="8"/>
      <c r="G952" s="24" t="s">
        <v>2</v>
      </c>
      <c r="H952" s="6" t="s">
        <v>3</v>
      </c>
      <c r="I952" s="6" t="s">
        <v>839</v>
      </c>
      <c r="J952" s="6" t="s">
        <v>840</v>
      </c>
    </row>
    <row r="953" spans="2:10" x14ac:dyDescent="0.25">
      <c r="B953" s="9" t="s">
        <v>795</v>
      </c>
      <c r="C953" s="45" t="s">
        <v>614</v>
      </c>
      <c r="D953" s="45"/>
      <c r="E953" s="45"/>
      <c r="F953" s="45"/>
      <c r="G953" s="46" t="s">
        <v>2</v>
      </c>
      <c r="H953" s="47">
        <v>1</v>
      </c>
      <c r="I953" s="48">
        <v>0</v>
      </c>
      <c r="J953" s="48">
        <f t="shared" ref="J953:J958" si="90">I953*H953</f>
        <v>0</v>
      </c>
    </row>
    <row r="954" spans="2:10" x14ac:dyDescent="0.25">
      <c r="B954" s="9" t="s">
        <v>796</v>
      </c>
      <c r="C954" s="11" t="s">
        <v>615</v>
      </c>
      <c r="D954" s="11"/>
      <c r="E954" s="11"/>
      <c r="F954" s="11"/>
      <c r="G954" s="46" t="s">
        <v>2</v>
      </c>
      <c r="H954" s="4">
        <v>8</v>
      </c>
      <c r="I954" s="5">
        <v>0</v>
      </c>
      <c r="J954" s="5">
        <f t="shared" si="90"/>
        <v>0</v>
      </c>
    </row>
    <row r="955" spans="2:10" x14ac:dyDescent="0.25">
      <c r="B955" s="9" t="s">
        <v>797</v>
      </c>
      <c r="C955" s="11" t="s">
        <v>207</v>
      </c>
      <c r="D955" s="11"/>
      <c r="E955" s="11"/>
      <c r="F955" s="11"/>
      <c r="G955" s="46" t="s">
        <v>2</v>
      </c>
      <c r="H955" s="4">
        <v>8</v>
      </c>
      <c r="I955" s="5">
        <v>0</v>
      </c>
      <c r="J955" s="5">
        <f t="shared" si="90"/>
        <v>0</v>
      </c>
    </row>
    <row r="956" spans="2:10" x14ac:dyDescent="0.25">
      <c r="B956" s="9" t="s">
        <v>798</v>
      </c>
      <c r="C956" s="11" t="s">
        <v>234</v>
      </c>
      <c r="D956" s="11"/>
      <c r="E956" s="11"/>
      <c r="F956" s="11"/>
      <c r="G956" s="46" t="s">
        <v>2</v>
      </c>
      <c r="H956" s="4">
        <v>9</v>
      </c>
      <c r="I956" s="5">
        <v>0</v>
      </c>
      <c r="J956" s="5">
        <f t="shared" si="90"/>
        <v>0</v>
      </c>
    </row>
    <row r="957" spans="2:10" x14ac:dyDescent="0.25">
      <c r="B957" s="9" t="s">
        <v>799</v>
      </c>
      <c r="C957" s="11" t="s">
        <v>618</v>
      </c>
      <c r="D957" s="11"/>
      <c r="E957" s="11"/>
      <c r="F957" s="11"/>
      <c r="G957" s="3" t="s">
        <v>609</v>
      </c>
      <c r="H957" s="4"/>
      <c r="I957" s="5">
        <v>0</v>
      </c>
      <c r="J957" s="5">
        <f t="shared" si="90"/>
        <v>0</v>
      </c>
    </row>
    <row r="958" spans="2:10" x14ac:dyDescent="0.25">
      <c r="B958" s="9" t="s">
        <v>800</v>
      </c>
      <c r="C958" s="11" t="s">
        <v>624</v>
      </c>
      <c r="D958" s="11"/>
      <c r="E958" s="11"/>
      <c r="F958" s="11"/>
      <c r="G958" s="3" t="s">
        <v>609</v>
      </c>
      <c r="H958" s="4"/>
      <c r="I958" s="5">
        <v>0</v>
      </c>
      <c r="J958" s="5">
        <f t="shared" si="90"/>
        <v>0</v>
      </c>
    </row>
    <row r="959" spans="2:10" ht="15.75" thickBot="1" x14ac:dyDescent="0.3">
      <c r="G959" s="15"/>
      <c r="H959" s="16"/>
      <c r="I959" s="16"/>
      <c r="J959" s="12"/>
    </row>
    <row r="960" spans="2:10" ht="15.75" thickBot="1" x14ac:dyDescent="0.3">
      <c r="J960" s="13">
        <f>SUM(J953:J958)</f>
        <v>0</v>
      </c>
    </row>
    <row r="961" spans="2:10" ht="15.75" thickBot="1" x14ac:dyDescent="0.3"/>
    <row r="962" spans="2:10" ht="21.75" thickBot="1" x14ac:dyDescent="0.4">
      <c r="B962" s="99" t="s">
        <v>821</v>
      </c>
      <c r="C962" s="100"/>
      <c r="D962" s="100"/>
      <c r="E962" s="100"/>
      <c r="F962" s="100"/>
      <c r="G962" s="100"/>
      <c r="H962" s="100"/>
      <c r="I962" s="100"/>
      <c r="J962" s="81">
        <f>+J960+J950+J928+J940</f>
        <v>0</v>
      </c>
    </row>
    <row r="965" spans="2:10" s="14" customFormat="1" ht="28.5" x14ac:dyDescent="0.45">
      <c r="B965" s="106" t="s">
        <v>822</v>
      </c>
      <c r="C965" s="106"/>
      <c r="D965" s="106"/>
      <c r="E965" s="106"/>
      <c r="F965" s="106"/>
      <c r="G965" s="106"/>
      <c r="H965" s="106"/>
      <c r="I965" s="106"/>
      <c r="J965" s="106"/>
    </row>
    <row r="967" spans="2:10" x14ac:dyDescent="0.25">
      <c r="B967" s="6" t="s">
        <v>0</v>
      </c>
      <c r="C967" s="7" t="s">
        <v>1</v>
      </c>
      <c r="D967" s="8"/>
      <c r="E967" s="8"/>
      <c r="F967" s="8"/>
      <c r="G967" s="24" t="s">
        <v>2</v>
      </c>
      <c r="H967" s="6" t="s">
        <v>3</v>
      </c>
      <c r="I967" s="6" t="s">
        <v>839</v>
      </c>
      <c r="J967" s="6" t="s">
        <v>840</v>
      </c>
    </row>
    <row r="968" spans="2:10" x14ac:dyDescent="0.25">
      <c r="B968" s="9" t="s">
        <v>587</v>
      </c>
      <c r="C968" s="112" t="s">
        <v>151</v>
      </c>
      <c r="D968" s="113"/>
      <c r="E968" s="113"/>
      <c r="F968" s="113"/>
      <c r="G968" s="3"/>
      <c r="H968" s="4"/>
      <c r="I968" s="4"/>
      <c r="J968" s="5"/>
    </row>
    <row r="969" spans="2:10" x14ac:dyDescent="0.25">
      <c r="B969" s="9" t="s">
        <v>588</v>
      </c>
      <c r="C969" s="11" t="s">
        <v>783</v>
      </c>
      <c r="D969" s="11"/>
      <c r="E969" s="11"/>
      <c r="F969" s="11"/>
      <c r="G969" s="3" t="s">
        <v>2</v>
      </c>
      <c r="H969" s="4">
        <v>19</v>
      </c>
      <c r="I969" s="5">
        <v>0</v>
      </c>
      <c r="J969" s="5">
        <f>I969*H969</f>
        <v>0</v>
      </c>
    </row>
    <row r="970" spans="2:10" x14ac:dyDescent="0.25">
      <c r="B970" s="9" t="s">
        <v>589</v>
      </c>
      <c r="C970" s="11" t="s">
        <v>254</v>
      </c>
      <c r="D970" s="11"/>
      <c r="E970" s="11"/>
      <c r="F970" s="11"/>
      <c r="G970" s="3" t="s">
        <v>2</v>
      </c>
      <c r="H970" s="4">
        <v>19</v>
      </c>
      <c r="I970" s="5">
        <v>0</v>
      </c>
      <c r="J970" s="5">
        <f t="shared" ref="J970:J973" si="91">I970*H970</f>
        <v>0</v>
      </c>
    </row>
    <row r="971" spans="2:10" x14ac:dyDescent="0.25">
      <c r="B971" s="9" t="s">
        <v>590</v>
      </c>
      <c r="C971" s="11" t="s">
        <v>780</v>
      </c>
      <c r="D971" s="11"/>
      <c r="E971" s="11"/>
      <c r="F971" s="11"/>
      <c r="G971" s="3" t="s">
        <v>2</v>
      </c>
      <c r="H971" s="4">
        <v>0</v>
      </c>
      <c r="I971" s="5">
        <v>0</v>
      </c>
      <c r="J971" s="5">
        <f t="shared" si="91"/>
        <v>0</v>
      </c>
    </row>
    <row r="972" spans="2:10" x14ac:dyDescent="0.25">
      <c r="B972" s="9" t="s">
        <v>591</v>
      </c>
      <c r="C972" s="11" t="s">
        <v>619</v>
      </c>
      <c r="D972" s="11"/>
      <c r="E972" s="11"/>
      <c r="F972" s="11"/>
      <c r="G972" s="3" t="s">
        <v>2</v>
      </c>
      <c r="H972" s="4">
        <v>0</v>
      </c>
      <c r="I972" s="5">
        <v>0</v>
      </c>
      <c r="J972" s="5">
        <f t="shared" si="91"/>
        <v>0</v>
      </c>
    </row>
    <row r="973" spans="2:10" x14ac:dyDescent="0.25">
      <c r="B973" s="9" t="s">
        <v>592</v>
      </c>
      <c r="C973" s="11" t="s">
        <v>876</v>
      </c>
      <c r="D973" s="11"/>
      <c r="E973" s="11"/>
      <c r="F973" s="11"/>
      <c r="G973" s="3" t="s">
        <v>2</v>
      </c>
      <c r="H973" s="4"/>
      <c r="I973" s="5">
        <v>0</v>
      </c>
      <c r="J973" s="5">
        <f t="shared" si="91"/>
        <v>0</v>
      </c>
    </row>
    <row r="974" spans="2:10" x14ac:dyDescent="0.25">
      <c r="B974" s="9" t="s">
        <v>593</v>
      </c>
      <c r="C974" s="11" t="s">
        <v>787</v>
      </c>
      <c r="D974" s="11"/>
      <c r="E974" s="11"/>
      <c r="F974" s="11"/>
      <c r="G974" s="3" t="s">
        <v>168</v>
      </c>
      <c r="H974" s="4"/>
      <c r="I974" s="5">
        <v>0</v>
      </c>
      <c r="J974" s="5">
        <f t="shared" ref="J974" si="92">I974*H974</f>
        <v>0</v>
      </c>
    </row>
    <row r="975" spans="2:10" ht="15.75" thickBot="1" x14ac:dyDescent="0.3">
      <c r="B975" s="44"/>
      <c r="C975" s="44"/>
      <c r="D975" s="44"/>
      <c r="E975" s="44"/>
      <c r="F975" s="44"/>
      <c r="G975" s="49"/>
      <c r="H975" s="50"/>
      <c r="I975" s="50"/>
      <c r="J975" s="51"/>
    </row>
    <row r="976" spans="2:10" ht="15.75" thickBot="1" x14ac:dyDescent="0.3">
      <c r="G976" s="15"/>
      <c r="H976" s="16"/>
      <c r="I976" s="16"/>
      <c r="J976" s="13">
        <f>SUM(J969:J974)</f>
        <v>0</v>
      </c>
    </row>
    <row r="977" spans="2:10" x14ac:dyDescent="0.25">
      <c r="G977" s="15"/>
      <c r="H977" s="16"/>
      <c r="I977" s="16"/>
      <c r="J977" s="12"/>
    </row>
    <row r="978" spans="2:10" x14ac:dyDescent="0.25">
      <c r="B978" s="6" t="s">
        <v>0</v>
      </c>
      <c r="C978" s="7" t="s">
        <v>1</v>
      </c>
      <c r="D978" s="8"/>
      <c r="E978" s="8"/>
      <c r="F978" s="8"/>
      <c r="G978" s="24" t="s">
        <v>2</v>
      </c>
      <c r="H978" s="6" t="s">
        <v>3</v>
      </c>
      <c r="I978" s="6" t="s">
        <v>839</v>
      </c>
      <c r="J978" s="6" t="s">
        <v>840</v>
      </c>
    </row>
    <row r="979" spans="2:10" x14ac:dyDescent="0.25">
      <c r="B979" s="72" t="s">
        <v>592</v>
      </c>
      <c r="C979" t="s">
        <v>625</v>
      </c>
      <c r="G979" s="73" t="s">
        <v>2</v>
      </c>
      <c r="H979" s="4">
        <v>19</v>
      </c>
      <c r="I979" s="5">
        <v>0</v>
      </c>
      <c r="J979" s="5">
        <f t="shared" ref="J979:J987" si="93">I979*H979</f>
        <v>0</v>
      </c>
    </row>
    <row r="980" spans="2:10" x14ac:dyDescent="0.25">
      <c r="B980" s="72" t="s">
        <v>593</v>
      </c>
      <c r="C980" s="45" t="s">
        <v>614</v>
      </c>
      <c r="D980" s="11"/>
      <c r="E980" s="11"/>
      <c r="F980" s="11"/>
      <c r="G980" s="3" t="s">
        <v>2</v>
      </c>
      <c r="H980" s="4">
        <v>4</v>
      </c>
      <c r="I980" s="5">
        <v>0</v>
      </c>
      <c r="J980" s="5">
        <f t="shared" si="93"/>
        <v>0</v>
      </c>
    </row>
    <row r="981" spans="2:10" x14ac:dyDescent="0.25">
      <c r="B981" s="72" t="s">
        <v>594</v>
      </c>
      <c r="C981" s="11" t="s">
        <v>615</v>
      </c>
      <c r="D981" s="11"/>
      <c r="E981" s="11"/>
      <c r="F981" s="11"/>
      <c r="G981" s="3" t="s">
        <v>2</v>
      </c>
      <c r="H981" s="4">
        <v>15</v>
      </c>
      <c r="I981" s="5">
        <v>0</v>
      </c>
      <c r="J981" s="5">
        <f t="shared" si="93"/>
        <v>0</v>
      </c>
    </row>
    <row r="982" spans="2:10" x14ac:dyDescent="0.25">
      <c r="B982" s="72" t="s">
        <v>595</v>
      </c>
      <c r="C982" s="45" t="s">
        <v>616</v>
      </c>
      <c r="D982" s="11"/>
      <c r="E982" s="11"/>
      <c r="F982" s="11"/>
      <c r="G982" s="3" t="s">
        <v>2</v>
      </c>
      <c r="H982" s="4">
        <v>0</v>
      </c>
      <c r="I982" s="5">
        <v>0</v>
      </c>
      <c r="J982" s="5">
        <f t="shared" si="93"/>
        <v>0</v>
      </c>
    </row>
    <row r="983" spans="2:10" x14ac:dyDescent="0.25">
      <c r="B983" s="72" t="s">
        <v>596</v>
      </c>
      <c r="C983" s="11" t="s">
        <v>617</v>
      </c>
      <c r="D983" s="11"/>
      <c r="E983" s="11"/>
      <c r="F983" s="11"/>
      <c r="G983" s="3" t="s">
        <v>2</v>
      </c>
      <c r="H983" s="4">
        <v>0</v>
      </c>
      <c r="I983" s="5">
        <v>0</v>
      </c>
      <c r="J983" s="5">
        <f t="shared" si="93"/>
        <v>0</v>
      </c>
    </row>
    <row r="984" spans="2:10" x14ac:dyDescent="0.25">
      <c r="B984" s="72" t="s">
        <v>597</v>
      </c>
      <c r="C984" s="11" t="s">
        <v>207</v>
      </c>
      <c r="D984" s="11"/>
      <c r="E984" s="11"/>
      <c r="F984" s="11"/>
      <c r="G984" s="3" t="s">
        <v>2</v>
      </c>
      <c r="H984" s="4">
        <v>15</v>
      </c>
      <c r="I984" s="5">
        <v>0</v>
      </c>
      <c r="J984" s="5">
        <f t="shared" si="93"/>
        <v>0</v>
      </c>
    </row>
    <row r="985" spans="2:10" x14ac:dyDescent="0.25">
      <c r="B985" s="72" t="s">
        <v>598</v>
      </c>
      <c r="C985" s="11" t="s">
        <v>234</v>
      </c>
      <c r="D985" s="11"/>
      <c r="E985" s="11"/>
      <c r="F985" s="11"/>
      <c r="G985" s="3" t="s">
        <v>2</v>
      </c>
      <c r="H985" s="4">
        <v>19</v>
      </c>
      <c r="I985" s="5">
        <v>0</v>
      </c>
      <c r="J985" s="5">
        <f t="shared" si="93"/>
        <v>0</v>
      </c>
    </row>
    <row r="986" spans="2:10" x14ac:dyDescent="0.25">
      <c r="B986" s="72" t="s">
        <v>599</v>
      </c>
      <c r="C986" s="11" t="s">
        <v>788</v>
      </c>
      <c r="D986" s="11"/>
      <c r="E986" s="11"/>
      <c r="F986" s="11"/>
      <c r="G986" s="3" t="s">
        <v>609</v>
      </c>
      <c r="H986" s="4"/>
      <c r="I986" s="5">
        <v>0</v>
      </c>
      <c r="J986" s="5">
        <f t="shared" ref="J986" si="94">I986*H986</f>
        <v>0</v>
      </c>
    </row>
    <row r="987" spans="2:10" x14ac:dyDescent="0.25">
      <c r="B987" s="72" t="s">
        <v>600</v>
      </c>
      <c r="C987" s="11" t="s">
        <v>789</v>
      </c>
      <c r="D987" s="11"/>
      <c r="E987" s="11"/>
      <c r="F987" s="11"/>
      <c r="G987" s="3" t="s">
        <v>2</v>
      </c>
      <c r="H987" s="4"/>
      <c r="I987" s="5">
        <v>0</v>
      </c>
      <c r="J987" s="5">
        <f t="shared" si="93"/>
        <v>0</v>
      </c>
    </row>
    <row r="988" spans="2:10" ht="15.75" thickBot="1" x14ac:dyDescent="0.3"/>
    <row r="989" spans="2:10" ht="15.75" thickBot="1" x14ac:dyDescent="0.3">
      <c r="J989" s="13">
        <f>SUM(J979:J985)</f>
        <v>0</v>
      </c>
    </row>
    <row r="990" spans="2:10" x14ac:dyDescent="0.25">
      <c r="J990" s="2"/>
    </row>
    <row r="992" spans="2:10" x14ac:dyDescent="0.25">
      <c r="B992" s="6" t="s">
        <v>0</v>
      </c>
      <c r="C992" s="7" t="s">
        <v>1</v>
      </c>
      <c r="D992" s="8"/>
      <c r="E992" s="8"/>
      <c r="F992" s="8"/>
      <c r="G992" s="24" t="s">
        <v>2</v>
      </c>
      <c r="H992" s="6" t="s">
        <v>3</v>
      </c>
      <c r="I992" s="6" t="s">
        <v>839</v>
      </c>
      <c r="J992" s="6" t="s">
        <v>840</v>
      </c>
    </row>
    <row r="993" spans="2:10" x14ac:dyDescent="0.25">
      <c r="B993" s="9" t="s">
        <v>823</v>
      </c>
      <c r="C993" s="110" t="s">
        <v>150</v>
      </c>
      <c r="D993" s="111"/>
      <c r="E993" s="111"/>
      <c r="F993" s="111"/>
      <c r="G993" s="3"/>
      <c r="H993" s="4"/>
      <c r="I993" s="4"/>
      <c r="J993" s="5"/>
    </row>
    <row r="994" spans="2:10" x14ac:dyDescent="0.25">
      <c r="B994" s="9" t="s">
        <v>824</v>
      </c>
      <c r="C994" s="11" t="s">
        <v>622</v>
      </c>
      <c r="D994" s="11"/>
      <c r="E994" s="11"/>
      <c r="F994" s="11"/>
      <c r="G994" s="3" t="s">
        <v>2</v>
      </c>
      <c r="H994" s="4">
        <v>9</v>
      </c>
      <c r="I994" s="5">
        <v>0</v>
      </c>
      <c r="J994" s="5">
        <f t="shared" ref="J994:J995" si="95">I994*H994</f>
        <v>0</v>
      </c>
    </row>
    <row r="995" spans="2:10" x14ac:dyDescent="0.25">
      <c r="B995" s="9" t="s">
        <v>825</v>
      </c>
      <c r="C995" s="11" t="s">
        <v>623</v>
      </c>
      <c r="D995" s="11"/>
      <c r="E995" s="11"/>
      <c r="F995" s="11"/>
      <c r="G995" s="3" t="s">
        <v>2</v>
      </c>
      <c r="H995" s="4">
        <v>9</v>
      </c>
      <c r="I995" s="5">
        <v>0</v>
      </c>
      <c r="J995" s="5">
        <f t="shared" si="95"/>
        <v>0</v>
      </c>
    </row>
    <row r="996" spans="2:10" x14ac:dyDescent="0.25">
      <c r="B996" s="9" t="s">
        <v>826</v>
      </c>
      <c r="C996" s="11" t="s">
        <v>612</v>
      </c>
      <c r="D996" s="11"/>
      <c r="E996" s="11"/>
      <c r="F996" s="11"/>
      <c r="G996" s="3" t="s">
        <v>168</v>
      </c>
      <c r="H996" s="4">
        <v>0</v>
      </c>
      <c r="I996" s="5">
        <v>0</v>
      </c>
      <c r="J996" s="5">
        <f>I996*H996</f>
        <v>0</v>
      </c>
    </row>
    <row r="997" spans="2:10" x14ac:dyDescent="0.25">
      <c r="B997" s="9" t="s">
        <v>827</v>
      </c>
      <c r="C997" s="11" t="s">
        <v>613</v>
      </c>
      <c r="D997" s="11"/>
      <c r="E997" s="11"/>
      <c r="F997" s="11"/>
      <c r="G997" s="3" t="s">
        <v>168</v>
      </c>
      <c r="H997" s="4"/>
      <c r="I997" s="5">
        <v>0</v>
      </c>
      <c r="J997" s="5">
        <f>I997*H997</f>
        <v>0</v>
      </c>
    </row>
    <row r="998" spans="2:10" ht="15.75" thickBot="1" x14ac:dyDescent="0.3">
      <c r="G998" s="15"/>
      <c r="H998" s="16"/>
      <c r="I998" s="16"/>
      <c r="J998" s="12"/>
    </row>
    <row r="999" spans="2:10" ht="15.75" thickBot="1" x14ac:dyDescent="0.3">
      <c r="G999" s="15"/>
      <c r="H999" s="16"/>
      <c r="I999" s="16"/>
      <c r="J999" s="13">
        <f>SUM(J994:J997)</f>
        <v>0</v>
      </c>
    </row>
    <row r="1000" spans="2:10" x14ac:dyDescent="0.25">
      <c r="G1000" s="15"/>
      <c r="H1000" s="16"/>
      <c r="I1000" s="16"/>
      <c r="J1000" s="12"/>
    </row>
    <row r="1001" spans="2:10" x14ac:dyDescent="0.25">
      <c r="B1001" s="6" t="s">
        <v>0</v>
      </c>
      <c r="C1001" s="7" t="s">
        <v>1</v>
      </c>
      <c r="D1001" s="8"/>
      <c r="E1001" s="8"/>
      <c r="F1001" s="8"/>
      <c r="G1001" s="24" t="s">
        <v>2</v>
      </c>
      <c r="H1001" s="6" t="s">
        <v>3</v>
      </c>
      <c r="I1001" s="6" t="s">
        <v>839</v>
      </c>
      <c r="J1001" s="6" t="s">
        <v>840</v>
      </c>
    </row>
    <row r="1002" spans="2:10" x14ac:dyDescent="0.25">
      <c r="B1002" s="9" t="s">
        <v>828</v>
      </c>
      <c r="C1002" s="45" t="s">
        <v>614</v>
      </c>
      <c r="D1002" s="45"/>
      <c r="E1002" s="45"/>
      <c r="F1002" s="45"/>
      <c r="G1002" s="46" t="s">
        <v>2</v>
      </c>
      <c r="H1002" s="47">
        <v>1</v>
      </c>
      <c r="I1002" s="48">
        <v>0</v>
      </c>
      <c r="J1002" s="48">
        <f t="shared" ref="J1002:J1008" si="96">I1002*H1002</f>
        <v>0</v>
      </c>
    </row>
    <row r="1003" spans="2:10" x14ac:dyDescent="0.25">
      <c r="B1003" s="9" t="s">
        <v>829</v>
      </c>
      <c r="C1003" s="11" t="s">
        <v>615</v>
      </c>
      <c r="D1003" s="11"/>
      <c r="E1003" s="11"/>
      <c r="F1003" s="11"/>
      <c r="G1003" s="46" t="s">
        <v>2</v>
      </c>
      <c r="H1003" s="4">
        <v>8</v>
      </c>
      <c r="I1003" s="5">
        <v>0</v>
      </c>
      <c r="J1003" s="5">
        <f t="shared" si="96"/>
        <v>0</v>
      </c>
    </row>
    <row r="1004" spans="2:10" x14ac:dyDescent="0.25">
      <c r="B1004" s="9" t="s">
        <v>830</v>
      </c>
      <c r="C1004" s="11" t="s">
        <v>207</v>
      </c>
      <c r="D1004" s="11"/>
      <c r="E1004" s="11"/>
      <c r="F1004" s="11"/>
      <c r="G1004" s="46" t="s">
        <v>2</v>
      </c>
      <c r="H1004" s="4">
        <v>8</v>
      </c>
      <c r="I1004" s="5">
        <v>0</v>
      </c>
      <c r="J1004" s="5">
        <f t="shared" si="96"/>
        <v>0</v>
      </c>
    </row>
    <row r="1005" spans="2:10" x14ac:dyDescent="0.25">
      <c r="B1005" s="9" t="s">
        <v>831</v>
      </c>
      <c r="C1005" s="11" t="s">
        <v>234</v>
      </c>
      <c r="D1005" s="11"/>
      <c r="E1005" s="11"/>
      <c r="F1005" s="11"/>
      <c r="G1005" s="46" t="s">
        <v>2</v>
      </c>
      <c r="H1005" s="4">
        <v>9</v>
      </c>
      <c r="I1005" s="5">
        <v>0</v>
      </c>
      <c r="J1005" s="5">
        <f t="shared" si="96"/>
        <v>0</v>
      </c>
    </row>
    <row r="1006" spans="2:10" x14ac:dyDescent="0.25">
      <c r="B1006" s="9" t="s">
        <v>832</v>
      </c>
      <c r="C1006" s="11" t="s">
        <v>618</v>
      </c>
      <c r="D1006" s="11"/>
      <c r="E1006" s="11"/>
      <c r="F1006" s="11"/>
      <c r="G1006" s="3" t="s">
        <v>609</v>
      </c>
      <c r="H1006" s="4"/>
      <c r="I1006" s="5">
        <v>0</v>
      </c>
      <c r="J1006" s="5">
        <f t="shared" si="96"/>
        <v>0</v>
      </c>
    </row>
    <row r="1007" spans="2:10" x14ac:dyDescent="0.25">
      <c r="B1007" s="9" t="s">
        <v>833</v>
      </c>
      <c r="C1007" s="11" t="s">
        <v>624</v>
      </c>
      <c r="D1007" s="11"/>
      <c r="E1007" s="11"/>
      <c r="F1007" s="11"/>
      <c r="G1007" s="3" t="s">
        <v>609</v>
      </c>
      <c r="H1007" s="4"/>
      <c r="I1007" s="5">
        <v>0</v>
      </c>
      <c r="J1007" s="5">
        <f t="shared" si="96"/>
        <v>0</v>
      </c>
    </row>
    <row r="1008" spans="2:10" x14ac:dyDescent="0.25">
      <c r="B1008" s="9" t="s">
        <v>834</v>
      </c>
      <c r="C1008" s="11" t="s">
        <v>206</v>
      </c>
      <c r="D1008" s="11"/>
      <c r="E1008" s="11"/>
      <c r="F1008" s="11"/>
      <c r="G1008" s="3" t="s">
        <v>601</v>
      </c>
      <c r="H1008" s="4">
        <v>8</v>
      </c>
      <c r="I1008" s="5">
        <v>0</v>
      </c>
      <c r="J1008" s="5">
        <f t="shared" si="96"/>
        <v>0</v>
      </c>
    </row>
    <row r="1009" spans="2:10" ht="15.75" thickBot="1" x14ac:dyDescent="0.3">
      <c r="G1009" s="15"/>
      <c r="H1009" s="16"/>
      <c r="I1009" s="16"/>
      <c r="J1009" s="12"/>
    </row>
    <row r="1010" spans="2:10" ht="15.75" thickBot="1" x14ac:dyDescent="0.3">
      <c r="J1010" s="13">
        <f>SUM(J1002:J1008)</f>
        <v>0</v>
      </c>
    </row>
    <row r="1011" spans="2:10" ht="15.75" thickBot="1" x14ac:dyDescent="0.3"/>
    <row r="1012" spans="2:10" ht="21.75" thickBot="1" x14ac:dyDescent="0.4">
      <c r="B1012" s="99" t="s">
        <v>837</v>
      </c>
      <c r="C1012" s="100"/>
      <c r="D1012" s="100"/>
      <c r="E1012" s="100"/>
      <c r="F1012" s="100"/>
      <c r="G1012" s="100"/>
      <c r="H1012" s="100"/>
      <c r="I1012" s="100"/>
      <c r="J1012" s="81">
        <f>+J1010+J999+J976+J989</f>
        <v>0</v>
      </c>
    </row>
    <row r="1013" spans="2:10" ht="15.75" customHeight="1" x14ac:dyDescent="0.25"/>
    <row r="1014" spans="2:10" s="14" customFormat="1" ht="28.5" x14ac:dyDescent="0.45">
      <c r="B1014" s="106" t="s">
        <v>835</v>
      </c>
      <c r="C1014" s="106"/>
      <c r="D1014" s="106"/>
      <c r="E1014" s="106"/>
      <c r="F1014" s="106"/>
      <c r="G1014" s="106"/>
      <c r="H1014" s="106"/>
      <c r="I1014" s="106"/>
      <c r="J1014" s="106"/>
    </row>
    <row r="1016" spans="2:10" x14ac:dyDescent="0.25">
      <c r="B1016" s="6" t="s">
        <v>0</v>
      </c>
      <c r="C1016" s="7" t="s">
        <v>1</v>
      </c>
      <c r="D1016" s="8"/>
      <c r="E1016" s="8"/>
      <c r="F1016" s="8"/>
      <c r="G1016" s="24" t="s">
        <v>2</v>
      </c>
      <c r="H1016" s="6" t="s">
        <v>3</v>
      </c>
      <c r="I1016" s="6" t="s">
        <v>839</v>
      </c>
      <c r="J1016" s="6" t="s">
        <v>840</v>
      </c>
    </row>
    <row r="1017" spans="2:10" x14ac:dyDescent="0.25">
      <c r="B1017" s="9" t="s">
        <v>836</v>
      </c>
      <c r="C1017" s="45" t="s">
        <v>801</v>
      </c>
      <c r="D1017" s="45"/>
      <c r="E1017" s="45"/>
      <c r="F1017" s="45"/>
      <c r="G1017" s="46" t="s">
        <v>2</v>
      </c>
      <c r="H1017" s="47">
        <v>1</v>
      </c>
      <c r="I1017" s="48">
        <v>0</v>
      </c>
      <c r="J1017" s="48">
        <f t="shared" ref="J1017" si="97">I1017*H1017</f>
        <v>0</v>
      </c>
    </row>
    <row r="1018" spans="2:10" ht="15.75" thickBot="1" x14ac:dyDescent="0.3"/>
    <row r="1019" spans="2:10" ht="21.75" thickBot="1" x14ac:dyDescent="0.4">
      <c r="B1019" s="99" t="s">
        <v>838</v>
      </c>
      <c r="C1019" s="100"/>
      <c r="D1019" s="100"/>
      <c r="E1019" s="100"/>
      <c r="F1019" s="100"/>
      <c r="G1019" s="100"/>
      <c r="H1019" s="100"/>
      <c r="I1019" s="100"/>
      <c r="J1019" s="81">
        <f>+J1017+J1006+J983+J996</f>
        <v>0</v>
      </c>
    </row>
  </sheetData>
  <mergeCells count="71">
    <mergeCell ref="B917:J917"/>
    <mergeCell ref="C242:F242"/>
    <mergeCell ref="B910:I910"/>
    <mergeCell ref="B808:I808"/>
    <mergeCell ref="B882:J882"/>
    <mergeCell ref="B902:J902"/>
    <mergeCell ref="B892:J892"/>
    <mergeCell ref="B810:J810"/>
    <mergeCell ref="B834:I834"/>
    <mergeCell ref="B836:J836"/>
    <mergeCell ref="C318:F318"/>
    <mergeCell ref="C450:F450"/>
    <mergeCell ref="C504:F504"/>
    <mergeCell ref="C542:F542"/>
    <mergeCell ref="C373:F373"/>
    <mergeCell ref="C412:F412"/>
    <mergeCell ref="D4:I5"/>
    <mergeCell ref="B368:I368"/>
    <mergeCell ref="B4:B5"/>
    <mergeCell ref="B6:C6"/>
    <mergeCell ref="B212:J212"/>
    <mergeCell ref="B64:I64"/>
    <mergeCell ref="C69:F69"/>
    <mergeCell ref="B10:J10"/>
    <mergeCell ref="B20:I20"/>
    <mergeCell ref="B22:J22"/>
    <mergeCell ref="B31:I31"/>
    <mergeCell ref="B33:J33"/>
    <mergeCell ref="B214:J214"/>
    <mergeCell ref="C280:F280"/>
    <mergeCell ref="B237:I237"/>
    <mergeCell ref="B207:I207"/>
    <mergeCell ref="B209:I209"/>
    <mergeCell ref="D6:I6"/>
    <mergeCell ref="B8:J8"/>
    <mergeCell ref="C114:F114"/>
    <mergeCell ref="B132:I132"/>
    <mergeCell ref="C138:F138"/>
    <mergeCell ref="B85:I85"/>
    <mergeCell ref="C91:F91"/>
    <mergeCell ref="C162:F162"/>
    <mergeCell ref="B180:I180"/>
    <mergeCell ref="C185:F185"/>
    <mergeCell ref="B499:I499"/>
    <mergeCell ref="B908:I908"/>
    <mergeCell ref="B581:I581"/>
    <mergeCell ref="C624:F624"/>
    <mergeCell ref="B661:I661"/>
    <mergeCell ref="C666:F666"/>
    <mergeCell ref="B789:J789"/>
    <mergeCell ref="B786:I786"/>
    <mergeCell ref="B748:J748"/>
    <mergeCell ref="C586:F586"/>
    <mergeCell ref="B899:I899"/>
    <mergeCell ref="C704:F704"/>
    <mergeCell ref="B1019:I1019"/>
    <mergeCell ref="B742:I742"/>
    <mergeCell ref="B744:I744"/>
    <mergeCell ref="C856:F856"/>
    <mergeCell ref="B1014:J1014"/>
    <mergeCell ref="C920:F920"/>
    <mergeCell ref="C944:F944"/>
    <mergeCell ref="B962:I962"/>
    <mergeCell ref="C968:F968"/>
    <mergeCell ref="C993:F993"/>
    <mergeCell ref="B1012:I1012"/>
    <mergeCell ref="B870:J870"/>
    <mergeCell ref="B880:I880"/>
    <mergeCell ref="B868:I868"/>
    <mergeCell ref="B890:I890"/>
    <mergeCell ref="B965:J965"/>
  </mergeCells>
  <phoneticPr fontId="7" type="noConversion"/>
  <pageMargins left="0.70866141732283472" right="0.70866141732283472" top="0.74803149606299213" bottom="0.59" header="0.31496062992125984" footer="0.28000000000000003"/>
  <pageSetup paperSize="9" scale="41" fitToHeight="0" orientation="portrait" r:id="rId1"/>
  <headerFooter>
    <oddHeader>&amp;LMAESI SECURITY&amp;CBordereaux CA&amp;RVersion 5</oddHeader>
    <oddFooter>&amp;RConfidentiel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C82F47-DBE4-48D5-8459-B3CC02263B15}">
  <dimension ref="B2:M73"/>
  <sheetViews>
    <sheetView zoomScale="85" zoomScaleNormal="85" workbookViewId="0">
      <selection activeCell="A6" sqref="A6:XFD76"/>
    </sheetView>
  </sheetViews>
  <sheetFormatPr baseColWidth="10" defaultColWidth="11.42578125" defaultRowHeight="15" x14ac:dyDescent="0.25"/>
  <cols>
    <col min="1" max="1" width="2.140625" customWidth="1"/>
    <col min="2" max="2" width="9.28515625" customWidth="1"/>
    <col min="3" max="3" width="39.42578125" customWidth="1"/>
    <col min="4" max="4" width="15.140625" customWidth="1"/>
    <col min="5" max="5" width="13.5703125" customWidth="1"/>
    <col min="6" max="6" width="27.5703125" customWidth="1"/>
    <col min="7" max="7" width="14.28515625" customWidth="1"/>
    <col min="8" max="8" width="9.7109375" customWidth="1"/>
    <col min="9" max="9" width="19.85546875" customWidth="1"/>
    <col min="10" max="10" width="26.7109375" customWidth="1"/>
  </cols>
  <sheetData>
    <row r="2" spans="2:13" ht="15.75" thickBot="1" x14ac:dyDescent="0.3">
      <c r="G2" s="23"/>
      <c r="H2" s="1"/>
      <c r="I2" s="1"/>
      <c r="J2" s="1"/>
    </row>
    <row r="3" spans="2:13" ht="34.5" customHeight="1" x14ac:dyDescent="0.25">
      <c r="B3" s="126"/>
      <c r="C3" s="35"/>
      <c r="D3" s="120" t="s">
        <v>878</v>
      </c>
      <c r="E3" s="121"/>
      <c r="F3" s="121"/>
      <c r="G3" s="121"/>
      <c r="H3" s="121"/>
      <c r="I3" s="122"/>
      <c r="J3" s="33"/>
    </row>
    <row r="4" spans="2:13" ht="90.6" customHeight="1" thickBot="1" x14ac:dyDescent="0.3">
      <c r="B4" s="127"/>
      <c r="C4" s="36"/>
      <c r="D4" s="123"/>
      <c r="E4" s="124"/>
      <c r="F4" s="124"/>
      <c r="G4" s="124"/>
      <c r="H4" s="124"/>
      <c r="I4" s="125"/>
      <c r="J4" s="34"/>
    </row>
    <row r="5" spans="2:13" ht="35.25" customHeight="1" thickBot="1" x14ac:dyDescent="0.3">
      <c r="B5" s="135" t="s">
        <v>143</v>
      </c>
      <c r="C5" s="136"/>
      <c r="D5" s="117" t="s">
        <v>313</v>
      </c>
      <c r="E5" s="118"/>
      <c r="F5" s="118"/>
      <c r="G5" s="118"/>
      <c r="H5" s="118"/>
      <c r="I5" s="118"/>
      <c r="J5" s="137"/>
    </row>
    <row r="7" spans="2:13" ht="28.5" x14ac:dyDescent="0.45">
      <c r="B7" s="106" t="s">
        <v>534</v>
      </c>
      <c r="C7" s="106"/>
      <c r="D7" s="106"/>
      <c r="E7" s="106"/>
      <c r="F7" s="106"/>
      <c r="G7" s="106"/>
      <c r="H7" s="106"/>
      <c r="I7" s="106"/>
      <c r="J7" s="106"/>
    </row>
    <row r="8" spans="2:13" x14ac:dyDescent="0.25">
      <c r="G8" s="22"/>
    </row>
    <row r="9" spans="2:13" x14ac:dyDescent="0.25">
      <c r="B9" s="6" t="s">
        <v>0</v>
      </c>
      <c r="C9" s="7" t="s">
        <v>1</v>
      </c>
      <c r="D9" s="8"/>
      <c r="E9" s="8"/>
      <c r="F9" s="8"/>
      <c r="G9" s="24" t="s">
        <v>2</v>
      </c>
      <c r="H9" s="6" t="s">
        <v>3</v>
      </c>
      <c r="I9" s="6" t="s">
        <v>4</v>
      </c>
      <c r="J9" s="6" t="s">
        <v>5</v>
      </c>
    </row>
    <row r="10" spans="2:13" x14ac:dyDescent="0.25">
      <c r="B10" s="85" t="s">
        <v>6</v>
      </c>
      <c r="C10" s="90" t="s">
        <v>888</v>
      </c>
      <c r="D10" s="91"/>
      <c r="E10" s="91"/>
      <c r="F10" s="92"/>
      <c r="G10" s="86" t="s">
        <v>2</v>
      </c>
      <c r="H10" s="87">
        <v>1</v>
      </c>
      <c r="I10" s="65">
        <v>0</v>
      </c>
      <c r="J10" s="65">
        <f>I10*H10</f>
        <v>0</v>
      </c>
    </row>
    <row r="11" spans="2:13" x14ac:dyDescent="0.25">
      <c r="B11" s="88" t="s">
        <v>7</v>
      </c>
      <c r="C11" s="93" t="s">
        <v>889</v>
      </c>
      <c r="D11" s="94"/>
      <c r="E11" s="94"/>
      <c r="F11" s="95"/>
      <c r="G11" s="3" t="s">
        <v>2</v>
      </c>
      <c r="H11" s="4">
        <v>1</v>
      </c>
      <c r="I11" s="5">
        <v>0</v>
      </c>
      <c r="J11" s="5">
        <f>I11*H11</f>
        <v>0</v>
      </c>
    </row>
    <row r="12" spans="2:13" x14ac:dyDescent="0.25">
      <c r="B12" s="88" t="s">
        <v>8</v>
      </c>
      <c r="C12" s="93" t="s">
        <v>890</v>
      </c>
      <c r="D12" s="94"/>
      <c r="E12" s="94"/>
      <c r="F12" s="95"/>
      <c r="G12" s="3" t="s">
        <v>2</v>
      </c>
      <c r="H12" s="4">
        <v>1</v>
      </c>
      <c r="I12" s="5">
        <v>0</v>
      </c>
      <c r="J12" s="5">
        <f>I12*H12</f>
        <v>0</v>
      </c>
      <c r="M12">
        <v>10</v>
      </c>
    </row>
    <row r="13" spans="2:13" x14ac:dyDescent="0.25">
      <c r="B13" s="88" t="s">
        <v>9</v>
      </c>
      <c r="C13" s="93" t="s">
        <v>896</v>
      </c>
      <c r="D13" s="94"/>
      <c r="E13" s="94"/>
      <c r="F13" s="95"/>
      <c r="G13" s="3" t="s">
        <v>2</v>
      </c>
      <c r="H13" s="4">
        <v>1</v>
      </c>
      <c r="I13" s="5">
        <v>0</v>
      </c>
      <c r="J13" s="5">
        <f>I13*H13</f>
        <v>0</v>
      </c>
    </row>
    <row r="14" spans="2:13" x14ac:dyDescent="0.25">
      <c r="B14" s="88" t="s">
        <v>10</v>
      </c>
      <c r="C14" s="93" t="s">
        <v>273</v>
      </c>
      <c r="D14" s="94"/>
      <c r="E14" s="94"/>
      <c r="F14" s="95"/>
      <c r="G14" s="3" t="s">
        <v>2</v>
      </c>
      <c r="H14" s="4">
        <v>1</v>
      </c>
      <c r="I14" s="5">
        <v>0</v>
      </c>
      <c r="J14" s="5">
        <f t="shared" ref="J14:J33" si="0">I14*H14</f>
        <v>0</v>
      </c>
    </row>
    <row r="15" spans="2:13" x14ac:dyDescent="0.25">
      <c r="B15" s="88" t="s">
        <v>11</v>
      </c>
      <c r="C15" s="93" t="s">
        <v>274</v>
      </c>
      <c r="D15" s="94"/>
      <c r="E15" s="94"/>
      <c r="F15" s="95"/>
      <c r="G15" s="3" t="s">
        <v>2</v>
      </c>
      <c r="H15" s="4">
        <v>1</v>
      </c>
      <c r="I15" s="5">
        <v>0</v>
      </c>
      <c r="J15" s="5">
        <f t="shared" si="0"/>
        <v>0</v>
      </c>
    </row>
    <row r="16" spans="2:13" x14ac:dyDescent="0.25">
      <c r="B16" s="88" t="s">
        <v>12</v>
      </c>
      <c r="C16" s="93" t="s">
        <v>275</v>
      </c>
      <c r="D16" s="94"/>
      <c r="E16" s="94"/>
      <c r="F16" s="95"/>
      <c r="G16" s="3" t="s">
        <v>2</v>
      </c>
      <c r="H16" s="4">
        <v>1</v>
      </c>
      <c r="I16" s="5">
        <v>0</v>
      </c>
      <c r="J16" s="5">
        <f t="shared" si="0"/>
        <v>0</v>
      </c>
    </row>
    <row r="17" spans="2:10" x14ac:dyDescent="0.25">
      <c r="B17" s="88" t="s">
        <v>537</v>
      </c>
      <c r="C17" s="93" t="s">
        <v>276</v>
      </c>
      <c r="D17" s="94"/>
      <c r="E17" s="94"/>
      <c r="F17" s="95"/>
      <c r="G17" s="3" t="s">
        <v>2</v>
      </c>
      <c r="H17" s="4">
        <v>1</v>
      </c>
      <c r="I17" s="5">
        <v>0</v>
      </c>
      <c r="J17" s="5">
        <f t="shared" si="0"/>
        <v>0</v>
      </c>
    </row>
    <row r="18" spans="2:10" x14ac:dyDescent="0.25">
      <c r="B18" s="88" t="s">
        <v>538</v>
      </c>
      <c r="C18" s="93" t="s">
        <v>277</v>
      </c>
      <c r="D18" s="94"/>
      <c r="E18" s="94"/>
      <c r="F18" s="95"/>
      <c r="G18" s="3" t="s">
        <v>2</v>
      </c>
      <c r="H18" s="4">
        <v>1</v>
      </c>
      <c r="I18" s="5">
        <v>0</v>
      </c>
      <c r="J18" s="5">
        <f t="shared" si="0"/>
        <v>0</v>
      </c>
    </row>
    <row r="19" spans="2:10" x14ac:dyDescent="0.25">
      <c r="B19" s="88" t="s">
        <v>539</v>
      </c>
      <c r="C19" s="93" t="s">
        <v>314</v>
      </c>
      <c r="D19" s="94"/>
      <c r="E19" s="94"/>
      <c r="F19" s="95"/>
      <c r="G19" s="3" t="s">
        <v>2</v>
      </c>
      <c r="H19" s="4">
        <v>1</v>
      </c>
      <c r="I19" s="5">
        <v>0</v>
      </c>
      <c r="J19" s="5">
        <f t="shared" si="0"/>
        <v>0</v>
      </c>
    </row>
    <row r="20" spans="2:10" x14ac:dyDescent="0.25">
      <c r="B20" s="88" t="s">
        <v>540</v>
      </c>
      <c r="C20" s="93" t="s">
        <v>315</v>
      </c>
      <c r="D20" s="94"/>
      <c r="E20" s="94"/>
      <c r="F20" s="95"/>
      <c r="G20" s="3" t="s">
        <v>2</v>
      </c>
      <c r="H20" s="4">
        <v>1</v>
      </c>
      <c r="I20" s="5">
        <v>0</v>
      </c>
      <c r="J20" s="5">
        <f t="shared" si="0"/>
        <v>0</v>
      </c>
    </row>
    <row r="21" spans="2:10" x14ac:dyDescent="0.25">
      <c r="B21" s="88" t="s">
        <v>541</v>
      </c>
      <c r="C21" s="93" t="s">
        <v>535</v>
      </c>
      <c r="D21" s="94"/>
      <c r="E21" s="94"/>
      <c r="F21" s="95"/>
      <c r="G21" s="3" t="s">
        <v>2</v>
      </c>
      <c r="H21" s="4">
        <v>1</v>
      </c>
      <c r="I21" s="5">
        <v>0</v>
      </c>
      <c r="J21" s="5">
        <f t="shared" si="0"/>
        <v>0</v>
      </c>
    </row>
    <row r="22" spans="2:10" x14ac:dyDescent="0.25">
      <c r="B22" s="88" t="s">
        <v>542</v>
      </c>
      <c r="C22" s="93" t="s">
        <v>536</v>
      </c>
      <c r="D22" s="94"/>
      <c r="E22" s="94"/>
      <c r="F22" s="95"/>
      <c r="G22" s="3" t="s">
        <v>2</v>
      </c>
      <c r="H22" s="4">
        <v>1</v>
      </c>
      <c r="I22" s="5">
        <v>0</v>
      </c>
      <c r="J22" s="5">
        <f t="shared" si="0"/>
        <v>0</v>
      </c>
    </row>
    <row r="23" spans="2:10" x14ac:dyDescent="0.25">
      <c r="B23" s="88" t="s">
        <v>543</v>
      </c>
      <c r="C23" s="93" t="s">
        <v>278</v>
      </c>
      <c r="D23" s="94"/>
      <c r="E23" s="94"/>
      <c r="F23" s="95"/>
      <c r="G23" s="3" t="s">
        <v>2</v>
      </c>
      <c r="H23" s="4">
        <v>1</v>
      </c>
      <c r="I23" s="5">
        <v>0</v>
      </c>
      <c r="J23" s="5">
        <f t="shared" si="0"/>
        <v>0</v>
      </c>
    </row>
    <row r="24" spans="2:10" x14ac:dyDescent="0.25">
      <c r="B24" s="88" t="s">
        <v>544</v>
      </c>
      <c r="C24" s="93" t="s">
        <v>879</v>
      </c>
      <c r="D24" s="94"/>
      <c r="E24" s="94"/>
      <c r="F24" s="95"/>
      <c r="G24" s="3" t="s">
        <v>2</v>
      </c>
      <c r="H24" s="4">
        <v>1</v>
      </c>
      <c r="I24" s="5">
        <v>0</v>
      </c>
      <c r="J24" s="5">
        <f t="shared" si="0"/>
        <v>0</v>
      </c>
    </row>
    <row r="25" spans="2:10" x14ac:dyDescent="0.25">
      <c r="B25" s="88" t="s">
        <v>545</v>
      </c>
      <c r="C25" s="93" t="s">
        <v>880</v>
      </c>
      <c r="D25" s="94"/>
      <c r="E25" s="94"/>
      <c r="F25" s="95"/>
      <c r="G25" s="3" t="s">
        <v>2</v>
      </c>
      <c r="H25" s="4">
        <v>1</v>
      </c>
      <c r="I25" s="5">
        <v>0</v>
      </c>
      <c r="J25" s="5">
        <f t="shared" si="0"/>
        <v>0</v>
      </c>
    </row>
    <row r="26" spans="2:10" x14ac:dyDescent="0.25">
      <c r="B26" s="88" t="s">
        <v>546</v>
      </c>
      <c r="C26" s="93" t="s">
        <v>881</v>
      </c>
      <c r="D26" s="94"/>
      <c r="E26" s="94"/>
      <c r="F26" s="95"/>
      <c r="G26" s="3" t="s">
        <v>2</v>
      </c>
      <c r="H26" s="4">
        <v>1</v>
      </c>
      <c r="I26" s="5">
        <v>0</v>
      </c>
      <c r="J26" s="5">
        <f t="shared" ref="J26" si="1">I26*H26</f>
        <v>0</v>
      </c>
    </row>
    <row r="27" spans="2:10" x14ac:dyDescent="0.25">
      <c r="B27" s="88" t="s">
        <v>547</v>
      </c>
      <c r="C27" s="93" t="s">
        <v>264</v>
      </c>
      <c r="D27" s="94"/>
      <c r="E27" s="94"/>
      <c r="F27" s="95"/>
      <c r="G27" s="3" t="s">
        <v>2</v>
      </c>
      <c r="H27" s="4">
        <v>1</v>
      </c>
      <c r="I27" s="5">
        <v>0</v>
      </c>
      <c r="J27" s="5">
        <f t="shared" si="0"/>
        <v>0</v>
      </c>
    </row>
    <row r="28" spans="2:10" x14ac:dyDescent="0.25">
      <c r="B28" s="88" t="s">
        <v>548</v>
      </c>
      <c r="C28" s="93" t="s">
        <v>279</v>
      </c>
      <c r="D28" s="94"/>
      <c r="E28" s="94"/>
      <c r="F28" s="95"/>
      <c r="G28" s="3" t="s">
        <v>2</v>
      </c>
      <c r="H28" s="4">
        <v>1</v>
      </c>
      <c r="I28" s="5">
        <v>0</v>
      </c>
      <c r="J28" s="5">
        <f t="shared" si="0"/>
        <v>0</v>
      </c>
    </row>
    <row r="29" spans="2:10" x14ac:dyDescent="0.25">
      <c r="B29" s="88" t="s">
        <v>891</v>
      </c>
      <c r="C29" s="93" t="s">
        <v>280</v>
      </c>
      <c r="D29" s="94"/>
      <c r="E29" s="94"/>
      <c r="F29" s="95"/>
      <c r="G29" s="3" t="s">
        <v>2</v>
      </c>
      <c r="H29" s="4">
        <v>1</v>
      </c>
      <c r="I29" s="5">
        <v>0</v>
      </c>
      <c r="J29" s="5">
        <f t="shared" si="0"/>
        <v>0</v>
      </c>
    </row>
    <row r="30" spans="2:10" x14ac:dyDescent="0.25">
      <c r="B30" s="88" t="s">
        <v>892</v>
      </c>
      <c r="C30" s="93" t="s">
        <v>281</v>
      </c>
      <c r="D30" s="94"/>
      <c r="E30" s="94"/>
      <c r="F30" s="95"/>
      <c r="G30" s="3" t="s">
        <v>2</v>
      </c>
      <c r="H30" s="4">
        <v>1</v>
      </c>
      <c r="I30" s="5">
        <v>0</v>
      </c>
      <c r="J30" s="5">
        <f t="shared" si="0"/>
        <v>0</v>
      </c>
    </row>
    <row r="31" spans="2:10" x14ac:dyDescent="0.25">
      <c r="B31" s="88" t="s">
        <v>893</v>
      </c>
      <c r="C31" s="93" t="s">
        <v>287</v>
      </c>
      <c r="D31" s="94"/>
      <c r="E31" s="94"/>
      <c r="F31" s="95"/>
      <c r="G31" s="3" t="s">
        <v>2</v>
      </c>
      <c r="H31" s="4">
        <v>1</v>
      </c>
      <c r="I31" s="5">
        <v>0</v>
      </c>
      <c r="J31" s="5">
        <f t="shared" si="0"/>
        <v>0</v>
      </c>
    </row>
    <row r="32" spans="2:10" x14ac:dyDescent="0.25">
      <c r="B32" s="88" t="s">
        <v>894</v>
      </c>
      <c r="C32" s="93" t="s">
        <v>288</v>
      </c>
      <c r="D32" s="94"/>
      <c r="E32" s="94"/>
      <c r="F32" s="95"/>
      <c r="G32" s="3" t="s">
        <v>2</v>
      </c>
      <c r="H32" s="4">
        <v>1</v>
      </c>
      <c r="I32" s="5">
        <v>0</v>
      </c>
      <c r="J32" s="5">
        <f t="shared" si="0"/>
        <v>0</v>
      </c>
    </row>
    <row r="33" spans="2:10" x14ac:dyDescent="0.25">
      <c r="B33" s="89" t="s">
        <v>895</v>
      </c>
      <c r="C33" s="96" t="s">
        <v>289</v>
      </c>
      <c r="D33" s="97"/>
      <c r="E33" s="97"/>
      <c r="F33" s="98"/>
      <c r="G33" s="74" t="s">
        <v>2</v>
      </c>
      <c r="H33" s="75">
        <v>1</v>
      </c>
      <c r="I33" s="76">
        <v>0</v>
      </c>
      <c r="J33" s="76">
        <f t="shared" si="0"/>
        <v>0</v>
      </c>
    </row>
    <row r="34" spans="2:10" ht="15.75" thickBot="1" x14ac:dyDescent="0.3">
      <c r="G34" s="15"/>
      <c r="H34" s="16"/>
      <c r="I34" s="16"/>
      <c r="J34" s="12"/>
    </row>
    <row r="35" spans="2:10" ht="15.75" thickBot="1" x14ac:dyDescent="0.3">
      <c r="G35" s="15"/>
      <c r="H35" s="16"/>
      <c r="I35" s="16"/>
      <c r="J35" s="13">
        <f>SUM(J14:J33)</f>
        <v>0</v>
      </c>
    </row>
    <row r="36" spans="2:10" x14ac:dyDescent="0.25">
      <c r="G36" s="15"/>
      <c r="H36" s="16"/>
      <c r="I36" s="16"/>
      <c r="J36" s="12"/>
    </row>
    <row r="37" spans="2:10" x14ac:dyDescent="0.25">
      <c r="G37" s="15"/>
      <c r="H37" s="16"/>
      <c r="I37" s="16"/>
      <c r="J37" s="12"/>
    </row>
    <row r="38" spans="2:10" ht="28.5" x14ac:dyDescent="0.45">
      <c r="B38" s="106" t="s">
        <v>549</v>
      </c>
      <c r="C38" s="106"/>
      <c r="D38" s="106"/>
      <c r="E38" s="106"/>
      <c r="F38" s="106"/>
      <c r="G38" s="106"/>
      <c r="H38" s="106"/>
      <c r="I38" s="106"/>
      <c r="J38" s="106"/>
    </row>
    <row r="39" spans="2:10" x14ac:dyDescent="0.25">
      <c r="G39" s="22"/>
    </row>
    <row r="40" spans="2:10" x14ac:dyDescent="0.25">
      <c r="B40" s="6" t="s">
        <v>0</v>
      </c>
      <c r="C40" s="7" t="s">
        <v>1</v>
      </c>
      <c r="D40" s="8"/>
      <c r="E40" s="8"/>
      <c r="F40" s="8"/>
      <c r="G40" s="24" t="s">
        <v>2</v>
      </c>
      <c r="H40" s="6" t="s">
        <v>3</v>
      </c>
      <c r="I40" s="6" t="s">
        <v>4</v>
      </c>
      <c r="J40" s="6" t="s">
        <v>5</v>
      </c>
    </row>
    <row r="41" spans="2:10" x14ac:dyDescent="0.25">
      <c r="B41" s="85" t="s">
        <v>144</v>
      </c>
      <c r="C41" s="90" t="s">
        <v>883</v>
      </c>
      <c r="D41" s="91"/>
      <c r="E41" s="91"/>
      <c r="F41" s="92"/>
      <c r="G41" s="86" t="s">
        <v>2</v>
      </c>
      <c r="H41" s="87">
        <v>1</v>
      </c>
      <c r="I41" s="65">
        <v>0</v>
      </c>
      <c r="J41" s="65">
        <f t="shared" ref="J41:J50" si="2">I41*H41</f>
        <v>0</v>
      </c>
    </row>
    <row r="42" spans="2:10" x14ac:dyDescent="0.25">
      <c r="B42" s="88" t="s">
        <v>145</v>
      </c>
      <c r="C42" s="93" t="s">
        <v>882</v>
      </c>
      <c r="D42" s="94"/>
      <c r="E42" s="94"/>
      <c r="F42" s="95"/>
      <c r="G42" s="3" t="s">
        <v>2</v>
      </c>
      <c r="H42" s="4">
        <v>1</v>
      </c>
      <c r="I42" s="5">
        <v>0</v>
      </c>
      <c r="J42" s="5">
        <f t="shared" si="2"/>
        <v>0</v>
      </c>
    </row>
    <row r="43" spans="2:10" x14ac:dyDescent="0.25">
      <c r="B43" s="88" t="s">
        <v>146</v>
      </c>
      <c r="C43" s="93" t="s">
        <v>886</v>
      </c>
      <c r="D43" s="94"/>
      <c r="E43" s="94"/>
      <c r="F43" s="95"/>
      <c r="G43" s="3" t="s">
        <v>2</v>
      </c>
      <c r="H43" s="4">
        <v>1</v>
      </c>
      <c r="I43" s="5">
        <v>0</v>
      </c>
      <c r="J43" s="5">
        <f t="shared" si="2"/>
        <v>0</v>
      </c>
    </row>
    <row r="44" spans="2:10" x14ac:dyDescent="0.25">
      <c r="B44" s="88" t="s">
        <v>147</v>
      </c>
      <c r="C44" s="93" t="s">
        <v>887</v>
      </c>
      <c r="D44" s="94"/>
      <c r="E44" s="94"/>
      <c r="F44" s="95"/>
      <c r="G44" s="3" t="s">
        <v>2</v>
      </c>
      <c r="H44" s="4">
        <v>1</v>
      </c>
      <c r="I44" s="5">
        <v>0</v>
      </c>
      <c r="J44" s="5">
        <f t="shared" si="2"/>
        <v>0</v>
      </c>
    </row>
    <row r="45" spans="2:10" x14ac:dyDescent="0.25">
      <c r="B45" s="88" t="s">
        <v>147</v>
      </c>
      <c r="C45" s="93" t="s">
        <v>290</v>
      </c>
      <c r="D45" s="94"/>
      <c r="E45" s="94"/>
      <c r="F45" s="95"/>
      <c r="G45" s="3" t="s">
        <v>2</v>
      </c>
      <c r="H45" s="4">
        <v>1</v>
      </c>
      <c r="I45" s="5">
        <v>0</v>
      </c>
      <c r="J45" s="5">
        <f t="shared" si="2"/>
        <v>0</v>
      </c>
    </row>
    <row r="46" spans="2:10" x14ac:dyDescent="0.25">
      <c r="B46" s="88" t="s">
        <v>148</v>
      </c>
      <c r="C46" s="93" t="s">
        <v>291</v>
      </c>
      <c r="D46" s="94"/>
      <c r="E46" s="94"/>
      <c r="F46" s="95"/>
      <c r="G46" s="3" t="s">
        <v>2</v>
      </c>
      <c r="H46" s="4">
        <v>1</v>
      </c>
      <c r="I46" s="5">
        <v>0</v>
      </c>
      <c r="J46" s="5">
        <f t="shared" si="2"/>
        <v>0</v>
      </c>
    </row>
    <row r="47" spans="2:10" x14ac:dyDescent="0.25">
      <c r="B47" s="88" t="s">
        <v>149</v>
      </c>
      <c r="C47" s="93" t="s">
        <v>292</v>
      </c>
      <c r="D47" s="94"/>
      <c r="E47" s="94"/>
      <c r="F47" s="95"/>
      <c r="G47" s="3" t="s">
        <v>2</v>
      </c>
      <c r="H47" s="4">
        <v>1</v>
      </c>
      <c r="I47" s="5">
        <v>0</v>
      </c>
      <c r="J47" s="5">
        <f t="shared" si="2"/>
        <v>0</v>
      </c>
    </row>
    <row r="48" spans="2:10" x14ac:dyDescent="0.25">
      <c r="B48" s="88" t="s">
        <v>233</v>
      </c>
      <c r="C48" s="93" t="s">
        <v>293</v>
      </c>
      <c r="D48" s="94"/>
      <c r="E48" s="94"/>
      <c r="F48" s="95"/>
      <c r="G48" s="3" t="s">
        <v>2</v>
      </c>
      <c r="H48" s="4">
        <v>1</v>
      </c>
      <c r="I48" s="5">
        <v>0</v>
      </c>
      <c r="J48" s="5">
        <f t="shared" si="2"/>
        <v>0</v>
      </c>
    </row>
    <row r="49" spans="2:10" x14ac:dyDescent="0.25">
      <c r="B49" s="88" t="s">
        <v>249</v>
      </c>
      <c r="C49" s="93" t="s">
        <v>294</v>
      </c>
      <c r="D49" s="94"/>
      <c r="E49" s="94"/>
      <c r="F49" s="95"/>
      <c r="G49" s="3" t="s">
        <v>2</v>
      </c>
      <c r="H49" s="4">
        <v>1</v>
      </c>
      <c r="I49" s="5">
        <v>0</v>
      </c>
      <c r="J49" s="5">
        <f t="shared" si="2"/>
        <v>0</v>
      </c>
    </row>
    <row r="50" spans="2:10" x14ac:dyDescent="0.25">
      <c r="B50" s="88" t="s">
        <v>318</v>
      </c>
      <c r="C50" s="93" t="s">
        <v>295</v>
      </c>
      <c r="D50" s="94"/>
      <c r="E50" s="94"/>
      <c r="F50" s="95"/>
      <c r="G50" s="3" t="s">
        <v>2</v>
      </c>
      <c r="H50" s="4">
        <v>1</v>
      </c>
      <c r="I50" s="5">
        <v>0</v>
      </c>
      <c r="J50" s="5">
        <f t="shared" si="2"/>
        <v>0</v>
      </c>
    </row>
    <row r="51" spans="2:10" x14ac:dyDescent="0.25">
      <c r="B51" s="88" t="s">
        <v>319</v>
      </c>
      <c r="C51" s="93" t="s">
        <v>558</v>
      </c>
      <c r="D51" s="94"/>
      <c r="E51" s="94"/>
      <c r="F51" s="95"/>
      <c r="G51" s="3" t="s">
        <v>2</v>
      </c>
      <c r="H51" s="4">
        <v>1</v>
      </c>
      <c r="I51" s="5">
        <v>0</v>
      </c>
      <c r="J51" s="5">
        <f t="shared" ref="J51" si="3">I51*H51</f>
        <v>0</v>
      </c>
    </row>
    <row r="52" spans="2:10" x14ac:dyDescent="0.25">
      <c r="B52" s="88" t="s">
        <v>322</v>
      </c>
      <c r="C52" s="93" t="s">
        <v>559</v>
      </c>
      <c r="D52" s="94"/>
      <c r="E52" s="94"/>
      <c r="F52" s="95"/>
      <c r="G52" s="3" t="s">
        <v>2</v>
      </c>
      <c r="H52" s="4">
        <v>1</v>
      </c>
      <c r="I52" s="5">
        <v>0</v>
      </c>
      <c r="J52" s="5">
        <f t="shared" ref="J52" si="4">I52*H52</f>
        <v>0</v>
      </c>
    </row>
    <row r="53" spans="2:10" ht="15.75" thickBot="1" x14ac:dyDescent="0.3">
      <c r="G53" s="22"/>
    </row>
    <row r="54" spans="2:10" ht="15.75" thickBot="1" x14ac:dyDescent="0.3">
      <c r="G54" s="22"/>
      <c r="J54" s="13">
        <f>SUM(J41:J52)</f>
        <v>0</v>
      </c>
    </row>
    <row r="57" spans="2:10" ht="28.5" x14ac:dyDescent="0.45">
      <c r="B57" s="106" t="s">
        <v>555</v>
      </c>
      <c r="C57" s="106"/>
      <c r="D57" s="106"/>
      <c r="E57" s="106"/>
      <c r="F57" s="106"/>
      <c r="G57" s="106"/>
      <c r="H57" s="106"/>
      <c r="I57" s="106"/>
      <c r="J57" s="106"/>
    </row>
    <row r="58" spans="2:10" x14ac:dyDescent="0.25">
      <c r="G58" s="22"/>
    </row>
    <row r="59" spans="2:10" x14ac:dyDescent="0.25">
      <c r="B59" s="6" t="s">
        <v>0</v>
      </c>
      <c r="C59" s="7" t="s">
        <v>1</v>
      </c>
      <c r="D59" s="8"/>
      <c r="E59" s="8"/>
      <c r="F59" s="8"/>
      <c r="G59" s="24" t="s">
        <v>2</v>
      </c>
      <c r="H59" s="6" t="s">
        <v>3</v>
      </c>
      <c r="I59" s="6" t="s">
        <v>4</v>
      </c>
      <c r="J59" s="6" t="s">
        <v>5</v>
      </c>
    </row>
    <row r="60" spans="2:10" x14ac:dyDescent="0.25">
      <c r="B60" s="85" t="s">
        <v>33</v>
      </c>
      <c r="C60" s="90" t="s">
        <v>556</v>
      </c>
      <c r="D60" s="91"/>
      <c r="E60" s="91"/>
      <c r="F60" s="92"/>
      <c r="G60" s="86" t="s">
        <v>2</v>
      </c>
      <c r="H60" s="87">
        <v>1</v>
      </c>
      <c r="I60" s="65">
        <v>0</v>
      </c>
      <c r="J60" s="65">
        <f t="shared" ref="J60:J61" si="5">I60*H60</f>
        <v>0</v>
      </c>
    </row>
    <row r="61" spans="2:10" x14ac:dyDescent="0.25">
      <c r="B61" s="88" t="s">
        <v>35</v>
      </c>
      <c r="C61" s="93" t="s">
        <v>557</v>
      </c>
      <c r="D61" s="94"/>
      <c r="E61" s="94"/>
      <c r="F61" s="95"/>
      <c r="G61" s="3" t="s">
        <v>2</v>
      </c>
      <c r="H61" s="4">
        <v>1</v>
      </c>
      <c r="I61" s="5">
        <v>0</v>
      </c>
      <c r="J61" s="5">
        <f t="shared" si="5"/>
        <v>0</v>
      </c>
    </row>
    <row r="62" spans="2:10" ht="15.75" thickBot="1" x14ac:dyDescent="0.3">
      <c r="G62" s="22"/>
    </row>
    <row r="63" spans="2:10" ht="15.75" thickBot="1" x14ac:dyDescent="0.3">
      <c r="G63" s="22"/>
      <c r="J63" s="13">
        <f>SUM(J60:J61)</f>
        <v>0</v>
      </c>
    </row>
    <row r="66" spans="2:10" ht="28.5" x14ac:dyDescent="0.45">
      <c r="B66" s="106" t="s">
        <v>884</v>
      </c>
      <c r="C66" s="106"/>
      <c r="D66" s="106"/>
      <c r="E66" s="106"/>
      <c r="F66" s="106"/>
      <c r="G66" s="106"/>
      <c r="H66" s="106"/>
      <c r="I66" s="106"/>
      <c r="J66" s="106"/>
    </row>
    <row r="67" spans="2:10" x14ac:dyDescent="0.25">
      <c r="G67" s="22"/>
    </row>
    <row r="68" spans="2:10" x14ac:dyDescent="0.25">
      <c r="B68" s="6" t="s">
        <v>0</v>
      </c>
      <c r="C68" s="7" t="s">
        <v>1</v>
      </c>
      <c r="D68" s="8"/>
      <c r="E68" s="8"/>
      <c r="F68" s="8"/>
      <c r="G68" s="24" t="s">
        <v>2</v>
      </c>
      <c r="H68" s="6" t="s">
        <v>3</v>
      </c>
      <c r="I68" s="6" t="s">
        <v>4</v>
      </c>
      <c r="J68" s="6" t="s">
        <v>5</v>
      </c>
    </row>
    <row r="69" spans="2:10" x14ac:dyDescent="0.25">
      <c r="B69" s="85" t="s">
        <v>37</v>
      </c>
      <c r="C69" s="90" t="s">
        <v>310</v>
      </c>
      <c r="D69" s="91"/>
      <c r="E69" s="91"/>
      <c r="F69" s="92"/>
      <c r="G69" s="86" t="s">
        <v>885</v>
      </c>
      <c r="H69" s="87">
        <v>1</v>
      </c>
      <c r="I69" s="65">
        <v>0</v>
      </c>
      <c r="J69" s="65">
        <f>I69*H69</f>
        <v>0</v>
      </c>
    </row>
    <row r="70" spans="2:10" x14ac:dyDescent="0.25">
      <c r="B70" s="88" t="s">
        <v>38</v>
      </c>
      <c r="C70" s="93" t="s">
        <v>65</v>
      </c>
      <c r="D70" s="94"/>
      <c r="E70" s="94"/>
      <c r="F70" s="95"/>
      <c r="G70" s="3" t="s">
        <v>885</v>
      </c>
      <c r="H70" s="4">
        <v>1</v>
      </c>
      <c r="I70" s="5">
        <v>0</v>
      </c>
      <c r="J70" s="5">
        <f>I70*H70</f>
        <v>0</v>
      </c>
    </row>
    <row r="71" spans="2:10" x14ac:dyDescent="0.25">
      <c r="B71" s="88" t="s">
        <v>39</v>
      </c>
      <c r="C71" s="93" t="s">
        <v>311</v>
      </c>
      <c r="D71" s="94"/>
      <c r="E71" s="94"/>
      <c r="F71" s="95"/>
      <c r="G71" s="3" t="s">
        <v>885</v>
      </c>
      <c r="H71" s="4">
        <v>1</v>
      </c>
      <c r="I71" s="5">
        <v>0</v>
      </c>
      <c r="J71" s="5">
        <f>I71*H71</f>
        <v>0</v>
      </c>
    </row>
    <row r="72" spans="2:10" ht="15.75" thickBot="1" x14ac:dyDescent="0.3">
      <c r="G72" s="22"/>
    </row>
    <row r="73" spans="2:10" ht="15.75" thickBot="1" x14ac:dyDescent="0.3">
      <c r="G73" s="22"/>
      <c r="J73" s="13">
        <f>SUM(J69:J71)</f>
        <v>0</v>
      </c>
    </row>
  </sheetData>
  <mergeCells count="8">
    <mergeCell ref="B66:J66"/>
    <mergeCell ref="B38:J38"/>
    <mergeCell ref="B57:J57"/>
    <mergeCell ref="B3:B4"/>
    <mergeCell ref="D3:I4"/>
    <mergeCell ref="B5:C5"/>
    <mergeCell ref="D5:J5"/>
    <mergeCell ref="B7:J7"/>
  </mergeCells>
  <phoneticPr fontId="7" type="noConversion"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69CCF77B5D618499E41ACF94B8A636D" ma:contentTypeVersion="4" ma:contentTypeDescription="Create a new document." ma:contentTypeScope="" ma:versionID="5d551f05c099ab9e0874525f3b2e72a1">
  <xsd:schema xmlns:xsd="http://www.w3.org/2001/XMLSchema" xmlns:xs="http://www.w3.org/2001/XMLSchema" xmlns:p="http://schemas.microsoft.com/office/2006/metadata/properties" xmlns:ns3="fcfe6cdb-f6c0-4ba4-bd9b-595450be345f" targetNamespace="http://schemas.microsoft.com/office/2006/metadata/properties" ma:root="true" ma:fieldsID="bf8a723af5d26ebb94eb24d5664c988c" ns3:_="">
    <xsd:import namespace="fcfe6cdb-f6c0-4ba4-bd9b-595450be345f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fe6cdb-f6c0-4ba4-bd9b-595450be345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4C4C27B-528F-463D-9272-1A87B290F95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625B5CC-5557-44C0-B078-AB6B689F1A59}">
  <ds:schemaRefs>
    <ds:schemaRef ds:uri="http://schemas.microsoft.com/office/2006/metadata/properties"/>
    <ds:schemaRef ds:uri="http://schemas.microsoft.com/office/infopath/2007/PartnerControls"/>
    <ds:schemaRef ds:uri="fcfe6cdb-f6c0-4ba4-bd9b-595450be345f"/>
    <ds:schemaRef ds:uri="http://purl.org/dc/elements/1.1/"/>
    <ds:schemaRef ds:uri="http://purl.org/dc/dcmitype/"/>
    <ds:schemaRef ds:uri="http://schemas.microsoft.com/office/2006/documentManagement/types"/>
    <ds:schemaRef ds:uri="http://www.w3.org/XML/1998/namespace"/>
    <ds:schemaRef ds:uri="http://schemas.openxmlformats.org/package/2006/metadata/core-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4CB71409-15E0-4739-BBA2-C32D3EB7975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cfe6cdb-f6c0-4ba4-bd9b-595450be345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LOT 2 Cour d'appel -CA</vt:lpstr>
      <vt:lpstr>BPU</vt:lpstr>
      <vt:lpstr>'LOT 2 Cour d''appel -CA'!Print_Area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COLUMEAU, Thierry</dc:creator>
  <cp:keywords/>
  <dc:description/>
  <cp:lastModifiedBy>VERGNEAUX Blaise</cp:lastModifiedBy>
  <cp:revision/>
  <cp:lastPrinted>2021-03-29T09:00:55Z</cp:lastPrinted>
  <dcterms:created xsi:type="dcterms:W3CDTF">2020-01-20T10:56:06Z</dcterms:created>
  <dcterms:modified xsi:type="dcterms:W3CDTF">2025-03-11T15:10:27Z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0x010100069CCF77B5D618499E41ACF94B8A636D</vt:lpwstr>
  </property>
  <property fmtid="{D5CDD505-2E9C-101B-9397-08002B2CF9AE}" pid="3" name="MSIP_Label_797e4f81-4b1c-4a3a-b237-8636707719dc_Enabled">
    <vt:lpwstr>True</vt:lpwstr>
  </property>
  <property fmtid="{D5CDD505-2E9C-101B-9397-08002B2CF9AE}" pid="4" name="MSIP_Label_797e4f81-4b1c-4a3a-b237-8636707719dc_SiteId">
    <vt:lpwstr>d5bb6d35-8a82-4329-b49a-5030bd6497ab</vt:lpwstr>
  </property>
  <property fmtid="{D5CDD505-2E9C-101B-9397-08002B2CF9AE}" pid="5" name="MSIP_Label_797e4f81-4b1c-4a3a-b237-8636707719dc_Owner">
    <vt:lpwstr>dorothee.hugues@natixis.com</vt:lpwstr>
  </property>
  <property fmtid="{D5CDD505-2E9C-101B-9397-08002B2CF9AE}" pid="6" name="MSIP_Label_797e4f81-4b1c-4a3a-b237-8636707719dc_SetDate">
    <vt:lpwstr>2020-08-28T14:36:08.6302878Z</vt:lpwstr>
  </property>
  <property fmtid="{D5CDD505-2E9C-101B-9397-08002B2CF9AE}" pid="7" name="MSIP_Label_797e4f81-4b1c-4a3a-b237-8636707719dc_Name">
    <vt:lpwstr>C2 - Internal Natixis</vt:lpwstr>
  </property>
  <property fmtid="{D5CDD505-2E9C-101B-9397-08002B2CF9AE}" pid="8" name="MSIP_Label_797e4f81-4b1c-4a3a-b237-8636707719dc_Application">
    <vt:lpwstr>Microsoft Azure Information Protection</vt:lpwstr>
  </property>
  <property fmtid="{D5CDD505-2E9C-101B-9397-08002B2CF9AE}" pid="9" name="MSIP_Label_797e4f81-4b1c-4a3a-b237-8636707719dc_ActionId">
    <vt:lpwstr>ca7d94f9-005b-4bcf-92fc-005de7ffe692</vt:lpwstr>
  </property>
  <property fmtid="{D5CDD505-2E9C-101B-9397-08002B2CF9AE}" pid="10" name="MSIP_Label_797e4f81-4b1c-4a3a-b237-8636707719dc_Extended_MSFT_Method">
    <vt:lpwstr>Manual</vt:lpwstr>
  </property>
  <property fmtid="{D5CDD505-2E9C-101B-9397-08002B2CF9AE}" pid="11" name="Sensitivity">
    <vt:lpwstr>C2 - Internal Natixis</vt:lpwstr>
  </property>
</Properties>
</file>