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Affaires\Rectorat\001 - SECU\04-07 PRO\CEA\01 PIECES ECRITES\02 DPGF\"/>
    </mc:Choice>
  </mc:AlternateContent>
  <xr:revisionPtr revIDLastSave="0" documentId="13_ncr:1_{2ED49264-02BC-4F6A-9CB5-803AD2E3D0E7}" xr6:coauthVersionLast="47" xr6:coauthVersionMax="47" xr10:uidLastSave="{00000000-0000-0000-0000-000000000000}"/>
  <bookViews>
    <workbookView xWindow="28680" yWindow="-120" windowWidth="29040" windowHeight="15840" tabRatio="944" activeTab="1" xr2:uid="{00000000-000D-0000-FFFF-FFFF00000000}"/>
  </bookViews>
  <sheets>
    <sheet name="PDG" sheetId="46" r:id="rId1"/>
    <sheet name="ESTIM" sheetId="45" r:id="rId2"/>
  </sheets>
  <externalReferences>
    <externalReference r:id="rId3"/>
    <externalReference r:id="rId4"/>
  </externalReferences>
  <definedNames>
    <definedName name="_Rse2">#REF!</definedName>
    <definedName name="Coef1">#REF!</definedName>
    <definedName name="GTC">#REF!</definedName>
    <definedName name="i">#REF!</definedName>
    <definedName name="_xlnm.Print_Titles" localSheetId="1">ESTIM!$1:$5</definedName>
    <definedName name="N60N_P_N_10_16_A">#REF!</definedName>
    <definedName name="NCHANTIER">[1]Titre!$A$2</definedName>
    <definedName name="NENTREPRISE">[1]Titre!$A$4</definedName>
    <definedName name="NS_160">#REF!</definedName>
    <definedName name="remise">[2]Luminaires!$G$1</definedName>
    <definedName name="Rse">#REF!</definedName>
    <definedName name="s">#REF!</definedName>
    <definedName name="_xlnm.Print_Area" localSheetId="1">ESTIM!$A$1:$G$128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5" i="45" l="1"/>
  <c r="G124" i="45"/>
  <c r="G123" i="45"/>
  <c r="G122" i="45"/>
  <c r="G121" i="45"/>
  <c r="G120" i="45"/>
  <c r="G119" i="45"/>
  <c r="G118" i="45"/>
  <c r="G117" i="45"/>
  <c r="G89" i="45"/>
  <c r="G90" i="45"/>
  <c r="G91" i="45"/>
  <c r="G92" i="45"/>
  <c r="G93" i="45"/>
  <c r="G94" i="45"/>
  <c r="G95" i="45"/>
  <c r="G97" i="45"/>
  <c r="G88" i="45"/>
  <c r="I94" i="45"/>
  <c r="I92" i="45"/>
  <c r="I93" i="45"/>
  <c r="G11" i="45"/>
  <c r="G116" i="45" l="1"/>
  <c r="G96" i="45"/>
  <c r="G7" i="45" l="1"/>
  <c r="G8" i="45"/>
  <c r="G9" i="45"/>
  <c r="G10" i="45"/>
  <c r="G13" i="45"/>
  <c r="G14" i="45"/>
  <c r="G15" i="45"/>
  <c r="G16" i="45"/>
  <c r="G17" i="45"/>
  <c r="G18" i="45"/>
  <c r="G19" i="45"/>
  <c r="G20" i="45"/>
  <c r="G21" i="45"/>
  <c r="G22" i="45"/>
  <c r="G23" i="45"/>
  <c r="G24" i="45"/>
  <c r="G25" i="45"/>
  <c r="G26" i="45"/>
  <c r="G27" i="45"/>
  <c r="G28" i="45"/>
  <c r="G29" i="45"/>
  <c r="G32" i="45"/>
  <c r="G33" i="45"/>
  <c r="G34" i="45"/>
  <c r="G35" i="45"/>
  <c r="G36" i="45"/>
  <c r="G37" i="45"/>
  <c r="G38" i="45"/>
  <c r="G39" i="45"/>
  <c r="G40" i="45"/>
  <c r="G41" i="45"/>
  <c r="G42" i="45"/>
  <c r="G43" i="45"/>
  <c r="G44" i="45"/>
  <c r="G45" i="45"/>
  <c r="G46" i="45"/>
  <c r="G47" i="45"/>
  <c r="G48" i="45"/>
  <c r="G49" i="45"/>
  <c r="G50" i="45"/>
  <c r="G51" i="45"/>
  <c r="G52" i="45"/>
  <c r="G55" i="45"/>
  <c r="G56" i="45"/>
  <c r="G57" i="45"/>
  <c r="G58" i="45"/>
  <c r="G59" i="45"/>
  <c r="G60" i="45"/>
  <c r="G61" i="45"/>
  <c r="G62" i="45"/>
  <c r="G63" i="45"/>
  <c r="G64" i="45"/>
  <c r="G65" i="45"/>
  <c r="G66" i="45"/>
  <c r="G67" i="45"/>
  <c r="G68" i="45"/>
  <c r="G69" i="45"/>
  <c r="G70" i="45"/>
  <c r="G71" i="45"/>
  <c r="G72" i="45"/>
  <c r="G73" i="45"/>
  <c r="G74" i="45"/>
  <c r="G75" i="45"/>
  <c r="G76" i="45"/>
  <c r="G77" i="45"/>
  <c r="G78" i="45"/>
  <c r="G79" i="45"/>
  <c r="G80" i="45"/>
  <c r="G81" i="45"/>
  <c r="G82" i="45"/>
  <c r="G114" i="45"/>
  <c r="G112" i="45"/>
  <c r="G84" i="45" l="1"/>
  <c r="G99" i="45" s="1"/>
  <c r="G98" i="45"/>
  <c r="A4" i="45"/>
  <c r="B99" i="45" s="1"/>
  <c r="A3" i="45"/>
  <c r="A2" i="45"/>
  <c r="A1" i="45"/>
  <c r="B101" i="45" l="1"/>
  <c r="G100" i="45" l="1"/>
  <c r="G101" i="45" s="1"/>
</calcChain>
</file>

<file path=xl/sharedStrings.xml><?xml version="1.0" encoding="utf-8"?>
<sst xmlns="http://schemas.openxmlformats.org/spreadsheetml/2006/main" count="349" uniqueCount="202">
  <si>
    <t>U</t>
  </si>
  <si>
    <t>N°</t>
  </si>
  <si>
    <t>DESIGNATION</t>
  </si>
  <si>
    <t>P.U. EN €</t>
  </si>
  <si>
    <t>TOTAL EN €</t>
  </si>
  <si>
    <t>TVA 20 %</t>
  </si>
  <si>
    <t>MAÎTRISE D’OUVRAGE :</t>
  </si>
  <si>
    <t>MAÎTRISE D’ŒUVRE :</t>
  </si>
  <si>
    <t xml:space="preserve"> </t>
  </si>
  <si>
    <t>B .E. T</t>
  </si>
  <si>
    <t>CINFORA</t>
  </si>
  <si>
    <t>06200 NICE</t>
  </si>
  <si>
    <t>Indice A</t>
  </si>
  <si>
    <t>Indice B</t>
  </si>
  <si>
    <t>Indice C</t>
  </si>
  <si>
    <t>Résidence SKY VALLEY - 81 avenue Simone Veil</t>
  </si>
  <si>
    <t>E-mail : contact@cinfora.fr</t>
  </si>
  <si>
    <t>Tél : 04 97 02 24 30</t>
  </si>
  <si>
    <t xml:space="preserve">RECTORAT de l’ACADEMIE de Nice </t>
  </si>
  <si>
    <t xml:space="preserve">53 avenue Cap de Croix </t>
  </si>
  <si>
    <t>06181 NICE CEDEX 2</t>
  </si>
  <si>
    <t>Mise en sécurité/sureté du site « Cap de Croix » (RECTORAT et DSDEN) de NICE</t>
  </si>
  <si>
    <t>REGION ACADEMIQUE PROVENCE ALPES COTE D’AZUR</t>
  </si>
  <si>
    <t>Direction Régionale Académique de la Politique Immobilière de l’Etat (DRA-PIE)</t>
  </si>
  <si>
    <t xml:space="preserve">QTE </t>
  </si>
  <si>
    <t>ens</t>
  </si>
  <si>
    <t>1</t>
  </si>
  <si>
    <t>Sous-total travaux phase 1</t>
  </si>
  <si>
    <t>Sous-total travaux phase 3</t>
  </si>
  <si>
    <t>u</t>
  </si>
  <si>
    <t>Local technique 2</t>
  </si>
  <si>
    <t>Local technique 3</t>
  </si>
  <si>
    <t>Décomposition du Prix Global et Forfaitaire</t>
  </si>
  <si>
    <t>LOT 01 - MACONNERIE - VRD - ESPACES VERTS</t>
  </si>
  <si>
    <t>Travaux phase 1 - Bâtiment Rectorat RdC à R+5 et aménagements exterieurs</t>
  </si>
  <si>
    <t>Travaux phase 3 - Bâtiment Rectorat sous-sol</t>
  </si>
  <si>
    <t>pm</t>
  </si>
  <si>
    <t>GENERALITES</t>
  </si>
  <si>
    <t>PRESENTATION DU PROJET</t>
  </si>
  <si>
    <t>INSTALLATIONS DE CHANTIER</t>
  </si>
  <si>
    <t>3.1</t>
  </si>
  <si>
    <t>Plan d'installation de chantier</t>
  </si>
  <si>
    <t>Accès chantier</t>
  </si>
  <si>
    <t>Cloture</t>
  </si>
  <si>
    <t>Cantonnement</t>
  </si>
  <si>
    <t>3.2</t>
  </si>
  <si>
    <t>3.3</t>
  </si>
  <si>
    <t>3.4</t>
  </si>
  <si>
    <t>Raccordements</t>
  </si>
  <si>
    <t>Amené et repli du matériel</t>
  </si>
  <si>
    <t>Fluides</t>
  </si>
  <si>
    <t>3.4.1</t>
  </si>
  <si>
    <t>3.4.2</t>
  </si>
  <si>
    <t>3.4.3</t>
  </si>
  <si>
    <t>DESCRIPTION DES OUVRAGES</t>
  </si>
  <si>
    <t>4.1</t>
  </si>
  <si>
    <t>Entrée RECTORAT (employés/public)</t>
  </si>
  <si>
    <t>4.1.1</t>
  </si>
  <si>
    <t>Protection des arbres conservés et transplantation</t>
  </si>
  <si>
    <t>Sciage et démolitions des murets existant</t>
  </si>
  <si>
    <t>Sciage et démolitions de dallage</t>
  </si>
  <si>
    <t>Evacuation des gravois aux décharges reglementées</t>
  </si>
  <si>
    <t>Implantation - Piquetage</t>
  </si>
  <si>
    <t>Terrassements en déblais / remblais</t>
  </si>
  <si>
    <t>Forme sous dallage</t>
  </si>
  <si>
    <t>Film polyéthylène et couche de sable</t>
  </si>
  <si>
    <t>Dalle béton finition béton désactivé</t>
  </si>
  <si>
    <t>Muret maçonnés chasse-roues</t>
  </si>
  <si>
    <t>Enduit ciment</t>
  </si>
  <si>
    <t>Peinture</t>
  </si>
  <si>
    <t>Clôture en panneau rigide - 2,00 m ht</t>
  </si>
  <si>
    <t>Nettoyage haute pression et réparation</t>
  </si>
  <si>
    <t>Tourniquet avec portillon PMR intégré</t>
  </si>
  <si>
    <t>Tranchées pour réseau CFO-CFA</t>
  </si>
  <si>
    <t>Remblaiement des tranchées</t>
  </si>
  <si>
    <t>Fourreaux</t>
  </si>
  <si>
    <t>Regard 40x40 cm</t>
  </si>
  <si>
    <t>Pénétrations pour les réseaux enterrés</t>
  </si>
  <si>
    <t>Cheminement et bandes pododactiles PMR</t>
  </si>
  <si>
    <t>Travaux de talutage en terre végétale</t>
  </si>
  <si>
    <t>Engazonnement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</si>
  <si>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</si>
  <si>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</si>
  <si>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</si>
  <si>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</si>
  <si>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</si>
  <si>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</si>
  <si>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</si>
  <si>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</si>
  <si>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</si>
  <si>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</si>
  <si>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</si>
  <si>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</si>
  <si>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</si>
  <si>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</si>
  <si>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</si>
  <si>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</si>
  <si>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</si>
  <si>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</si>
  <si>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</si>
  <si>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</si>
  <si>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4.1.22</t>
  </si>
  <si>
    <t>4.1.23</t>
  </si>
  <si>
    <t>4.2</t>
  </si>
  <si>
    <t>Entrée DSDEN-CANOPE</t>
  </si>
  <si>
    <t>4.2.1</t>
  </si>
  <si>
    <t>Dépose/repose d'éléments de serrurerie existante</t>
  </si>
  <si>
    <t>Caniveau préfabriqué</t>
  </si>
  <si>
    <t>Béton armé pour muret de soutènement</t>
  </si>
  <si>
    <t>Escalier BA</t>
  </si>
  <si>
    <t>Bande pododactiles extérieures</t>
  </si>
  <si>
    <t>Bordures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</si>
  <si>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</si>
  <si>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</si>
  <si>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</si>
  <si>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</si>
  <si>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</si>
  <si>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</si>
  <si>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</si>
  <si>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</si>
  <si>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</si>
  <si>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</si>
  <si>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</si>
  <si>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</si>
  <si>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</si>
  <si>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4.2.15</t>
  </si>
  <si>
    <t>4.2.16</t>
  </si>
  <si>
    <t>4.3</t>
  </si>
  <si>
    <t>4.3.1</t>
  </si>
  <si>
    <t>Débroussaillage</t>
  </si>
  <si>
    <t>Plantation</t>
  </si>
  <si>
    <t>4.3.2</t>
  </si>
  <si>
    <t>4.3.3</t>
  </si>
  <si>
    <t>4.4</t>
  </si>
  <si>
    <t>Signalétique extérieure</t>
  </si>
  <si>
    <t>4.4.1</t>
  </si>
  <si>
    <t>4.4.2</t>
  </si>
  <si>
    <t>4.5</t>
  </si>
  <si>
    <t>Portillon manuel d'accès au local vélos - 1,00 m x 2,00 m ht</t>
  </si>
  <si>
    <t>Râtelier vélos</t>
  </si>
  <si>
    <t>Armoires extérieures sécurisées</t>
  </si>
  <si>
    <t>Tranchée pour réseau CFO-CFA</t>
  </si>
  <si>
    <t>Regard 40 x 40 cm</t>
  </si>
  <si>
    <t>4.5.1</t>
  </si>
  <si>
    <t>4.5.2</t>
  </si>
  <si>
    <t>Sécurisation locaux techniques extérieurs</t>
  </si>
  <si>
    <t>Elagage - défrichage</t>
  </si>
  <si>
    <t>Dépose brise-vue</t>
  </si>
  <si>
    <t>Murets maçonnés</t>
  </si>
  <si>
    <t>Clôture en panneau rigide - 2,00 m ht avec occultation PVC</t>
  </si>
  <si>
    <t>Portillon manuel d'accès - 1,00 m x 2,00 m ht</t>
  </si>
  <si>
    <t>NETTOYAGE DU SITE</t>
  </si>
  <si>
    <t>4</t>
  </si>
  <si>
    <t>m</t>
  </si>
  <si>
    <t>m²</t>
  </si>
  <si>
    <t>10</t>
  </si>
  <si>
    <t>8</t>
  </si>
  <si>
    <t>30</t>
  </si>
  <si>
    <t>ml</t>
  </si>
  <si>
    <t>Sécurisation par cloture rigide - PU à l'unité</t>
  </si>
  <si>
    <t>4.4.3</t>
  </si>
  <si>
    <t>PRESTATIONS SUPPLEMENTAIRES EVENTUELLES (PSE)</t>
  </si>
  <si>
    <t>6.1</t>
  </si>
  <si>
    <t>6.1.1</t>
  </si>
  <si>
    <t>6.1.2</t>
  </si>
  <si>
    <t>5</t>
  </si>
  <si>
    <t>Septembre 2024</t>
  </si>
  <si>
    <t>20</t>
  </si>
  <si>
    <t>m3</t>
  </si>
  <si>
    <t>cis</t>
  </si>
  <si>
    <t>16</t>
  </si>
  <si>
    <t>3</t>
  </si>
  <si>
    <t>Cloisonnement</t>
  </si>
  <si>
    <t>Blocs de béton</t>
  </si>
  <si>
    <t>local stockage carton</t>
  </si>
  <si>
    <t>local SS 42</t>
  </si>
  <si>
    <t>6</t>
  </si>
  <si>
    <t>32</t>
  </si>
  <si>
    <t>76</t>
  </si>
  <si>
    <t>6.2</t>
  </si>
  <si>
    <t>6.2.1</t>
  </si>
  <si>
    <t>6.2.2</t>
  </si>
  <si>
    <t>6.2.3</t>
  </si>
  <si>
    <t>6.2.5</t>
  </si>
  <si>
    <t>6.2.6</t>
  </si>
  <si>
    <t>6.2.7</t>
  </si>
  <si>
    <t>6.2.8</t>
  </si>
  <si>
    <t>6.2.9</t>
  </si>
  <si>
    <t>4.4.3.1</t>
  </si>
  <si>
    <t>4.4.3.2</t>
  </si>
  <si>
    <t>4.4.3.3</t>
  </si>
  <si>
    <t>4.4.3.4</t>
  </si>
  <si>
    <t>4.4.3.5</t>
  </si>
  <si>
    <t>4.4.3.6</t>
  </si>
  <si>
    <t>2</t>
  </si>
  <si>
    <t xml:space="preserve">Clôture </t>
  </si>
  <si>
    <t xml:space="preserve">NB: Le présent quantitatif est donné à titre indicatif, le soumissionnaire a la responsabilité </t>
  </si>
  <si>
    <t>de son offre pour une exécution conforme au CCTP et à l'attente du maître de l'ouvrage</t>
  </si>
  <si>
    <t>D.P.G.F.</t>
  </si>
  <si>
    <t>Panneaux directionnels - PSE 01</t>
  </si>
  <si>
    <t>Signalétique au sol - PSE 02</t>
  </si>
  <si>
    <t>Local vélos sécurisés - PSE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</si>
</sst>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];[Red]\-#,##0.00\ [$€]"/>
    <numFmt numFmtId="165" formatCode="#,##0\ ;[Red]\-#,##0\ "/>
    <numFmt numFmtId="166" formatCode="#,##0.0"/>
  </numFmts>
  <fonts count="3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2"/>
      <name val="System"/>
      <family val="2"/>
    </font>
    <font>
      <sz val="10"/>
      <name val="Times New Roman"/>
      <family val="1"/>
    </font>
    <font>
      <b/>
      <sz val="14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7F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55">
    <xf numFmtId="0" fontId="0" fillId="0" borderId="0">
      <alignment vertical="top"/>
    </xf>
    <xf numFmtId="0" fontId="15" fillId="2" borderId="1">
      <alignment horizontal="left" vertical="top" wrapText="1"/>
    </xf>
    <xf numFmtId="0" fontId="1" fillId="2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3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4" fillId="4" borderId="2">
      <alignment horizontal="left" vertical="top" wrapText="1"/>
    </xf>
    <xf numFmtId="0" fontId="5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3" borderId="2">
      <alignment horizontal="left" vertical="top" wrapText="1"/>
    </xf>
    <xf numFmtId="0" fontId="6" fillId="2" borderId="0">
      <alignment horizontal="left" vertical="top" wrapText="1"/>
    </xf>
    <xf numFmtId="0" fontId="7" fillId="2" borderId="0">
      <alignment horizontal="left" vertical="top" wrapText="1"/>
    </xf>
    <xf numFmtId="0" fontId="2" fillId="3" borderId="0">
      <alignment horizontal="left" vertical="top" wrapText="1"/>
    </xf>
    <xf numFmtId="49" fontId="8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9" fillId="2" borderId="0">
      <alignment horizontal="left" vertical="top" wrapText="1"/>
    </xf>
    <xf numFmtId="0" fontId="9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 indent="1"/>
    </xf>
    <xf numFmtId="0" fontId="13" fillId="2" borderId="0">
      <alignment horizontal="left" vertical="top" wrapText="1" indent="1"/>
    </xf>
    <xf numFmtId="0" fontId="13" fillId="2" borderId="0">
      <alignment horizontal="left" vertical="top" wrapText="1" indent="1"/>
    </xf>
    <xf numFmtId="49" fontId="14" fillId="2" borderId="0">
      <alignment vertical="top" wrapText="1"/>
    </xf>
    <xf numFmtId="49" fontId="2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17" fillId="0" borderId="0"/>
    <xf numFmtId="164" fontId="18" fillId="0" borderId="0" applyFont="0" applyFill="0" applyBorder="0" applyAlignment="0" applyProtection="0"/>
    <xf numFmtId="165" fontId="19" fillId="0" borderId="7" applyFont="0" applyFill="0" applyBorder="0" applyAlignment="0" applyProtection="0">
      <protection locked="0"/>
    </xf>
    <xf numFmtId="166" fontId="19" fillId="0" borderId="7" applyFont="0" applyFill="0" applyBorder="0" applyAlignment="0" applyProtection="0">
      <protection locked="0"/>
    </xf>
    <xf numFmtId="37" fontId="19" fillId="0" borderId="7" applyFont="0" applyFill="0" applyBorder="0" applyAlignment="0" applyProtection="0">
      <protection locked="0"/>
    </xf>
    <xf numFmtId="0" fontId="17" fillId="0" borderId="0"/>
    <xf numFmtId="0" fontId="18" fillId="0" borderId="0"/>
  </cellStyleXfs>
  <cellXfs count="108">
    <xf numFmtId="0" fontId="0" fillId="0" borderId="0" xfId="0">
      <alignment vertical="top"/>
    </xf>
    <xf numFmtId="0" fontId="20" fillId="5" borderId="14" xfId="48" applyFont="1" applyFill="1" applyBorder="1"/>
    <xf numFmtId="0" fontId="20" fillId="5" borderId="15" xfId="48" applyFont="1" applyFill="1" applyBorder="1"/>
    <xf numFmtId="0" fontId="20" fillId="5" borderId="16" xfId="48" applyFont="1" applyFill="1" applyBorder="1"/>
    <xf numFmtId="0" fontId="16" fillId="0" borderId="0" xfId="48" applyFont="1"/>
    <xf numFmtId="0" fontId="20" fillId="5" borderId="19" xfId="48" applyFont="1" applyFill="1" applyBorder="1"/>
    <xf numFmtId="0" fontId="20" fillId="5" borderId="20" xfId="48" applyFont="1" applyFill="1" applyBorder="1"/>
    <xf numFmtId="0" fontId="20" fillId="5" borderId="21" xfId="48" applyFont="1" applyFill="1" applyBorder="1"/>
    <xf numFmtId="0" fontId="22" fillId="0" borderId="17" xfId="48" applyFont="1" applyBorder="1"/>
    <xf numFmtId="0" fontId="22" fillId="0" borderId="0" xfId="48" applyFont="1"/>
    <xf numFmtId="0" fontId="22" fillId="0" borderId="18" xfId="48" applyFont="1" applyBorder="1"/>
    <xf numFmtId="0" fontId="22" fillId="0" borderId="0" xfId="48" applyFont="1" applyAlignment="1">
      <alignment horizontal="center"/>
    </xf>
    <xf numFmtId="0" fontId="23" fillId="0" borderId="3" xfId="48" applyFont="1" applyBorder="1" applyAlignment="1">
      <alignment horizontal="center"/>
    </xf>
    <xf numFmtId="49" fontId="23" fillId="0" borderId="3" xfId="48" applyNumberFormat="1" applyFont="1" applyBorder="1" applyAlignment="1">
      <alignment horizontal="center"/>
    </xf>
    <xf numFmtId="0" fontId="26" fillId="0" borderId="0" xfId="48" applyFont="1" applyAlignment="1">
      <alignment vertical="center"/>
    </xf>
    <xf numFmtId="0" fontId="26" fillId="0" borderId="0" xfId="48" applyFont="1" applyAlignment="1">
      <alignment horizontal="center" vertical="center"/>
    </xf>
    <xf numFmtId="0" fontId="27" fillId="0" borderId="0" xfId="48" applyFont="1" applyAlignment="1">
      <alignment vertical="center"/>
    </xf>
    <xf numFmtId="0" fontId="16" fillId="0" borderId="15" xfId="48" applyFont="1" applyBorder="1"/>
    <xf numFmtId="0" fontId="16" fillId="0" borderId="14" xfId="48" applyFont="1" applyBorder="1"/>
    <xf numFmtId="0" fontId="16" fillId="0" borderId="16" xfId="48" applyFont="1" applyBorder="1"/>
    <xf numFmtId="49" fontId="25" fillId="5" borderId="13" xfId="48" applyNumberFormat="1" applyFont="1" applyFill="1" applyBorder="1" applyAlignment="1">
      <alignment horizontal="center" vertical="center"/>
    </xf>
    <xf numFmtId="49" fontId="25" fillId="5" borderId="26" xfId="48" applyNumberFormat="1" applyFont="1" applyFill="1" applyBorder="1" applyAlignment="1">
      <alignment horizontal="center" vertical="center" wrapText="1"/>
    </xf>
    <xf numFmtId="0" fontId="25" fillId="5" borderId="13" xfId="48" applyFont="1" applyFill="1" applyBorder="1" applyAlignment="1">
      <alignment horizontal="center" vertical="center" wrapText="1"/>
    </xf>
    <xf numFmtId="49" fontId="27" fillId="0" borderId="4" xfId="48" applyNumberFormat="1" applyFont="1" applyBorder="1" applyAlignment="1">
      <alignment horizontal="center" vertical="center"/>
    </xf>
    <xf numFmtId="0" fontId="27" fillId="0" borderId="25" xfId="48" applyFont="1" applyBorder="1" applyAlignment="1">
      <alignment horizontal="right" vertical="center"/>
    </xf>
    <xf numFmtId="0" fontId="27" fillId="0" borderId="4" xfId="48" applyFont="1" applyBorder="1" applyAlignment="1">
      <alignment horizontal="center" vertical="center"/>
    </xf>
    <xf numFmtId="0" fontId="28" fillId="0" borderId="5" xfId="48" applyFont="1" applyBorder="1" applyAlignment="1">
      <alignment horizontal="center" vertical="center"/>
    </xf>
    <xf numFmtId="4" fontId="25" fillId="0" borderId="25" xfId="48" applyNumberFormat="1" applyFont="1" applyBorder="1" applyAlignment="1">
      <alignment vertical="center"/>
    </xf>
    <xf numFmtId="49" fontId="26" fillId="0" borderId="6" xfId="48" applyNumberFormat="1" applyFont="1" applyBorder="1" applyAlignment="1">
      <alignment horizontal="center" vertical="center"/>
    </xf>
    <xf numFmtId="0" fontId="26" fillId="0" borderId="6" xfId="48" applyFont="1" applyBorder="1" applyAlignment="1">
      <alignment horizontal="center" vertical="center"/>
    </xf>
    <xf numFmtId="0" fontId="26" fillId="0" borderId="8" xfId="48" applyFont="1" applyBorder="1" applyAlignment="1">
      <alignment horizontal="center" vertical="center"/>
    </xf>
    <xf numFmtId="0" fontId="26" fillId="0" borderId="9" xfId="48" applyFont="1" applyBorder="1" applyAlignment="1">
      <alignment horizontal="center" vertical="center"/>
    </xf>
    <xf numFmtId="0" fontId="2" fillId="0" borderId="11" xfId="2" applyFont="1" applyFill="1" applyBorder="1" applyAlignment="1">
      <alignment horizontal="center" vertical="center" wrapText="1"/>
    </xf>
    <xf numFmtId="0" fontId="17" fillId="0" borderId="0" xfId="48" applyAlignment="1">
      <alignment vertical="center"/>
    </xf>
    <xf numFmtId="49" fontId="2" fillId="0" borderId="11" xfId="11" applyFont="1" applyFill="1" applyBorder="1" applyAlignment="1">
      <alignment horizontal="center" vertical="center"/>
    </xf>
    <xf numFmtId="4" fontId="25" fillId="5" borderId="13" xfId="48" applyNumberFormat="1" applyFont="1" applyFill="1" applyBorder="1" applyAlignment="1">
      <alignment horizontal="center" vertical="center" wrapText="1"/>
    </xf>
    <xf numFmtId="4" fontId="2" fillId="0" borderId="11" xfId="11" applyNumberFormat="1" applyFont="1" applyFill="1" applyBorder="1" applyAlignment="1">
      <alignment vertical="center"/>
    </xf>
    <xf numFmtId="4" fontId="26" fillId="0" borderId="5" xfId="48" applyNumberFormat="1" applyFont="1" applyBorder="1" applyAlignment="1">
      <alignment vertical="center"/>
    </xf>
    <xf numFmtId="4" fontId="27" fillId="0" borderId="0" xfId="48" applyNumberFormat="1" applyFont="1" applyAlignment="1">
      <alignment vertical="center"/>
    </xf>
    <xf numFmtId="4" fontId="26" fillId="0" borderId="9" xfId="48" applyNumberFormat="1" applyFont="1" applyBorder="1" applyAlignment="1">
      <alignment vertical="center"/>
    </xf>
    <xf numFmtId="4" fontId="26" fillId="0" borderId="0" xfId="48" applyNumberFormat="1" applyFont="1" applyAlignment="1">
      <alignment vertical="center"/>
    </xf>
    <xf numFmtId="0" fontId="2" fillId="0" borderId="12" xfId="11" applyNumberFormat="1" applyFont="1" applyFill="1" applyBorder="1" applyAlignment="1">
      <alignment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0" xfId="0" applyFont="1">
      <alignment vertical="top"/>
    </xf>
    <xf numFmtId="0" fontId="32" fillId="0" borderId="12" xfId="11" applyNumberFormat="1" applyFont="1" applyFill="1" applyBorder="1" applyAlignment="1">
      <alignment vertical="center"/>
    </xf>
    <xf numFmtId="0" fontId="2" fillId="0" borderId="11" xfId="11" applyNumberFormat="1" applyFont="1" applyFill="1" applyBorder="1" applyAlignment="1">
      <alignment horizontal="center" vertical="center"/>
    </xf>
    <xf numFmtId="0" fontId="32" fillId="0" borderId="12" xfId="11" applyNumberFormat="1" applyFont="1" applyFill="1" applyBorder="1" applyAlignment="1">
      <alignment horizontal="right" vertical="center"/>
    </xf>
    <xf numFmtId="4" fontId="32" fillId="0" borderId="11" xfId="11" applyNumberFormat="1" applyFont="1" applyFill="1" applyBorder="1" applyAlignment="1">
      <alignment vertical="center"/>
    </xf>
    <xf numFmtId="17" fontId="23" fillId="0" borderId="3" xfId="48" applyNumberFormat="1" applyFont="1" applyBorder="1" applyAlignment="1">
      <alignment horizontal="center"/>
    </xf>
    <xf numFmtId="0" fontId="32" fillId="0" borderId="11" xfId="2" applyFont="1" applyFill="1" applyBorder="1" applyAlignment="1">
      <alignment horizontal="center" vertical="center" wrapText="1"/>
    </xf>
    <xf numFmtId="0" fontId="17" fillId="0" borderId="11" xfId="48" applyBorder="1" applyAlignment="1" applyProtection="1">
      <alignment horizontal="center" vertical="center"/>
      <protection locked="0"/>
    </xf>
    <xf numFmtId="0" fontId="2" fillId="0" borderId="12" xfId="11" applyNumberFormat="1" applyFont="1" applyFill="1" applyBorder="1" applyAlignment="1">
      <alignment horizontal="left" vertical="center" indent="1"/>
    </xf>
    <xf numFmtId="0" fontId="2" fillId="0" borderId="12" xfId="11" applyNumberFormat="1" applyFont="1" applyFill="1" applyBorder="1" applyAlignment="1">
      <alignment horizontal="left" vertical="center" indent="2"/>
    </xf>
    <xf numFmtId="0" fontId="2" fillId="0" borderId="12" xfId="11" applyNumberFormat="1" applyFont="1" applyFill="1" applyBorder="1" applyAlignment="1">
      <alignment horizontal="left" vertical="center" indent="3"/>
    </xf>
    <xf numFmtId="0" fontId="23" fillId="0" borderId="7" xfId="48" applyFont="1" applyBorder="1" applyAlignment="1">
      <alignment horizontal="right" vertical="center"/>
    </xf>
    <xf numFmtId="0" fontId="23" fillId="0" borderId="10" xfId="48" applyFont="1" applyBorder="1" applyAlignment="1">
      <alignment horizontal="right" vertical="center"/>
    </xf>
    <xf numFmtId="4" fontId="23" fillId="0" borderId="7" xfId="48" applyNumberFormat="1" applyFont="1" applyBorder="1" applyAlignment="1">
      <alignment vertical="center"/>
    </xf>
    <xf numFmtId="4" fontId="23" fillId="0" borderId="10" xfId="48" applyNumberFormat="1" applyFont="1" applyBorder="1" applyAlignment="1">
      <alignment vertical="center"/>
    </xf>
    <xf numFmtId="49" fontId="25" fillId="5" borderId="3" xfId="48" applyNumberFormat="1" applyFont="1" applyFill="1" applyBorder="1" applyAlignment="1">
      <alignment horizontal="center" vertical="center"/>
    </xf>
    <xf numFmtId="49" fontId="25" fillId="5" borderId="27" xfId="48" applyNumberFormat="1" applyFont="1" applyFill="1" applyBorder="1" applyAlignment="1">
      <alignment horizontal="center" vertical="center" wrapText="1"/>
    </xf>
    <xf numFmtId="0" fontId="25" fillId="5" borderId="3" xfId="48" applyFont="1" applyFill="1" applyBorder="1" applyAlignment="1">
      <alignment horizontal="center" vertical="center" wrapText="1"/>
    </xf>
    <xf numFmtId="4" fontId="25" fillId="5" borderId="3" xfId="48" applyNumberFormat="1" applyFont="1" applyFill="1" applyBorder="1" applyAlignment="1">
      <alignment horizontal="center" vertical="center" wrapText="1"/>
    </xf>
    <xf numFmtId="0" fontId="2" fillId="0" borderId="12" xfId="11" applyNumberFormat="1" applyFont="1" applyFill="1" applyBorder="1" applyAlignment="1">
      <alignment horizontal="right" vertical="center" indent="2"/>
    </xf>
    <xf numFmtId="0" fontId="2" fillId="0" borderId="28" xfId="2" applyFont="1" applyFill="1" applyBorder="1" applyAlignment="1">
      <alignment horizontal="center" vertical="center" wrapText="1"/>
    </xf>
    <xf numFmtId="0" fontId="32" fillId="0" borderId="29" xfId="11" applyNumberFormat="1" applyFont="1" applyFill="1" applyBorder="1" applyAlignment="1">
      <alignment vertical="center"/>
    </xf>
    <xf numFmtId="49" fontId="2" fillId="0" borderId="28" xfId="11" applyFont="1" applyFill="1" applyBorder="1" applyAlignment="1">
      <alignment horizontal="center" vertical="center"/>
    </xf>
    <xf numFmtId="4" fontId="2" fillId="0" borderId="28" xfId="11" applyNumberFormat="1" applyFont="1" applyFill="1" applyBorder="1" applyAlignment="1">
      <alignment vertical="center"/>
    </xf>
    <xf numFmtId="0" fontId="29" fillId="0" borderId="0" xfId="48" applyFont="1" applyAlignment="1">
      <alignment vertical="center"/>
    </xf>
    <xf numFmtId="0" fontId="20" fillId="5" borderId="17" xfId="48" applyFont="1" applyFill="1" applyBorder="1" applyAlignment="1">
      <alignment horizontal="center"/>
    </xf>
    <xf numFmtId="0" fontId="20" fillId="5" borderId="0" xfId="48" applyFont="1" applyFill="1" applyAlignment="1">
      <alignment horizontal="center"/>
    </xf>
    <xf numFmtId="0" fontId="20" fillId="5" borderId="18" xfId="48" applyFont="1" applyFill="1" applyBorder="1" applyAlignment="1">
      <alignment horizontal="center"/>
    </xf>
    <xf numFmtId="0" fontId="21" fillId="0" borderId="0" xfId="48" applyFont="1" applyAlignment="1">
      <alignment horizontal="center" vertical="center" wrapText="1"/>
    </xf>
    <xf numFmtId="0" fontId="17" fillId="0" borderId="17" xfId="48" applyBorder="1" applyAlignment="1">
      <alignment horizontal="center"/>
    </xf>
    <xf numFmtId="0" fontId="17" fillId="0" borderId="0" xfId="48" applyAlignment="1">
      <alignment horizontal="center"/>
    </xf>
    <xf numFmtId="0" fontId="17" fillId="0" borderId="18" xfId="48" applyBorder="1" applyAlignment="1">
      <alignment horizontal="center"/>
    </xf>
    <xf numFmtId="0" fontId="22" fillId="0" borderId="17" xfId="48" applyFont="1" applyBorder="1" applyAlignment="1">
      <alignment horizontal="center"/>
    </xf>
    <xf numFmtId="0" fontId="22" fillId="0" borderId="0" xfId="48" applyFont="1" applyAlignment="1">
      <alignment horizontal="center"/>
    </xf>
    <xf numFmtId="0" fontId="22" fillId="0" borderId="18" xfId="48" applyFont="1" applyBorder="1" applyAlignment="1">
      <alignment horizontal="center"/>
    </xf>
    <xf numFmtId="0" fontId="22" fillId="0" borderId="19" xfId="48" applyFont="1" applyBorder="1" applyAlignment="1">
      <alignment horizontal="center"/>
    </xf>
    <xf numFmtId="0" fontId="22" fillId="0" borderId="20" xfId="48" applyFont="1" applyBorder="1" applyAlignment="1">
      <alignment horizontal="center"/>
    </xf>
    <xf numFmtId="0" fontId="22" fillId="0" borderId="21" xfId="48" applyFont="1" applyBorder="1" applyAlignment="1">
      <alignment horizontal="center"/>
    </xf>
    <xf numFmtId="0" fontId="23" fillId="5" borderId="22" xfId="48" applyFont="1" applyFill="1" applyBorder="1" applyAlignment="1">
      <alignment horizontal="center"/>
    </xf>
    <xf numFmtId="0" fontId="23" fillId="5" borderId="23" xfId="48" applyFont="1" applyFill="1" applyBorder="1" applyAlignment="1">
      <alignment horizontal="center"/>
    </xf>
    <xf numFmtId="0" fontId="23" fillId="5" borderId="24" xfId="48" applyFont="1" applyFill="1" applyBorder="1" applyAlignment="1">
      <alignment horizontal="center"/>
    </xf>
    <xf numFmtId="0" fontId="24" fillId="0" borderId="6" xfId="48" applyFont="1" applyBorder="1" applyAlignment="1">
      <alignment horizontal="center"/>
    </xf>
    <xf numFmtId="0" fontId="24" fillId="0" borderId="0" xfId="48" applyFont="1" applyAlignment="1">
      <alignment horizontal="center"/>
    </xf>
    <xf numFmtId="0" fontId="24" fillId="0" borderId="7" xfId="48" applyFont="1" applyBorder="1" applyAlignment="1">
      <alignment horizontal="center"/>
    </xf>
    <xf numFmtId="0" fontId="23" fillId="0" borderId="6" xfId="48" applyFont="1" applyBorder="1" applyAlignment="1">
      <alignment horizontal="center"/>
    </xf>
    <xf numFmtId="0" fontId="23" fillId="0" borderId="0" xfId="48" applyFont="1" applyAlignment="1">
      <alignment horizontal="center"/>
    </xf>
    <xf numFmtId="0" fontId="23" fillId="0" borderId="7" xfId="48" applyFont="1" applyBorder="1" applyAlignment="1">
      <alignment horizontal="center"/>
    </xf>
    <xf numFmtId="0" fontId="23" fillId="0" borderId="8" xfId="48" applyFont="1" applyBorder="1" applyAlignment="1">
      <alignment horizontal="center"/>
    </xf>
    <xf numFmtId="0" fontId="23" fillId="0" borderId="9" xfId="48" applyFont="1" applyBorder="1" applyAlignment="1">
      <alignment horizontal="center"/>
    </xf>
    <xf numFmtId="0" fontId="23" fillId="0" borderId="10" xfId="48" applyFont="1" applyBorder="1" applyAlignment="1">
      <alignment horizontal="center"/>
    </xf>
    <xf numFmtId="0" fontId="23" fillId="0" borderId="4" xfId="48" applyFont="1" applyBorder="1" applyAlignment="1">
      <alignment horizontal="center"/>
    </xf>
    <xf numFmtId="0" fontId="23" fillId="0" borderId="5" xfId="48" applyFont="1" applyBorder="1" applyAlignment="1">
      <alignment horizontal="center"/>
    </xf>
    <xf numFmtId="0" fontId="23" fillId="0" borderId="25" xfId="48" applyFont="1" applyBorder="1" applyAlignment="1">
      <alignment horizontal="center"/>
    </xf>
    <xf numFmtId="3" fontId="23" fillId="0" borderId="6" xfId="48" applyNumberFormat="1" applyFont="1" applyBorder="1" applyAlignment="1">
      <alignment horizontal="center"/>
    </xf>
    <xf numFmtId="0" fontId="25" fillId="5" borderId="8" xfId="48" applyFont="1" applyFill="1" applyBorder="1" applyAlignment="1">
      <alignment horizontal="center" vertical="center" wrapText="1"/>
    </xf>
    <xf numFmtId="0" fontId="25" fillId="5" borderId="9" xfId="48" applyFont="1" applyFill="1" applyBorder="1" applyAlignment="1">
      <alignment horizontal="center" vertical="center" wrapText="1"/>
    </xf>
    <xf numFmtId="0" fontId="25" fillId="5" borderId="10" xfId="48" applyFont="1" applyFill="1" applyBorder="1" applyAlignment="1">
      <alignment horizontal="center" vertical="center" wrapText="1"/>
    </xf>
    <xf numFmtId="0" fontId="25" fillId="5" borderId="4" xfId="48" applyFont="1" applyFill="1" applyBorder="1" applyAlignment="1">
      <alignment horizontal="center" vertical="center" wrapText="1"/>
    </xf>
    <xf numFmtId="0" fontId="25" fillId="5" borderId="5" xfId="48" applyFont="1" applyFill="1" applyBorder="1" applyAlignment="1">
      <alignment horizontal="center" vertical="center" wrapText="1"/>
    </xf>
    <xf numFmtId="0" fontId="25" fillId="5" borderId="25" xfId="48" applyFont="1" applyFill="1" applyBorder="1" applyAlignment="1">
      <alignment horizontal="center" vertical="center" wrapText="1"/>
    </xf>
    <xf numFmtId="0" fontId="25" fillId="5" borderId="6" xfId="48" applyFont="1" applyFill="1" applyBorder="1" applyAlignment="1">
      <alignment horizontal="center" vertical="center" wrapText="1"/>
    </xf>
    <xf numFmtId="0" fontId="25" fillId="5" borderId="0" xfId="48" applyFont="1" applyFill="1" applyAlignment="1">
      <alignment horizontal="center" vertical="center" wrapText="1"/>
    </xf>
    <xf numFmtId="0" fontId="25" fillId="5" borderId="7" xfId="48" applyFont="1" applyFill="1" applyBorder="1" applyAlignment="1">
      <alignment horizontal="center" vertical="center" wrapText="1"/>
    </xf>
    <xf numFmtId="0" fontId="29" fillId="0" borderId="0" xfId="48" applyFont="1" applyAlignment="1">
      <alignment horizontal="center" vertical="center"/>
    </xf>
  </cellXfs>
  <cellStyles count="55">
    <cellStyle name="ArtDescriptif" xfId="29" xr:uid="{00000000-0005-0000-0000-000000000000}"/>
    <cellStyle name="ArtLibelleCond" xfId="28" xr:uid="{00000000-0005-0000-0000-000001000000}"/>
    <cellStyle name="ArtNote1" xfId="30" xr:uid="{00000000-0005-0000-0000-000002000000}"/>
    <cellStyle name="ArtNote2" xfId="31" xr:uid="{00000000-0005-0000-0000-000003000000}"/>
    <cellStyle name="ArtNote3" xfId="32" xr:uid="{00000000-0005-0000-0000-000004000000}"/>
    <cellStyle name="ArtNote4" xfId="33" xr:uid="{00000000-0005-0000-0000-000005000000}"/>
    <cellStyle name="ArtNote5" xfId="34" xr:uid="{00000000-0005-0000-0000-000006000000}"/>
    <cellStyle name="ArtTitre" xfId="27" xr:uid="{00000000-0005-0000-0000-000007000000}"/>
    <cellStyle name="ChapDescriptif0" xfId="8" xr:uid="{00000000-0005-0000-0000-000008000000}"/>
    <cellStyle name="ChapDescriptif1" xfId="12" xr:uid="{00000000-0005-0000-0000-000009000000}"/>
    <cellStyle name="ChapDescriptif2" xfId="16" xr:uid="{00000000-0005-0000-0000-00000A000000}"/>
    <cellStyle name="ChapDescriptif3" xfId="20" xr:uid="{00000000-0005-0000-0000-00000B000000}"/>
    <cellStyle name="ChapDescriptif4" xfId="24" xr:uid="{00000000-0005-0000-0000-00000C000000}"/>
    <cellStyle name="ChapNote0" xfId="9" xr:uid="{00000000-0005-0000-0000-00000D000000}"/>
    <cellStyle name="ChapNote1" xfId="13" xr:uid="{00000000-0005-0000-0000-00000E000000}"/>
    <cellStyle name="ChapNote2" xfId="17" xr:uid="{00000000-0005-0000-0000-00000F000000}"/>
    <cellStyle name="ChapNote3" xfId="21" xr:uid="{00000000-0005-0000-0000-000010000000}"/>
    <cellStyle name="ChapNote4" xfId="25" xr:uid="{00000000-0005-0000-0000-000011000000}"/>
    <cellStyle name="ChapRecap0" xfId="10" xr:uid="{00000000-0005-0000-0000-000012000000}"/>
    <cellStyle name="ChapRecap1" xfId="14" xr:uid="{00000000-0005-0000-0000-000013000000}"/>
    <cellStyle name="ChapRecap2" xfId="18" xr:uid="{00000000-0005-0000-0000-000014000000}"/>
    <cellStyle name="ChapRecap3" xfId="22" xr:uid="{00000000-0005-0000-0000-000015000000}"/>
    <cellStyle name="ChapRecap4" xfId="26" xr:uid="{00000000-0005-0000-0000-000016000000}"/>
    <cellStyle name="ChapTitre0" xfId="7" xr:uid="{00000000-0005-0000-0000-000017000000}"/>
    <cellStyle name="ChapTitre1" xfId="11" xr:uid="{00000000-0005-0000-0000-000018000000}"/>
    <cellStyle name="ChapTitre2" xfId="15" xr:uid="{00000000-0005-0000-0000-000019000000}"/>
    <cellStyle name="ChapTitre3" xfId="19" xr:uid="{00000000-0005-0000-0000-00001A000000}"/>
    <cellStyle name="ChapTitre4" xfId="23" xr:uid="{00000000-0005-0000-0000-00001B000000}"/>
    <cellStyle name="DQLocQuantNonLoc" xfId="41" xr:uid="{00000000-0005-0000-0000-00001C000000}"/>
    <cellStyle name="DQLocRefClass" xfId="40" xr:uid="{00000000-0005-0000-0000-00001D000000}"/>
    <cellStyle name="DQLocStruct" xfId="42" xr:uid="{00000000-0005-0000-0000-00001E000000}"/>
    <cellStyle name="DQMinutes" xfId="43" xr:uid="{00000000-0005-0000-0000-00001F000000}"/>
    <cellStyle name="Euro" xfId="49" xr:uid="{00000000-0005-0000-0000-000020000000}"/>
    <cellStyle name="Info Entete" xfId="46" xr:uid="{00000000-0005-0000-0000-000021000000}"/>
    <cellStyle name="Inter Entete" xfId="47" xr:uid="{00000000-0005-0000-0000-000022000000}"/>
    <cellStyle name="LocLit" xfId="37" xr:uid="{00000000-0005-0000-0000-000023000000}"/>
    <cellStyle name="LocRefClass" xfId="36" xr:uid="{00000000-0005-0000-0000-000024000000}"/>
    <cellStyle name="LocSignetRep" xfId="39" xr:uid="{00000000-0005-0000-0000-000025000000}"/>
    <cellStyle name="LocStrRecap0" xfId="4" xr:uid="{00000000-0005-0000-0000-000026000000}"/>
    <cellStyle name="LocStrRecap1" xfId="6" xr:uid="{00000000-0005-0000-0000-000027000000}"/>
    <cellStyle name="LocStrTexte0" xfId="3" xr:uid="{00000000-0005-0000-0000-000028000000}"/>
    <cellStyle name="LocStrTexte1" xfId="5" xr:uid="{00000000-0005-0000-0000-000029000000}"/>
    <cellStyle name="LocStruct" xfId="38" xr:uid="{00000000-0005-0000-0000-00002A000000}"/>
    <cellStyle name="LocTitre" xfId="35" xr:uid="{00000000-0005-0000-0000-00002B000000}"/>
    <cellStyle name="Lot" xfId="44" xr:uid="{00000000-0005-0000-0000-00002C000000}"/>
    <cellStyle name="Milliers [0]+espace" xfId="50" xr:uid="{00000000-0005-0000-0000-00002D000000}"/>
    <cellStyle name="Milliers [0]+espace 2" xfId="51" xr:uid="{00000000-0005-0000-0000-00002E000000}"/>
    <cellStyle name="Milliers [0]+espace 3" xfId="52" xr:uid="{00000000-0005-0000-0000-00002F000000}"/>
    <cellStyle name="Normal" xfId="0" builtinId="0" customBuiltin="1"/>
    <cellStyle name="Normal 2" xfId="48" xr:uid="{00000000-0005-0000-0000-000031000000}"/>
    <cellStyle name="Normal 3" xfId="53" xr:uid="{00000000-0005-0000-0000-000032000000}"/>
    <cellStyle name="Normal 4" xfId="54" xr:uid="{00000000-0005-0000-0000-000033000000}"/>
    <cellStyle name="Note" xfId="1" builtinId="10" customBuiltin="1"/>
    <cellStyle name="Numerotation" xfId="2" xr:uid="{00000000-0005-0000-0000-000035000000}"/>
    <cellStyle name="Titre Entete" xfId="45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1133475</xdr:colOff>
      <xdr:row>24</xdr:row>
      <xdr:rowOff>76200</xdr:rowOff>
    </xdr:from>
    <xdr:to>
      <xdr:col>2</xdr:col>
      <xdr:colOff>196850</xdr:colOff>
      <xdr:row>24</xdr:row>
      <xdr:rowOff>590550</xdr:rowOff>
    </xdr:to>
    <xdr:pic>
      <xdr:nvPicPr>
        <xdr:cNvPr id="2" name="Image 1" descr="LOGO">
          <a:extLst>
            <a:ext uri="{FF2B5EF4-FFF2-40B4-BE49-F238E27FC236}">
              <a16:creationId xmlns:a16="http://schemas.microsoft.com/office/drawing/2014/main" id="{F3C029D5-3AA3-4A42-AD13-F0C5469B565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0" y="7115175"/>
          <a:ext cx="447675" cy="5143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866775</xdr:colOff>
      <xdr:row>18</xdr:row>
      <xdr:rowOff>114300</xdr:rowOff>
    </xdr:from>
    <xdr:to>
      <xdr:col>2</xdr:col>
      <xdr:colOff>714375</xdr:colOff>
      <xdr:row>18</xdr:row>
      <xdr:rowOff>807004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72EEC16-9966-4839-8D18-7CB0CE5BB0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600700"/>
          <a:ext cx="1228725" cy="6927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1181100</xdr:colOff>
      <xdr:row>14</xdr:row>
      <xdr:rowOff>257175</xdr:rowOff>
    </xdr:from>
    <xdr:to>
      <xdr:col>3</xdr:col>
      <xdr:colOff>182880</xdr:colOff>
      <xdr:row>15</xdr:row>
      <xdr:rowOff>1761490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A041807-3772-4E56-9010-AE34AB417AB5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181100" y="3829050"/>
          <a:ext cx="3141980" cy="17741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Hors%20Banques/Area/CUISINE%20LYCEE%20ESTIENNE%20D'ORVES%20NICE/PRO/DQE%20CVC%20ET%20P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Hors%20Banques/Maison%20du%20Mineur/Etude/Elec/Estimation%20APD%20ELEC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re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re"/>
      <sheetName val="ESTIM APD "/>
      <sheetName val="feuille de calcul Estim DCE"/>
      <sheetName val="Récap Qtés"/>
      <sheetName val="Détails PU"/>
      <sheetName val="Luminaires"/>
    </sheetNames>
    <sheetDataSet>
      <sheetData sheetId="0"/>
      <sheetData sheetId="1"/>
      <sheetData sheetId="2"/>
      <sheetData sheetId="3"/>
      <sheetData sheetId="4"/>
      <sheetData sheetId="5">
        <row r="1">
          <cell r="G1">
            <v>0.7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view="pageBreakPreview" topLeftCell="A16" zoomScaleNormal="100" zoomScaleSheetLayoutView="100" workbookViewId="0">
      <selection activeCell="C35" sqref="C35"/>
    </sheetView>
  </sheetViews>
  <sheetFormatPr baseColWidth="10" defaultColWidth="11.453125" defaultRowHeight="14" x14ac:dyDescent="0.3"/>
  <cols>
    <col min="1" max="4" width="20.7265625" style="4" customWidth="1"/>
    <col min="5" max="16384" width="11.453125" style="4"/>
  </cols>
  <sheetData>
    <row r="1" spans="1:4" ht="18.5" thickTop="1" x14ac:dyDescent="0.4">
      <c r="A1" s="1"/>
      <c r="B1" s="2"/>
      <c r="C1" s="2"/>
      <c r="D1" s="3"/>
    </row>
    <row r="2" spans="1:4" ht="18" x14ac:dyDescent="0.4">
      <c r="A2" s="69" t="s">
        <v>18</v>
      </c>
      <c r="B2" s="70"/>
      <c r="C2" s="70"/>
      <c r="D2" s="71"/>
    </row>
    <row r="3" spans="1:4" ht="18" x14ac:dyDescent="0.4">
      <c r="A3" s="69" t="s">
        <v>19</v>
      </c>
      <c r="B3" s="70"/>
      <c r="C3" s="70"/>
      <c r="D3" s="71"/>
    </row>
    <row r="4" spans="1:4" ht="18" x14ac:dyDescent="0.4">
      <c r="A4" s="69" t="s">
        <v>20</v>
      </c>
      <c r="B4" s="70"/>
      <c r="C4" s="70"/>
      <c r="D4" s="71"/>
    </row>
    <row r="5" spans="1:4" ht="18.5" thickBot="1" x14ac:dyDescent="0.45">
      <c r="A5" s="5"/>
      <c r="B5" s="6"/>
      <c r="C5" s="6"/>
      <c r="D5" s="7"/>
    </row>
    <row r="6" spans="1:4" ht="14.5" thickTop="1" x14ac:dyDescent="0.3"/>
    <row r="7" spans="1:4" ht="42.75" customHeight="1" x14ac:dyDescent="0.3">
      <c r="A7" s="72" t="s">
        <v>21</v>
      </c>
      <c r="B7" s="72"/>
      <c r="C7" s="72"/>
      <c r="D7" s="72"/>
    </row>
    <row r="8" spans="1:4" ht="14.5" thickBot="1" x14ac:dyDescent="0.35"/>
    <row r="9" spans="1:4" ht="14.5" thickTop="1" x14ac:dyDescent="0.3">
      <c r="A9" s="18"/>
      <c r="B9" s="17"/>
      <c r="C9" s="17"/>
      <c r="D9" s="19"/>
    </row>
    <row r="10" spans="1:4" x14ac:dyDescent="0.3">
      <c r="A10" s="73" t="s">
        <v>32</v>
      </c>
      <c r="B10" s="74"/>
      <c r="C10" s="74"/>
      <c r="D10" s="75"/>
    </row>
    <row r="11" spans="1:4" ht="20" x14ac:dyDescent="0.4">
      <c r="A11" s="76" t="s">
        <v>198</v>
      </c>
      <c r="B11" s="77"/>
      <c r="C11" s="77"/>
      <c r="D11" s="78"/>
    </row>
    <row r="12" spans="1:4" ht="20" x14ac:dyDescent="0.4">
      <c r="A12" s="8"/>
      <c r="B12" s="9"/>
      <c r="C12" s="9"/>
      <c r="D12" s="10"/>
    </row>
    <row r="13" spans="1:4" ht="20" x14ac:dyDescent="0.4">
      <c r="A13" s="76" t="s">
        <v>33</v>
      </c>
      <c r="B13" s="77"/>
      <c r="C13" s="77"/>
      <c r="D13" s="78"/>
    </row>
    <row r="14" spans="1:4" ht="20.5" thickBot="1" x14ac:dyDescent="0.45">
      <c r="A14" s="79"/>
      <c r="B14" s="80"/>
      <c r="C14" s="80"/>
      <c r="D14" s="81"/>
    </row>
    <row r="15" spans="1:4" ht="20.5" thickTop="1" x14ac:dyDescent="0.4">
      <c r="A15" s="11"/>
      <c r="B15" s="11"/>
      <c r="C15" s="11"/>
      <c r="D15" s="11"/>
    </row>
    <row r="16" spans="1:4" ht="142.5" customHeight="1" x14ac:dyDescent="0.3"/>
    <row r="18" spans="1:6" x14ac:dyDescent="0.3">
      <c r="A18" s="82" t="s">
        <v>6</v>
      </c>
      <c r="B18" s="83"/>
      <c r="C18" s="83"/>
      <c r="D18" s="84"/>
    </row>
    <row r="19" spans="1:6" ht="78.75" customHeight="1" x14ac:dyDescent="0.3">
      <c r="A19" s="85" t="s">
        <v>22</v>
      </c>
      <c r="B19" s="86"/>
      <c r="C19" s="86"/>
      <c r="D19" s="87"/>
      <c r="F19" s="42"/>
    </row>
    <row r="20" spans="1:6" x14ac:dyDescent="0.3">
      <c r="A20" s="85" t="s">
        <v>18</v>
      </c>
      <c r="B20" s="86"/>
      <c r="C20" s="86"/>
      <c r="D20" s="87"/>
      <c r="F20" s="42"/>
    </row>
    <row r="21" spans="1:6" x14ac:dyDescent="0.3">
      <c r="A21" s="88" t="s">
        <v>23</v>
      </c>
      <c r="B21" s="89"/>
      <c r="C21" s="89"/>
      <c r="D21" s="90"/>
      <c r="F21" s="42"/>
    </row>
    <row r="22" spans="1:6" x14ac:dyDescent="0.3">
      <c r="A22" s="97" t="s">
        <v>19</v>
      </c>
      <c r="B22" s="89"/>
      <c r="C22" s="89"/>
      <c r="D22" s="90"/>
      <c r="F22" s="43"/>
    </row>
    <row r="23" spans="1:6" x14ac:dyDescent="0.3">
      <c r="A23" s="88" t="s">
        <v>20</v>
      </c>
      <c r="B23" s="89"/>
      <c r="C23" s="89"/>
      <c r="D23" s="90"/>
      <c r="F23" s="43"/>
    </row>
    <row r="24" spans="1:6" x14ac:dyDescent="0.3">
      <c r="A24" s="82" t="s">
        <v>7</v>
      </c>
      <c r="B24" s="83"/>
      <c r="C24" s="83"/>
      <c r="D24" s="84"/>
      <c r="F24" s="44"/>
    </row>
    <row r="25" spans="1:6" ht="48.75" customHeight="1" x14ac:dyDescent="0.3">
      <c r="A25" s="94" t="s">
        <v>8</v>
      </c>
      <c r="B25" s="95"/>
      <c r="C25" s="95"/>
      <c r="D25" s="96"/>
    </row>
    <row r="26" spans="1:6" ht="15" customHeight="1" x14ac:dyDescent="0.3">
      <c r="A26" s="88" t="s">
        <v>9</v>
      </c>
      <c r="B26" s="89"/>
      <c r="C26" s="89"/>
      <c r="D26" s="90"/>
    </row>
    <row r="27" spans="1:6" ht="15" customHeight="1" x14ac:dyDescent="0.3">
      <c r="A27" s="85" t="s">
        <v>10</v>
      </c>
      <c r="B27" s="86"/>
      <c r="C27" s="86"/>
      <c r="D27" s="87"/>
    </row>
    <row r="28" spans="1:6" ht="15" customHeight="1" x14ac:dyDescent="0.3">
      <c r="A28" s="88" t="s">
        <v>15</v>
      </c>
      <c r="B28" s="89"/>
      <c r="C28" s="89"/>
      <c r="D28" s="90"/>
    </row>
    <row r="29" spans="1:6" ht="15" customHeight="1" x14ac:dyDescent="0.3">
      <c r="A29" s="88" t="s">
        <v>11</v>
      </c>
      <c r="B29" s="89"/>
      <c r="C29" s="89"/>
      <c r="D29" s="90"/>
    </row>
    <row r="30" spans="1:6" ht="15" customHeight="1" x14ac:dyDescent="0.3">
      <c r="A30" s="88" t="s">
        <v>17</v>
      </c>
      <c r="B30" s="89"/>
      <c r="C30" s="89"/>
      <c r="D30" s="90"/>
    </row>
    <row r="31" spans="1:6" ht="15" customHeight="1" x14ac:dyDescent="0.3">
      <c r="A31" s="91" t="s">
        <v>16</v>
      </c>
      <c r="B31" s="92"/>
      <c r="C31" s="92"/>
      <c r="D31" s="93"/>
    </row>
    <row r="32" spans="1:6" ht="42.65" customHeight="1" x14ac:dyDescent="0.3"/>
    <row r="33" spans="1:4" x14ac:dyDescent="0.3">
      <c r="A33" s="12" t="s">
        <v>10</v>
      </c>
      <c r="B33" s="12" t="s">
        <v>12</v>
      </c>
      <c r="C33" s="12" t="s">
        <v>13</v>
      </c>
      <c r="D33" s="12" t="s">
        <v>14</v>
      </c>
    </row>
    <row r="34" spans="1:4" x14ac:dyDescent="0.3">
      <c r="A34" s="13" t="s">
        <v>166</v>
      </c>
      <c r="B34" s="49">
        <v>45548</v>
      </c>
      <c r="C34" s="49">
        <v>45536</v>
      </c>
      <c r="D34" s="12"/>
    </row>
  </sheetData>
  <mergeCells count="22">
    <mergeCell ref="A30:D30"/>
    <mergeCell ref="A31:D31"/>
    <mergeCell ref="A20:D20"/>
    <mergeCell ref="A21:D21"/>
    <mergeCell ref="A27:D27"/>
    <mergeCell ref="A28:D28"/>
    <mergeCell ref="A29:D29"/>
    <mergeCell ref="A23:D23"/>
    <mergeCell ref="A24:D24"/>
    <mergeCell ref="A25:D25"/>
    <mergeCell ref="A26:D26"/>
    <mergeCell ref="A22:D22"/>
    <mergeCell ref="A11:D11"/>
    <mergeCell ref="A13:D13"/>
    <mergeCell ref="A14:D14"/>
    <mergeCell ref="A18:D18"/>
    <mergeCell ref="A19:D19"/>
    <mergeCell ref="A2:D2"/>
    <mergeCell ref="A3:D3"/>
    <mergeCell ref="A4:D4"/>
    <mergeCell ref="A7:D7"/>
    <mergeCell ref="A10:D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I127"/>
  <sheetViews>
    <sheetView showZeros="0" tabSelected="1" zoomScaleNormal="100" zoomScaleSheetLayoutView="100" workbookViewId="0">
      <pane xSplit="1" ySplit="5" topLeftCell="B83" activePane="bottomRight" state="frozen"/>
      <selection activeCell="G16" sqref="G16"/>
      <selection pane="topRight" activeCell="G16" sqref="G16"/>
      <selection pane="bottomLeft" activeCell="G16" sqref="G16"/>
      <selection pane="bottomRight" activeCell="O87" sqref="O87"/>
    </sheetView>
  </sheetViews>
  <sheetFormatPr baseColWidth="10" defaultRowHeight="12.5" x14ac:dyDescent="0.35"/>
  <cols>
    <col min="1" max="1" width="6.81640625" style="15" customWidth="1"/>
    <col min="2" max="2" width="72.453125" style="14" customWidth="1"/>
    <col min="3" max="3" width="8.1796875" style="15" customWidth="1"/>
    <col min="4" max="5" width="5.54296875" style="15" bestFit="1" customWidth="1"/>
    <col min="6" max="6" width="10.453125" style="40" bestFit="1" customWidth="1"/>
    <col min="7" max="7" width="17.7265625" style="40" bestFit="1" customWidth="1"/>
    <col min="8" max="254" width="11.453125" style="14"/>
    <col min="255" max="255" width="5.54296875" style="14" customWidth="1"/>
    <col min="256" max="261" width="11.453125" style="14"/>
    <col min="262" max="262" width="14.7265625" style="14" customWidth="1"/>
    <col min="263" max="510" width="11.453125" style="14"/>
    <col min="511" max="511" width="5.54296875" style="14" customWidth="1"/>
    <col min="512" max="517" width="11.453125" style="14"/>
    <col min="518" max="518" width="14.7265625" style="14" customWidth="1"/>
    <col min="519" max="766" width="11.453125" style="14"/>
    <col min="767" max="767" width="5.54296875" style="14" customWidth="1"/>
    <col min="768" max="773" width="11.453125" style="14"/>
    <col min="774" max="774" width="14.7265625" style="14" customWidth="1"/>
    <col min="775" max="1022" width="11.453125" style="14"/>
    <col min="1023" max="1023" width="5.54296875" style="14" customWidth="1"/>
    <col min="1024" max="1029" width="11.453125" style="14"/>
    <col min="1030" max="1030" width="14.7265625" style="14" customWidth="1"/>
    <col min="1031" max="1278" width="11.453125" style="14"/>
    <col min="1279" max="1279" width="5.54296875" style="14" customWidth="1"/>
    <col min="1280" max="1285" width="11.453125" style="14"/>
    <col min="1286" max="1286" width="14.7265625" style="14" customWidth="1"/>
    <col min="1287" max="1534" width="11.453125" style="14"/>
    <col min="1535" max="1535" width="5.54296875" style="14" customWidth="1"/>
    <col min="1536" max="1541" width="11.453125" style="14"/>
    <col min="1542" max="1542" width="14.7265625" style="14" customWidth="1"/>
    <col min="1543" max="1790" width="11.453125" style="14"/>
    <col min="1791" max="1791" width="5.54296875" style="14" customWidth="1"/>
    <col min="1792" max="1797" width="11.453125" style="14"/>
    <col min="1798" max="1798" width="14.7265625" style="14" customWidth="1"/>
    <col min="1799" max="2046" width="11.453125" style="14"/>
    <col min="2047" max="2047" width="5.54296875" style="14" customWidth="1"/>
    <col min="2048" max="2053" width="11.453125" style="14"/>
    <col min="2054" max="2054" width="14.7265625" style="14" customWidth="1"/>
    <col min="2055" max="2302" width="11.453125" style="14"/>
    <col min="2303" max="2303" width="5.54296875" style="14" customWidth="1"/>
    <col min="2304" max="2309" width="11.453125" style="14"/>
    <col min="2310" max="2310" width="14.7265625" style="14" customWidth="1"/>
    <col min="2311" max="2558" width="11.453125" style="14"/>
    <col min="2559" max="2559" width="5.54296875" style="14" customWidth="1"/>
    <col min="2560" max="2565" width="11.453125" style="14"/>
    <col min="2566" max="2566" width="14.7265625" style="14" customWidth="1"/>
    <col min="2567" max="2814" width="11.453125" style="14"/>
    <col min="2815" max="2815" width="5.54296875" style="14" customWidth="1"/>
    <col min="2816" max="2821" width="11.453125" style="14"/>
    <col min="2822" max="2822" width="14.7265625" style="14" customWidth="1"/>
    <col min="2823" max="3070" width="11.453125" style="14"/>
    <col min="3071" max="3071" width="5.54296875" style="14" customWidth="1"/>
    <col min="3072" max="3077" width="11.453125" style="14"/>
    <col min="3078" max="3078" width="14.7265625" style="14" customWidth="1"/>
    <col min="3079" max="3326" width="11.453125" style="14"/>
    <col min="3327" max="3327" width="5.54296875" style="14" customWidth="1"/>
    <col min="3328" max="3333" width="11.453125" style="14"/>
    <col min="3334" max="3334" width="14.7265625" style="14" customWidth="1"/>
    <col min="3335" max="3582" width="11.453125" style="14"/>
    <col min="3583" max="3583" width="5.54296875" style="14" customWidth="1"/>
    <col min="3584" max="3589" width="11.453125" style="14"/>
    <col min="3590" max="3590" width="14.7265625" style="14" customWidth="1"/>
    <col min="3591" max="3838" width="11.453125" style="14"/>
    <col min="3839" max="3839" width="5.54296875" style="14" customWidth="1"/>
    <col min="3840" max="3845" width="11.453125" style="14"/>
    <col min="3846" max="3846" width="14.7265625" style="14" customWidth="1"/>
    <col min="3847" max="4094" width="11.453125" style="14"/>
    <col min="4095" max="4095" width="5.54296875" style="14" customWidth="1"/>
    <col min="4096" max="4101" width="11.453125" style="14"/>
    <col min="4102" max="4102" width="14.7265625" style="14" customWidth="1"/>
    <col min="4103" max="4350" width="11.453125" style="14"/>
    <col min="4351" max="4351" width="5.54296875" style="14" customWidth="1"/>
    <col min="4352" max="4357" width="11.453125" style="14"/>
    <col min="4358" max="4358" width="14.7265625" style="14" customWidth="1"/>
    <col min="4359" max="4606" width="11.453125" style="14"/>
    <col min="4607" max="4607" width="5.54296875" style="14" customWidth="1"/>
    <col min="4608" max="4613" width="11.453125" style="14"/>
    <col min="4614" max="4614" width="14.7265625" style="14" customWidth="1"/>
    <col min="4615" max="4862" width="11.453125" style="14"/>
    <col min="4863" max="4863" width="5.54296875" style="14" customWidth="1"/>
    <col min="4864" max="4869" width="11.453125" style="14"/>
    <col min="4870" max="4870" width="14.7265625" style="14" customWidth="1"/>
    <col min="4871" max="5118" width="11.453125" style="14"/>
    <col min="5119" max="5119" width="5.54296875" style="14" customWidth="1"/>
    <col min="5120" max="5125" width="11.453125" style="14"/>
    <col min="5126" max="5126" width="14.7265625" style="14" customWidth="1"/>
    <col min="5127" max="5374" width="11.453125" style="14"/>
    <col min="5375" max="5375" width="5.54296875" style="14" customWidth="1"/>
    <col min="5376" max="5381" width="11.453125" style="14"/>
    <col min="5382" max="5382" width="14.7265625" style="14" customWidth="1"/>
    <col min="5383" max="5630" width="11.453125" style="14"/>
    <col min="5631" max="5631" width="5.54296875" style="14" customWidth="1"/>
    <col min="5632" max="5637" width="11.453125" style="14"/>
    <col min="5638" max="5638" width="14.7265625" style="14" customWidth="1"/>
    <col min="5639" max="5886" width="11.453125" style="14"/>
    <col min="5887" max="5887" width="5.54296875" style="14" customWidth="1"/>
    <col min="5888" max="5893" width="11.453125" style="14"/>
    <col min="5894" max="5894" width="14.7265625" style="14" customWidth="1"/>
    <col min="5895" max="6142" width="11.453125" style="14"/>
    <col min="6143" max="6143" width="5.54296875" style="14" customWidth="1"/>
    <col min="6144" max="6149" width="11.453125" style="14"/>
    <col min="6150" max="6150" width="14.7265625" style="14" customWidth="1"/>
    <col min="6151" max="6398" width="11.453125" style="14"/>
    <col min="6399" max="6399" width="5.54296875" style="14" customWidth="1"/>
    <col min="6400" max="6405" width="11.453125" style="14"/>
    <col min="6406" max="6406" width="14.7265625" style="14" customWidth="1"/>
    <col min="6407" max="6654" width="11.453125" style="14"/>
    <col min="6655" max="6655" width="5.54296875" style="14" customWidth="1"/>
    <col min="6656" max="6661" width="11.453125" style="14"/>
    <col min="6662" max="6662" width="14.7265625" style="14" customWidth="1"/>
    <col min="6663" max="6910" width="11.453125" style="14"/>
    <col min="6911" max="6911" width="5.54296875" style="14" customWidth="1"/>
    <col min="6912" max="6917" width="11.453125" style="14"/>
    <col min="6918" max="6918" width="14.7265625" style="14" customWidth="1"/>
    <col min="6919" max="7166" width="11.453125" style="14"/>
    <col min="7167" max="7167" width="5.54296875" style="14" customWidth="1"/>
    <col min="7168" max="7173" width="11.453125" style="14"/>
    <col min="7174" max="7174" width="14.7265625" style="14" customWidth="1"/>
    <col min="7175" max="7422" width="11.453125" style="14"/>
    <col min="7423" max="7423" width="5.54296875" style="14" customWidth="1"/>
    <col min="7424" max="7429" width="11.453125" style="14"/>
    <col min="7430" max="7430" width="14.7265625" style="14" customWidth="1"/>
    <col min="7431" max="7678" width="11.453125" style="14"/>
    <col min="7679" max="7679" width="5.54296875" style="14" customWidth="1"/>
    <col min="7680" max="7685" width="11.453125" style="14"/>
    <col min="7686" max="7686" width="14.7265625" style="14" customWidth="1"/>
    <col min="7687" max="7934" width="11.453125" style="14"/>
    <col min="7935" max="7935" width="5.54296875" style="14" customWidth="1"/>
    <col min="7936" max="7941" width="11.453125" style="14"/>
    <col min="7942" max="7942" width="14.7265625" style="14" customWidth="1"/>
    <col min="7943" max="8190" width="11.453125" style="14"/>
    <col min="8191" max="8191" width="5.54296875" style="14" customWidth="1"/>
    <col min="8192" max="8197" width="11.453125" style="14"/>
    <col min="8198" max="8198" width="14.7265625" style="14" customWidth="1"/>
    <col min="8199" max="8446" width="11.453125" style="14"/>
    <col min="8447" max="8447" width="5.54296875" style="14" customWidth="1"/>
    <col min="8448" max="8453" width="11.453125" style="14"/>
    <col min="8454" max="8454" width="14.7265625" style="14" customWidth="1"/>
    <col min="8455" max="8702" width="11.453125" style="14"/>
    <col min="8703" max="8703" width="5.54296875" style="14" customWidth="1"/>
    <col min="8704" max="8709" width="11.453125" style="14"/>
    <col min="8710" max="8710" width="14.7265625" style="14" customWidth="1"/>
    <col min="8711" max="8958" width="11.453125" style="14"/>
    <col min="8959" max="8959" width="5.54296875" style="14" customWidth="1"/>
    <col min="8960" max="8965" width="11.453125" style="14"/>
    <col min="8966" max="8966" width="14.7265625" style="14" customWidth="1"/>
    <col min="8967" max="9214" width="11.453125" style="14"/>
    <col min="9215" max="9215" width="5.54296875" style="14" customWidth="1"/>
    <col min="9216" max="9221" width="11.453125" style="14"/>
    <col min="9222" max="9222" width="14.7265625" style="14" customWidth="1"/>
    <col min="9223" max="9470" width="11.453125" style="14"/>
    <col min="9471" max="9471" width="5.54296875" style="14" customWidth="1"/>
    <col min="9472" max="9477" width="11.453125" style="14"/>
    <col min="9478" max="9478" width="14.7265625" style="14" customWidth="1"/>
    <col min="9479" max="9726" width="11.453125" style="14"/>
    <col min="9727" max="9727" width="5.54296875" style="14" customWidth="1"/>
    <col min="9728" max="9733" width="11.453125" style="14"/>
    <col min="9734" max="9734" width="14.7265625" style="14" customWidth="1"/>
    <col min="9735" max="9982" width="11.453125" style="14"/>
    <col min="9983" max="9983" width="5.54296875" style="14" customWidth="1"/>
    <col min="9984" max="9989" width="11.453125" style="14"/>
    <col min="9990" max="9990" width="14.7265625" style="14" customWidth="1"/>
    <col min="9991" max="10238" width="11.453125" style="14"/>
    <col min="10239" max="10239" width="5.54296875" style="14" customWidth="1"/>
    <col min="10240" max="10245" width="11.453125" style="14"/>
    <col min="10246" max="10246" width="14.7265625" style="14" customWidth="1"/>
    <col min="10247" max="10494" width="11.453125" style="14"/>
    <col min="10495" max="10495" width="5.54296875" style="14" customWidth="1"/>
    <col min="10496" max="10501" width="11.453125" style="14"/>
    <col min="10502" max="10502" width="14.7265625" style="14" customWidth="1"/>
    <col min="10503" max="10750" width="11.453125" style="14"/>
    <col min="10751" max="10751" width="5.54296875" style="14" customWidth="1"/>
    <col min="10752" max="10757" width="11.453125" style="14"/>
    <col min="10758" max="10758" width="14.7265625" style="14" customWidth="1"/>
    <col min="10759" max="11006" width="11.453125" style="14"/>
    <col min="11007" max="11007" width="5.54296875" style="14" customWidth="1"/>
    <col min="11008" max="11013" width="11.453125" style="14"/>
    <col min="11014" max="11014" width="14.7265625" style="14" customWidth="1"/>
    <col min="11015" max="11262" width="11.453125" style="14"/>
    <col min="11263" max="11263" width="5.54296875" style="14" customWidth="1"/>
    <col min="11264" max="11269" width="11.453125" style="14"/>
    <col min="11270" max="11270" width="14.7265625" style="14" customWidth="1"/>
    <col min="11271" max="11518" width="11.453125" style="14"/>
    <col min="11519" max="11519" width="5.54296875" style="14" customWidth="1"/>
    <col min="11520" max="11525" width="11.453125" style="14"/>
    <col min="11526" max="11526" width="14.7265625" style="14" customWidth="1"/>
    <col min="11527" max="11774" width="11.453125" style="14"/>
    <col min="11775" max="11775" width="5.54296875" style="14" customWidth="1"/>
    <col min="11776" max="11781" width="11.453125" style="14"/>
    <col min="11782" max="11782" width="14.7265625" style="14" customWidth="1"/>
    <col min="11783" max="12030" width="11.453125" style="14"/>
    <col min="12031" max="12031" width="5.54296875" style="14" customWidth="1"/>
    <col min="12032" max="12037" width="11.453125" style="14"/>
    <col min="12038" max="12038" width="14.7265625" style="14" customWidth="1"/>
    <col min="12039" max="12286" width="11.453125" style="14"/>
    <col min="12287" max="12287" width="5.54296875" style="14" customWidth="1"/>
    <col min="12288" max="12293" width="11.453125" style="14"/>
    <col min="12294" max="12294" width="14.7265625" style="14" customWidth="1"/>
    <col min="12295" max="12542" width="11.453125" style="14"/>
    <col min="12543" max="12543" width="5.54296875" style="14" customWidth="1"/>
    <col min="12544" max="12549" width="11.453125" style="14"/>
    <col min="12550" max="12550" width="14.7265625" style="14" customWidth="1"/>
    <col min="12551" max="12798" width="11.453125" style="14"/>
    <col min="12799" max="12799" width="5.54296875" style="14" customWidth="1"/>
    <col min="12800" max="12805" width="11.453125" style="14"/>
    <col min="12806" max="12806" width="14.7265625" style="14" customWidth="1"/>
    <col min="12807" max="13054" width="11.453125" style="14"/>
    <col min="13055" max="13055" width="5.54296875" style="14" customWidth="1"/>
    <col min="13056" max="13061" width="11.453125" style="14"/>
    <col min="13062" max="13062" width="14.7265625" style="14" customWidth="1"/>
    <col min="13063" max="13310" width="11.453125" style="14"/>
    <col min="13311" max="13311" width="5.54296875" style="14" customWidth="1"/>
    <col min="13312" max="13317" width="11.453125" style="14"/>
    <col min="13318" max="13318" width="14.7265625" style="14" customWidth="1"/>
    <col min="13319" max="13566" width="11.453125" style="14"/>
    <col min="13567" max="13567" width="5.54296875" style="14" customWidth="1"/>
    <col min="13568" max="13573" width="11.453125" style="14"/>
    <col min="13574" max="13574" width="14.7265625" style="14" customWidth="1"/>
    <col min="13575" max="13822" width="11.453125" style="14"/>
    <col min="13823" max="13823" width="5.54296875" style="14" customWidth="1"/>
    <col min="13824" max="13829" width="11.453125" style="14"/>
    <col min="13830" max="13830" width="14.7265625" style="14" customWidth="1"/>
    <col min="13831" max="14078" width="11.453125" style="14"/>
    <col min="14079" max="14079" width="5.54296875" style="14" customWidth="1"/>
    <col min="14080" max="14085" width="11.453125" style="14"/>
    <col min="14086" max="14086" width="14.7265625" style="14" customWidth="1"/>
    <col min="14087" max="14334" width="11.453125" style="14"/>
    <col min="14335" max="14335" width="5.54296875" style="14" customWidth="1"/>
    <col min="14336" max="14341" width="11.453125" style="14"/>
    <col min="14342" max="14342" width="14.7265625" style="14" customWidth="1"/>
    <col min="14343" max="14590" width="11.453125" style="14"/>
    <col min="14591" max="14591" width="5.54296875" style="14" customWidth="1"/>
    <col min="14592" max="14597" width="11.453125" style="14"/>
    <col min="14598" max="14598" width="14.7265625" style="14" customWidth="1"/>
    <col min="14599" max="14846" width="11.453125" style="14"/>
    <col min="14847" max="14847" width="5.54296875" style="14" customWidth="1"/>
    <col min="14848" max="14853" width="11.453125" style="14"/>
    <col min="14854" max="14854" width="14.7265625" style="14" customWidth="1"/>
    <col min="14855" max="15102" width="11.453125" style="14"/>
    <col min="15103" max="15103" width="5.54296875" style="14" customWidth="1"/>
    <col min="15104" max="15109" width="11.453125" style="14"/>
    <col min="15110" max="15110" width="14.7265625" style="14" customWidth="1"/>
    <col min="15111" max="15358" width="11.453125" style="14"/>
    <col min="15359" max="15359" width="5.54296875" style="14" customWidth="1"/>
    <col min="15360" max="15365" width="11.453125" style="14"/>
    <col min="15366" max="15366" width="14.7265625" style="14" customWidth="1"/>
    <col min="15367" max="15614" width="11.453125" style="14"/>
    <col min="15615" max="15615" width="5.54296875" style="14" customWidth="1"/>
    <col min="15616" max="15621" width="11.453125" style="14"/>
    <col min="15622" max="15622" width="14.7265625" style="14" customWidth="1"/>
    <col min="15623" max="15870" width="11.453125" style="14"/>
    <col min="15871" max="15871" width="5.54296875" style="14" customWidth="1"/>
    <col min="15872" max="15877" width="11.453125" style="14"/>
    <col min="15878" max="15878" width="14.7265625" style="14" customWidth="1"/>
    <col min="15879" max="16126" width="11.453125" style="14"/>
    <col min="16127" max="16127" width="5.54296875" style="14" customWidth="1"/>
    <col min="16128" max="16133" width="11.453125" style="14"/>
    <col min="16134" max="16134" width="14.7265625" style="14" customWidth="1"/>
    <col min="16135" max="16384" width="11.453125" style="14"/>
  </cols>
  <sheetData>
    <row r="1" spans="1:7" ht="14" x14ac:dyDescent="0.35">
      <c r="A1" s="101" t="str">
        <f>PDG!A2</f>
        <v xml:space="preserve">RECTORAT de l’ACADEMIE de Nice </v>
      </c>
      <c r="B1" s="102"/>
      <c r="C1" s="102"/>
      <c r="D1" s="102"/>
      <c r="E1" s="102"/>
      <c r="F1" s="102"/>
      <c r="G1" s="103"/>
    </row>
    <row r="2" spans="1:7" ht="14" x14ac:dyDescent="0.35">
      <c r="A2" s="104" t="str">
        <f>PDG!A7</f>
        <v>Mise en sécurité/sureté du site « Cap de Croix » (RECTORAT et DSDEN) de NICE</v>
      </c>
      <c r="B2" s="105"/>
      <c r="C2" s="105"/>
      <c r="D2" s="105"/>
      <c r="E2" s="105"/>
      <c r="F2" s="105"/>
      <c r="G2" s="106"/>
    </row>
    <row r="3" spans="1:7" ht="14" x14ac:dyDescent="0.35">
      <c r="A3" s="104" t="str">
        <f>PDG!A11</f>
        <v>D.P.G.F.</v>
      </c>
      <c r="B3" s="105"/>
      <c r="C3" s="105"/>
      <c r="D3" s="105"/>
      <c r="E3" s="105"/>
      <c r="F3" s="105"/>
      <c r="G3" s="106"/>
    </row>
    <row r="4" spans="1:7" ht="14" x14ac:dyDescent="0.35">
      <c r="A4" s="98" t="str">
        <f>PDG!A13</f>
        <v>LOT 01 - MACONNERIE - VRD - ESPACES VERTS</v>
      </c>
      <c r="B4" s="99"/>
      <c r="C4" s="99"/>
      <c r="D4" s="99"/>
      <c r="E4" s="99"/>
      <c r="F4" s="99"/>
      <c r="G4" s="100"/>
    </row>
    <row r="5" spans="1:7" s="15" customFormat="1" ht="44.25" customHeight="1" x14ac:dyDescent="0.35">
      <c r="A5" s="20" t="s">
        <v>1</v>
      </c>
      <c r="B5" s="21" t="s">
        <v>2</v>
      </c>
      <c r="C5" s="22" t="s">
        <v>0</v>
      </c>
      <c r="D5" s="22" t="s">
        <v>24</v>
      </c>
      <c r="E5" s="22" t="s">
        <v>24</v>
      </c>
      <c r="F5" s="35" t="s">
        <v>3</v>
      </c>
      <c r="G5" s="35" t="s">
        <v>4</v>
      </c>
    </row>
    <row r="6" spans="1:7" s="33" customFormat="1" ht="13" x14ac:dyDescent="0.35">
      <c r="A6" s="32"/>
      <c r="B6" s="45"/>
      <c r="C6" s="34"/>
      <c r="D6" s="34"/>
      <c r="E6" s="34"/>
      <c r="F6" s="36"/>
      <c r="G6" s="36"/>
    </row>
    <row r="7" spans="1:7" s="33" customFormat="1" ht="13" x14ac:dyDescent="0.35">
      <c r="A7" s="32"/>
      <c r="B7" s="45"/>
      <c r="C7" s="34"/>
      <c r="D7" s="34"/>
      <c r="E7" s="34"/>
      <c r="F7" s="36"/>
      <c r="G7" s="36">
        <f t="shared" ref="G7:G70" si="0">F7*D7</f>
        <v>0</v>
      </c>
    </row>
    <row r="8" spans="1:7" s="33" customFormat="1" ht="13" x14ac:dyDescent="0.35">
      <c r="A8" s="50">
        <v>1</v>
      </c>
      <c r="B8" s="45" t="s">
        <v>38</v>
      </c>
      <c r="C8" s="51" t="s">
        <v>36</v>
      </c>
      <c r="D8" s="34"/>
      <c r="E8" s="34"/>
      <c r="F8" s="36"/>
      <c r="G8" s="36">
        <f t="shared" si="0"/>
        <v>0</v>
      </c>
    </row>
    <row r="9" spans="1:7" s="33" customFormat="1" ht="13" x14ac:dyDescent="0.35">
      <c r="A9" s="50">
        <v>2</v>
      </c>
      <c r="B9" s="45" t="s">
        <v>37</v>
      </c>
      <c r="C9" s="51" t="s">
        <v>36</v>
      </c>
      <c r="D9" s="34"/>
      <c r="E9" s="34"/>
      <c r="F9" s="36"/>
      <c r="G9" s="36">
        <f t="shared" si="0"/>
        <v>0</v>
      </c>
    </row>
    <row r="10" spans="1:7" s="33" customFormat="1" ht="13" x14ac:dyDescent="0.35">
      <c r="A10" s="32"/>
      <c r="B10" s="45"/>
      <c r="C10" s="34"/>
      <c r="D10" s="34"/>
      <c r="E10" s="34"/>
      <c r="F10" s="36"/>
      <c r="G10" s="36">
        <f t="shared" si="0"/>
        <v>0</v>
      </c>
    </row>
    <row r="11" spans="1:7" s="33" customFormat="1" ht="13" x14ac:dyDescent="0.35">
      <c r="A11" s="32"/>
      <c r="B11" s="45" t="s">
        <v>34</v>
      </c>
      <c r="C11" s="34"/>
      <c r="D11" s="34"/>
      <c r="E11" s="34"/>
      <c r="F11" s="36"/>
      <c r="G11" s="36">
        <f>F11*D11</f>
        <v>0</v>
      </c>
    </row>
    <row r="12" spans="1:7" s="33" customFormat="1" ht="13" x14ac:dyDescent="0.35">
      <c r="A12" s="32"/>
      <c r="B12" s="45"/>
      <c r="C12" s="34"/>
      <c r="D12" s="34"/>
      <c r="E12" s="34"/>
      <c r="F12" s="36"/>
      <c r="G12" s="36"/>
    </row>
    <row r="13" spans="1:7" s="33" customFormat="1" ht="13" x14ac:dyDescent="0.35">
      <c r="A13" s="50">
        <v>3</v>
      </c>
      <c r="B13" s="45" t="s">
        <v>39</v>
      </c>
      <c r="C13" s="34"/>
      <c r="D13" s="34"/>
      <c r="E13" s="34"/>
      <c r="F13" s="36"/>
      <c r="G13" s="36">
        <f t="shared" si="0"/>
        <v>0</v>
      </c>
    </row>
    <row r="14" spans="1:7" s="33" customFormat="1" x14ac:dyDescent="0.35">
      <c r="A14" s="32" t="s">
        <v>40</v>
      </c>
      <c r="B14" s="52" t="s">
        <v>41</v>
      </c>
      <c r="C14" s="34" t="s">
        <v>25</v>
      </c>
      <c r="D14" s="34" t="s">
        <v>26</v>
      </c>
      <c r="E14" s="34"/>
      <c r="F14" s="36"/>
      <c r="G14" s="36">
        <f t="shared" si="0"/>
        <v>0</v>
      </c>
    </row>
    <row r="15" spans="1:7" s="33" customFormat="1" x14ac:dyDescent="0.35">
      <c r="A15" s="32" t="s">
        <v>45</v>
      </c>
      <c r="B15" s="52" t="s">
        <v>42</v>
      </c>
      <c r="C15" s="34" t="s">
        <v>36</v>
      </c>
      <c r="D15" s="34"/>
      <c r="E15" s="34"/>
      <c r="F15" s="36"/>
      <c r="G15" s="36">
        <f t="shared" si="0"/>
        <v>0</v>
      </c>
    </row>
    <row r="16" spans="1:7" s="33" customFormat="1" x14ac:dyDescent="0.35">
      <c r="A16" s="32" t="s">
        <v>46</v>
      </c>
      <c r="B16" s="52" t="s">
        <v>43</v>
      </c>
      <c r="C16" s="34" t="s">
        <v>153</v>
      </c>
      <c r="D16" s="34" t="s">
        <v>167</v>
      </c>
      <c r="E16" s="34"/>
      <c r="F16" s="36"/>
      <c r="G16" s="36">
        <f t="shared" si="0"/>
        <v>0</v>
      </c>
    </row>
    <row r="17" spans="1:7" s="33" customFormat="1" x14ac:dyDescent="0.35">
      <c r="A17" s="32" t="s">
        <v>47</v>
      </c>
      <c r="B17" s="52" t="s">
        <v>44</v>
      </c>
      <c r="C17" s="34"/>
      <c r="D17" s="34"/>
      <c r="E17" s="34"/>
      <c r="F17" s="36"/>
      <c r="G17" s="36">
        <f t="shared" si="0"/>
        <v>0</v>
      </c>
    </row>
    <row r="18" spans="1:7" s="33" customFormat="1" x14ac:dyDescent="0.35">
      <c r="A18" s="32" t="s">
        <v>51</v>
      </c>
      <c r="B18" s="53" t="s">
        <v>48</v>
      </c>
      <c r="C18" s="34" t="s">
        <v>25</v>
      </c>
      <c r="D18" s="34" t="s">
        <v>26</v>
      </c>
      <c r="E18" s="34"/>
      <c r="F18" s="36"/>
      <c r="G18" s="36">
        <f t="shared" si="0"/>
        <v>0</v>
      </c>
    </row>
    <row r="19" spans="1:7" s="33" customFormat="1" x14ac:dyDescent="0.35">
      <c r="A19" s="32" t="s">
        <v>52</v>
      </c>
      <c r="B19" s="53" t="s">
        <v>50</v>
      </c>
      <c r="C19" s="34" t="s">
        <v>25</v>
      </c>
      <c r="D19" s="34" t="s">
        <v>26</v>
      </c>
      <c r="E19" s="34"/>
      <c r="F19" s="36"/>
      <c r="G19" s="36">
        <f t="shared" si="0"/>
        <v>0</v>
      </c>
    </row>
    <row r="20" spans="1:7" s="33" customFormat="1" x14ac:dyDescent="0.35">
      <c r="A20" s="32" t="s">
        <v>53</v>
      </c>
      <c r="B20" s="53" t="s">
        <v>49</v>
      </c>
      <c r="C20" s="34" t="s">
        <v>25</v>
      </c>
      <c r="D20" s="34" t="s">
        <v>26</v>
      </c>
      <c r="E20" s="34"/>
      <c r="F20" s="36"/>
      <c r="G20" s="36">
        <f t="shared" si="0"/>
        <v>0</v>
      </c>
    </row>
    <row r="21" spans="1:7" s="33" customFormat="1" x14ac:dyDescent="0.35">
      <c r="A21" s="32"/>
      <c r="B21" s="52"/>
      <c r="C21" s="34"/>
      <c r="D21" s="34"/>
      <c r="E21" s="34"/>
      <c r="F21" s="36"/>
      <c r="G21" s="36">
        <f t="shared" si="0"/>
        <v>0</v>
      </c>
    </row>
    <row r="22" spans="1:7" s="33" customFormat="1" ht="13" x14ac:dyDescent="0.35">
      <c r="A22" s="50">
        <v>4</v>
      </c>
      <c r="B22" s="45" t="s">
        <v>54</v>
      </c>
      <c r="C22" s="34"/>
      <c r="D22" s="34"/>
      <c r="E22" s="34"/>
      <c r="F22" s="36"/>
      <c r="G22" s="36">
        <f t="shared" si="0"/>
        <v>0</v>
      </c>
    </row>
    <row r="23" spans="1:7" s="33" customFormat="1" x14ac:dyDescent="0.35">
      <c r="A23" s="32" t="s">
        <v>55</v>
      </c>
      <c r="B23" s="52" t="s">
        <v>56</v>
      </c>
      <c r="C23" s="34"/>
      <c r="D23" s="34"/>
      <c r="E23" s="34"/>
      <c r="F23" s="36"/>
      <c r="G23" s="36">
        <f t="shared" si="0"/>
        <v>0</v>
      </c>
    </row>
    <row r="24" spans="1:7" s="33" customFormat="1" x14ac:dyDescent="0.35">
      <c r="A24" s="32" t="s">
        <v>57</v>
      </c>
      <c r="B24" s="53" t="s">
        <v>58</v>
      </c>
      <c r="C24" s="34" t="s">
        <v>25</v>
      </c>
      <c r="D24" s="34" t="s">
        <v>26</v>
      </c>
      <c r="E24" s="34"/>
      <c r="F24" s="36"/>
      <c r="G24" s="36">
        <f t="shared" si="0"/>
        <v>0</v>
      </c>
    </row>
    <row r="25" spans="1:7" s="33" customFormat="1" x14ac:dyDescent="0.35">
      <c r="A25" s="32" t="s">
        <v>81</v>
      </c>
      <c r="B25" s="53" t="s">
        <v>59</v>
      </c>
      <c r="C25" s="34" t="s">
        <v>153</v>
      </c>
      <c r="D25" s="34" t="s">
        <v>152</v>
      </c>
      <c r="E25" s="34"/>
      <c r="F25" s="36"/>
      <c r="G25" s="36">
        <f t="shared" si="0"/>
        <v>0</v>
      </c>
    </row>
    <row r="26" spans="1:7" s="33" customFormat="1" x14ac:dyDescent="0.35">
      <c r="A26" s="32" t="s">
        <v>82</v>
      </c>
      <c r="B26" s="53" t="s">
        <v>60</v>
      </c>
      <c r="C26" s="34" t="s">
        <v>154</v>
      </c>
      <c r="D26" s="34" t="s">
        <v>155</v>
      </c>
      <c r="E26" s="34"/>
      <c r="F26" s="36"/>
      <c r="G26" s="36">
        <f t="shared" si="0"/>
        <v>0</v>
      </c>
    </row>
    <row r="27" spans="1:7" s="33" customFormat="1" x14ac:dyDescent="0.35">
      <c r="A27" s="32" t="s">
        <v>83</v>
      </c>
      <c r="B27" s="53" t="s">
        <v>61</v>
      </c>
      <c r="C27" s="34" t="s">
        <v>25</v>
      </c>
      <c r="D27" s="34" t="s">
        <v>26</v>
      </c>
      <c r="E27" s="34"/>
      <c r="F27" s="36"/>
      <c r="G27" s="36">
        <f t="shared" si="0"/>
        <v>0</v>
      </c>
    </row>
    <row r="28" spans="1:7" s="33" customFormat="1" x14ac:dyDescent="0.35">
      <c r="A28" s="32" t="s">
        <v>84</v>
      </c>
      <c r="B28" s="53" t="s">
        <v>62</v>
      </c>
      <c r="C28" s="34" t="s">
        <v>25</v>
      </c>
      <c r="D28" s="34" t="s">
        <v>26</v>
      </c>
      <c r="E28" s="34"/>
      <c r="F28" s="36"/>
      <c r="G28" s="36">
        <f t="shared" si="0"/>
        <v>0</v>
      </c>
    </row>
    <row r="29" spans="1:7" s="33" customFormat="1" x14ac:dyDescent="0.35">
      <c r="A29" s="32" t="s">
        <v>85</v>
      </c>
      <c r="B29" s="53" t="s">
        <v>63</v>
      </c>
      <c r="C29" s="34" t="s">
        <v>168</v>
      </c>
      <c r="D29" s="34" t="s">
        <v>165</v>
      </c>
      <c r="E29" s="34"/>
      <c r="F29" s="36"/>
      <c r="G29" s="36">
        <f t="shared" si="0"/>
        <v>0</v>
      </c>
    </row>
    <row r="30" spans="1:7" s="33" customFormat="1" x14ac:dyDescent="0.35">
      <c r="A30" s="32" t="s">
        <v>86</v>
      </c>
      <c r="B30" s="53" t="s">
        <v>64</v>
      </c>
      <c r="C30" s="34" t="s">
        <v>154</v>
      </c>
      <c r="D30" s="34" t="s">
        <v>169</v>
      </c>
      <c r="E30" s="34"/>
      <c r="F30" s="36"/>
      <c r="G30" s="36"/>
    </row>
    <row r="31" spans="1:7" s="33" customFormat="1" x14ac:dyDescent="0.35">
      <c r="A31" s="32" t="s">
        <v>87</v>
      </c>
      <c r="B31" s="53" t="s">
        <v>65</v>
      </c>
      <c r="C31" s="34" t="s">
        <v>154</v>
      </c>
      <c r="D31" s="34" t="s">
        <v>169</v>
      </c>
      <c r="E31" s="34"/>
      <c r="F31" s="36"/>
      <c r="G31" s="36"/>
    </row>
    <row r="32" spans="1:7" s="33" customFormat="1" x14ac:dyDescent="0.35">
      <c r="A32" s="32" t="s">
        <v>88</v>
      </c>
      <c r="B32" s="53" t="s">
        <v>66</v>
      </c>
      <c r="C32" s="34" t="s">
        <v>154</v>
      </c>
      <c r="D32" s="34" t="s">
        <v>155</v>
      </c>
      <c r="E32" s="34"/>
      <c r="F32" s="36"/>
      <c r="G32" s="36">
        <f t="shared" si="0"/>
        <v>0</v>
      </c>
    </row>
    <row r="33" spans="1:7" s="33" customFormat="1" x14ac:dyDescent="0.35">
      <c r="A33" s="32" t="s">
        <v>89</v>
      </c>
      <c r="B33" s="53" t="s">
        <v>67</v>
      </c>
      <c r="C33" s="34" t="s">
        <v>153</v>
      </c>
      <c r="D33" s="34" t="s">
        <v>156</v>
      </c>
      <c r="E33" s="34"/>
      <c r="F33" s="36"/>
      <c r="G33" s="36">
        <f t="shared" si="0"/>
        <v>0</v>
      </c>
    </row>
    <row r="34" spans="1:7" s="33" customFormat="1" x14ac:dyDescent="0.35">
      <c r="A34" s="32" t="s">
        <v>90</v>
      </c>
      <c r="B34" s="53" t="s">
        <v>68</v>
      </c>
      <c r="C34" s="34" t="s">
        <v>153</v>
      </c>
      <c r="D34" s="34" t="s">
        <v>156</v>
      </c>
      <c r="E34" s="34"/>
      <c r="F34" s="36"/>
      <c r="G34" s="36">
        <f t="shared" si="0"/>
        <v>0</v>
      </c>
    </row>
    <row r="35" spans="1:7" s="33" customFormat="1" x14ac:dyDescent="0.35">
      <c r="A35" s="32" t="s">
        <v>91</v>
      </c>
      <c r="B35" s="53" t="s">
        <v>69</v>
      </c>
      <c r="C35" s="34" t="s">
        <v>154</v>
      </c>
      <c r="D35" s="34" t="s">
        <v>170</v>
      </c>
      <c r="E35" s="34"/>
      <c r="F35" s="36"/>
      <c r="G35" s="36">
        <f t="shared" si="0"/>
        <v>0</v>
      </c>
    </row>
    <row r="36" spans="1:7" s="33" customFormat="1" x14ac:dyDescent="0.35">
      <c r="A36" s="32" t="s">
        <v>92</v>
      </c>
      <c r="B36" s="53" t="s">
        <v>70</v>
      </c>
      <c r="C36" s="34" t="s">
        <v>153</v>
      </c>
      <c r="D36" s="34" t="s">
        <v>156</v>
      </c>
      <c r="E36" s="34"/>
      <c r="F36" s="36"/>
      <c r="G36" s="36">
        <f t="shared" si="0"/>
        <v>0</v>
      </c>
    </row>
    <row r="37" spans="1:7" s="33" customFormat="1" x14ac:dyDescent="0.35">
      <c r="A37" s="32" t="s">
        <v>93</v>
      </c>
      <c r="B37" s="53" t="s">
        <v>71</v>
      </c>
      <c r="C37" s="34" t="s">
        <v>153</v>
      </c>
      <c r="D37" s="34" t="s">
        <v>157</v>
      </c>
      <c r="E37" s="34"/>
      <c r="F37" s="36"/>
      <c r="G37" s="36">
        <f t="shared" si="0"/>
        <v>0</v>
      </c>
    </row>
    <row r="38" spans="1:7" s="33" customFormat="1" x14ac:dyDescent="0.35">
      <c r="A38" s="32" t="s">
        <v>94</v>
      </c>
      <c r="B38" s="53" t="s">
        <v>72</v>
      </c>
      <c r="C38" s="34" t="s">
        <v>0</v>
      </c>
      <c r="D38" s="34" t="s">
        <v>26</v>
      </c>
      <c r="E38" s="34"/>
      <c r="F38" s="36"/>
      <c r="G38" s="36">
        <f t="shared" si="0"/>
        <v>0</v>
      </c>
    </row>
    <row r="39" spans="1:7" s="33" customFormat="1" x14ac:dyDescent="0.35">
      <c r="A39" s="32" t="s">
        <v>95</v>
      </c>
      <c r="B39" s="53" t="s">
        <v>73</v>
      </c>
      <c r="C39" s="34" t="s">
        <v>25</v>
      </c>
      <c r="D39" s="34" t="s">
        <v>26</v>
      </c>
      <c r="E39" s="34"/>
      <c r="F39" s="36"/>
      <c r="G39" s="36">
        <f t="shared" si="0"/>
        <v>0</v>
      </c>
    </row>
    <row r="40" spans="1:7" s="33" customFormat="1" x14ac:dyDescent="0.35">
      <c r="A40" s="32" t="s">
        <v>96</v>
      </c>
      <c r="B40" s="53" t="s">
        <v>74</v>
      </c>
      <c r="C40" s="34" t="s">
        <v>25</v>
      </c>
      <c r="D40" s="34" t="s">
        <v>26</v>
      </c>
      <c r="E40" s="34"/>
      <c r="F40" s="36"/>
      <c r="G40" s="36">
        <f t="shared" si="0"/>
        <v>0</v>
      </c>
    </row>
    <row r="41" spans="1:7" s="33" customFormat="1" x14ac:dyDescent="0.35">
      <c r="A41" s="32" t="s">
        <v>97</v>
      </c>
      <c r="B41" s="53" t="s">
        <v>75</v>
      </c>
      <c r="C41" s="34" t="s">
        <v>25</v>
      </c>
      <c r="D41" s="34" t="s">
        <v>26</v>
      </c>
      <c r="E41" s="34"/>
      <c r="F41" s="36"/>
      <c r="G41" s="36">
        <f t="shared" si="0"/>
        <v>0</v>
      </c>
    </row>
    <row r="42" spans="1:7" s="33" customFormat="1" x14ac:dyDescent="0.35">
      <c r="A42" s="32" t="s">
        <v>98</v>
      </c>
      <c r="B42" s="53" t="s">
        <v>76</v>
      </c>
      <c r="C42" s="34" t="s">
        <v>0</v>
      </c>
      <c r="D42" s="34" t="s">
        <v>26</v>
      </c>
      <c r="E42" s="34"/>
      <c r="F42" s="36"/>
      <c r="G42" s="36">
        <f t="shared" si="0"/>
        <v>0</v>
      </c>
    </row>
    <row r="43" spans="1:7" s="33" customFormat="1" x14ac:dyDescent="0.35">
      <c r="A43" s="32" t="s">
        <v>99</v>
      </c>
      <c r="B43" s="53" t="s">
        <v>77</v>
      </c>
      <c r="C43" s="34" t="s">
        <v>25</v>
      </c>
      <c r="D43" s="34" t="s">
        <v>26</v>
      </c>
      <c r="E43" s="34"/>
      <c r="F43" s="36"/>
      <c r="G43" s="36">
        <f t="shared" si="0"/>
        <v>0</v>
      </c>
    </row>
    <row r="44" spans="1:7" s="33" customFormat="1" x14ac:dyDescent="0.35">
      <c r="A44" s="32" t="s">
        <v>100</v>
      </c>
      <c r="B44" s="53" t="s">
        <v>78</v>
      </c>
      <c r="C44" s="34" t="s">
        <v>153</v>
      </c>
      <c r="D44" s="34" t="s">
        <v>152</v>
      </c>
      <c r="E44" s="34"/>
      <c r="F44" s="36"/>
      <c r="G44" s="36">
        <f t="shared" si="0"/>
        <v>0</v>
      </c>
    </row>
    <row r="45" spans="1:7" s="33" customFormat="1" x14ac:dyDescent="0.35">
      <c r="A45" s="32" t="s">
        <v>101</v>
      </c>
      <c r="B45" s="53" t="s">
        <v>79</v>
      </c>
      <c r="C45" s="34" t="s">
        <v>25</v>
      </c>
      <c r="D45" s="34" t="s">
        <v>26</v>
      </c>
      <c r="E45" s="34"/>
      <c r="F45" s="36"/>
      <c r="G45" s="36">
        <f t="shared" si="0"/>
        <v>0</v>
      </c>
    </row>
    <row r="46" spans="1:7" s="33" customFormat="1" x14ac:dyDescent="0.35">
      <c r="A46" s="32" t="s">
        <v>102</v>
      </c>
      <c r="B46" s="53" t="s">
        <v>80</v>
      </c>
      <c r="C46" s="34" t="s">
        <v>25</v>
      </c>
      <c r="D46" s="34" t="s">
        <v>26</v>
      </c>
      <c r="E46" s="34"/>
      <c r="F46" s="36"/>
      <c r="G46" s="36">
        <f t="shared" si="0"/>
        <v>0</v>
      </c>
    </row>
    <row r="47" spans="1:7" s="33" customFormat="1" ht="13" x14ac:dyDescent="0.35">
      <c r="A47" s="32"/>
      <c r="B47" s="45"/>
      <c r="C47" s="34"/>
      <c r="D47" s="34"/>
      <c r="E47" s="34"/>
      <c r="F47" s="36"/>
      <c r="G47" s="36">
        <f t="shared" si="0"/>
        <v>0</v>
      </c>
    </row>
    <row r="48" spans="1:7" s="33" customFormat="1" x14ac:dyDescent="0.35">
      <c r="A48" s="32" t="s">
        <v>103</v>
      </c>
      <c r="B48" s="52" t="s">
        <v>104</v>
      </c>
      <c r="C48" s="34"/>
      <c r="D48" s="34"/>
      <c r="E48" s="34"/>
      <c r="F48" s="36"/>
      <c r="G48" s="36">
        <f t="shared" si="0"/>
        <v>0</v>
      </c>
    </row>
    <row r="49" spans="1:7" s="33" customFormat="1" x14ac:dyDescent="0.35">
      <c r="A49" s="32" t="s">
        <v>105</v>
      </c>
      <c r="B49" s="53" t="s">
        <v>106</v>
      </c>
      <c r="C49" s="34" t="s">
        <v>25</v>
      </c>
      <c r="D49" s="34" t="s">
        <v>26</v>
      </c>
      <c r="E49" s="34"/>
      <c r="F49" s="36"/>
      <c r="G49" s="36">
        <f t="shared" si="0"/>
        <v>0</v>
      </c>
    </row>
    <row r="50" spans="1:7" s="33" customFormat="1" x14ac:dyDescent="0.35">
      <c r="A50" s="32" t="s">
        <v>112</v>
      </c>
      <c r="B50" s="53" t="s">
        <v>60</v>
      </c>
      <c r="C50" s="34" t="s">
        <v>25</v>
      </c>
      <c r="D50" s="34" t="s">
        <v>26</v>
      </c>
      <c r="E50" s="34"/>
      <c r="F50" s="36"/>
      <c r="G50" s="36">
        <f t="shared" si="0"/>
        <v>0</v>
      </c>
    </row>
    <row r="51" spans="1:7" s="33" customFormat="1" x14ac:dyDescent="0.35">
      <c r="A51" s="32" t="s">
        <v>113</v>
      </c>
      <c r="B51" s="53" t="s">
        <v>62</v>
      </c>
      <c r="C51" s="34" t="s">
        <v>25</v>
      </c>
      <c r="D51" s="34" t="s">
        <v>26</v>
      </c>
      <c r="E51" s="34"/>
      <c r="F51" s="36"/>
      <c r="G51" s="36">
        <f t="shared" si="0"/>
        <v>0</v>
      </c>
    </row>
    <row r="52" spans="1:7" s="33" customFormat="1" x14ac:dyDescent="0.35">
      <c r="A52" s="32" t="s">
        <v>114</v>
      </c>
      <c r="B52" s="53" t="s">
        <v>63</v>
      </c>
      <c r="C52" s="34" t="s">
        <v>168</v>
      </c>
      <c r="D52" s="34" t="s">
        <v>165</v>
      </c>
      <c r="E52" s="34"/>
      <c r="F52" s="36"/>
      <c r="G52" s="36">
        <f t="shared" si="0"/>
        <v>0</v>
      </c>
    </row>
    <row r="53" spans="1:7" s="33" customFormat="1" x14ac:dyDescent="0.35">
      <c r="A53" s="32" t="s">
        <v>115</v>
      </c>
      <c r="B53" s="53" t="s">
        <v>64</v>
      </c>
      <c r="C53" s="34" t="s">
        <v>154</v>
      </c>
      <c r="D53" s="34" t="s">
        <v>169</v>
      </c>
      <c r="E53" s="34"/>
      <c r="F53" s="36"/>
      <c r="G53" s="36"/>
    </row>
    <row r="54" spans="1:7" s="33" customFormat="1" x14ac:dyDescent="0.35">
      <c r="A54" s="32" t="s">
        <v>116</v>
      </c>
      <c r="B54" s="53" t="s">
        <v>65</v>
      </c>
      <c r="C54" s="34" t="s">
        <v>154</v>
      </c>
      <c r="D54" s="34" t="s">
        <v>169</v>
      </c>
      <c r="E54" s="34"/>
      <c r="F54" s="36"/>
      <c r="G54" s="36"/>
    </row>
    <row r="55" spans="1:7" s="33" customFormat="1" x14ac:dyDescent="0.35">
      <c r="A55" s="32" t="s">
        <v>117</v>
      </c>
      <c r="B55" s="53" t="s">
        <v>66</v>
      </c>
      <c r="C55" s="34" t="s">
        <v>154</v>
      </c>
      <c r="D55" s="34" t="s">
        <v>165</v>
      </c>
      <c r="E55" s="34"/>
      <c r="F55" s="36"/>
      <c r="G55" s="36">
        <f t="shared" si="0"/>
        <v>0</v>
      </c>
    </row>
    <row r="56" spans="1:7" s="33" customFormat="1" x14ac:dyDescent="0.35">
      <c r="A56" s="32" t="s">
        <v>118</v>
      </c>
      <c r="B56" s="53" t="s">
        <v>107</v>
      </c>
      <c r="C56" s="34" t="s">
        <v>153</v>
      </c>
      <c r="D56" s="34" t="s">
        <v>26</v>
      </c>
      <c r="E56" s="34"/>
      <c r="F56" s="36"/>
      <c r="G56" s="36">
        <f t="shared" si="0"/>
        <v>0</v>
      </c>
    </row>
    <row r="57" spans="1:7" s="33" customFormat="1" x14ac:dyDescent="0.35">
      <c r="A57" s="32" t="s">
        <v>119</v>
      </c>
      <c r="B57" s="53" t="s">
        <v>108</v>
      </c>
      <c r="C57" s="34" t="s">
        <v>153</v>
      </c>
      <c r="D57" s="34" t="s">
        <v>165</v>
      </c>
      <c r="E57" s="34"/>
      <c r="F57" s="36"/>
      <c r="G57" s="36">
        <f t="shared" si="0"/>
        <v>0</v>
      </c>
    </row>
    <row r="58" spans="1:7" s="33" customFormat="1" x14ac:dyDescent="0.35">
      <c r="A58" s="32" t="s">
        <v>120</v>
      </c>
      <c r="B58" s="53" t="s">
        <v>109</v>
      </c>
      <c r="C58" s="34" t="s">
        <v>25</v>
      </c>
      <c r="D58" s="34" t="s">
        <v>26</v>
      </c>
      <c r="E58" s="34"/>
      <c r="F58" s="36"/>
      <c r="G58" s="36">
        <f t="shared" si="0"/>
        <v>0</v>
      </c>
    </row>
    <row r="59" spans="1:7" s="33" customFormat="1" x14ac:dyDescent="0.35">
      <c r="A59" s="32" t="s">
        <v>121</v>
      </c>
      <c r="B59" s="53" t="s">
        <v>110</v>
      </c>
      <c r="C59" s="34" t="s">
        <v>153</v>
      </c>
      <c r="D59" s="34" t="s">
        <v>171</v>
      </c>
      <c r="E59" s="34"/>
      <c r="F59" s="36"/>
      <c r="G59" s="36">
        <f t="shared" si="0"/>
        <v>0</v>
      </c>
    </row>
    <row r="60" spans="1:7" s="33" customFormat="1" x14ac:dyDescent="0.35">
      <c r="A60" s="32" t="s">
        <v>122</v>
      </c>
      <c r="B60" s="53" t="s">
        <v>68</v>
      </c>
      <c r="C60" s="34" t="s">
        <v>154</v>
      </c>
      <c r="D60" s="34" t="s">
        <v>171</v>
      </c>
      <c r="E60" s="34"/>
      <c r="F60" s="36"/>
      <c r="G60" s="36">
        <f t="shared" si="0"/>
        <v>0</v>
      </c>
    </row>
    <row r="61" spans="1:7" s="33" customFormat="1" x14ac:dyDescent="0.35">
      <c r="A61" s="32" t="s">
        <v>123</v>
      </c>
      <c r="B61" s="53" t="s">
        <v>69</v>
      </c>
      <c r="C61" s="34" t="s">
        <v>154</v>
      </c>
      <c r="D61" s="34" t="s">
        <v>171</v>
      </c>
      <c r="E61" s="34"/>
      <c r="F61" s="36"/>
      <c r="G61" s="36">
        <f t="shared" si="0"/>
        <v>0</v>
      </c>
    </row>
    <row r="62" spans="1:7" s="33" customFormat="1" x14ac:dyDescent="0.35">
      <c r="A62" s="32" t="s">
        <v>124</v>
      </c>
      <c r="B62" s="53" t="s">
        <v>111</v>
      </c>
      <c r="C62" s="34" t="s">
        <v>153</v>
      </c>
      <c r="D62" s="34" t="s">
        <v>165</v>
      </c>
      <c r="E62" s="34"/>
      <c r="F62" s="36"/>
      <c r="G62" s="36">
        <f t="shared" si="0"/>
        <v>0</v>
      </c>
    </row>
    <row r="63" spans="1:7" s="33" customFormat="1" x14ac:dyDescent="0.35">
      <c r="A63" s="32" t="s">
        <v>125</v>
      </c>
      <c r="B63" s="53" t="s">
        <v>79</v>
      </c>
      <c r="C63" s="34" t="s">
        <v>25</v>
      </c>
      <c r="D63" s="34" t="s">
        <v>26</v>
      </c>
      <c r="E63" s="34"/>
      <c r="F63" s="36"/>
      <c r="G63" s="36">
        <f t="shared" si="0"/>
        <v>0</v>
      </c>
    </row>
    <row r="64" spans="1:7" s="33" customFormat="1" x14ac:dyDescent="0.35">
      <c r="A64" s="32" t="s">
        <v>126</v>
      </c>
      <c r="B64" s="53" t="s">
        <v>80</v>
      </c>
      <c r="C64" s="34" t="s">
        <v>25</v>
      </c>
      <c r="D64" s="34" t="s">
        <v>26</v>
      </c>
      <c r="E64" s="34"/>
      <c r="F64" s="36"/>
      <c r="G64" s="36">
        <f t="shared" si="0"/>
        <v>0</v>
      </c>
    </row>
    <row r="65" spans="1:7" s="33" customFormat="1" ht="13" x14ac:dyDescent="0.35">
      <c r="A65" s="32"/>
      <c r="B65" s="45"/>
      <c r="C65" s="34"/>
      <c r="D65" s="34"/>
      <c r="E65" s="34"/>
      <c r="F65" s="36"/>
      <c r="G65" s="36">
        <f t="shared" si="0"/>
        <v>0</v>
      </c>
    </row>
    <row r="66" spans="1:7" s="33" customFormat="1" x14ac:dyDescent="0.35">
      <c r="A66" s="32" t="s">
        <v>127</v>
      </c>
      <c r="B66" s="52" t="s">
        <v>159</v>
      </c>
      <c r="C66" s="34"/>
      <c r="D66" s="34"/>
      <c r="E66" s="34"/>
      <c r="F66" s="36"/>
      <c r="G66" s="36">
        <f t="shared" si="0"/>
        <v>0</v>
      </c>
    </row>
    <row r="67" spans="1:7" s="33" customFormat="1" x14ac:dyDescent="0.35">
      <c r="A67" s="32" t="s">
        <v>128</v>
      </c>
      <c r="B67" s="53" t="s">
        <v>129</v>
      </c>
      <c r="C67" s="34" t="s">
        <v>158</v>
      </c>
      <c r="D67" s="34" t="s">
        <v>26</v>
      </c>
      <c r="E67" s="34"/>
      <c r="F67" s="36"/>
      <c r="G67" s="36">
        <f t="shared" si="0"/>
        <v>0</v>
      </c>
    </row>
    <row r="68" spans="1:7" s="33" customFormat="1" x14ac:dyDescent="0.35">
      <c r="A68" s="32" t="s">
        <v>131</v>
      </c>
      <c r="B68" s="53" t="s">
        <v>70</v>
      </c>
      <c r="C68" s="34" t="s">
        <v>158</v>
      </c>
      <c r="D68" s="34" t="s">
        <v>26</v>
      </c>
      <c r="E68" s="34"/>
      <c r="F68" s="36"/>
      <c r="G68" s="36">
        <f t="shared" si="0"/>
        <v>0</v>
      </c>
    </row>
    <row r="69" spans="1:7" s="33" customFormat="1" x14ac:dyDescent="0.35">
      <c r="A69" s="32" t="s">
        <v>132</v>
      </c>
      <c r="B69" s="53" t="s">
        <v>130</v>
      </c>
      <c r="C69" s="34" t="s">
        <v>25</v>
      </c>
      <c r="D69" s="34" t="s">
        <v>26</v>
      </c>
      <c r="E69" s="34"/>
      <c r="F69" s="36"/>
      <c r="G69" s="36">
        <f t="shared" si="0"/>
        <v>0</v>
      </c>
    </row>
    <row r="70" spans="1:7" s="33" customFormat="1" ht="13" x14ac:dyDescent="0.35">
      <c r="A70" s="32"/>
      <c r="B70" s="45"/>
      <c r="C70" s="34"/>
      <c r="D70" s="34"/>
      <c r="E70" s="34"/>
      <c r="F70" s="36"/>
      <c r="G70" s="36">
        <f t="shared" si="0"/>
        <v>0</v>
      </c>
    </row>
    <row r="71" spans="1:7" s="33" customFormat="1" x14ac:dyDescent="0.35">
      <c r="A71" s="32" t="s">
        <v>133</v>
      </c>
      <c r="B71" s="52" t="s">
        <v>145</v>
      </c>
      <c r="C71" s="34"/>
      <c r="D71" s="34"/>
      <c r="E71" s="34"/>
      <c r="F71" s="36"/>
      <c r="G71" s="36">
        <f t="shared" ref="G71:G82" si="1">F71*D71</f>
        <v>0</v>
      </c>
    </row>
    <row r="72" spans="1:7" s="33" customFormat="1" x14ac:dyDescent="0.35">
      <c r="A72" s="32" t="s">
        <v>135</v>
      </c>
      <c r="B72" s="53" t="s">
        <v>146</v>
      </c>
      <c r="C72" s="34" t="s">
        <v>25</v>
      </c>
      <c r="D72" s="34" t="s">
        <v>26</v>
      </c>
      <c r="E72" s="34"/>
      <c r="F72" s="36"/>
      <c r="G72" s="36">
        <f t="shared" si="1"/>
        <v>0</v>
      </c>
    </row>
    <row r="73" spans="1:7" s="33" customFormat="1" x14ac:dyDescent="0.35">
      <c r="A73" s="32" t="s">
        <v>136</v>
      </c>
      <c r="B73" s="53" t="s">
        <v>30</v>
      </c>
      <c r="C73" s="34" t="s">
        <v>25</v>
      </c>
      <c r="D73" s="34" t="s">
        <v>26</v>
      </c>
      <c r="E73" s="34"/>
      <c r="F73" s="36"/>
      <c r="G73" s="36">
        <f t="shared" si="1"/>
        <v>0</v>
      </c>
    </row>
    <row r="74" spans="1:7" s="33" customFormat="1" x14ac:dyDescent="0.35">
      <c r="A74" s="32" t="s">
        <v>160</v>
      </c>
      <c r="B74" s="53" t="s">
        <v>31</v>
      </c>
      <c r="C74" s="34"/>
      <c r="D74" s="34"/>
      <c r="E74" s="34"/>
      <c r="F74" s="36"/>
      <c r="G74" s="36">
        <f t="shared" si="1"/>
        <v>0</v>
      </c>
    </row>
    <row r="75" spans="1:7" s="33" customFormat="1" x14ac:dyDescent="0.35">
      <c r="A75" s="32" t="s">
        <v>188</v>
      </c>
      <c r="B75" s="54" t="s">
        <v>147</v>
      </c>
      <c r="C75" s="34" t="s">
        <v>25</v>
      </c>
      <c r="D75" s="34" t="s">
        <v>26</v>
      </c>
      <c r="E75" s="34"/>
      <c r="F75" s="36"/>
      <c r="G75" s="36">
        <f t="shared" si="1"/>
        <v>0</v>
      </c>
    </row>
    <row r="76" spans="1:7" s="33" customFormat="1" x14ac:dyDescent="0.35">
      <c r="A76" s="32" t="s">
        <v>189</v>
      </c>
      <c r="B76" s="54" t="s">
        <v>148</v>
      </c>
      <c r="C76" s="34" t="s">
        <v>153</v>
      </c>
      <c r="D76" s="34" t="s">
        <v>155</v>
      </c>
      <c r="E76" s="34"/>
      <c r="F76" s="36"/>
      <c r="G76" s="36">
        <f t="shared" si="1"/>
        <v>0</v>
      </c>
    </row>
    <row r="77" spans="1:7" s="33" customFormat="1" x14ac:dyDescent="0.35">
      <c r="A77" s="32" t="s">
        <v>190</v>
      </c>
      <c r="B77" s="54" t="s">
        <v>68</v>
      </c>
      <c r="C77" s="34" t="s">
        <v>154</v>
      </c>
      <c r="D77" s="34" t="s">
        <v>165</v>
      </c>
      <c r="E77" s="34"/>
      <c r="F77" s="36"/>
      <c r="G77" s="36">
        <f t="shared" si="1"/>
        <v>0</v>
      </c>
    </row>
    <row r="78" spans="1:7" s="33" customFormat="1" x14ac:dyDescent="0.35">
      <c r="A78" s="32" t="s">
        <v>191</v>
      </c>
      <c r="B78" s="54" t="s">
        <v>69</v>
      </c>
      <c r="C78" s="34" t="s">
        <v>154</v>
      </c>
      <c r="D78" s="34" t="s">
        <v>165</v>
      </c>
      <c r="E78" s="34"/>
      <c r="F78" s="36"/>
      <c r="G78" s="36">
        <f t="shared" si="1"/>
        <v>0</v>
      </c>
    </row>
    <row r="79" spans="1:7" s="33" customFormat="1" x14ac:dyDescent="0.35">
      <c r="A79" s="32" t="s">
        <v>192</v>
      </c>
      <c r="B79" s="53" t="s">
        <v>149</v>
      </c>
      <c r="C79" s="34" t="s">
        <v>153</v>
      </c>
      <c r="D79" s="34" t="s">
        <v>155</v>
      </c>
      <c r="E79" s="34"/>
      <c r="F79" s="36"/>
      <c r="G79" s="36">
        <f t="shared" si="1"/>
        <v>0</v>
      </c>
    </row>
    <row r="80" spans="1:7" s="33" customFormat="1" x14ac:dyDescent="0.35">
      <c r="A80" s="32" t="s">
        <v>193</v>
      </c>
      <c r="B80" s="53" t="s">
        <v>150</v>
      </c>
      <c r="C80" s="34" t="s">
        <v>29</v>
      </c>
      <c r="D80" s="34" t="s">
        <v>26</v>
      </c>
      <c r="E80" s="34"/>
      <c r="F80" s="36"/>
      <c r="G80" s="36">
        <f t="shared" si="1"/>
        <v>0</v>
      </c>
    </row>
    <row r="81" spans="1:9" s="33" customFormat="1" ht="13" x14ac:dyDescent="0.35">
      <c r="A81" s="32"/>
      <c r="B81" s="45"/>
      <c r="C81" s="34"/>
      <c r="D81" s="34"/>
      <c r="E81" s="34"/>
      <c r="F81" s="36"/>
      <c r="G81" s="36">
        <f t="shared" si="1"/>
        <v>0</v>
      </c>
    </row>
    <row r="82" spans="1:9" s="33" customFormat="1" ht="13" x14ac:dyDescent="0.35">
      <c r="A82" s="50">
        <v>5</v>
      </c>
      <c r="B82" s="45" t="s">
        <v>151</v>
      </c>
      <c r="C82" s="34" t="s">
        <v>25</v>
      </c>
      <c r="D82" s="34" t="s">
        <v>26</v>
      </c>
      <c r="E82" s="34"/>
      <c r="F82" s="36"/>
      <c r="G82" s="36">
        <f t="shared" si="1"/>
        <v>0</v>
      </c>
    </row>
    <row r="83" spans="1:9" s="33" customFormat="1" ht="13" x14ac:dyDescent="0.35">
      <c r="A83" s="50"/>
      <c r="B83" s="45"/>
      <c r="C83" s="34"/>
      <c r="D83" s="34"/>
      <c r="E83" s="34"/>
      <c r="F83" s="36"/>
      <c r="G83" s="36"/>
    </row>
    <row r="84" spans="1:9" s="33" customFormat="1" ht="13" x14ac:dyDescent="0.35">
      <c r="A84" s="50"/>
      <c r="B84" s="47" t="s">
        <v>27</v>
      </c>
      <c r="C84" s="34"/>
      <c r="D84" s="34"/>
      <c r="E84" s="34"/>
      <c r="F84" s="36"/>
      <c r="G84" s="48">
        <f>SUM(G11:G83)</f>
        <v>0</v>
      </c>
    </row>
    <row r="85" spans="1:9" s="33" customFormat="1" ht="13" x14ac:dyDescent="0.35">
      <c r="A85" s="50"/>
      <c r="B85" s="45"/>
      <c r="C85" s="34"/>
      <c r="D85" s="34"/>
      <c r="E85" s="34"/>
      <c r="F85" s="36"/>
      <c r="G85" s="36"/>
    </row>
    <row r="86" spans="1:9" s="33" customFormat="1" ht="13" x14ac:dyDescent="0.35">
      <c r="A86" s="50"/>
      <c r="B86" s="45" t="s">
        <v>35</v>
      </c>
      <c r="C86" s="34"/>
      <c r="D86" s="34"/>
      <c r="E86" s="34"/>
      <c r="F86" s="36"/>
      <c r="G86" s="36"/>
    </row>
    <row r="87" spans="1:9" s="33" customFormat="1" ht="13" x14ac:dyDescent="0.35">
      <c r="A87" s="50"/>
      <c r="B87" s="45"/>
      <c r="C87" s="34"/>
      <c r="D87" s="34"/>
      <c r="E87" s="34"/>
      <c r="F87" s="36"/>
      <c r="G87" s="36"/>
    </row>
    <row r="88" spans="1:9" s="33" customFormat="1" ht="13" x14ac:dyDescent="0.35">
      <c r="A88" s="50">
        <v>4</v>
      </c>
      <c r="B88" s="45" t="s">
        <v>54</v>
      </c>
      <c r="C88" s="34"/>
      <c r="D88" s="34"/>
      <c r="E88" s="34"/>
      <c r="F88" s="36"/>
      <c r="G88" s="36">
        <f t="shared" ref="G88:G97" si="2">F88*D88</f>
        <v>0</v>
      </c>
    </row>
    <row r="89" spans="1:9" s="33" customFormat="1" ht="13" x14ac:dyDescent="0.35">
      <c r="A89" s="50"/>
      <c r="B89" s="45"/>
      <c r="C89" s="34"/>
      <c r="D89" s="34"/>
      <c r="E89" s="34"/>
      <c r="F89" s="36"/>
      <c r="G89" s="36">
        <f t="shared" si="2"/>
        <v>0</v>
      </c>
    </row>
    <row r="90" spans="1:9" s="33" customFormat="1" x14ac:dyDescent="0.35">
      <c r="A90" s="32" t="s">
        <v>137</v>
      </c>
      <c r="B90" s="52" t="s">
        <v>172</v>
      </c>
      <c r="C90" s="34"/>
      <c r="D90" s="34"/>
      <c r="E90" s="34"/>
      <c r="F90" s="36"/>
      <c r="G90" s="36">
        <f t="shared" si="2"/>
        <v>0</v>
      </c>
    </row>
    <row r="91" spans="1:9" s="33" customFormat="1" x14ac:dyDescent="0.35">
      <c r="A91" s="32" t="s">
        <v>143</v>
      </c>
      <c r="B91" s="53" t="s">
        <v>173</v>
      </c>
      <c r="C91" s="34"/>
      <c r="D91" s="34"/>
      <c r="E91" s="34"/>
      <c r="F91" s="36"/>
      <c r="G91" s="36">
        <f t="shared" si="2"/>
        <v>0</v>
      </c>
    </row>
    <row r="92" spans="1:9" s="33" customFormat="1" x14ac:dyDescent="0.35">
      <c r="A92" s="32"/>
      <c r="B92" s="63" t="s">
        <v>174</v>
      </c>
      <c r="C92" s="34" t="s">
        <v>154</v>
      </c>
      <c r="D92" s="34" t="s">
        <v>177</v>
      </c>
      <c r="E92" s="34"/>
      <c r="F92" s="36"/>
      <c r="G92" s="36">
        <f t="shared" si="2"/>
        <v>0</v>
      </c>
      <c r="I92" s="33">
        <f>11*2.9</f>
        <v>31.9</v>
      </c>
    </row>
    <row r="93" spans="1:9" s="33" customFormat="1" x14ac:dyDescent="0.35">
      <c r="A93" s="32"/>
      <c r="B93" s="63" t="s">
        <v>175</v>
      </c>
      <c r="C93" s="34" t="s">
        <v>154</v>
      </c>
      <c r="D93" s="34" t="s">
        <v>176</v>
      </c>
      <c r="E93" s="34"/>
      <c r="F93" s="36"/>
      <c r="G93" s="36">
        <f t="shared" si="2"/>
        <v>0</v>
      </c>
      <c r="I93" s="33">
        <f>12*0.5</f>
        <v>6</v>
      </c>
    </row>
    <row r="94" spans="1:9" s="33" customFormat="1" x14ac:dyDescent="0.35">
      <c r="A94" s="32" t="s">
        <v>144</v>
      </c>
      <c r="B94" s="53" t="s">
        <v>68</v>
      </c>
      <c r="C94" s="34" t="s">
        <v>154</v>
      </c>
      <c r="D94" s="34" t="s">
        <v>178</v>
      </c>
      <c r="E94" s="34"/>
      <c r="F94" s="36"/>
      <c r="G94" s="36">
        <f t="shared" si="2"/>
        <v>0</v>
      </c>
      <c r="I94" s="33">
        <f>(32+6)*2</f>
        <v>76</v>
      </c>
    </row>
    <row r="95" spans="1:9" s="33" customFormat="1" ht="13" x14ac:dyDescent="0.35">
      <c r="A95" s="50"/>
      <c r="B95" s="45"/>
      <c r="C95" s="34"/>
      <c r="D95" s="34"/>
      <c r="E95" s="34"/>
      <c r="F95" s="36"/>
      <c r="G95" s="36">
        <f t="shared" si="2"/>
        <v>0</v>
      </c>
    </row>
    <row r="96" spans="1:9" s="33" customFormat="1" ht="13" x14ac:dyDescent="0.35">
      <c r="A96" s="50"/>
      <c r="B96" s="47" t="s">
        <v>28</v>
      </c>
      <c r="C96" s="34"/>
      <c r="D96" s="34"/>
      <c r="E96" s="34"/>
      <c r="F96" s="36"/>
      <c r="G96" s="48">
        <f>SUM(G88:G95)</f>
        <v>0</v>
      </c>
    </row>
    <row r="97" spans="1:8" s="33" customFormat="1" ht="13" x14ac:dyDescent="0.35">
      <c r="A97" s="32"/>
      <c r="B97" s="45"/>
      <c r="C97" s="34"/>
      <c r="D97" s="34"/>
      <c r="E97" s="34"/>
      <c r="F97" s="36"/>
      <c r="G97" s="36">
        <f t="shared" si="2"/>
        <v>0</v>
      </c>
    </row>
    <row r="98" spans="1:8" s="33" customFormat="1" x14ac:dyDescent="0.35">
      <c r="A98" s="32"/>
      <c r="B98" s="41"/>
      <c r="C98" s="34"/>
      <c r="D98" s="34"/>
      <c r="E98" s="34"/>
      <c r="F98" s="36"/>
      <c r="G98" s="36">
        <f>F98*D98</f>
        <v>0</v>
      </c>
    </row>
    <row r="99" spans="1:8" ht="14" x14ac:dyDescent="0.35">
      <c r="A99" s="23"/>
      <c r="B99" s="24" t="str">
        <f>"Total HT "&amp;A4</f>
        <v>Total HT LOT 01 - MACONNERIE - VRD - ESPACES VERTS</v>
      </c>
      <c r="C99" s="25"/>
      <c r="D99" s="26"/>
      <c r="E99" s="26"/>
      <c r="F99" s="37"/>
      <c r="G99" s="27">
        <f>G84+G96</f>
        <v>0</v>
      </c>
      <c r="H99" s="16"/>
    </row>
    <row r="100" spans="1:8" s="16" customFormat="1" ht="14" x14ac:dyDescent="0.35">
      <c r="A100" s="28"/>
      <c r="B100" s="55" t="s">
        <v>5</v>
      </c>
      <c r="C100" s="29"/>
      <c r="D100" s="15"/>
      <c r="E100" s="15"/>
      <c r="F100" s="38"/>
      <c r="G100" s="57">
        <f>G99*0.2</f>
        <v>0</v>
      </c>
      <c r="H100" s="14"/>
    </row>
    <row r="101" spans="1:8" x14ac:dyDescent="0.35">
      <c r="A101" s="30"/>
      <c r="B101" s="56" t="str">
        <f>"Total TTC "&amp;A4</f>
        <v>Total TTC LOT 01 - MACONNERIE - VRD - ESPACES VERTS</v>
      </c>
      <c r="C101" s="30"/>
      <c r="D101" s="31"/>
      <c r="E101" s="31"/>
      <c r="F101" s="39"/>
      <c r="G101" s="58">
        <f>+G100+G99</f>
        <v>0</v>
      </c>
    </row>
    <row r="103" spans="1:8" ht="13" x14ac:dyDescent="0.35">
      <c r="A103" s="14"/>
      <c r="B103" s="107" t="s">
        <v>196</v>
      </c>
      <c r="C103" s="107"/>
      <c r="D103" s="107"/>
      <c r="E103" s="107"/>
      <c r="F103" s="107"/>
      <c r="G103" s="107"/>
    </row>
    <row r="104" spans="1:8" ht="13" x14ac:dyDescent="0.35">
      <c r="A104" s="68"/>
      <c r="B104" s="107" t="s">
        <v>197</v>
      </c>
      <c r="C104" s="107"/>
      <c r="D104" s="107"/>
      <c r="E104" s="107"/>
      <c r="F104" s="107"/>
      <c r="G104" s="107"/>
    </row>
    <row r="107" spans="1:8" ht="14" x14ac:dyDescent="0.35">
      <c r="A107" s="59" t="s">
        <v>1</v>
      </c>
      <c r="B107" s="60" t="s">
        <v>2</v>
      </c>
      <c r="C107" s="61" t="s">
        <v>0</v>
      </c>
      <c r="D107" s="61" t="s">
        <v>24</v>
      </c>
      <c r="E107" s="61" t="s">
        <v>24</v>
      </c>
      <c r="F107" s="62" t="s">
        <v>3</v>
      </c>
      <c r="G107" s="62" t="s">
        <v>4</v>
      </c>
    </row>
    <row r="108" spans="1:8" ht="13" x14ac:dyDescent="0.35">
      <c r="A108" s="32"/>
      <c r="B108" s="45"/>
      <c r="C108" s="34"/>
      <c r="D108" s="34"/>
      <c r="E108" s="34"/>
      <c r="F108" s="36"/>
      <c r="G108" s="36"/>
    </row>
    <row r="109" spans="1:8" s="33" customFormat="1" ht="13" x14ac:dyDescent="0.35">
      <c r="A109" s="50">
        <v>6</v>
      </c>
      <c r="B109" s="45" t="s">
        <v>161</v>
      </c>
      <c r="C109" s="34"/>
      <c r="D109" s="34"/>
      <c r="E109" s="34"/>
      <c r="F109" s="36"/>
      <c r="G109" s="36"/>
    </row>
    <row r="110" spans="1:8" s="33" customFormat="1" ht="13" x14ac:dyDescent="0.35">
      <c r="A110" s="32"/>
      <c r="B110" s="45"/>
      <c r="C110" s="34"/>
      <c r="D110" s="34"/>
      <c r="E110" s="34"/>
      <c r="F110" s="36"/>
      <c r="G110" s="36"/>
    </row>
    <row r="111" spans="1:8" s="33" customFormat="1" x14ac:dyDescent="0.35">
      <c r="A111" s="32" t="s">
        <v>162</v>
      </c>
      <c r="B111" s="52" t="s">
        <v>134</v>
      </c>
      <c r="C111" s="34"/>
      <c r="D111" s="34"/>
      <c r="E111" s="34"/>
      <c r="F111" s="36"/>
      <c r="G111" s="36"/>
    </row>
    <row r="112" spans="1:8" s="33" customFormat="1" ht="13" x14ac:dyDescent="0.35">
      <c r="A112" s="32" t="s">
        <v>163</v>
      </c>
      <c r="B112" s="53" t="s">
        <v>199</v>
      </c>
      <c r="C112" s="34" t="s">
        <v>25</v>
      </c>
      <c r="D112" s="46">
        <v>1</v>
      </c>
      <c r="E112" s="46"/>
      <c r="F112" s="36"/>
      <c r="G112" s="48">
        <f t="shared" ref="G112:G114" si="3">E112*F112</f>
        <v>0</v>
      </c>
    </row>
    <row r="113" spans="1:7" s="33" customFormat="1" x14ac:dyDescent="0.35">
      <c r="A113" s="32"/>
      <c r="B113" s="53"/>
      <c r="C113" s="34"/>
      <c r="D113" s="46"/>
      <c r="E113" s="46"/>
      <c r="F113" s="36"/>
      <c r="G113" s="36"/>
    </row>
    <row r="114" spans="1:7" s="33" customFormat="1" ht="13" x14ac:dyDescent="0.35">
      <c r="A114" s="32" t="s">
        <v>164</v>
      </c>
      <c r="B114" s="53" t="s">
        <v>200</v>
      </c>
      <c r="C114" s="34" t="s">
        <v>25</v>
      </c>
      <c r="D114" s="46">
        <v>1</v>
      </c>
      <c r="E114" s="46"/>
      <c r="F114" s="36"/>
      <c r="G114" s="48">
        <f t="shared" si="3"/>
        <v>0</v>
      </c>
    </row>
    <row r="115" spans="1:7" s="33" customFormat="1" x14ac:dyDescent="0.35">
      <c r="A115" s="32"/>
      <c r="B115" s="53"/>
      <c r="C115" s="34"/>
      <c r="D115" s="46"/>
      <c r="E115" s="46"/>
      <c r="F115" s="36"/>
      <c r="G115" s="36"/>
    </row>
    <row r="116" spans="1:7" s="33" customFormat="1" ht="13" x14ac:dyDescent="0.35">
      <c r="A116" s="32" t="s">
        <v>179</v>
      </c>
      <c r="B116" s="52" t="s">
        <v>201</v>
      </c>
      <c r="C116" s="34"/>
      <c r="D116" s="34"/>
      <c r="E116" s="34"/>
      <c r="F116" s="36"/>
      <c r="G116" s="48">
        <f>SUM(G117:G124)</f>
        <v>0</v>
      </c>
    </row>
    <row r="117" spans="1:7" s="33" customFormat="1" x14ac:dyDescent="0.35">
      <c r="A117" s="32" t="s">
        <v>180</v>
      </c>
      <c r="B117" s="53" t="s">
        <v>195</v>
      </c>
      <c r="C117" s="34" t="s">
        <v>25</v>
      </c>
      <c r="D117" s="34" t="s">
        <v>26</v>
      </c>
      <c r="E117" s="34"/>
      <c r="F117" s="36"/>
      <c r="G117" s="36">
        <f t="shared" ref="G117:G125" si="4">F117*D117</f>
        <v>0</v>
      </c>
    </row>
    <row r="118" spans="1:7" s="33" customFormat="1" x14ac:dyDescent="0.35">
      <c r="A118" s="32" t="s">
        <v>181</v>
      </c>
      <c r="B118" s="53" t="s">
        <v>138</v>
      </c>
      <c r="C118" s="34" t="s">
        <v>29</v>
      </c>
      <c r="D118" s="34" t="s">
        <v>26</v>
      </c>
      <c r="E118" s="34"/>
      <c r="F118" s="36"/>
      <c r="G118" s="36">
        <f t="shared" si="4"/>
        <v>0</v>
      </c>
    </row>
    <row r="119" spans="1:7" s="33" customFormat="1" x14ac:dyDescent="0.35">
      <c r="A119" s="32" t="s">
        <v>182</v>
      </c>
      <c r="B119" s="53" t="s">
        <v>139</v>
      </c>
      <c r="C119" s="34" t="s">
        <v>29</v>
      </c>
      <c r="D119" s="34" t="s">
        <v>171</v>
      </c>
      <c r="E119" s="34"/>
      <c r="F119" s="36"/>
      <c r="G119" s="36">
        <f t="shared" si="4"/>
        <v>0</v>
      </c>
    </row>
    <row r="120" spans="1:7" s="33" customFormat="1" x14ac:dyDescent="0.35">
      <c r="A120" s="32" t="s">
        <v>183</v>
      </c>
      <c r="B120" s="53" t="s">
        <v>140</v>
      </c>
      <c r="C120" s="34" t="s">
        <v>29</v>
      </c>
      <c r="D120" s="34" t="s">
        <v>194</v>
      </c>
      <c r="E120" s="34"/>
      <c r="F120" s="36"/>
      <c r="G120" s="36">
        <f t="shared" si="4"/>
        <v>0</v>
      </c>
    </row>
    <row r="121" spans="1:7" s="33" customFormat="1" x14ac:dyDescent="0.35">
      <c r="A121" s="32" t="s">
        <v>184</v>
      </c>
      <c r="B121" s="53" t="s">
        <v>141</v>
      </c>
      <c r="C121" s="34" t="s">
        <v>25</v>
      </c>
      <c r="D121" s="34" t="s">
        <v>26</v>
      </c>
      <c r="E121" s="34"/>
      <c r="F121" s="36"/>
      <c r="G121" s="36">
        <f t="shared" si="4"/>
        <v>0</v>
      </c>
    </row>
    <row r="122" spans="1:7" s="33" customFormat="1" x14ac:dyDescent="0.35">
      <c r="A122" s="32" t="s">
        <v>185</v>
      </c>
      <c r="B122" s="53" t="s">
        <v>74</v>
      </c>
      <c r="C122" s="34" t="s">
        <v>25</v>
      </c>
      <c r="D122" s="34" t="s">
        <v>26</v>
      </c>
      <c r="E122" s="34"/>
      <c r="F122" s="36"/>
      <c r="G122" s="36">
        <f t="shared" si="4"/>
        <v>0</v>
      </c>
    </row>
    <row r="123" spans="1:7" s="33" customFormat="1" x14ac:dyDescent="0.35">
      <c r="A123" s="32" t="s">
        <v>186</v>
      </c>
      <c r="B123" s="53" t="s">
        <v>75</v>
      </c>
      <c r="C123" s="34" t="s">
        <v>25</v>
      </c>
      <c r="D123" s="34" t="s">
        <v>26</v>
      </c>
      <c r="E123" s="34"/>
      <c r="F123" s="36"/>
      <c r="G123" s="36">
        <f t="shared" si="4"/>
        <v>0</v>
      </c>
    </row>
    <row r="124" spans="1:7" s="33" customFormat="1" x14ac:dyDescent="0.35">
      <c r="A124" s="32" t="s">
        <v>187</v>
      </c>
      <c r="B124" s="53" t="s">
        <v>142</v>
      </c>
      <c r="C124" s="34" t="s">
        <v>29</v>
      </c>
      <c r="D124" s="34" t="s">
        <v>26</v>
      </c>
      <c r="E124" s="34"/>
      <c r="F124" s="36"/>
      <c r="G124" s="36">
        <f t="shared" si="4"/>
        <v>0</v>
      </c>
    </row>
    <row r="125" spans="1:7" s="33" customFormat="1" ht="13" x14ac:dyDescent="0.35">
      <c r="A125" s="32"/>
      <c r="B125" s="45"/>
      <c r="C125" s="34"/>
      <c r="D125" s="34"/>
      <c r="E125" s="34"/>
      <c r="F125" s="36"/>
      <c r="G125" s="36">
        <f t="shared" si="4"/>
        <v>0</v>
      </c>
    </row>
    <row r="126" spans="1:7" s="33" customFormat="1" x14ac:dyDescent="0.35">
      <c r="A126" s="32"/>
      <c r="B126" s="53"/>
      <c r="C126" s="34"/>
      <c r="D126" s="46"/>
      <c r="E126" s="46"/>
      <c r="F126" s="36"/>
      <c r="G126" s="36"/>
    </row>
    <row r="127" spans="1:7" s="33" customFormat="1" ht="13" x14ac:dyDescent="0.35">
      <c r="A127" s="64"/>
      <c r="B127" s="65"/>
      <c r="C127" s="66"/>
      <c r="D127" s="66"/>
      <c r="E127" s="66"/>
      <c r="F127" s="67"/>
      <c r="G127" s="67"/>
    </row>
  </sheetData>
  <mergeCells count="6">
    <mergeCell ref="B104:G104"/>
    <mergeCell ref="A4:G4"/>
    <mergeCell ref="A1:G1"/>
    <mergeCell ref="A2:G2"/>
    <mergeCell ref="A3:G3"/>
    <mergeCell ref="B103:G103"/>
  </mergeCells>
  <phoneticPr fontId="33" type="noConversion"/>
  <printOptions horizontalCentered="1"/>
  <pageMargins left="0.31496062992125984" right="0.31496062992125984" top="0.74803149606299213" bottom="0.55118110236220474" header="0.31496062992125984" footer="0.27559055118110237"/>
  <pageSetup paperSize="9" scale="76" fitToHeight="0" orientation="portrait" r:id="rId1"/>
  <headerFooter>
    <oddHeader>&amp;L&amp;"Arial,Normal"&amp;9RECTORAT de l’ACADEMIE de Nice &amp;R&amp;"Arial,Normal"&amp;9CINFORA</oddHeader>
    <oddFooter>&amp;R&amp;"Arial,Normal"&amp;9&amp;P/&amp;N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ESTIM</vt:lpstr>
      <vt:lpstr>ESTIM!Impression_des_titres</vt:lpstr>
      <vt:lpstr>ESTIM!Zone_d_impression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 ISNART</dc:creator>
  <cp:lastModifiedBy>Nathalie Jago</cp:lastModifiedBy>
  <cp:lastPrinted>2024-09-26T07:37:53Z</cp:lastPrinted>
  <dcterms:created xsi:type="dcterms:W3CDTF">2013-12-02T16:24:56Z</dcterms:created>
  <dcterms:modified xsi:type="dcterms:W3CDTF">2024-09-26T07:38:01Z</dcterms:modified>
</cp:coreProperties>
</file>