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Synapse-Macon-BFC\AFFAIRES\2022\220122 CHAMONIX PGHM\VRD-TER\4. DCE\"/>
    </mc:Choice>
  </mc:AlternateContent>
  <xr:revisionPtr revIDLastSave="0" documentId="13_ncr:1_{B8D3AE0E-9191-469E-9705-6CE26BD9C8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n°01 VRD" sheetId="3" r:id="rId1"/>
  </sheets>
  <definedNames>
    <definedName name="ESSAI">999</definedName>
    <definedName name="_xlnm.Print_Area" localSheetId="0">'Lot n°01 VRD'!$A$1:$G$133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6" i="3" l="1"/>
  <c r="G122" i="3"/>
  <c r="G115" i="3"/>
  <c r="F130" i="3" s="1"/>
  <c r="G97" i="3"/>
  <c r="G57" i="3"/>
  <c r="G49" i="3"/>
  <c r="G35" i="3"/>
  <c r="G90" i="3"/>
  <c r="G9" i="3" l="1"/>
  <c r="G10" i="3"/>
  <c r="G11" i="3"/>
  <c r="G12" i="3"/>
  <c r="G13" i="3"/>
  <c r="G14" i="3"/>
  <c r="G15" i="3"/>
  <c r="G17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8" i="3"/>
  <c r="G39" i="3"/>
  <c r="G40" i="3"/>
  <c r="G41" i="3"/>
  <c r="G42" i="3"/>
  <c r="G43" i="3"/>
  <c r="G44" i="3"/>
  <c r="G45" i="3"/>
  <c r="G46" i="3"/>
  <c r="G47" i="3"/>
  <c r="G48" i="3"/>
  <c r="G52" i="3"/>
  <c r="G53" i="3"/>
  <c r="G54" i="3"/>
  <c r="G55" i="3"/>
  <c r="G56" i="3"/>
  <c r="G61" i="3"/>
  <c r="G63" i="3"/>
  <c r="G65" i="3"/>
  <c r="G66" i="3"/>
  <c r="G67" i="3"/>
  <c r="G68" i="3"/>
  <c r="G73" i="3"/>
  <c r="G74" i="3"/>
  <c r="G76" i="3"/>
  <c r="G77" i="3"/>
  <c r="G78" i="3"/>
  <c r="G79" i="3"/>
  <c r="G81" i="3"/>
  <c r="G82" i="3"/>
  <c r="G83" i="3"/>
  <c r="G84" i="3"/>
  <c r="G85" i="3"/>
  <c r="G86" i="3"/>
  <c r="G87" i="3"/>
  <c r="G92" i="3"/>
  <c r="G94" i="3"/>
  <c r="G95" i="3"/>
  <c r="G100" i="3"/>
  <c r="G104" i="3"/>
  <c r="G105" i="3"/>
  <c r="G106" i="3"/>
  <c r="G108" i="3"/>
  <c r="G109" i="3"/>
  <c r="G110" i="3"/>
  <c r="G111" i="3"/>
  <c r="G113" i="3"/>
  <c r="G114" i="3"/>
  <c r="G118" i="3"/>
  <c r="G119" i="3"/>
  <c r="G120" i="3"/>
  <c r="G121" i="3"/>
  <c r="G125" i="3"/>
  <c r="G107" i="3" l="1"/>
  <c r="G71" i="3" l="1"/>
  <c r="G18" i="3"/>
  <c r="G101" i="3" l="1"/>
  <c r="F131" i="3" l="1"/>
  <c r="F132" i="3" s="1"/>
</calcChain>
</file>

<file path=xl/sharedStrings.xml><?xml version="1.0" encoding="utf-8"?>
<sst xmlns="http://schemas.openxmlformats.org/spreadsheetml/2006/main" count="258" uniqueCount="162">
  <si>
    <t>Code</t>
  </si>
  <si>
    <t>Désignation</t>
  </si>
  <si>
    <t>Unité</t>
  </si>
  <si>
    <t>P.U. HT</t>
  </si>
  <si>
    <t>Montant HT</t>
  </si>
  <si>
    <t>PRESTATIONS GENERALES/TRAVAUX PREPARATOIRES</t>
  </si>
  <si>
    <t>Plan d'exécution, implantation, DOE</t>
  </si>
  <si>
    <t>F</t>
  </si>
  <si>
    <t>Installation provisoire de chantier</t>
  </si>
  <si>
    <t>Repérage des réseaux existants</t>
  </si>
  <si>
    <t>U</t>
  </si>
  <si>
    <t>m²</t>
  </si>
  <si>
    <t>Terrassements en déblai pour mise à la cote des fonds de forme</t>
  </si>
  <si>
    <t>m3</t>
  </si>
  <si>
    <t>Evacuation des matériaux excédentaires en décharge</t>
  </si>
  <si>
    <t>Couche de fondation en GNT 0/80</t>
  </si>
  <si>
    <t>Récolement planimétrique et altimétrique, essais à la plaque</t>
  </si>
  <si>
    <t>Fouilles en tranchée y compris remblaiement</t>
  </si>
  <si>
    <t>ml</t>
  </si>
  <si>
    <t>Canalisation PVC CR8</t>
  </si>
  <si>
    <t>50x50 cm + tampon fonte hydraulique</t>
  </si>
  <si>
    <t>INFRASTRUCTURE COURANT FORT / FAIBLE</t>
  </si>
  <si>
    <t>Essais de mandrinage</t>
  </si>
  <si>
    <t>ø800 + tampon fonte articulé D400</t>
  </si>
  <si>
    <t>EAUX PLUVIALES</t>
  </si>
  <si>
    <t>Caniveau à grille</t>
  </si>
  <si>
    <t>Purge réglage compactage des fonds d'encaissement après réseaux</t>
  </si>
  <si>
    <t>TVA à 20,00 %</t>
  </si>
  <si>
    <t>PVC ø160 mm</t>
  </si>
  <si>
    <t>PVC ø200</t>
  </si>
  <si>
    <t xml:space="preserve">EAUX USEES </t>
  </si>
  <si>
    <t>5,1,1</t>
  </si>
  <si>
    <t>5,1,2</t>
  </si>
  <si>
    <t>5,1,3</t>
  </si>
  <si>
    <t>5,3,2</t>
  </si>
  <si>
    <t>AMENAGEMENTS DE SURFACES</t>
  </si>
  <si>
    <t>5,1,2,1</t>
  </si>
  <si>
    <t>Raccordement sur regard existant</t>
  </si>
  <si>
    <t>5,1,5</t>
  </si>
  <si>
    <t>Regard de visite et de branchement</t>
  </si>
  <si>
    <t>5,2,1</t>
  </si>
  <si>
    <t>5,2,2</t>
  </si>
  <si>
    <t>5,2,2,1</t>
  </si>
  <si>
    <t>5,2,2,2</t>
  </si>
  <si>
    <t>5,2,3</t>
  </si>
  <si>
    <t>5,2,3,1</t>
  </si>
  <si>
    <t>5,2,3,2</t>
  </si>
  <si>
    <t>5,2,3,3</t>
  </si>
  <si>
    <t>Largeur 100 mm + grille fonte PMR</t>
  </si>
  <si>
    <t>5,2,4</t>
  </si>
  <si>
    <t>5,2,5</t>
  </si>
  <si>
    <t>Enherbement type pelouse rustique</t>
  </si>
  <si>
    <t>TOTAL LOT 01 VRD H.T.</t>
  </si>
  <si>
    <t>TOTAL LOT 01 VRD T.T.C.</t>
  </si>
  <si>
    <t>5,1,3,1</t>
  </si>
  <si>
    <t>Arbre de haute tige, y compris fosse</t>
  </si>
  <si>
    <t>5,3,2,1</t>
  </si>
  <si>
    <t>5,3,3</t>
  </si>
  <si>
    <t>ESPACES VERTS</t>
  </si>
  <si>
    <t>Qté</t>
  </si>
  <si>
    <t>TERRASSEMENTS GENERAUX EXTERIEURS</t>
  </si>
  <si>
    <t>Chambre de tirage béton, tampon fonte</t>
  </si>
  <si>
    <t>40x40 cm + tampon fonte hydraulique B125</t>
  </si>
  <si>
    <t>Regard + Grille 50x50 fonte C250</t>
  </si>
  <si>
    <t>Finition du fond de forme et géotextile</t>
  </si>
  <si>
    <t>Garantie de reprise 1 an</t>
  </si>
  <si>
    <t>SOUS-TOTAL</t>
  </si>
  <si>
    <t>Essais à la plaque sur fond de terrassement</t>
  </si>
  <si>
    <t>Béton désactivé</t>
  </si>
  <si>
    <t>Dalle podotactile béton largeur 42cm</t>
  </si>
  <si>
    <t>2,8,1</t>
  </si>
  <si>
    <t>2,8,2</t>
  </si>
  <si>
    <t>2,8,3</t>
  </si>
  <si>
    <t>2,8,4</t>
  </si>
  <si>
    <t>Regard de visite ø800 + tampon fonte articulé D400</t>
  </si>
  <si>
    <t>Raccordement sur réseau/regard existant</t>
  </si>
  <si>
    <t>Bordures béton</t>
  </si>
  <si>
    <t>2,8,5</t>
  </si>
  <si>
    <t>2,8,6</t>
  </si>
  <si>
    <t>2,8,7</t>
  </si>
  <si>
    <t>Dépose d'un regard existant</t>
  </si>
  <si>
    <t>2,8,8</t>
  </si>
  <si>
    <t>DECOMPOSITION DES PRIX GLOBALE ET FORFAITAIRE</t>
  </si>
  <si>
    <t>Curage, Inspection vidéo et AQC</t>
  </si>
  <si>
    <t>Fourreaux TPC aiguillés à enterrer, y compris tranchées</t>
  </si>
  <si>
    <t>Rabotage, décapage d'enrobé</t>
  </si>
  <si>
    <t>Couche de réglage GNT 0/31.5, type D21</t>
  </si>
  <si>
    <t>Couche de réglage GNT 0/31,5, type D21</t>
  </si>
  <si>
    <t>Bande de guidage</t>
  </si>
  <si>
    <t>Mise à la cote de regard existant</t>
  </si>
  <si>
    <t>5,1,6</t>
  </si>
  <si>
    <t>Curage, Inspection vidéo et essais d'étanchéité AQC</t>
  </si>
  <si>
    <t>5,2,4,1</t>
  </si>
  <si>
    <t>5,2,9</t>
  </si>
  <si>
    <t>5,2,10</t>
  </si>
  <si>
    <t>5,3,1</t>
  </si>
  <si>
    <t>Sondages de reconnaissance de réseaux</t>
  </si>
  <si>
    <t>TERRASSEMENT ENCAISSEMENT BATIMENTS</t>
  </si>
  <si>
    <t>Apport, épandage, nivellement de la terre végétale</t>
  </si>
  <si>
    <t>Plus-value pour difficultés d'accès</t>
  </si>
  <si>
    <t>Affaire n°220122 PGHM CHAMONIX</t>
  </si>
  <si>
    <t>PV pour terrassement rocher</t>
  </si>
  <si>
    <t>Démolition de maçonneries : escaliers rampes</t>
  </si>
  <si>
    <t>Dévoiement réseau EP PVC SN8 DN200</t>
  </si>
  <si>
    <t>Vidange dépose séparateur graisses</t>
  </si>
  <si>
    <t>Fourniture séparateur graisses neuf</t>
  </si>
  <si>
    <t xml:space="preserve">Dévoiement des réseaux EU et EP </t>
  </si>
  <si>
    <t>Dépose des réseaux</t>
  </si>
  <si>
    <t>Reprise aérienne des DEP</t>
  </si>
  <si>
    <t>Bordures CR1</t>
  </si>
  <si>
    <t>Couche de roulement BBSG 0/10, ép. 6 cm</t>
  </si>
  <si>
    <t>Marquage au sol</t>
  </si>
  <si>
    <t>Panonceau PMR</t>
  </si>
  <si>
    <t>Déplacement un RV grille</t>
  </si>
  <si>
    <t>Raccordement sur réseau existant</t>
  </si>
  <si>
    <t>Mise à la cote grille existante</t>
  </si>
  <si>
    <t>1ø110 + 1ø50 - IRVE</t>
  </si>
  <si>
    <t>Drainage bâtiment</t>
  </si>
  <si>
    <t>Regard 50x50 pour drain</t>
  </si>
  <si>
    <t>RESEAUX</t>
  </si>
  <si>
    <t>Dépose cuve fuel, y compris vidange, dégazage, remblaiement GNT</t>
  </si>
  <si>
    <t>Couche de fondation GNT 0/80 D3</t>
  </si>
  <si>
    <t>Remblaiement drainant contre voile enterré</t>
  </si>
  <si>
    <t>Remblaiement périmétrique en materiaux d'apport 0/200</t>
  </si>
  <si>
    <t>Dévoiement réseau EU PVC SN8 DN200</t>
  </si>
  <si>
    <t>Bordure T2</t>
  </si>
  <si>
    <t>Regard de tirage 50x50cm</t>
  </si>
  <si>
    <t>2,8,9</t>
  </si>
  <si>
    <t>2,8,11</t>
  </si>
  <si>
    <t>2,8,12</t>
  </si>
  <si>
    <t>2,8,13</t>
  </si>
  <si>
    <t>2,8,14</t>
  </si>
  <si>
    <t>2,8,15</t>
  </si>
  <si>
    <t>PVC ø160</t>
  </si>
  <si>
    <t>Caniveau béton CC1</t>
  </si>
  <si>
    <t>Bande stérile pied de façade</t>
  </si>
  <si>
    <t>MOBILIER</t>
  </si>
  <si>
    <t>Rack à vélo - 6 places</t>
  </si>
  <si>
    <t>Dévoiement réseau EUG PVC SN8 DN200</t>
  </si>
  <si>
    <t>Nivellement fin du parking Sud rénové</t>
  </si>
  <si>
    <t>Amené et repli pour 2ème phase de terrassement</t>
  </si>
  <si>
    <t>2,8,10</t>
  </si>
  <si>
    <t>5,1,4</t>
  </si>
  <si>
    <t>5,2,3,4</t>
  </si>
  <si>
    <t>5,2,6</t>
  </si>
  <si>
    <t>5,2,7</t>
  </si>
  <si>
    <t>5,2,8</t>
  </si>
  <si>
    <t>6,4,1</t>
  </si>
  <si>
    <t>6,4,2</t>
  </si>
  <si>
    <t>6,4,3</t>
  </si>
  <si>
    <r>
      <t>Lot n°01</t>
    </r>
    <r>
      <rPr>
        <b/>
        <sz val="14"/>
        <color rgb="FFFF0000"/>
        <rFont val="Calibri Light"/>
        <family val="2"/>
        <scheme val="major"/>
      </rPr>
      <t xml:space="preserve"> </t>
    </r>
    <r>
      <rPr>
        <b/>
        <sz val="14"/>
        <rFont val="Calibri Light"/>
        <family val="2"/>
        <scheme val="major"/>
      </rPr>
      <t>- TER - VRD - ESPACES VERTS</t>
    </r>
  </si>
  <si>
    <t>2,10,</t>
  </si>
  <si>
    <t>Abattage, dessouchage d'un arbre</t>
  </si>
  <si>
    <t>6,10,</t>
  </si>
  <si>
    <t>Dévoiement AEP : Sectionnement conduite existant + prolongation vers VS</t>
  </si>
  <si>
    <t>Dévoiement ENEDIS : Pose en tranchée TPC DN160mm</t>
  </si>
  <si>
    <t>3,10,</t>
  </si>
  <si>
    <t>5,3,3,1</t>
  </si>
  <si>
    <t>5,3,4</t>
  </si>
  <si>
    <t>6,10,1</t>
  </si>
  <si>
    <t>Panneaux de signalisation scellés</t>
  </si>
  <si>
    <t>Regard + pompes pour drainage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</si>
</sst>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8"/>
      <name val="Arial"/>
    </font>
    <font>
      <b/>
      <sz val="12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2"/>
      <name val="Calibri Light"/>
      <family val="2"/>
      <scheme val="major"/>
    </font>
    <font>
      <b/>
      <sz val="14"/>
      <name val="Calibri Light"/>
      <family val="2"/>
      <scheme val="major"/>
    </font>
    <font>
      <sz val="8"/>
      <name val="Arial"/>
      <family val="2"/>
    </font>
    <font>
      <b/>
      <sz val="16"/>
      <name val="Calibri Light"/>
      <family val="2"/>
      <scheme val="major"/>
    </font>
    <font>
      <b/>
      <sz val="14"/>
      <color rgb="FFFF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66">
    <xf numFmtId="0" fontId="0" fillId="0" borderId="0" xfId="0" applyAlignment="1" applyProtection="1"/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1" fontId="3" fillId="0" borderId="0" xfId="0" applyNumberFormat="1" applyFont="1" applyAlignment="1">
      <alignment horizontal="center" vertical="center"/>
      <protection locked="0"/>
    </xf>
    <xf numFmtId="164" fontId="3" fillId="0" borderId="0" xfId="0" applyNumberFormat="1" applyFont="1" applyAlignment="1">
      <alignment horizontal="left" vertical="top"/>
      <protection locked="0"/>
    </xf>
    <xf numFmtId="164" fontId="3" fillId="0" borderId="0" xfId="0" applyNumberFormat="1" applyFont="1" applyAlignment="1">
      <alignment horizontal="right" vertical="top"/>
      <protection locked="0"/>
    </xf>
    <xf numFmtId="164" fontId="3" fillId="0" borderId="0" xfId="0" applyNumberFormat="1" applyFont="1" applyAlignment="1">
      <alignment horizontal="right" vertical="center"/>
      <protection locked="0"/>
    </xf>
    <xf numFmtId="0" fontId="3" fillId="0" borderId="1" xfId="0" applyFont="1" applyBorder="1" applyAlignment="1">
      <alignment horizontal="center" vertical="center"/>
      <protection locked="0"/>
    </xf>
    <xf numFmtId="1" fontId="3" fillId="0" borderId="1" xfId="0" applyNumberFormat="1" applyFont="1" applyBorder="1" applyAlignment="1">
      <alignment horizontal="center" vertical="center"/>
      <protection locked="0"/>
    </xf>
    <xf numFmtId="164" fontId="3" fillId="0" borderId="1" xfId="0" applyNumberFormat="1" applyFont="1" applyBorder="1" applyAlignment="1">
      <alignment horizontal="right" vertical="center"/>
      <protection locked="0"/>
    </xf>
    <xf numFmtId="0" fontId="3" fillId="0" borderId="1" xfId="0" applyFont="1" applyBorder="1" applyAlignment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  <protection locked="0"/>
    </xf>
    <xf numFmtId="1" fontId="1" fillId="0" borderId="0" xfId="0" applyNumberFormat="1" applyFont="1" applyAlignment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 wrapText="1"/>
      <protection locked="0"/>
    </xf>
    <xf numFmtId="0" fontId="3" fillId="0" borderId="1" xfId="0" applyFont="1" applyBorder="1" applyAlignment="1">
      <alignment horizontal="right" vertical="center" wrapText="1"/>
      <protection locked="0"/>
    </xf>
    <xf numFmtId="0" fontId="2" fillId="4" borderId="1" xfId="0" applyFont="1" applyFill="1" applyBorder="1" applyAlignment="1">
      <alignment horizontal="center" vertical="center" wrapText="1"/>
      <protection locked="0"/>
    </xf>
    <xf numFmtId="1" fontId="2" fillId="4" borderId="1" xfId="0" applyNumberFormat="1" applyFont="1" applyFill="1" applyBorder="1" applyAlignment="1">
      <alignment horizontal="center" vertical="center" wrapText="1"/>
      <protection locked="0"/>
    </xf>
    <xf numFmtId="164" fontId="2" fillId="4" borderId="1" xfId="0" applyNumberFormat="1" applyFont="1" applyFill="1" applyBorder="1" applyAlignment="1">
      <alignment horizontal="center" vertical="center" wrapText="1"/>
      <protection locked="0"/>
    </xf>
    <xf numFmtId="0" fontId="2" fillId="3" borderId="1" xfId="0" applyFont="1" applyFill="1" applyBorder="1" applyAlignment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/>
      <protection locked="0"/>
    </xf>
    <xf numFmtId="164" fontId="3" fillId="3" borderId="1" xfId="0" applyNumberFormat="1" applyFont="1" applyFill="1" applyBorder="1" applyAlignment="1">
      <alignment horizontal="right" vertical="center"/>
      <protection locked="0"/>
    </xf>
    <xf numFmtId="1" fontId="3" fillId="0" borderId="0" xfId="0" applyNumberFormat="1" applyFont="1" applyAlignment="1">
      <alignment horizontal="left" vertical="top"/>
      <protection locked="0"/>
    </xf>
    <xf numFmtId="0" fontId="4" fillId="0" borderId="0" xfId="0" applyFont="1" applyAlignment="1">
      <alignment horizontal="left" vertical="top"/>
      <protection locked="0"/>
    </xf>
    <xf numFmtId="0" fontId="1" fillId="4" borderId="1" xfId="0" applyFont="1" applyFill="1" applyBorder="1" applyAlignment="1">
      <alignment horizontal="left" vertical="center" wrapText="1"/>
      <protection locked="0"/>
    </xf>
    <xf numFmtId="164" fontId="4" fillId="4" borderId="1" xfId="0" applyNumberFormat="1" applyFont="1" applyFill="1" applyBorder="1" applyAlignment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/>
      <protection locked="0"/>
    </xf>
    <xf numFmtId="1" fontId="4" fillId="4" borderId="1" xfId="0" applyNumberFormat="1" applyFont="1" applyFill="1" applyBorder="1" applyAlignment="1">
      <alignment horizontal="center" vertical="center"/>
      <protection locked="0"/>
    </xf>
    <xf numFmtId="0" fontId="3" fillId="0" borderId="0" xfId="0" applyFont="1" applyAlignment="1">
      <alignment horizontal="right" vertical="top"/>
      <protection locked="0"/>
    </xf>
    <xf numFmtId="0" fontId="2" fillId="0" borderId="0" xfId="0" applyFont="1" applyAlignment="1">
      <alignment horizontal="right" vertical="top"/>
      <protection locked="0"/>
    </xf>
    <xf numFmtId="0" fontId="4" fillId="0" borderId="0" xfId="0" applyFont="1" applyAlignment="1">
      <alignment horizontal="right" vertical="top"/>
      <protection locked="0"/>
    </xf>
    <xf numFmtId="1" fontId="3" fillId="0" borderId="0" xfId="0" applyNumberFormat="1" applyFont="1" applyAlignment="1">
      <alignment horizontal="right" vertical="top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2" fillId="0" borderId="1" xfId="0" applyFont="1" applyBorder="1" applyAlignment="1">
      <alignment horizontal="right" vertical="center" wrapText="1"/>
      <protection locked="0"/>
    </xf>
    <xf numFmtId="164" fontId="2" fillId="0" borderId="1" xfId="0" applyNumberFormat="1" applyFont="1" applyBorder="1" applyAlignment="1">
      <alignment horizontal="right" vertical="center"/>
      <protection locked="0"/>
    </xf>
    <xf numFmtId="0" fontId="3" fillId="0" borderId="0" xfId="0" applyFont="1" applyAlignment="1">
      <alignment horizontal="center" vertical="top"/>
      <protection locked="0"/>
    </xf>
    <xf numFmtId="0" fontId="1" fillId="5" borderId="1" xfId="0" applyFont="1" applyFill="1" applyBorder="1" applyAlignment="1">
      <alignment horizontal="left" vertical="center" wrapText="1"/>
      <protection locked="0"/>
    </xf>
    <xf numFmtId="0" fontId="4" fillId="5" borderId="1" xfId="0" applyFont="1" applyFill="1" applyBorder="1" applyAlignment="1">
      <alignment horizontal="center" vertical="center"/>
      <protection locked="0"/>
    </xf>
    <xf numFmtId="164" fontId="4" fillId="5" borderId="1" xfId="0" applyNumberFormat="1" applyFont="1" applyFill="1" applyBorder="1" applyAlignment="1">
      <alignment horizontal="right" vertical="center"/>
      <protection locked="0"/>
    </xf>
    <xf numFmtId="164" fontId="3" fillId="5" borderId="1" xfId="0" applyNumberFormat="1" applyFont="1" applyFill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 wrapText="1"/>
      <protection locked="0"/>
    </xf>
    <xf numFmtId="164" fontId="4" fillId="0" borderId="0" xfId="0" applyNumberFormat="1" applyFont="1" applyAlignment="1">
      <alignment horizontal="center" vertical="center"/>
      <protection locked="0"/>
    </xf>
    <xf numFmtId="0" fontId="5" fillId="2" borderId="0" xfId="0" applyFont="1" applyFill="1" applyAlignment="1">
      <alignment horizontal="right" vertical="center" wrapText="1"/>
      <protection locked="0"/>
    </xf>
    <xf numFmtId="164" fontId="5" fillId="2" borderId="0" xfId="0" applyNumberFormat="1" applyFont="1" applyFill="1" applyAlignment="1">
      <alignment horizontal="center" vertical="center"/>
      <protection locked="0"/>
    </xf>
    <xf numFmtId="0" fontId="4" fillId="2" borderId="10" xfId="0" applyFont="1" applyFill="1" applyBorder="1" applyAlignment="1">
      <alignment horizontal="right" vertical="center" wrapText="1"/>
      <protection locked="0"/>
    </xf>
    <xf numFmtId="0" fontId="4" fillId="2" borderId="4" xfId="0" applyFont="1" applyFill="1" applyBorder="1" applyAlignment="1">
      <alignment horizontal="right" vertical="center" wrapText="1"/>
      <protection locked="0"/>
    </xf>
    <xf numFmtId="0" fontId="4" fillId="2" borderId="3" xfId="0" applyFont="1" applyFill="1" applyBorder="1" applyAlignment="1">
      <alignment horizontal="right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/>
      <protection locked="0"/>
    </xf>
    <xf numFmtId="164" fontId="4" fillId="2" borderId="11" xfId="0" applyNumberFormat="1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right" vertical="center" wrapText="1"/>
      <protection locked="0"/>
    </xf>
    <xf numFmtId="164" fontId="4" fillId="2" borderId="0" xfId="0" applyNumberFormat="1" applyFont="1" applyFill="1" applyAlignment="1">
      <alignment horizontal="center" vertical="center"/>
      <protection locked="0"/>
    </xf>
    <xf numFmtId="0" fontId="1" fillId="0" borderId="12" xfId="0" applyFont="1" applyBorder="1" applyAlignment="1">
      <alignment horizontal="right" vertical="center" wrapText="1"/>
      <protection locked="0"/>
    </xf>
    <xf numFmtId="0" fontId="1" fillId="0" borderId="13" xfId="0" applyFont="1" applyBorder="1" applyAlignment="1">
      <alignment horizontal="right" vertical="center" wrapText="1"/>
      <protection locked="0"/>
    </xf>
    <xf numFmtId="0" fontId="1" fillId="0" borderId="14" xfId="0" applyFont="1" applyBorder="1" applyAlignment="1">
      <alignment horizontal="right" vertical="center" wrapText="1"/>
      <protection locked="0"/>
    </xf>
    <xf numFmtId="164" fontId="1" fillId="0" borderId="15" xfId="0" applyNumberFormat="1" applyFont="1" applyBorder="1" applyAlignment="1">
      <alignment horizontal="center" vertical="center"/>
      <protection locked="0"/>
    </xf>
    <xf numFmtId="164" fontId="1" fillId="0" borderId="16" xfId="0" applyNumberFormat="1" applyFont="1" applyBorder="1" applyAlignment="1">
      <alignment horizontal="center" vertical="center"/>
      <protection locked="0"/>
    </xf>
    <xf numFmtId="0" fontId="7" fillId="0" borderId="0" xfId="0" applyFont="1" applyAlignment="1">
      <alignment horizontal="left" vertical="center"/>
      <protection locked="0"/>
    </xf>
    <xf numFmtId="0" fontId="7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top"/>
      <protection locked="0"/>
    </xf>
    <xf numFmtId="0" fontId="5" fillId="0" borderId="5" xfId="0" applyFont="1" applyBorder="1" applyAlignment="1">
      <alignment horizontal="right" vertical="center" wrapText="1"/>
      <protection locked="0"/>
    </xf>
    <xf numFmtId="0" fontId="5" fillId="0" borderId="6" xfId="0" applyFont="1" applyBorder="1" applyAlignment="1">
      <alignment horizontal="right" vertical="center" wrapText="1"/>
      <protection locked="0"/>
    </xf>
    <xf numFmtId="0" fontId="5" fillId="0" borderId="7" xfId="0" applyFont="1" applyBorder="1" applyAlignment="1">
      <alignment horizontal="right" vertical="center" wrapText="1"/>
      <protection locked="0"/>
    </xf>
    <xf numFmtId="164" fontId="5" fillId="0" borderId="8" xfId="0" applyNumberFormat="1" applyFont="1" applyBorder="1" applyAlignment="1">
      <alignment horizontal="center" vertical="center"/>
      <protection locked="0"/>
    </xf>
    <xf numFmtId="164" fontId="5" fillId="0" borderId="9" xfId="0" applyNumberFormat="1" applyFont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4F99B-E151-43D3-BA27-EB9084B80580}">
  <dimension ref="B2:J141"/>
  <sheetViews>
    <sheetView tabSelected="1" view="pageBreakPreview" topLeftCell="A61" zoomScaleNormal="100" zoomScaleSheetLayoutView="100" workbookViewId="0">
      <selection activeCell="C85" sqref="C85"/>
    </sheetView>
  </sheetViews>
  <sheetFormatPr baseColWidth="10" defaultColWidth="10.1640625" defaultRowHeight="15" x14ac:dyDescent="0.2"/>
  <cols>
    <col min="1" max="1" width="3.5" style="2" customWidth="1"/>
    <col min="2" max="2" width="12.5" style="2" customWidth="1"/>
    <col min="3" max="3" width="75.6640625" style="2" customWidth="1"/>
    <col min="4" max="4" width="8.1640625" style="2" customWidth="1"/>
    <col min="5" max="5" width="8.5" style="5" customWidth="1"/>
    <col min="6" max="6" width="16.83203125" style="6" customWidth="1"/>
    <col min="7" max="7" width="18.5" style="6" bestFit="1" customWidth="1"/>
    <col min="8" max="8" width="20.1640625" style="29" customWidth="1"/>
    <col min="9" max="9" width="20.1640625" style="2" customWidth="1"/>
    <col min="10" max="10" width="17.83203125" style="2" customWidth="1"/>
    <col min="11" max="16384" width="10.1640625" style="2"/>
  </cols>
  <sheetData>
    <row r="2" spans="2:9" s="1" customFormat="1" ht="21" x14ac:dyDescent="0.2">
      <c r="B2" s="57" t="s">
        <v>82</v>
      </c>
      <c r="C2" s="58"/>
      <c r="D2" s="58"/>
      <c r="E2" s="58"/>
      <c r="F2" s="58"/>
      <c r="G2" s="58"/>
      <c r="H2" s="30"/>
    </row>
    <row r="3" spans="2:9" ht="18.75" x14ac:dyDescent="0.2">
      <c r="B3" s="59" t="s">
        <v>100</v>
      </c>
      <c r="C3" s="59"/>
      <c r="D3" s="60"/>
      <c r="E3" s="60"/>
      <c r="F3" s="60"/>
      <c r="G3" s="60"/>
    </row>
    <row r="4" spans="2:9" s="1" customFormat="1" ht="18.75" x14ac:dyDescent="0.2">
      <c r="B4" s="59" t="s">
        <v>150</v>
      </c>
      <c r="C4" s="60"/>
      <c r="D4" s="60"/>
      <c r="E4" s="60"/>
      <c r="F4" s="60"/>
      <c r="G4" s="60"/>
      <c r="H4" s="30"/>
    </row>
    <row r="5" spans="2:9" x14ac:dyDescent="0.2">
      <c r="F5" s="7"/>
    </row>
    <row r="6" spans="2:9" s="1" customFormat="1" x14ac:dyDescent="0.2">
      <c r="B6" s="17" t="s">
        <v>0</v>
      </c>
      <c r="C6" s="17" t="s">
        <v>1</v>
      </c>
      <c r="D6" s="17" t="s">
        <v>2</v>
      </c>
      <c r="E6" s="18" t="s">
        <v>59</v>
      </c>
      <c r="F6" s="19" t="s">
        <v>3</v>
      </c>
      <c r="G6" s="19" t="s">
        <v>4</v>
      </c>
      <c r="H6" s="30"/>
    </row>
    <row r="7" spans="2:9" s="1" customFormat="1" ht="15.75" x14ac:dyDescent="0.2">
      <c r="B7" s="13"/>
      <c r="C7" s="13"/>
      <c r="D7" s="13"/>
      <c r="E7" s="14"/>
      <c r="F7" s="15"/>
      <c r="G7" s="15"/>
      <c r="H7" s="30"/>
    </row>
    <row r="8" spans="2:9" s="24" customFormat="1" ht="15.75" x14ac:dyDescent="0.2">
      <c r="B8" s="25">
        <v>2</v>
      </c>
      <c r="C8" s="25" t="s">
        <v>5</v>
      </c>
      <c r="D8" s="27"/>
      <c r="E8" s="28"/>
      <c r="F8" s="26"/>
      <c r="G8" s="26"/>
      <c r="H8" s="31"/>
    </row>
    <row r="9" spans="2:9" x14ac:dyDescent="0.2">
      <c r="B9" s="12">
        <v>2.1</v>
      </c>
      <c r="C9" s="12" t="s">
        <v>6</v>
      </c>
      <c r="D9" s="9" t="s">
        <v>7</v>
      </c>
      <c r="E9" s="10">
        <v>1</v>
      </c>
      <c r="F9" s="11"/>
      <c r="G9" s="11">
        <f>F9*E9</f>
        <v>0</v>
      </c>
    </row>
    <row r="10" spans="2:9" x14ac:dyDescent="0.2">
      <c r="B10" s="12">
        <v>2.2000000000000002</v>
      </c>
      <c r="C10" s="12" t="s">
        <v>8</v>
      </c>
      <c r="D10" s="9" t="s">
        <v>7</v>
      </c>
      <c r="E10" s="10">
        <v>1</v>
      </c>
      <c r="F10" s="11"/>
      <c r="G10" s="11">
        <f t="shared" ref="G10" si="0">F10*E10</f>
        <v>0</v>
      </c>
    </row>
    <row r="11" spans="2:9" x14ac:dyDescent="0.2">
      <c r="B11" s="12">
        <v>2.2999999999999998</v>
      </c>
      <c r="C11" s="12" t="s">
        <v>9</v>
      </c>
      <c r="D11" s="9" t="s">
        <v>7</v>
      </c>
      <c r="E11" s="10">
        <v>1</v>
      </c>
      <c r="F11" s="11"/>
      <c r="G11" s="11">
        <f t="shared" ref="G11:G12" si="1">F11*E11</f>
        <v>0</v>
      </c>
    </row>
    <row r="12" spans="2:9" x14ac:dyDescent="0.2">
      <c r="B12" s="12">
        <v>2.4</v>
      </c>
      <c r="C12" s="12" t="s">
        <v>99</v>
      </c>
      <c r="D12" s="9" t="s">
        <v>7</v>
      </c>
      <c r="E12" s="10">
        <v>1</v>
      </c>
      <c r="F12" s="11"/>
      <c r="G12" s="11">
        <f t="shared" si="1"/>
        <v>0</v>
      </c>
      <c r="H12" s="2"/>
    </row>
    <row r="13" spans="2:9" x14ac:dyDescent="0.2">
      <c r="B13" s="12">
        <v>2.5</v>
      </c>
      <c r="C13" s="12" t="s">
        <v>85</v>
      </c>
      <c r="D13" s="9" t="s">
        <v>11</v>
      </c>
      <c r="E13" s="10">
        <v>1450</v>
      </c>
      <c r="F13" s="11"/>
      <c r="G13" s="11">
        <f t="shared" ref="G13" si="2">F13*E13</f>
        <v>0</v>
      </c>
    </row>
    <row r="14" spans="2:9" x14ac:dyDescent="0.2">
      <c r="B14" s="12">
        <v>2.6</v>
      </c>
      <c r="C14" s="12" t="s">
        <v>102</v>
      </c>
      <c r="D14" s="9" t="s">
        <v>7</v>
      </c>
      <c r="E14" s="10">
        <v>1</v>
      </c>
      <c r="F14" s="11"/>
      <c r="G14" s="11">
        <f t="shared" ref="G14" si="3">F14*E14</f>
        <v>0</v>
      </c>
    </row>
    <row r="15" spans="2:9" x14ac:dyDescent="0.2">
      <c r="B15" s="12">
        <v>2.7</v>
      </c>
      <c r="C15" s="12" t="s">
        <v>152</v>
      </c>
      <c r="D15" s="9" t="s">
        <v>10</v>
      </c>
      <c r="E15" s="10">
        <v>1</v>
      </c>
      <c r="F15" s="11"/>
      <c r="G15" s="11">
        <f t="shared" ref="G15" si="4">F15*E15</f>
        <v>0</v>
      </c>
    </row>
    <row r="16" spans="2:9" ht="15.75" x14ac:dyDescent="0.2">
      <c r="B16" s="12">
        <v>2.8</v>
      </c>
      <c r="C16" s="12" t="s">
        <v>106</v>
      </c>
      <c r="D16" s="9"/>
      <c r="E16" s="10"/>
      <c r="F16" s="11"/>
      <c r="G16" s="11"/>
      <c r="I16" s="24"/>
    </row>
    <row r="17" spans="2:7" x14ac:dyDescent="0.2">
      <c r="B17" s="16" t="s">
        <v>70</v>
      </c>
      <c r="C17" s="12" t="s">
        <v>96</v>
      </c>
      <c r="D17" s="9" t="s">
        <v>7</v>
      </c>
      <c r="E17" s="10">
        <v>1</v>
      </c>
      <c r="F17" s="11"/>
      <c r="G17" s="11">
        <f t="shared" ref="G17:G18" si="5">F17*E17</f>
        <v>0</v>
      </c>
    </row>
    <row r="18" spans="2:7" x14ac:dyDescent="0.2">
      <c r="B18" s="16" t="s">
        <v>71</v>
      </c>
      <c r="C18" s="12" t="s">
        <v>17</v>
      </c>
      <c r="D18" s="9" t="s">
        <v>18</v>
      </c>
      <c r="E18" s="10">
        <v>159</v>
      </c>
      <c r="F18" s="11"/>
      <c r="G18" s="11">
        <f t="shared" si="5"/>
        <v>0</v>
      </c>
    </row>
    <row r="19" spans="2:7" x14ac:dyDescent="0.2">
      <c r="B19" s="16" t="s">
        <v>72</v>
      </c>
      <c r="C19" s="12" t="s">
        <v>124</v>
      </c>
      <c r="D19" s="9" t="s">
        <v>18</v>
      </c>
      <c r="E19" s="10">
        <v>68</v>
      </c>
      <c r="F19" s="11"/>
      <c r="G19" s="11">
        <f t="shared" ref="G19" si="6">F19*E19</f>
        <v>0</v>
      </c>
    </row>
    <row r="20" spans="2:7" x14ac:dyDescent="0.2">
      <c r="B20" s="16" t="s">
        <v>73</v>
      </c>
      <c r="C20" s="12" t="s">
        <v>103</v>
      </c>
      <c r="D20" s="9" t="s">
        <v>18</v>
      </c>
      <c r="E20" s="10">
        <v>83</v>
      </c>
      <c r="F20" s="11"/>
      <c r="G20" s="11">
        <f t="shared" ref="G20:G30" si="7">F20*E20</f>
        <v>0</v>
      </c>
    </row>
    <row r="21" spans="2:7" x14ac:dyDescent="0.2">
      <c r="B21" s="16" t="s">
        <v>77</v>
      </c>
      <c r="C21" s="12" t="s">
        <v>138</v>
      </c>
      <c r="D21" s="9" t="s">
        <v>18</v>
      </c>
      <c r="E21" s="10">
        <v>8</v>
      </c>
      <c r="F21" s="11"/>
      <c r="G21" s="11">
        <f t="shared" si="7"/>
        <v>0</v>
      </c>
    </row>
    <row r="22" spans="2:7" x14ac:dyDescent="0.2">
      <c r="B22" s="16" t="s">
        <v>78</v>
      </c>
      <c r="C22" s="12" t="s">
        <v>108</v>
      </c>
      <c r="D22" s="9" t="s">
        <v>7</v>
      </c>
      <c r="E22" s="10">
        <v>1</v>
      </c>
      <c r="F22" s="11"/>
      <c r="G22" s="11">
        <f t="shared" si="7"/>
        <v>0</v>
      </c>
    </row>
    <row r="23" spans="2:7" x14ac:dyDescent="0.2">
      <c r="B23" s="16" t="s">
        <v>79</v>
      </c>
      <c r="C23" s="12" t="s">
        <v>74</v>
      </c>
      <c r="D23" s="9" t="s">
        <v>10</v>
      </c>
      <c r="E23" s="10">
        <v>5</v>
      </c>
      <c r="F23" s="11"/>
      <c r="G23" s="11">
        <f t="shared" ref="G23:G27" si="8">F23*E23</f>
        <v>0</v>
      </c>
    </row>
    <row r="24" spans="2:7" x14ac:dyDescent="0.2">
      <c r="B24" s="16" t="s">
        <v>81</v>
      </c>
      <c r="C24" s="12" t="s">
        <v>20</v>
      </c>
      <c r="D24" s="9" t="s">
        <v>10</v>
      </c>
      <c r="E24" s="10">
        <v>2</v>
      </c>
      <c r="F24" s="11"/>
      <c r="G24" s="11">
        <f t="shared" si="8"/>
        <v>0</v>
      </c>
    </row>
    <row r="25" spans="2:7" x14ac:dyDescent="0.2">
      <c r="B25" s="16" t="s">
        <v>127</v>
      </c>
      <c r="C25" s="12" t="s">
        <v>62</v>
      </c>
      <c r="D25" s="9" t="s">
        <v>10</v>
      </c>
      <c r="E25" s="10">
        <v>4</v>
      </c>
      <c r="F25" s="11"/>
      <c r="G25" s="11">
        <f t="shared" si="8"/>
        <v>0</v>
      </c>
    </row>
    <row r="26" spans="2:7" x14ac:dyDescent="0.2">
      <c r="B26" s="16" t="s">
        <v>141</v>
      </c>
      <c r="C26" s="12" t="s">
        <v>63</v>
      </c>
      <c r="D26" s="9" t="s">
        <v>10</v>
      </c>
      <c r="E26" s="10">
        <v>2</v>
      </c>
      <c r="F26" s="11"/>
      <c r="G26" s="11">
        <f t="shared" si="8"/>
        <v>0</v>
      </c>
    </row>
    <row r="27" spans="2:7" x14ac:dyDescent="0.2">
      <c r="B27" s="16" t="s">
        <v>128</v>
      </c>
      <c r="C27" s="12" t="s">
        <v>75</v>
      </c>
      <c r="D27" s="9" t="s">
        <v>10</v>
      </c>
      <c r="E27" s="10">
        <v>2</v>
      </c>
      <c r="F27" s="11"/>
      <c r="G27" s="11">
        <f t="shared" si="8"/>
        <v>0</v>
      </c>
    </row>
    <row r="28" spans="2:7" x14ac:dyDescent="0.2">
      <c r="B28" s="16" t="s">
        <v>129</v>
      </c>
      <c r="C28" s="12" t="s">
        <v>107</v>
      </c>
      <c r="D28" s="9" t="s">
        <v>18</v>
      </c>
      <c r="E28" s="10">
        <v>110</v>
      </c>
      <c r="F28" s="11"/>
      <c r="G28" s="11">
        <f t="shared" ref="G28" si="9">F28*E28</f>
        <v>0</v>
      </c>
    </row>
    <row r="29" spans="2:7" x14ac:dyDescent="0.2">
      <c r="B29" s="16" t="s">
        <v>130</v>
      </c>
      <c r="C29" s="12" t="s">
        <v>80</v>
      </c>
      <c r="D29" s="9" t="s">
        <v>10</v>
      </c>
      <c r="E29" s="10">
        <v>8</v>
      </c>
      <c r="F29" s="11"/>
      <c r="G29" s="11">
        <f t="shared" ref="G29" si="10">F29*E29</f>
        <v>0</v>
      </c>
    </row>
    <row r="30" spans="2:7" x14ac:dyDescent="0.2">
      <c r="B30" s="16" t="s">
        <v>131</v>
      </c>
      <c r="C30" s="12" t="s">
        <v>104</v>
      </c>
      <c r="D30" s="9" t="s">
        <v>7</v>
      </c>
      <c r="E30" s="10">
        <v>1</v>
      </c>
      <c r="F30" s="11"/>
      <c r="G30" s="11">
        <f t="shared" si="7"/>
        <v>0</v>
      </c>
    </row>
    <row r="31" spans="2:7" x14ac:dyDescent="0.2">
      <c r="B31" s="16" t="s">
        <v>132</v>
      </c>
      <c r="C31" s="12" t="s">
        <v>105</v>
      </c>
      <c r="D31" s="9" t="s">
        <v>7</v>
      </c>
      <c r="E31" s="10">
        <v>1</v>
      </c>
      <c r="F31" s="11"/>
      <c r="G31" s="11">
        <f t="shared" ref="G31:G95" si="11">F31*E31</f>
        <v>0</v>
      </c>
    </row>
    <row r="32" spans="2:7" x14ac:dyDescent="0.2">
      <c r="B32" s="12">
        <v>2.9</v>
      </c>
      <c r="C32" s="12" t="s">
        <v>120</v>
      </c>
      <c r="D32" s="9" t="s">
        <v>7</v>
      </c>
      <c r="E32" s="10">
        <v>1</v>
      </c>
      <c r="F32" s="11"/>
      <c r="G32" s="11">
        <f t="shared" ref="G32" si="12">F32*E32</f>
        <v>0</v>
      </c>
    </row>
    <row r="33" spans="2:9" ht="30" x14ac:dyDescent="0.2">
      <c r="B33" s="12" t="s">
        <v>151</v>
      </c>
      <c r="C33" s="12" t="s">
        <v>154</v>
      </c>
      <c r="D33" s="9" t="s">
        <v>7</v>
      </c>
      <c r="E33" s="10">
        <v>1</v>
      </c>
      <c r="F33" s="11"/>
      <c r="G33" s="11">
        <f t="shared" ref="G33" si="13">F33*E33</f>
        <v>0</v>
      </c>
    </row>
    <row r="34" spans="2:9" x14ac:dyDescent="0.2">
      <c r="B34" s="12">
        <v>2.11</v>
      </c>
      <c r="C34" s="12" t="s">
        <v>155</v>
      </c>
      <c r="D34" s="9" t="s">
        <v>18</v>
      </c>
      <c r="E34" s="10">
        <v>32</v>
      </c>
      <c r="F34" s="11"/>
      <c r="G34" s="11">
        <f t="shared" ref="G34" si="14">F34*E34</f>
        <v>0</v>
      </c>
    </row>
    <row r="35" spans="2:9" x14ac:dyDescent="0.2">
      <c r="B35" s="12"/>
      <c r="C35" s="34" t="s">
        <v>66</v>
      </c>
      <c r="D35" s="9"/>
      <c r="E35" s="10"/>
      <c r="F35" s="11"/>
      <c r="G35" s="35">
        <f>SUM(G9:G34)</f>
        <v>0</v>
      </c>
    </row>
    <row r="36" spans="2:9" x14ac:dyDescent="0.2">
      <c r="B36" s="12"/>
      <c r="C36" s="12"/>
      <c r="D36" s="9"/>
      <c r="E36" s="10"/>
      <c r="F36" s="11"/>
      <c r="G36" s="11"/>
    </row>
    <row r="37" spans="2:9" s="24" customFormat="1" ht="15.75" x14ac:dyDescent="0.2">
      <c r="B37" s="25">
        <v>3</v>
      </c>
      <c r="C37" s="25" t="s">
        <v>97</v>
      </c>
      <c r="D37" s="27"/>
      <c r="E37" s="27"/>
      <c r="F37" s="26"/>
      <c r="G37" s="26"/>
      <c r="H37" s="31"/>
    </row>
    <row r="38" spans="2:9" x14ac:dyDescent="0.2">
      <c r="B38" s="12">
        <v>3.1</v>
      </c>
      <c r="C38" s="12" t="s">
        <v>12</v>
      </c>
      <c r="D38" s="9" t="s">
        <v>13</v>
      </c>
      <c r="E38" s="10">
        <v>820</v>
      </c>
      <c r="F38" s="11"/>
      <c r="G38" s="11">
        <f t="shared" si="11"/>
        <v>0</v>
      </c>
    </row>
    <row r="39" spans="2:9" x14ac:dyDescent="0.2">
      <c r="B39" s="12">
        <v>3.2</v>
      </c>
      <c r="C39" s="12" t="s">
        <v>101</v>
      </c>
      <c r="D39" s="9" t="s">
        <v>13</v>
      </c>
      <c r="E39" s="10">
        <v>300</v>
      </c>
      <c r="F39" s="11"/>
      <c r="G39" s="11">
        <f t="shared" ref="G39:G40" si="15">F39*E39</f>
        <v>0</v>
      </c>
    </row>
    <row r="40" spans="2:9" x14ac:dyDescent="0.2">
      <c r="B40" s="12">
        <v>3.3</v>
      </c>
      <c r="C40" s="12" t="s">
        <v>140</v>
      </c>
      <c r="D40" s="9" t="s">
        <v>7</v>
      </c>
      <c r="E40" s="10">
        <v>1</v>
      </c>
      <c r="F40" s="11"/>
      <c r="G40" s="11">
        <f t="shared" si="15"/>
        <v>0</v>
      </c>
    </row>
    <row r="41" spans="2:9" x14ac:dyDescent="0.2">
      <c r="B41" s="12">
        <v>3.4</v>
      </c>
      <c r="C41" s="12" t="s">
        <v>14</v>
      </c>
      <c r="D41" s="9" t="s">
        <v>13</v>
      </c>
      <c r="E41" s="10">
        <v>820</v>
      </c>
      <c r="F41" s="11"/>
      <c r="G41" s="11">
        <f t="shared" si="11"/>
        <v>0</v>
      </c>
      <c r="H41" s="32"/>
    </row>
    <row r="42" spans="2:9" x14ac:dyDescent="0.2">
      <c r="B42" s="12">
        <v>3.5</v>
      </c>
      <c r="C42" s="12" t="s">
        <v>67</v>
      </c>
      <c r="D42" s="9" t="s">
        <v>7</v>
      </c>
      <c r="E42" s="10">
        <v>1</v>
      </c>
      <c r="F42" s="11"/>
      <c r="G42" s="11">
        <f>F42*E42</f>
        <v>0</v>
      </c>
      <c r="H42" s="32"/>
    </row>
    <row r="43" spans="2:9" x14ac:dyDescent="0.2">
      <c r="B43" s="12">
        <v>3.6</v>
      </c>
      <c r="C43" s="12" t="s">
        <v>64</v>
      </c>
      <c r="D43" s="9" t="s">
        <v>11</v>
      </c>
      <c r="E43" s="10">
        <v>164</v>
      </c>
      <c r="F43" s="11"/>
      <c r="G43" s="11">
        <f t="shared" si="11"/>
        <v>0</v>
      </c>
      <c r="I43" s="29"/>
    </row>
    <row r="44" spans="2:9" x14ac:dyDescent="0.2">
      <c r="B44" s="12">
        <v>3.7</v>
      </c>
      <c r="C44" s="12" t="s">
        <v>121</v>
      </c>
      <c r="D44" s="9" t="s">
        <v>13</v>
      </c>
      <c r="E44" s="10">
        <v>55</v>
      </c>
      <c r="F44" s="11"/>
      <c r="G44" s="11">
        <f t="shared" si="11"/>
        <v>0</v>
      </c>
    </row>
    <row r="45" spans="2:9" x14ac:dyDescent="0.2">
      <c r="B45" s="12">
        <v>3.8</v>
      </c>
      <c r="C45" s="12" t="s">
        <v>86</v>
      </c>
      <c r="D45" s="9" t="s">
        <v>13</v>
      </c>
      <c r="E45" s="10">
        <v>20</v>
      </c>
      <c r="F45" s="11"/>
      <c r="G45" s="11">
        <f t="shared" si="11"/>
        <v>0</v>
      </c>
    </row>
    <row r="46" spans="2:9" x14ac:dyDescent="0.2">
      <c r="B46" s="12">
        <v>3.9</v>
      </c>
      <c r="C46" s="12" t="s">
        <v>122</v>
      </c>
      <c r="D46" s="9" t="s">
        <v>13</v>
      </c>
      <c r="E46" s="10">
        <v>80</v>
      </c>
      <c r="F46" s="11"/>
      <c r="G46" s="11">
        <f t="shared" si="11"/>
        <v>0</v>
      </c>
    </row>
    <row r="47" spans="2:9" x14ac:dyDescent="0.2">
      <c r="B47" s="12" t="s">
        <v>156</v>
      </c>
      <c r="C47" s="12" t="s">
        <v>123</v>
      </c>
      <c r="D47" s="9" t="s">
        <v>13</v>
      </c>
      <c r="E47" s="10">
        <v>305</v>
      </c>
      <c r="F47" s="11"/>
      <c r="G47" s="11">
        <f t="shared" ref="G47" si="16">F47*E47</f>
        <v>0</v>
      </c>
    </row>
    <row r="48" spans="2:9" x14ac:dyDescent="0.2">
      <c r="B48" s="12">
        <v>3.11</v>
      </c>
      <c r="C48" s="12" t="s">
        <v>16</v>
      </c>
      <c r="D48" s="9" t="s">
        <v>7</v>
      </c>
      <c r="E48" s="10">
        <v>1</v>
      </c>
      <c r="F48" s="11"/>
      <c r="G48" s="11">
        <f t="shared" si="11"/>
        <v>0</v>
      </c>
    </row>
    <row r="49" spans="2:9" x14ac:dyDescent="0.2">
      <c r="B49" s="12"/>
      <c r="C49" s="34" t="s">
        <v>66</v>
      </c>
      <c r="D49" s="9"/>
      <c r="E49" s="10"/>
      <c r="F49" s="11"/>
      <c r="G49" s="35">
        <f>SUM(G38:G48)</f>
        <v>0</v>
      </c>
    </row>
    <row r="50" spans="2:9" x14ac:dyDescent="0.2">
      <c r="B50" s="12"/>
      <c r="C50" s="12"/>
      <c r="D50" s="9"/>
      <c r="E50" s="10"/>
      <c r="F50" s="11"/>
      <c r="G50" s="11"/>
    </row>
    <row r="51" spans="2:9" s="24" customFormat="1" ht="15.75" x14ac:dyDescent="0.2">
      <c r="B51" s="25">
        <v>4</v>
      </c>
      <c r="C51" s="25" t="s">
        <v>60</v>
      </c>
      <c r="D51" s="27"/>
      <c r="E51" s="27"/>
      <c r="F51" s="26"/>
      <c r="G51" s="26"/>
      <c r="H51" s="31"/>
    </row>
    <row r="52" spans="2:9" x14ac:dyDescent="0.2">
      <c r="B52" s="12">
        <v>4.0999999999999996</v>
      </c>
      <c r="C52" s="12" t="s">
        <v>12</v>
      </c>
      <c r="D52" s="9" t="s">
        <v>13</v>
      </c>
      <c r="E52" s="10">
        <v>260</v>
      </c>
      <c r="F52" s="11"/>
      <c r="G52" s="11">
        <f>F52*E52</f>
        <v>0</v>
      </c>
    </row>
    <row r="53" spans="2:9" x14ac:dyDescent="0.2">
      <c r="B53" s="12">
        <v>4.2</v>
      </c>
      <c r="C53" s="12" t="s">
        <v>14</v>
      </c>
      <c r="D53" s="9" t="s">
        <v>13</v>
      </c>
      <c r="E53" s="10">
        <v>260</v>
      </c>
      <c r="F53" s="11"/>
      <c r="G53" s="11">
        <f>F53*E53</f>
        <v>0</v>
      </c>
    </row>
    <row r="54" spans="2:9" x14ac:dyDescent="0.2">
      <c r="B54" s="12">
        <v>4.3</v>
      </c>
      <c r="C54" s="12" t="s">
        <v>64</v>
      </c>
      <c r="D54" s="9" t="s">
        <v>11</v>
      </c>
      <c r="E54" s="10">
        <v>420</v>
      </c>
      <c r="F54" s="11"/>
      <c r="G54" s="11">
        <f>F54*E54</f>
        <v>0</v>
      </c>
      <c r="H54" s="32"/>
      <c r="I54" s="23"/>
    </row>
    <row r="55" spans="2:9" x14ac:dyDescent="0.2">
      <c r="B55" s="12">
        <v>4.4000000000000004</v>
      </c>
      <c r="C55" s="12" t="s">
        <v>15</v>
      </c>
      <c r="D55" s="9" t="s">
        <v>13</v>
      </c>
      <c r="E55" s="10">
        <v>168</v>
      </c>
      <c r="F55" s="11"/>
      <c r="G55" s="11">
        <f t="shared" ref="G55" si="17">F55*E55</f>
        <v>0</v>
      </c>
    </row>
    <row r="56" spans="2:9" x14ac:dyDescent="0.2">
      <c r="B56" s="12">
        <v>4.5</v>
      </c>
      <c r="C56" s="12" t="s">
        <v>16</v>
      </c>
      <c r="D56" s="9" t="s">
        <v>7</v>
      </c>
      <c r="E56" s="10">
        <v>1</v>
      </c>
      <c r="F56" s="11"/>
      <c r="G56" s="11">
        <f>F56*E56</f>
        <v>0</v>
      </c>
    </row>
    <row r="57" spans="2:9" x14ac:dyDescent="0.2">
      <c r="B57" s="12"/>
      <c r="C57" s="34" t="s">
        <v>66</v>
      </c>
      <c r="D57" s="9"/>
      <c r="E57" s="10"/>
      <c r="F57" s="11"/>
      <c r="G57" s="35">
        <f>SUM(G52:G56)</f>
        <v>0</v>
      </c>
    </row>
    <row r="58" spans="2:9" x14ac:dyDescent="0.2">
      <c r="B58" s="12"/>
      <c r="C58" s="12"/>
      <c r="D58" s="9"/>
      <c r="E58" s="10"/>
      <c r="F58" s="11"/>
      <c r="G58" s="11"/>
    </row>
    <row r="59" spans="2:9" s="24" customFormat="1" ht="15.75" x14ac:dyDescent="0.2">
      <c r="B59" s="25">
        <v>5</v>
      </c>
      <c r="C59" s="25" t="s">
        <v>119</v>
      </c>
      <c r="D59" s="27"/>
      <c r="E59" s="27"/>
      <c r="F59" s="26"/>
      <c r="G59" s="26"/>
      <c r="H59" s="31"/>
    </row>
    <row r="60" spans="2:9" x14ac:dyDescent="0.2">
      <c r="B60" s="20">
        <v>5.0999999999999996</v>
      </c>
      <c r="C60" s="20" t="s">
        <v>30</v>
      </c>
      <c r="D60" s="21"/>
      <c r="E60" s="21"/>
      <c r="F60" s="22"/>
      <c r="G60" s="22"/>
    </row>
    <row r="61" spans="2:9" x14ac:dyDescent="0.2">
      <c r="B61" s="12" t="s">
        <v>31</v>
      </c>
      <c r="C61" s="12" t="s">
        <v>17</v>
      </c>
      <c r="D61" s="9" t="s">
        <v>18</v>
      </c>
      <c r="E61" s="10">
        <v>16</v>
      </c>
      <c r="F61" s="11"/>
      <c r="G61" s="11">
        <f t="shared" si="11"/>
        <v>0</v>
      </c>
    </row>
    <row r="62" spans="2:9" x14ac:dyDescent="0.2">
      <c r="B62" s="12" t="s">
        <v>32</v>
      </c>
      <c r="C62" s="12" t="s">
        <v>19</v>
      </c>
      <c r="D62" s="9"/>
      <c r="E62" s="10"/>
      <c r="F62" s="11"/>
      <c r="G62" s="11"/>
    </row>
    <row r="63" spans="2:9" x14ac:dyDescent="0.2">
      <c r="B63" s="16" t="s">
        <v>36</v>
      </c>
      <c r="C63" s="12" t="s">
        <v>28</v>
      </c>
      <c r="D63" s="9" t="s">
        <v>18</v>
      </c>
      <c r="E63" s="10">
        <v>16</v>
      </c>
      <c r="F63" s="11"/>
      <c r="G63" s="11">
        <f>F63*E63</f>
        <v>0</v>
      </c>
    </row>
    <row r="64" spans="2:9" x14ac:dyDescent="0.2">
      <c r="B64" s="12" t="s">
        <v>33</v>
      </c>
      <c r="C64" s="12" t="s">
        <v>39</v>
      </c>
      <c r="D64" s="9"/>
      <c r="E64" s="10"/>
      <c r="F64" s="11"/>
      <c r="G64" s="11"/>
    </row>
    <row r="65" spans="2:7" x14ac:dyDescent="0.2">
      <c r="B65" s="16" t="s">
        <v>54</v>
      </c>
      <c r="C65" s="12" t="s">
        <v>20</v>
      </c>
      <c r="D65" s="9" t="s">
        <v>10</v>
      </c>
      <c r="E65" s="10">
        <v>2</v>
      </c>
      <c r="F65" s="11"/>
      <c r="G65" s="11">
        <f t="shared" si="11"/>
        <v>0</v>
      </c>
    </row>
    <row r="66" spans="2:7" x14ac:dyDescent="0.2">
      <c r="B66" s="12" t="s">
        <v>142</v>
      </c>
      <c r="C66" s="12" t="s">
        <v>89</v>
      </c>
      <c r="D66" s="9" t="s">
        <v>10</v>
      </c>
      <c r="E66" s="10">
        <v>1</v>
      </c>
      <c r="F66" s="11"/>
      <c r="G66" s="11">
        <f t="shared" ref="G66" si="18">F66*E66</f>
        <v>0</v>
      </c>
    </row>
    <row r="67" spans="2:7" x14ac:dyDescent="0.2">
      <c r="B67" s="12" t="s">
        <v>38</v>
      </c>
      <c r="C67" s="12" t="s">
        <v>37</v>
      </c>
      <c r="D67" s="9" t="s">
        <v>10</v>
      </c>
      <c r="E67" s="10">
        <v>2</v>
      </c>
      <c r="F67" s="11"/>
      <c r="G67" s="11">
        <f t="shared" si="11"/>
        <v>0</v>
      </c>
    </row>
    <row r="68" spans="2:7" x14ac:dyDescent="0.2">
      <c r="B68" s="12" t="s">
        <v>90</v>
      </c>
      <c r="C68" s="12" t="s">
        <v>91</v>
      </c>
      <c r="D68" s="9" t="s">
        <v>7</v>
      </c>
      <c r="E68" s="10">
        <v>1</v>
      </c>
      <c r="F68" s="11"/>
      <c r="G68" s="11">
        <f t="shared" si="11"/>
        <v>0</v>
      </c>
    </row>
    <row r="69" spans="2:7" x14ac:dyDescent="0.2">
      <c r="B69" s="12"/>
      <c r="C69" s="12"/>
      <c r="D69" s="9"/>
      <c r="E69" s="10"/>
      <c r="F69" s="11"/>
      <c r="G69" s="11"/>
    </row>
    <row r="70" spans="2:7" x14ac:dyDescent="0.2">
      <c r="B70" s="20">
        <v>5.2</v>
      </c>
      <c r="C70" s="20" t="s">
        <v>24</v>
      </c>
      <c r="D70" s="21"/>
      <c r="E70" s="21"/>
      <c r="F70" s="22"/>
      <c r="G70" s="22"/>
    </row>
    <row r="71" spans="2:7" x14ac:dyDescent="0.2">
      <c r="B71" s="12" t="s">
        <v>40</v>
      </c>
      <c r="C71" s="12" t="s">
        <v>17</v>
      </c>
      <c r="D71" s="9" t="s">
        <v>18</v>
      </c>
      <c r="E71" s="10">
        <v>48</v>
      </c>
      <c r="F71" s="11"/>
      <c r="G71" s="11">
        <f t="shared" si="11"/>
        <v>0</v>
      </c>
    </row>
    <row r="72" spans="2:7" x14ac:dyDescent="0.2">
      <c r="B72" s="12" t="s">
        <v>41</v>
      </c>
      <c r="C72" s="12" t="s">
        <v>19</v>
      </c>
      <c r="D72" s="9"/>
      <c r="E72" s="10"/>
      <c r="F72" s="11"/>
      <c r="G72" s="11"/>
    </row>
    <row r="73" spans="2:7" x14ac:dyDescent="0.2">
      <c r="B73" s="16" t="s">
        <v>42</v>
      </c>
      <c r="C73" s="12" t="s">
        <v>133</v>
      </c>
      <c r="D73" s="9" t="s">
        <v>18</v>
      </c>
      <c r="E73" s="10">
        <v>21</v>
      </c>
      <c r="F73" s="11"/>
      <c r="G73" s="11">
        <f t="shared" si="11"/>
        <v>0</v>
      </c>
    </row>
    <row r="74" spans="2:7" x14ac:dyDescent="0.2">
      <c r="B74" s="16" t="s">
        <v>43</v>
      </c>
      <c r="C74" s="12" t="s">
        <v>29</v>
      </c>
      <c r="D74" s="9" t="s">
        <v>18</v>
      </c>
      <c r="E74" s="10">
        <v>27</v>
      </c>
      <c r="F74" s="11"/>
      <c r="G74" s="11">
        <f t="shared" si="11"/>
        <v>0</v>
      </c>
    </row>
    <row r="75" spans="2:7" x14ac:dyDescent="0.2">
      <c r="B75" s="12" t="s">
        <v>44</v>
      </c>
      <c r="C75" s="12" t="s">
        <v>39</v>
      </c>
      <c r="D75" s="9"/>
      <c r="E75" s="10"/>
      <c r="F75" s="11"/>
      <c r="G75" s="11"/>
    </row>
    <row r="76" spans="2:7" x14ac:dyDescent="0.2">
      <c r="B76" s="16" t="s">
        <v>45</v>
      </c>
      <c r="C76" s="12" t="s">
        <v>23</v>
      </c>
      <c r="D76" s="9" t="s">
        <v>10</v>
      </c>
      <c r="E76" s="10"/>
      <c r="F76" s="11"/>
      <c r="G76" s="11">
        <f>F76*E76</f>
        <v>0</v>
      </c>
    </row>
    <row r="77" spans="2:7" x14ac:dyDescent="0.2">
      <c r="B77" s="16" t="s">
        <v>46</v>
      </c>
      <c r="C77" s="12" t="s">
        <v>62</v>
      </c>
      <c r="D77" s="9" t="s">
        <v>10</v>
      </c>
      <c r="E77" s="10">
        <v>4</v>
      </c>
      <c r="F77" s="11"/>
      <c r="G77" s="11">
        <f t="shared" si="11"/>
        <v>0</v>
      </c>
    </row>
    <row r="78" spans="2:7" x14ac:dyDescent="0.2">
      <c r="B78" s="16" t="s">
        <v>47</v>
      </c>
      <c r="C78" s="12" t="s">
        <v>63</v>
      </c>
      <c r="D78" s="9" t="s">
        <v>10</v>
      </c>
      <c r="E78" s="10">
        <v>3</v>
      </c>
      <c r="F78" s="11"/>
      <c r="G78" s="11">
        <f>F78*E78</f>
        <v>0</v>
      </c>
    </row>
    <row r="79" spans="2:7" x14ac:dyDescent="0.2">
      <c r="B79" s="16" t="s">
        <v>143</v>
      </c>
      <c r="C79" s="12" t="s">
        <v>118</v>
      </c>
      <c r="D79" s="9" t="s">
        <v>10</v>
      </c>
      <c r="E79" s="10">
        <v>3</v>
      </c>
      <c r="F79" s="11"/>
      <c r="G79" s="11">
        <f>F79*E79</f>
        <v>0</v>
      </c>
    </row>
    <row r="80" spans="2:7" x14ac:dyDescent="0.2">
      <c r="B80" s="12" t="s">
        <v>49</v>
      </c>
      <c r="C80" s="12" t="s">
        <v>25</v>
      </c>
      <c r="D80" s="9"/>
      <c r="E80" s="10"/>
      <c r="F80" s="11"/>
      <c r="G80" s="11"/>
    </row>
    <row r="81" spans="2:9" x14ac:dyDescent="0.2">
      <c r="B81" s="16" t="s">
        <v>92</v>
      </c>
      <c r="C81" s="12" t="s">
        <v>48</v>
      </c>
      <c r="D81" s="9" t="s">
        <v>18</v>
      </c>
      <c r="E81" s="10">
        <v>10</v>
      </c>
      <c r="F81" s="11"/>
      <c r="G81" s="11">
        <f t="shared" ref="G81:G82" si="19">F81*E81</f>
        <v>0</v>
      </c>
    </row>
    <row r="82" spans="2:9" x14ac:dyDescent="0.2">
      <c r="B82" s="12" t="s">
        <v>50</v>
      </c>
      <c r="C82" s="12" t="s">
        <v>113</v>
      </c>
      <c r="D82" s="9" t="s">
        <v>10</v>
      </c>
      <c r="E82" s="10">
        <v>2</v>
      </c>
      <c r="F82" s="11"/>
      <c r="G82" s="11">
        <f t="shared" si="19"/>
        <v>0</v>
      </c>
    </row>
    <row r="83" spans="2:9" x14ac:dyDescent="0.2">
      <c r="B83" s="12" t="s">
        <v>144</v>
      </c>
      <c r="C83" s="12" t="s">
        <v>115</v>
      </c>
      <c r="D83" s="9" t="s">
        <v>10</v>
      </c>
      <c r="E83" s="10">
        <v>5</v>
      </c>
      <c r="F83" s="11"/>
      <c r="G83" s="11">
        <f t="shared" ref="G83:G84" si="20">F83*E83</f>
        <v>0</v>
      </c>
    </row>
    <row r="84" spans="2:9" x14ac:dyDescent="0.2">
      <c r="B84" s="12" t="s">
        <v>145</v>
      </c>
      <c r="C84" s="12" t="s">
        <v>117</v>
      </c>
      <c r="D84" s="9" t="s">
        <v>18</v>
      </c>
      <c r="E84" s="10">
        <v>60</v>
      </c>
      <c r="F84" s="11"/>
      <c r="G84" s="11">
        <f t="shared" si="20"/>
        <v>0</v>
      </c>
    </row>
    <row r="85" spans="2:9" x14ac:dyDescent="0.2">
      <c r="B85" s="12" t="s">
        <v>146</v>
      </c>
      <c r="C85" s="12" t="s">
        <v>161</v>
      </c>
      <c r="D85" s="9" t="s">
        <v>7</v>
      </c>
      <c r="E85" s="10">
        <v>1</v>
      </c>
      <c r="F85" s="11"/>
      <c r="G85" s="11">
        <f t="shared" ref="G85" si="21">F85*E85</f>
        <v>0</v>
      </c>
    </row>
    <row r="86" spans="2:9" x14ac:dyDescent="0.2">
      <c r="B86" s="12" t="s">
        <v>93</v>
      </c>
      <c r="C86" s="12" t="s">
        <v>114</v>
      </c>
      <c r="D86" s="9" t="s">
        <v>7</v>
      </c>
      <c r="E86" s="10">
        <v>5</v>
      </c>
      <c r="F86" s="11"/>
      <c r="G86" s="11">
        <f t="shared" si="11"/>
        <v>0</v>
      </c>
    </row>
    <row r="87" spans="2:9" x14ac:dyDescent="0.2">
      <c r="B87" s="12" t="s">
        <v>94</v>
      </c>
      <c r="C87" s="12" t="s">
        <v>83</v>
      </c>
      <c r="D87" s="9" t="s">
        <v>7</v>
      </c>
      <c r="E87" s="10">
        <v>1</v>
      </c>
      <c r="F87" s="11"/>
      <c r="G87" s="11">
        <f t="shared" si="11"/>
        <v>0</v>
      </c>
    </row>
    <row r="88" spans="2:9" x14ac:dyDescent="0.2">
      <c r="B88" s="12"/>
      <c r="C88" s="12"/>
      <c r="D88" s="9"/>
      <c r="E88" s="10"/>
      <c r="F88" s="11"/>
      <c r="G88" s="11"/>
    </row>
    <row r="89" spans="2:9" x14ac:dyDescent="0.2">
      <c r="B89" s="20">
        <v>5.3</v>
      </c>
      <c r="C89" s="20" t="s">
        <v>21</v>
      </c>
      <c r="D89" s="21"/>
      <c r="E89" s="21"/>
      <c r="F89" s="22"/>
      <c r="G89" s="22"/>
    </row>
    <row r="90" spans="2:9" x14ac:dyDescent="0.2">
      <c r="B90" s="12" t="s">
        <v>95</v>
      </c>
      <c r="C90" s="12" t="s">
        <v>17</v>
      </c>
      <c r="D90" s="9" t="s">
        <v>18</v>
      </c>
      <c r="E90" s="10">
        <v>10</v>
      </c>
      <c r="F90" s="11"/>
      <c r="G90" s="11">
        <f>F90*E90</f>
        <v>0</v>
      </c>
    </row>
    <row r="91" spans="2:9" x14ac:dyDescent="0.2">
      <c r="B91" s="12" t="s">
        <v>34</v>
      </c>
      <c r="C91" s="12" t="s">
        <v>84</v>
      </c>
      <c r="D91" s="9"/>
      <c r="E91" s="10"/>
      <c r="F91" s="11"/>
      <c r="G91" s="11"/>
    </row>
    <row r="92" spans="2:9" x14ac:dyDescent="0.2">
      <c r="B92" s="16" t="s">
        <v>56</v>
      </c>
      <c r="C92" s="12" t="s">
        <v>116</v>
      </c>
      <c r="D92" s="9" t="s">
        <v>18</v>
      </c>
      <c r="E92" s="10">
        <v>10</v>
      </c>
      <c r="F92" s="11"/>
      <c r="G92" s="11">
        <f t="shared" ref="G92" si="22">F92*E92</f>
        <v>0</v>
      </c>
    </row>
    <row r="93" spans="2:9" x14ac:dyDescent="0.2">
      <c r="B93" s="12" t="s">
        <v>57</v>
      </c>
      <c r="C93" s="12" t="s">
        <v>61</v>
      </c>
      <c r="D93" s="9"/>
      <c r="E93" s="10"/>
      <c r="F93" s="11"/>
      <c r="G93" s="11"/>
      <c r="I93" s="29"/>
    </row>
    <row r="94" spans="2:9" x14ac:dyDescent="0.2">
      <c r="B94" s="16" t="s">
        <v>157</v>
      </c>
      <c r="C94" s="12" t="s">
        <v>126</v>
      </c>
      <c r="D94" s="9" t="s">
        <v>10</v>
      </c>
      <c r="E94" s="10">
        <v>6</v>
      </c>
      <c r="F94" s="11"/>
      <c r="G94" s="11">
        <f t="shared" ref="G94" si="23">F94*E94</f>
        <v>0</v>
      </c>
    </row>
    <row r="95" spans="2:9" x14ac:dyDescent="0.2">
      <c r="B95" s="12" t="s">
        <v>158</v>
      </c>
      <c r="C95" s="12" t="s">
        <v>22</v>
      </c>
      <c r="D95" s="9" t="s">
        <v>7</v>
      </c>
      <c r="E95" s="10">
        <v>1</v>
      </c>
      <c r="F95" s="11"/>
      <c r="G95" s="11">
        <f t="shared" si="11"/>
        <v>0</v>
      </c>
    </row>
    <row r="96" spans="2:9" x14ac:dyDescent="0.2">
      <c r="B96" s="12"/>
      <c r="C96" s="12"/>
      <c r="D96" s="9"/>
      <c r="E96" s="10"/>
      <c r="F96" s="11"/>
      <c r="G96" s="11"/>
    </row>
    <row r="97" spans="2:10" x14ac:dyDescent="0.2">
      <c r="B97" s="12"/>
      <c r="C97" s="34" t="s">
        <v>66</v>
      </c>
      <c r="D97" s="9"/>
      <c r="E97" s="10"/>
      <c r="F97" s="11"/>
      <c r="G97" s="35">
        <f>SUM(G61:G96)</f>
        <v>0</v>
      </c>
    </row>
    <row r="98" spans="2:10" x14ac:dyDescent="0.2">
      <c r="B98" s="12"/>
      <c r="C98" s="12"/>
      <c r="D98" s="9"/>
      <c r="E98" s="10"/>
      <c r="F98" s="11"/>
      <c r="G98" s="11"/>
    </row>
    <row r="99" spans="2:10" s="24" customFormat="1" ht="15.75" x14ac:dyDescent="0.2">
      <c r="B99" s="25">
        <v>6</v>
      </c>
      <c r="C99" s="25" t="s">
        <v>35</v>
      </c>
      <c r="D99" s="27"/>
      <c r="E99" s="27"/>
      <c r="F99" s="26"/>
      <c r="G99" s="26"/>
      <c r="H99" s="31"/>
    </row>
    <row r="100" spans="2:10" x14ac:dyDescent="0.2">
      <c r="B100" s="12">
        <v>6.1</v>
      </c>
      <c r="C100" s="12" t="s">
        <v>26</v>
      </c>
      <c r="D100" s="9" t="s">
        <v>11</v>
      </c>
      <c r="E100" s="10">
        <v>1550</v>
      </c>
      <c r="F100" s="11"/>
      <c r="G100" s="11">
        <f>F100*E100</f>
        <v>0</v>
      </c>
      <c r="H100" s="32"/>
    </row>
    <row r="101" spans="2:10" x14ac:dyDescent="0.2">
      <c r="B101" s="12">
        <v>6.2</v>
      </c>
      <c r="C101" s="12" t="s">
        <v>87</v>
      </c>
      <c r="D101" s="9" t="s">
        <v>13</v>
      </c>
      <c r="E101" s="10">
        <v>155</v>
      </c>
      <c r="F101" s="11"/>
      <c r="G101" s="11">
        <f>F101*E101</f>
        <v>0</v>
      </c>
      <c r="H101" s="32"/>
    </row>
    <row r="102" spans="2:10" x14ac:dyDescent="0.2">
      <c r="B102" s="12">
        <v>6.3</v>
      </c>
      <c r="C102" s="12" t="s">
        <v>139</v>
      </c>
      <c r="D102" s="9" t="s">
        <v>11</v>
      </c>
      <c r="E102" s="10">
        <v>867</v>
      </c>
      <c r="F102" s="11"/>
      <c r="G102" s="11">
        <v>0</v>
      </c>
      <c r="H102" s="32"/>
    </row>
    <row r="103" spans="2:10" x14ac:dyDescent="0.2">
      <c r="B103" s="12">
        <v>6.4</v>
      </c>
      <c r="C103" s="12" t="s">
        <v>76</v>
      </c>
      <c r="D103" s="9"/>
      <c r="E103" s="10"/>
      <c r="F103" s="11"/>
      <c r="G103" s="11"/>
      <c r="I103" s="36"/>
      <c r="J103" s="36"/>
    </row>
    <row r="104" spans="2:10" x14ac:dyDescent="0.2">
      <c r="B104" s="16" t="s">
        <v>147</v>
      </c>
      <c r="C104" s="12" t="s">
        <v>134</v>
      </c>
      <c r="D104" s="9" t="s">
        <v>18</v>
      </c>
      <c r="E104" s="10">
        <v>45</v>
      </c>
      <c r="F104" s="11"/>
      <c r="G104" s="11">
        <f t="shared" ref="G104" si="24">F104*E104</f>
        <v>0</v>
      </c>
      <c r="I104" s="36"/>
      <c r="J104" s="36"/>
    </row>
    <row r="105" spans="2:10" x14ac:dyDescent="0.2">
      <c r="B105" s="16" t="s">
        <v>148</v>
      </c>
      <c r="C105" s="12" t="s">
        <v>125</v>
      </c>
      <c r="D105" s="9" t="s">
        <v>18</v>
      </c>
      <c r="E105" s="10">
        <v>76</v>
      </c>
      <c r="F105" s="11"/>
      <c r="G105" s="11">
        <f>F105*E105</f>
        <v>0</v>
      </c>
      <c r="H105" s="32"/>
      <c r="I105" s="36"/>
      <c r="J105" s="36"/>
    </row>
    <row r="106" spans="2:10" x14ac:dyDescent="0.2">
      <c r="B106" s="16" t="s">
        <v>149</v>
      </c>
      <c r="C106" s="12" t="s">
        <v>109</v>
      </c>
      <c r="D106" s="9" t="s">
        <v>18</v>
      </c>
      <c r="E106" s="10">
        <v>17</v>
      </c>
      <c r="F106" s="11"/>
      <c r="G106" s="11">
        <f t="shared" ref="G106:G107" si="25">F106*E106</f>
        <v>0</v>
      </c>
      <c r="H106" s="32"/>
      <c r="I106" s="36"/>
      <c r="J106" s="36"/>
    </row>
    <row r="107" spans="2:10" x14ac:dyDescent="0.2">
      <c r="B107" s="12">
        <v>6.5</v>
      </c>
      <c r="C107" s="12" t="s">
        <v>110</v>
      </c>
      <c r="D107" s="9" t="s">
        <v>11</v>
      </c>
      <c r="E107" s="10">
        <v>1460</v>
      </c>
      <c r="F107" s="11"/>
      <c r="G107" s="11">
        <f t="shared" si="25"/>
        <v>0</v>
      </c>
      <c r="I107" s="36"/>
      <c r="J107" s="36"/>
    </row>
    <row r="108" spans="2:10" x14ac:dyDescent="0.2">
      <c r="B108" s="12">
        <v>6.6</v>
      </c>
      <c r="C108" s="12" t="s">
        <v>68</v>
      </c>
      <c r="D108" s="9" t="s">
        <v>11</v>
      </c>
      <c r="E108" s="10">
        <v>87</v>
      </c>
      <c r="F108" s="11"/>
      <c r="G108" s="11">
        <f>F108*E108</f>
        <v>0</v>
      </c>
      <c r="I108" s="36"/>
      <c r="J108" s="36"/>
    </row>
    <row r="109" spans="2:10" x14ac:dyDescent="0.2">
      <c r="B109" s="12">
        <v>6.7</v>
      </c>
      <c r="C109" s="12" t="s">
        <v>111</v>
      </c>
      <c r="D109" s="9" t="s">
        <v>7</v>
      </c>
      <c r="E109" s="10">
        <v>1</v>
      </c>
      <c r="F109" s="11"/>
      <c r="G109" s="11">
        <f t="shared" ref="G109" si="26">F109*E109</f>
        <v>0</v>
      </c>
      <c r="I109" s="36"/>
      <c r="J109" s="36"/>
    </row>
    <row r="110" spans="2:10" x14ac:dyDescent="0.2">
      <c r="B110" s="12">
        <v>6.8</v>
      </c>
      <c r="C110" s="12" t="s">
        <v>135</v>
      </c>
      <c r="D110" s="9" t="s">
        <v>18</v>
      </c>
      <c r="E110" s="10">
        <v>25</v>
      </c>
      <c r="F110" s="11"/>
      <c r="G110" s="11">
        <f>F110*E110</f>
        <v>0</v>
      </c>
      <c r="I110" s="36"/>
      <c r="J110" s="36"/>
    </row>
    <row r="111" spans="2:10" x14ac:dyDescent="0.2">
      <c r="B111" s="12">
        <v>6.9</v>
      </c>
      <c r="C111" s="12" t="s">
        <v>88</v>
      </c>
      <c r="D111" s="9" t="s">
        <v>18</v>
      </c>
      <c r="E111" s="10">
        <v>30</v>
      </c>
      <c r="F111" s="11"/>
      <c r="G111" s="11">
        <f t="shared" ref="G111" si="27">F111*E111</f>
        <v>0</v>
      </c>
      <c r="I111" s="36"/>
      <c r="J111" s="36"/>
    </row>
    <row r="112" spans="2:10" x14ac:dyDescent="0.2">
      <c r="B112" s="12" t="s">
        <v>153</v>
      </c>
      <c r="C112" s="12" t="s">
        <v>160</v>
      </c>
      <c r="D112" s="9"/>
      <c r="E112" s="10"/>
      <c r="F112" s="11"/>
      <c r="G112" s="11"/>
      <c r="I112" s="36"/>
      <c r="J112" s="36"/>
    </row>
    <row r="113" spans="2:10" x14ac:dyDescent="0.2">
      <c r="B113" s="16" t="s">
        <v>159</v>
      </c>
      <c r="C113" s="12" t="s">
        <v>112</v>
      </c>
      <c r="D113" s="9" t="s">
        <v>10</v>
      </c>
      <c r="E113" s="10">
        <v>2</v>
      </c>
      <c r="F113" s="11"/>
      <c r="G113" s="11">
        <f t="shared" ref="G113:G114" si="28">F113*E113</f>
        <v>0</v>
      </c>
      <c r="I113" s="36"/>
      <c r="J113" s="36"/>
    </row>
    <row r="114" spans="2:10" x14ac:dyDescent="0.2">
      <c r="B114" s="12">
        <v>6.11</v>
      </c>
      <c r="C114" s="12" t="s">
        <v>69</v>
      </c>
      <c r="D114" s="9" t="s">
        <v>18</v>
      </c>
      <c r="E114" s="10">
        <v>4</v>
      </c>
      <c r="F114" s="11"/>
      <c r="G114" s="11">
        <f t="shared" si="28"/>
        <v>0</v>
      </c>
      <c r="I114" s="36"/>
      <c r="J114" s="36"/>
    </row>
    <row r="115" spans="2:10" x14ac:dyDescent="0.2">
      <c r="B115" s="12"/>
      <c r="C115" s="34" t="s">
        <v>66</v>
      </c>
      <c r="D115" s="9"/>
      <c r="E115" s="10"/>
      <c r="F115" s="11"/>
      <c r="G115" s="35">
        <f>SUM(G100:G114)</f>
        <v>0</v>
      </c>
    </row>
    <row r="116" spans="2:10" x14ac:dyDescent="0.2">
      <c r="B116" s="12"/>
      <c r="C116" s="12"/>
      <c r="D116" s="9"/>
      <c r="E116" s="10"/>
      <c r="F116" s="11"/>
      <c r="G116" s="11"/>
    </row>
    <row r="117" spans="2:10" ht="15.75" x14ac:dyDescent="0.2">
      <c r="B117" s="25">
        <v>7</v>
      </c>
      <c r="C117" s="25" t="s">
        <v>58</v>
      </c>
      <c r="D117" s="27"/>
      <c r="E117" s="27"/>
      <c r="F117" s="26"/>
      <c r="G117" s="26"/>
    </row>
    <row r="118" spans="2:10" x14ac:dyDescent="0.2">
      <c r="B118" s="12">
        <v>7.1</v>
      </c>
      <c r="C118" s="12" t="s">
        <v>98</v>
      </c>
      <c r="D118" s="9" t="s">
        <v>11</v>
      </c>
      <c r="E118" s="10">
        <v>90</v>
      </c>
      <c r="F118" s="11"/>
      <c r="G118" s="11">
        <f t="shared" ref="G118:G125" si="29">F118*E118</f>
        <v>0</v>
      </c>
      <c r="H118" s="32"/>
    </row>
    <row r="119" spans="2:10" x14ac:dyDescent="0.2">
      <c r="B119" s="12">
        <v>7.2</v>
      </c>
      <c r="C119" s="12" t="s">
        <v>51</v>
      </c>
      <c r="D119" s="9" t="s">
        <v>11</v>
      </c>
      <c r="E119" s="10">
        <v>90</v>
      </c>
      <c r="F119" s="11"/>
      <c r="G119" s="11">
        <f t="shared" si="29"/>
        <v>0</v>
      </c>
    </row>
    <row r="120" spans="2:10" x14ac:dyDescent="0.2">
      <c r="B120" s="12">
        <v>7.3</v>
      </c>
      <c r="C120" s="12" t="s">
        <v>55</v>
      </c>
      <c r="D120" s="9" t="s">
        <v>10</v>
      </c>
      <c r="E120" s="10">
        <v>1</v>
      </c>
      <c r="F120" s="11"/>
      <c r="G120" s="11">
        <f t="shared" si="29"/>
        <v>0</v>
      </c>
    </row>
    <row r="121" spans="2:10" x14ac:dyDescent="0.2">
      <c r="B121" s="12">
        <v>7.4</v>
      </c>
      <c r="C121" s="12" t="s">
        <v>65</v>
      </c>
      <c r="D121" s="9" t="s">
        <v>7</v>
      </c>
      <c r="E121" s="10">
        <v>1</v>
      </c>
      <c r="F121" s="11"/>
      <c r="G121" s="11">
        <f t="shared" si="29"/>
        <v>0</v>
      </c>
    </row>
    <row r="122" spans="2:10" x14ac:dyDescent="0.2">
      <c r="B122" s="12"/>
      <c r="C122" s="34" t="s">
        <v>66</v>
      </c>
      <c r="D122" s="9"/>
      <c r="E122" s="10"/>
      <c r="F122" s="11"/>
      <c r="G122" s="35">
        <f>SUM(G118:G121)</f>
        <v>0</v>
      </c>
    </row>
    <row r="123" spans="2:10" x14ac:dyDescent="0.2">
      <c r="B123" s="12"/>
      <c r="C123" s="34"/>
      <c r="D123" s="9"/>
      <c r="E123" s="10"/>
      <c r="F123" s="11"/>
      <c r="G123" s="35"/>
    </row>
    <row r="124" spans="2:10" ht="15.75" x14ac:dyDescent="0.2">
      <c r="B124" s="37">
        <v>8</v>
      </c>
      <c r="C124" s="37" t="s">
        <v>136</v>
      </c>
      <c r="D124" s="38"/>
      <c r="E124" s="38"/>
      <c r="F124" s="39"/>
      <c r="G124" s="40"/>
    </row>
    <row r="125" spans="2:10" x14ac:dyDescent="0.2">
      <c r="B125" s="12">
        <v>8.1</v>
      </c>
      <c r="C125" s="12" t="s">
        <v>137</v>
      </c>
      <c r="D125" s="9" t="s">
        <v>10</v>
      </c>
      <c r="E125" s="10">
        <v>1</v>
      </c>
      <c r="F125" s="11"/>
      <c r="G125" s="11">
        <f t="shared" si="29"/>
        <v>0</v>
      </c>
    </row>
    <row r="126" spans="2:10" x14ac:dyDescent="0.2">
      <c r="B126" s="12"/>
      <c r="C126" s="34" t="s">
        <v>66</v>
      </c>
      <c r="D126" s="9"/>
      <c r="E126" s="10"/>
      <c r="F126" s="11"/>
      <c r="G126" s="35">
        <f>SUM(G125)</f>
        <v>0</v>
      </c>
    </row>
    <row r="127" spans="2:10" x14ac:dyDescent="0.2">
      <c r="B127" s="12"/>
      <c r="C127" s="12"/>
      <c r="D127" s="9"/>
      <c r="E127" s="10"/>
      <c r="F127" s="11"/>
      <c r="G127" s="11"/>
    </row>
    <row r="128" spans="2:10" x14ac:dyDescent="0.2">
      <c r="B128" s="33"/>
      <c r="C128" s="4"/>
      <c r="F128" s="8"/>
      <c r="G128" s="8"/>
    </row>
    <row r="129" spans="2:8" ht="15.75" thickBot="1" x14ac:dyDescent="0.25">
      <c r="B129" s="4"/>
      <c r="C129" s="4"/>
      <c r="F129" s="8"/>
      <c r="G129" s="8"/>
    </row>
    <row r="130" spans="2:8" s="1" customFormat="1" ht="18.75" x14ac:dyDescent="0.2">
      <c r="B130" s="3"/>
      <c r="C130" s="61" t="s">
        <v>52</v>
      </c>
      <c r="D130" s="62"/>
      <c r="E130" s="63"/>
      <c r="F130" s="64">
        <f>SUM(G9:G127)/2</f>
        <v>0</v>
      </c>
      <c r="G130" s="65"/>
      <c r="H130" s="30"/>
    </row>
    <row r="131" spans="2:8" ht="15.75" x14ac:dyDescent="0.2">
      <c r="B131" s="4"/>
      <c r="C131" s="45" t="s">
        <v>27</v>
      </c>
      <c r="D131" s="46"/>
      <c r="E131" s="47"/>
      <c r="F131" s="48">
        <f>F130*0.2</f>
        <v>0</v>
      </c>
      <c r="G131" s="49"/>
    </row>
    <row r="132" spans="2:8" s="1" customFormat="1" ht="16.5" thickBot="1" x14ac:dyDescent="0.25">
      <c r="B132" s="3"/>
      <c r="C132" s="52" t="s">
        <v>53</v>
      </c>
      <c r="D132" s="53"/>
      <c r="E132" s="54"/>
      <c r="F132" s="55">
        <f>F130+F131</f>
        <v>0</v>
      </c>
      <c r="G132" s="56"/>
      <c r="H132" s="30"/>
    </row>
    <row r="135" spans="2:8" ht="15.75" x14ac:dyDescent="0.2">
      <c r="C135" s="41"/>
      <c r="D135" s="41"/>
      <c r="E135" s="41"/>
      <c r="F135" s="42"/>
      <c r="G135" s="42"/>
    </row>
    <row r="136" spans="2:8" ht="15.75" x14ac:dyDescent="0.2">
      <c r="C136" s="50"/>
      <c r="D136" s="50"/>
      <c r="E136" s="50"/>
      <c r="F136" s="51"/>
      <c r="G136" s="51"/>
    </row>
    <row r="137" spans="2:8" ht="15.75" x14ac:dyDescent="0.2">
      <c r="C137" s="41"/>
      <c r="D137" s="41"/>
      <c r="E137" s="41"/>
      <c r="F137" s="42"/>
      <c r="G137" s="42"/>
    </row>
    <row r="138" spans="2:8" ht="15.75" x14ac:dyDescent="0.2">
      <c r="C138" s="50"/>
      <c r="D138" s="50"/>
      <c r="E138" s="50"/>
      <c r="F138" s="51"/>
      <c r="G138" s="51"/>
    </row>
    <row r="139" spans="2:8" ht="15.75" x14ac:dyDescent="0.2">
      <c r="C139" s="41"/>
      <c r="D139" s="41"/>
      <c r="E139" s="41"/>
      <c r="F139" s="42"/>
      <c r="G139" s="42"/>
    </row>
    <row r="140" spans="2:8" ht="15.75" x14ac:dyDescent="0.2">
      <c r="C140" s="41"/>
      <c r="D140" s="41"/>
      <c r="E140" s="41"/>
      <c r="F140" s="42"/>
      <c r="G140" s="42"/>
    </row>
    <row r="141" spans="2:8" ht="18.75" x14ac:dyDescent="0.2">
      <c r="C141" s="43"/>
      <c r="D141" s="43"/>
      <c r="E141" s="43"/>
      <c r="F141" s="44"/>
      <c r="G141" s="44"/>
      <c r="H141" s="7"/>
    </row>
  </sheetData>
  <mergeCells count="23">
    <mergeCell ref="B2:G2"/>
    <mergeCell ref="B3:G3"/>
    <mergeCell ref="B4:G4"/>
    <mergeCell ref="C130:E130"/>
    <mergeCell ref="F130:G130"/>
    <mergeCell ref="C131:E131"/>
    <mergeCell ref="F131:G131"/>
    <mergeCell ref="C137:E137"/>
    <mergeCell ref="F137:G137"/>
    <mergeCell ref="C138:E138"/>
    <mergeCell ref="F138:G138"/>
    <mergeCell ref="C132:E132"/>
    <mergeCell ref="F132:G132"/>
    <mergeCell ref="C135:E135"/>
    <mergeCell ref="F135:G135"/>
    <mergeCell ref="C136:E136"/>
    <mergeCell ref="F136:G136"/>
    <mergeCell ref="C139:E139"/>
    <mergeCell ref="F139:G139"/>
    <mergeCell ref="C140:E140"/>
    <mergeCell ref="F140:G140"/>
    <mergeCell ref="C141:E141"/>
    <mergeCell ref="F141:G141"/>
  </mergeCells>
  <phoneticPr fontId="6" type="noConversion"/>
  <pageMargins left="0.7" right="0.7" top="0.75" bottom="0.75" header="0.3" footer="0.3"/>
  <pageSetup paperSize="9" scale="75" orientation="portrait" r:id="rId1"/>
  <rowBreaks count="2" manualBreakCount="2">
    <brk id="58" max="6" man="1"/>
    <brk id="13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n°01 VRD</vt:lpstr>
      <vt:lpstr>'Lot n°01 VRD'!Zone_d_impression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Valentine RIGAUD</dc:creator>
  <cp:lastModifiedBy>Camille SOULET</cp:lastModifiedBy>
  <cp:lastPrinted>2023-12-15T09:15:49Z</cp:lastPrinted>
  <dcterms:created xsi:type="dcterms:W3CDTF">2021-06-16T07:10:49Z</dcterms:created>
  <dcterms:modified xsi:type="dcterms:W3CDTF">2024-07-24T13:47:53Z</dcterms:modified>
</cp:coreProperties>
</file>