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ThisWorkbook"/>
  <mc:AlternateContent xmlns:mc="http://schemas.openxmlformats.org/markup-compatibility/2006">
    <mc:Choice Requires="x15">
      <x15ac:absPath xmlns:x15ac="http://schemas.microsoft.com/office/spreadsheetml/2010/11/ac" url="D:\METROGRAM Dropbox\03-PROJETS\02 TRAVAUX EN COURS\2203-05 FRANCE TRAVAIL BX BASTIDE\11 DCE REMARQUES\DCE PIECES CORRIGEES\"/>
    </mc:Choice>
  </mc:AlternateContent>
  <xr:revisionPtr revIDLastSave="0" documentId="13_ncr:1_{9520B6F7-CD95-42F0-806A-B0CA206DBEFF}" xr6:coauthVersionLast="47" xr6:coauthVersionMax="47" xr10:uidLastSave="{00000000-0000-0000-0000-000000000000}"/>
  <bookViews>
    <workbookView xWindow="3036" yWindow="3036" windowWidth="28764" windowHeight="20784" xr2:uid="{00000000-000D-0000-FFFF-FFFF00000000}"/>
  </bookViews>
  <sheets>
    <sheet name="DPGF - LOT 01" sheetId="7" r:id="rId1"/>
  </sheets>
  <definedNames>
    <definedName name="_xlnm.Print_Area" localSheetId="0">'DPGF - LOT 01'!$A$1:$G$53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7" l="1"/>
  <c r="G21" i="7" l="1"/>
  <c r="G15" i="7"/>
  <c r="G14" i="7" l="1"/>
  <c r="G25" i="7"/>
  <c r="G28" i="7"/>
  <c r="G12" i="7"/>
  <c r="G47" i="7" l="1"/>
  <c r="G46" i="7" s="1"/>
  <c r="E45" i="7"/>
  <c r="G45" i="7" s="1"/>
  <c r="G44" i="7"/>
  <c r="E43" i="7"/>
  <c r="G43" i="7" s="1"/>
  <c r="E41" i="7"/>
  <c r="G41" i="7" s="1"/>
  <c r="E40" i="7"/>
  <c r="G40" i="7" s="1"/>
  <c r="E39" i="7"/>
  <c r="G39" i="7" s="1"/>
  <c r="E37" i="7"/>
  <c r="G37" i="7" s="1"/>
  <c r="E36" i="7"/>
  <c r="G36" i="7" s="1"/>
  <c r="E35" i="7"/>
  <c r="G35" i="7" s="1"/>
  <c r="E34" i="7"/>
  <c r="G34" i="7" s="1"/>
  <c r="E33" i="7"/>
  <c r="G33" i="7" s="1"/>
  <c r="G30" i="7"/>
  <c r="G23" i="7"/>
  <c r="G22" i="7"/>
  <c r="G29" i="7"/>
  <c r="E27" i="7"/>
  <c r="G27" i="7" s="1"/>
  <c r="E26" i="7"/>
  <c r="G26" i="7" s="1"/>
  <c r="E18" i="7"/>
  <c r="G31" i="7" l="1"/>
  <c r="G20" i="7"/>
  <c r="G24" i="7"/>
  <c r="G13" i="7" l="1"/>
  <c r="E19" i="7"/>
  <c r="G10" i="7" l="1"/>
  <c r="G17" i="7" l="1"/>
  <c r="G18" i="7"/>
  <c r="G19" i="7"/>
  <c r="G16" i="7" l="1"/>
  <c r="G49" i="7" s="1"/>
  <c r="G51" i="7" s="1"/>
  <c r="G52" i="7" s="1"/>
  <c r="G53" i="7" s="1"/>
</calcChain>
</file>

<file path=xl/sharedStrings.xml><?xml version="1.0" encoding="utf-8"?>
<sst xmlns="http://schemas.openxmlformats.org/spreadsheetml/2006/main" count="110" uniqueCount="77">
  <si>
    <t>ART</t>
  </si>
  <si>
    <t>DESCRIPTION DES OUVRAGES</t>
  </si>
  <si>
    <t>U</t>
  </si>
  <si>
    <t>Quantité</t>
  </si>
  <si>
    <t>P.U</t>
  </si>
  <si>
    <t>Total HT</t>
  </si>
  <si>
    <t>m²</t>
  </si>
  <si>
    <t>1.2</t>
  </si>
  <si>
    <t>1.3</t>
  </si>
  <si>
    <t>1.4</t>
  </si>
  <si>
    <t>1.1</t>
  </si>
  <si>
    <t>1.4.2</t>
  </si>
  <si>
    <t>1.3.1</t>
  </si>
  <si>
    <t>1.3.2</t>
  </si>
  <si>
    <t>LOT</t>
  </si>
  <si>
    <t>TOTAL PROJET HT</t>
  </si>
  <si>
    <t>TVA</t>
  </si>
  <si>
    <t>TTC</t>
  </si>
  <si>
    <t>TOTAL LOT 01</t>
  </si>
  <si>
    <t>Les quantitatifs sont donnés à titre indicatifs et doivent être vérifiés par l'entreprise lors de son offre</t>
  </si>
  <si>
    <t>Terrassement</t>
  </si>
  <si>
    <t>1.1.1</t>
  </si>
  <si>
    <t>1.1.2</t>
  </si>
  <si>
    <t>1.1.3</t>
  </si>
  <si>
    <r>
      <t>m</t>
    </r>
    <r>
      <rPr>
        <vertAlign val="superscript"/>
        <sz val="9"/>
        <color theme="1"/>
        <rFont val="Arial"/>
        <family val="2"/>
      </rPr>
      <t>3</t>
    </r>
  </si>
  <si>
    <t>Béton pour dallage sur terre-plein ép. 20 cm, y compris armatures</t>
  </si>
  <si>
    <t>Support pour dallage (herisson)</t>
  </si>
  <si>
    <t>1.2.1</t>
  </si>
  <si>
    <t>1.2.2</t>
  </si>
  <si>
    <t>1.2.3</t>
  </si>
  <si>
    <t>1.4.1</t>
  </si>
  <si>
    <t>*dans le cas où le mur sondé se révèle être en béton armé ou en maçonnerie</t>
  </si>
  <si>
    <t>DECOMPOSITION DU PRIX GLOBAL ET FORFAITAIRE
FRANCE TRAVAIL - SIEGE BORDEAUX BASTIDE</t>
  </si>
  <si>
    <t>ml</t>
  </si>
  <si>
    <t>Tranchée pour bornes de recharge velos et voitures électriques - 0,40x0,60 m</t>
  </si>
  <si>
    <t>Chape, y compris fourniture et pose</t>
  </si>
  <si>
    <t>Terrasse de la cafétéria</t>
  </si>
  <si>
    <t>Création de réservations rectangulaires dans une dalle en BA - PH RDC</t>
  </si>
  <si>
    <t>Bèche périphérique</t>
  </si>
  <si>
    <t>Filme polyane, y compris fourniture et pose</t>
  </si>
  <si>
    <t>Réfection du plancher des toilettes</t>
  </si>
  <si>
    <t>Reseau sous dallage</t>
  </si>
  <si>
    <t>PHASE PRO</t>
  </si>
  <si>
    <t>Installation de chantier</t>
  </si>
  <si>
    <t>Dallage porté sur coffrage perdu, y compris armatures</t>
  </si>
  <si>
    <t>1.3.3</t>
  </si>
  <si>
    <t>1.3.4</t>
  </si>
  <si>
    <t>1.3.5</t>
  </si>
  <si>
    <t>1.4.3</t>
  </si>
  <si>
    <t>LOT 01 : DEMOLITION - GROS ŒUVRE - MACONNERIE - VRD</t>
  </si>
  <si>
    <t>Pose de regards IRVE pour borne de recharge voitures électriques</t>
  </si>
  <si>
    <t>Démolition</t>
  </si>
  <si>
    <t>Réseaux et divers</t>
  </si>
  <si>
    <t>Décapage pour la terrasse de la cafétéria</t>
  </si>
  <si>
    <t>Décapage pour l'abri vélo</t>
  </si>
  <si>
    <t xml:space="preserve">Gros-œuvre </t>
  </si>
  <si>
    <t>Dallage pour abri vélo</t>
  </si>
  <si>
    <t>Renforcement de structure</t>
  </si>
  <si>
    <t xml:space="preserve">Pose de bandes carbone pour renforcement au niveau la trémie créée - Plancher H RDC </t>
  </si>
  <si>
    <t>Démolition soignée de la dalle portée des toilettes RDC</t>
  </si>
  <si>
    <t>Démolition soignée de la dalle en béton désactivé au droit de la cafétéria</t>
  </si>
  <si>
    <t>1.3.6</t>
  </si>
  <si>
    <t>Percement dans le plancher B RDC</t>
  </si>
  <si>
    <t>Curage intérieur complet (cloisons, plafonds, sols etc.)</t>
  </si>
  <si>
    <t>Ens.</t>
  </si>
  <si>
    <t>Ensemble bungalows, y. c préparation plateforme, raccordement réseaux et entretien</t>
  </si>
  <si>
    <t>Armoire comptage et réseaux de chantier divers</t>
  </si>
  <si>
    <t>Constat huissier</t>
  </si>
  <si>
    <t>Frais d'études (plans EXE)</t>
  </si>
  <si>
    <t>Couche de forme sous dallage</t>
  </si>
  <si>
    <t>1.5</t>
  </si>
  <si>
    <t>Hydrocurage de réseaux EU enterrés et passage de caméra</t>
  </si>
  <si>
    <t>Création d'une ouverture dans un mur et renforcement*</t>
  </si>
  <si>
    <t>Création de réservations rectangulaires dans la toiture et chevêtre (toiture bac sec + étanchéité sur isolation)</t>
  </si>
  <si>
    <t>Pose des fourreaux pour borne de recharges vélos électriques</t>
  </si>
  <si>
    <t>1.5.1</t>
  </si>
  <si>
    <t>1.5.2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</si>
</sst>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1"/>
      <color rgb="FF9C0006"/>
      <name val="Calibri"/>
      <family val="2"/>
      <scheme val="minor"/>
    </font>
    <font>
      <b/>
      <sz val="11"/>
      <color rgb="FF0D151C"/>
      <name val="Arial"/>
      <family val="2"/>
    </font>
    <font>
      <b/>
      <sz val="10"/>
      <color rgb="FF0D151C"/>
      <name val="Arial"/>
      <family val="2"/>
    </font>
    <font>
      <b/>
      <sz val="12"/>
      <color rgb="FF0D151C"/>
      <name val="Arial"/>
      <family val="2"/>
    </font>
    <font>
      <sz val="10"/>
      <color rgb="FF0D151C"/>
      <name val="Arial Narrow"/>
      <family val="1"/>
    </font>
    <font>
      <i/>
      <sz val="11"/>
      <color rgb="FF0D151C"/>
      <name val="Calibri"/>
      <family val="2"/>
      <scheme val="minor"/>
    </font>
    <font>
      <sz val="11"/>
      <color rgb="FF0D151C"/>
      <name val="Calibri"/>
      <family val="2"/>
      <scheme val="minor"/>
    </font>
    <font>
      <b/>
      <sz val="14"/>
      <color rgb="FF0D151C"/>
      <name val="Calibri"/>
      <family val="2"/>
      <scheme val="minor"/>
    </font>
    <font>
      <b/>
      <sz val="14"/>
      <name val="Arial"/>
      <family val="2"/>
    </font>
    <font>
      <b/>
      <sz val="11"/>
      <name val="Arial"/>
      <family val="2"/>
    </font>
    <font>
      <b/>
      <sz val="18"/>
      <color rgb="FF0D151C"/>
      <name val="Calibri"/>
      <family val="2"/>
      <scheme val="minor"/>
    </font>
    <font>
      <b/>
      <sz val="18"/>
      <name val="Calibri"/>
      <family val="2"/>
      <scheme val="minor"/>
    </font>
    <font>
      <sz val="9"/>
      <color rgb="FF0D151C"/>
      <name val="Arial"/>
      <family val="2"/>
    </font>
    <font>
      <sz val="8"/>
      <name val="Calibri"/>
      <family val="2"/>
      <scheme val="minor"/>
    </font>
    <font>
      <vertAlign val="superscript"/>
      <sz val="9"/>
      <color theme="1"/>
      <name val="Arial"/>
      <family val="2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0D151C"/>
      <name val="Arial Narrow"/>
      <family val="2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C4BAAA"/>
        <bgColor indexed="64"/>
      </patternFill>
    </fill>
    <fill>
      <patternFill patternType="solid">
        <fgColor rgb="FFE1CF3A"/>
        <bgColor indexed="64"/>
      </patternFill>
    </fill>
    <fill>
      <patternFill patternType="solid">
        <fgColor rgb="FFE9DDCA"/>
        <bgColor indexed="64"/>
      </patternFill>
    </fill>
    <fill>
      <patternFill patternType="solid">
        <fgColor rgb="FFD2D2D4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 applyFill="0">
      <alignment horizontal="left" vertical="top" wrapText="1"/>
    </xf>
    <xf numFmtId="0" fontId="1" fillId="0" borderId="0"/>
    <xf numFmtId="44" fontId="1" fillId="0" borderId="0" applyFont="0" applyFill="0" applyBorder="0" applyAlignment="0" applyProtection="0"/>
    <xf numFmtId="0" fontId="3" fillId="2" borderId="0" applyNumberFormat="0" applyBorder="0" applyAlignment="0" applyProtection="0"/>
  </cellStyleXfs>
  <cellXfs count="98">
    <xf numFmtId="0" fontId="0" fillId="0" borderId="0" xfId="0"/>
    <xf numFmtId="44" fontId="0" fillId="0" borderId="0" xfId="0" applyNumberFormat="1"/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0" xfId="0" applyAlignment="1">
      <alignment horizontal="center"/>
    </xf>
    <xf numFmtId="0" fontId="8" fillId="0" borderId="3" xfId="2" applyFont="1" applyBorder="1" applyAlignment="1">
      <alignment vertical="center" wrapText="1"/>
    </xf>
    <xf numFmtId="0" fontId="8" fillId="0" borderId="3" xfId="2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 wrapText="1"/>
    </xf>
    <xf numFmtId="44" fontId="8" fillId="0" borderId="8" xfId="2" applyNumberFormat="1" applyFont="1" applyBorder="1" applyAlignment="1">
      <alignment horizontal="right" vertical="top" wrapText="1"/>
    </xf>
    <xf numFmtId="0" fontId="8" fillId="0" borderId="1" xfId="2" applyFont="1" applyBorder="1" applyAlignment="1">
      <alignment vertical="center" wrapText="1"/>
    </xf>
    <xf numFmtId="164" fontId="8" fillId="0" borderId="1" xfId="2" applyNumberFormat="1" applyFont="1" applyBorder="1" applyAlignment="1">
      <alignment horizontal="center" vertical="center" wrapText="1"/>
    </xf>
    <xf numFmtId="44" fontId="8" fillId="0" borderId="4" xfId="2" applyNumberFormat="1" applyFont="1" applyBorder="1" applyAlignment="1">
      <alignment horizontal="right" vertical="top" wrapText="1"/>
    </xf>
    <xf numFmtId="44" fontId="8" fillId="0" borderId="8" xfId="2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vertical="center" wrapText="1"/>
    </xf>
    <xf numFmtId="44" fontId="8" fillId="0" borderId="2" xfId="2" applyNumberFormat="1" applyFont="1" applyBorder="1" applyAlignment="1">
      <alignment horizontal="right" vertical="top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2" applyFont="1" applyAlignment="1">
      <alignment vertical="center" wrapText="1"/>
    </xf>
    <xf numFmtId="0" fontId="8" fillId="0" borderId="0" xfId="2" applyFont="1" applyAlignment="1">
      <alignment horizontal="center" vertical="center" wrapText="1"/>
    </xf>
    <xf numFmtId="164" fontId="8" fillId="0" borderId="0" xfId="2" applyNumberFormat="1" applyFont="1" applyAlignment="1">
      <alignment horizontal="center" vertical="center" wrapText="1"/>
    </xf>
    <xf numFmtId="44" fontId="8" fillId="0" borderId="0" xfId="2" applyNumberFormat="1" applyFont="1" applyAlignment="1">
      <alignment horizontal="right" vertical="top" wrapText="1"/>
    </xf>
    <xf numFmtId="0" fontId="9" fillId="0" borderId="0" xfId="0" applyFont="1"/>
    <xf numFmtId="44" fontId="10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1" fontId="0" fillId="0" borderId="0" xfId="0" applyNumberFormat="1"/>
    <xf numFmtId="49" fontId="4" fillId="0" borderId="0" xfId="0" applyNumberFormat="1" applyFont="1" applyAlignment="1">
      <alignment horizontal="center" vertical="center" wrapText="1"/>
    </xf>
    <xf numFmtId="49" fontId="11" fillId="3" borderId="11" xfId="0" applyNumberFormat="1" applyFont="1" applyFill="1" applyBorder="1" applyAlignment="1">
      <alignment vertical="center"/>
    </xf>
    <xf numFmtId="49" fontId="11" fillId="3" borderId="12" xfId="0" applyNumberFormat="1" applyFont="1" applyFill="1" applyBorder="1" applyAlignment="1">
      <alignment vertical="center"/>
    </xf>
    <xf numFmtId="49" fontId="12" fillId="3" borderId="12" xfId="0" applyNumberFormat="1" applyFont="1" applyFill="1" applyBorder="1" applyAlignment="1">
      <alignment vertical="center"/>
    </xf>
    <xf numFmtId="49" fontId="12" fillId="3" borderId="13" xfId="0" applyNumberFormat="1" applyFont="1" applyFill="1" applyBorder="1" applyAlignment="1">
      <alignment vertical="center"/>
    </xf>
    <xf numFmtId="49" fontId="4" fillId="3" borderId="11" xfId="0" applyNumberFormat="1" applyFont="1" applyFill="1" applyBorder="1" applyAlignment="1">
      <alignment vertical="center" wrapText="1"/>
    </xf>
    <xf numFmtId="49" fontId="4" fillId="3" borderId="12" xfId="0" applyNumberFormat="1" applyFont="1" applyFill="1" applyBorder="1" applyAlignment="1">
      <alignment vertical="center" wrapText="1"/>
    </xf>
    <xf numFmtId="49" fontId="4" fillId="3" borderId="12" xfId="0" applyNumberFormat="1" applyFont="1" applyFill="1" applyBorder="1" applyAlignment="1">
      <alignment horizontal="center" vertical="center" wrapText="1"/>
    </xf>
    <xf numFmtId="49" fontId="4" fillId="3" borderId="13" xfId="0" applyNumberFormat="1" applyFont="1" applyFill="1" applyBorder="1" applyAlignment="1">
      <alignment vertical="center" wrapText="1"/>
    </xf>
    <xf numFmtId="44" fontId="4" fillId="3" borderId="17" xfId="0" applyNumberFormat="1" applyFont="1" applyFill="1" applyBorder="1" applyAlignment="1">
      <alignment horizontal="center" vertical="center"/>
    </xf>
    <xf numFmtId="49" fontId="5" fillId="5" borderId="9" xfId="0" applyNumberFormat="1" applyFont="1" applyFill="1" applyBorder="1" applyAlignment="1">
      <alignment horizontal="center" vertical="center"/>
    </xf>
    <xf numFmtId="49" fontId="5" fillId="5" borderId="14" xfId="0" applyNumberFormat="1" applyFont="1" applyFill="1" applyBorder="1" applyAlignment="1">
      <alignment horizontal="center" vertical="center"/>
    </xf>
    <xf numFmtId="164" fontId="5" fillId="5" borderId="14" xfId="0" applyNumberFormat="1" applyFont="1" applyFill="1" applyBorder="1" applyAlignment="1">
      <alignment horizontal="center" vertical="center" wrapText="1"/>
    </xf>
    <xf numFmtId="44" fontId="5" fillId="5" borderId="14" xfId="0" applyNumberFormat="1" applyFont="1" applyFill="1" applyBorder="1" applyAlignment="1">
      <alignment horizontal="center" vertical="center" wrapText="1"/>
    </xf>
    <xf numFmtId="44" fontId="5" fillId="5" borderId="15" xfId="0" applyNumberFormat="1" applyFont="1" applyFill="1" applyBorder="1" applyAlignment="1">
      <alignment horizontal="center" vertical="center" wrapText="1"/>
    </xf>
    <xf numFmtId="164" fontId="6" fillId="6" borderId="5" xfId="0" applyNumberFormat="1" applyFont="1" applyFill="1" applyBorder="1" applyAlignment="1">
      <alignment vertical="center"/>
    </xf>
    <xf numFmtId="164" fontId="6" fillId="6" borderId="6" xfId="0" applyNumberFormat="1" applyFont="1" applyFill="1" applyBorder="1" applyAlignment="1">
      <alignment horizontal="center" vertical="center"/>
    </xf>
    <xf numFmtId="44" fontId="6" fillId="6" borderId="6" xfId="0" applyNumberFormat="1" applyFont="1" applyFill="1" applyBorder="1" applyAlignment="1">
      <alignment horizontal="right" vertical="center"/>
    </xf>
    <xf numFmtId="44" fontId="6" fillId="6" borderId="7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vertical="center"/>
    </xf>
    <xf numFmtId="44" fontId="14" fillId="4" borderId="11" xfId="0" applyNumberFormat="1" applyFont="1" applyFill="1" applyBorder="1" applyAlignment="1">
      <alignment vertical="center"/>
    </xf>
    <xf numFmtId="44" fontId="14" fillId="4" borderId="12" xfId="0" applyNumberFormat="1" applyFont="1" applyFill="1" applyBorder="1" applyAlignment="1">
      <alignment vertical="center"/>
    </xf>
    <xf numFmtId="44" fontId="14" fillId="4" borderId="13" xfId="0" applyNumberFormat="1" applyFont="1" applyFill="1" applyBorder="1" applyAlignment="1">
      <alignment horizontal="right" vertical="center"/>
    </xf>
    <xf numFmtId="44" fontId="14" fillId="4" borderId="10" xfId="0" applyNumberFormat="1" applyFont="1" applyFill="1" applyBorder="1" applyAlignment="1">
      <alignment vertical="center"/>
    </xf>
    <xf numFmtId="44" fontId="14" fillId="4" borderId="17" xfId="0" applyNumberFormat="1" applyFont="1" applyFill="1" applyBorder="1" applyAlignment="1">
      <alignment vertical="center"/>
    </xf>
    <xf numFmtId="44" fontId="13" fillId="5" borderId="10" xfId="0" applyNumberFormat="1" applyFont="1" applyFill="1" applyBorder="1" applyAlignment="1">
      <alignment horizontal="right" vertical="top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6" xfId="0" applyBorder="1" applyAlignment="1">
      <alignment vertical="center"/>
    </xf>
    <xf numFmtId="44" fontId="15" fillId="0" borderId="0" xfId="0" applyNumberFormat="1" applyFont="1" applyAlignment="1">
      <alignment horizontal="right"/>
    </xf>
    <xf numFmtId="0" fontId="18" fillId="0" borderId="3" xfId="2" applyFont="1" applyBorder="1" applyAlignment="1">
      <alignment vertical="center" wrapText="1"/>
    </xf>
    <xf numFmtId="49" fontId="5" fillId="5" borderId="22" xfId="0" applyNumberFormat="1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center" vertical="center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1" applyFont="1" applyFill="1" applyBorder="1" applyAlignment="1">
      <alignment horizontal="center" vertical="center" wrapText="1"/>
    </xf>
    <xf numFmtId="0" fontId="9" fillId="0" borderId="24" xfId="0" applyFont="1" applyBorder="1" applyAlignment="1">
      <alignment vertical="center"/>
    </xf>
    <xf numFmtId="0" fontId="13" fillId="0" borderId="2" xfId="0" applyFont="1" applyBorder="1" applyAlignment="1">
      <alignment horizontal="right" vertical="center"/>
    </xf>
    <xf numFmtId="0" fontId="8" fillId="0" borderId="20" xfId="2" applyFont="1" applyBorder="1" applyAlignment="1">
      <alignment vertical="center" wrapText="1"/>
    </xf>
    <xf numFmtId="44" fontId="8" fillId="0" borderId="3" xfId="2" applyNumberFormat="1" applyFont="1" applyBorder="1" applyAlignment="1">
      <alignment horizontal="right" vertical="center" wrapText="1"/>
    </xf>
    <xf numFmtId="0" fontId="18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center" vertical="center" wrapText="1"/>
    </xf>
    <xf numFmtId="44" fontId="8" fillId="0" borderId="1" xfId="2" applyNumberFormat="1" applyFont="1" applyBorder="1" applyAlignment="1">
      <alignment horizontal="right" vertical="top" wrapText="1"/>
    </xf>
    <xf numFmtId="0" fontId="7" fillId="0" borderId="29" xfId="1" applyFont="1" applyFill="1" applyBorder="1" applyAlignment="1">
      <alignment horizontal="center" vertical="center" wrapText="1"/>
    </xf>
    <xf numFmtId="164" fontId="8" fillId="0" borderId="30" xfId="2" applyNumberFormat="1" applyFont="1" applyBorder="1" applyAlignment="1">
      <alignment horizontal="center" vertical="center" wrapText="1"/>
    </xf>
    <xf numFmtId="44" fontId="8" fillId="0" borderId="30" xfId="2" applyNumberFormat="1" applyFont="1" applyBorder="1" applyAlignment="1">
      <alignment horizontal="right" vertical="top" wrapText="1"/>
    </xf>
    <xf numFmtId="44" fontId="8" fillId="0" borderId="31" xfId="2" applyNumberFormat="1" applyFont="1" applyBorder="1" applyAlignment="1">
      <alignment horizontal="right" vertical="top" wrapText="1"/>
    </xf>
    <xf numFmtId="0" fontId="19" fillId="0" borderId="20" xfId="2" applyFont="1" applyBorder="1" applyAlignment="1">
      <alignment vertical="center" wrapText="1"/>
    </xf>
    <xf numFmtId="0" fontId="20" fillId="0" borderId="29" xfId="1" applyFont="1" applyFill="1" applyBorder="1" applyAlignment="1">
      <alignment horizontal="center" vertical="center" wrapText="1"/>
    </xf>
    <xf numFmtId="44" fontId="8" fillId="0" borderId="3" xfId="2" applyNumberFormat="1" applyFont="1" applyBorder="1" applyAlignment="1">
      <alignment horizontal="right" vertical="top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44" fontId="8" fillId="0" borderId="1" xfId="2" applyNumberFormat="1" applyFont="1" applyBorder="1" applyAlignment="1">
      <alignment horizontal="right" vertical="center" wrapText="1"/>
    </xf>
    <xf numFmtId="44" fontId="8" fillId="0" borderId="4" xfId="2" applyNumberFormat="1" applyFont="1" applyBorder="1" applyAlignment="1">
      <alignment horizontal="right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8" fillId="0" borderId="33" xfId="2" applyFont="1" applyBorder="1" applyAlignment="1">
      <alignment vertical="center" wrapText="1"/>
    </xf>
    <xf numFmtId="0" fontId="8" fillId="0" borderId="33" xfId="2" applyFont="1" applyBorder="1" applyAlignment="1">
      <alignment horizontal="center" vertical="center" wrapText="1"/>
    </xf>
    <xf numFmtId="164" fontId="8" fillId="0" borderId="33" xfId="2" applyNumberFormat="1" applyFont="1" applyBorder="1" applyAlignment="1">
      <alignment horizontal="center" vertical="center" wrapText="1"/>
    </xf>
    <xf numFmtId="44" fontId="8" fillId="0" borderId="33" xfId="2" applyNumberFormat="1" applyFont="1" applyBorder="1" applyAlignment="1">
      <alignment horizontal="right" vertical="center" wrapText="1"/>
    </xf>
    <xf numFmtId="44" fontId="8" fillId="0" borderId="34" xfId="2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5" borderId="28" xfId="0" quotePrefix="1" applyFont="1" applyFill="1" applyBorder="1" applyAlignment="1">
      <alignment horizontal="center" vertical="center"/>
    </xf>
    <xf numFmtId="0" fontId="6" fillId="5" borderId="22" xfId="0" quotePrefix="1" applyFont="1" applyFill="1" applyBorder="1" applyAlignment="1">
      <alignment horizontal="center" vertical="center"/>
    </xf>
    <xf numFmtId="0" fontId="6" fillId="5" borderId="10" xfId="0" quotePrefix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21" fillId="0" borderId="0" xfId="0" applyFont="1" applyAlignment="1">
      <alignment horizontal="center" vertical="center" wrapText="1"/>
    </xf>
  </cellXfs>
  <cellStyles count="5">
    <cellStyle name="Insatisfaisant 2" xfId="4" xr:uid="{9AC749C5-4603-448B-8842-3ADD6234DF46}"/>
    <cellStyle name="Monétaire 3" xfId="3" xr:uid="{9FB25871-92B0-44BF-B0CF-1BC79AEFF4BC}"/>
    <cellStyle name="Normal" xfId="0" builtinId="0"/>
    <cellStyle name="Normal 2" xfId="2" xr:uid="{8185D10A-E71A-4110-B734-5EAD70B294E9}"/>
    <cellStyle name="Numerotation" xfId="1" xr:uid="{11FE7947-A81A-4209-AAA9-359278F8F291}"/>
  </cellStyles>
  <dxfs count="0"/>
  <tableStyles count="0" defaultTableStyle="TableStyleMedium2" defaultPivotStyle="PivotStyleLight16"/>
  <colors>
    <mruColors>
      <color rgb="FFD2D2D4"/>
      <color rgb="FFE9DDCA"/>
      <color rgb="FFE4E5EA"/>
      <color rgb="FFC4BAAA"/>
      <color rgb="FFE1CF3A"/>
      <color rgb="FF1D7490"/>
      <color rgb="FFA3C4DA"/>
      <color rgb="FFCECFB1"/>
      <color rgb="FF0D151C"/>
      <color rgb="FFA8AB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8</xdr:row>
      <xdr:rowOff>0</xdr:rowOff>
    </xdr:from>
    <xdr:to>
      <xdr:col>3</xdr:col>
      <xdr:colOff>152400</xdr:colOff>
      <xdr:row>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7D3E4D87-9E4B-4678-AE35-07D4B45D90BA}"/>
            </a:ext>
          </a:extLst>
        </xdr:cNvPr>
        <xdr:cNvSpPr>
          <a:spLocks noChangeShapeType="1"/>
        </xdr:cNvSpPr>
      </xdr:nvSpPr>
      <xdr:spPr bwMode="auto">
        <a:xfrm>
          <a:off x="6581775" y="22098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238125</xdr:colOff>
      <xdr:row>0</xdr:row>
      <xdr:rowOff>85725</xdr:rowOff>
    </xdr:from>
    <xdr:to>
      <xdr:col>1</xdr:col>
      <xdr:colOff>435429</xdr:colOff>
      <xdr:row>3</xdr:row>
      <xdr:rowOff>93634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2641A8C-DF36-46F6-B76F-A6FCBB240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85725"/>
          <a:ext cx="542925" cy="576688"/>
        </a:xfrm>
        <a:prstGeom prst="rect">
          <a:avLst/>
        </a:prstGeom>
      </xdr:spPr>
    </xdr:pic>
    <xdr:clientData/>
  </xdr:twoCellAnchor>
  <xdr:twoCellAnchor>
    <xdr:from>
      <xdr:col>2</xdr:col>
      <xdr:colOff>228600</xdr:colOff>
      <xdr:row>0</xdr:row>
      <xdr:rowOff>17319</xdr:rowOff>
    </xdr:from>
    <xdr:to>
      <xdr:col>5</xdr:col>
      <xdr:colOff>870857</xdr:colOff>
      <xdr:row>3</xdr:row>
      <xdr:rowOff>228601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25961D54-6E80-4F83-8EA4-60440C99E136}"/>
            </a:ext>
          </a:extLst>
        </xdr:cNvPr>
        <xdr:cNvSpPr txBox="1"/>
      </xdr:nvSpPr>
      <xdr:spPr>
        <a:xfrm>
          <a:off x="1094509" y="17319"/>
          <a:ext cx="7223166" cy="78278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/>
            <a:t>CUBE Ingénieurs</a:t>
          </a:r>
        </a:p>
        <a:p>
          <a:pPr algn="ctr"/>
          <a:r>
            <a:rPr lang="fr-FR" sz="1100"/>
            <a:t>B.E. Structure et Maîtres d'oeuvre</a:t>
          </a:r>
        </a:p>
        <a:p>
          <a:pPr algn="ctr"/>
          <a:r>
            <a:rPr lang="fr-FR" sz="1100"/>
            <a:t>371 Avenue Thiers, 33100 Bordeaux</a:t>
          </a:r>
        </a:p>
        <a:p>
          <a:pPr algn="ctr"/>
          <a:r>
            <a:rPr lang="fr-FR" sz="1100"/>
            <a:t>cubeingenieurs.fr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126CF3-966E-4B6F-9B88-EB6C42F59305}">
  <sheetPr>
    <pageSetUpPr fitToPage="1"/>
  </sheetPr>
  <dimension ref="A1:I53"/>
  <sheetViews>
    <sheetView showGridLines="0" tabSelected="1" view="pageBreakPreview" zoomScale="115" zoomScaleNormal="100" zoomScaleSheetLayoutView="115" workbookViewId="0">
      <selection activeCell="B38" sqref="A38:XFD38"/>
    </sheetView>
  </sheetViews>
  <sheetFormatPr baseColWidth="10" defaultRowHeight="14.4" x14ac:dyDescent="0.3"/>
  <cols>
    <col min="1" max="1" width="5.109375" customWidth="1"/>
    <col min="2" max="2" width="7.88671875" style="4" customWidth="1"/>
    <col min="3" max="3" width="83.33203125" customWidth="1"/>
    <col min="4" max="4" width="6.5546875" style="2" customWidth="1"/>
    <col min="5" max="5" width="8.6640625" style="3" bestFit="1" customWidth="1"/>
    <col min="6" max="6" width="13.33203125" style="1" bestFit="1" customWidth="1"/>
    <col min="7" max="7" width="21.109375" style="1" bestFit="1" customWidth="1"/>
    <col min="8" max="8" width="28.33203125" style="79" customWidth="1"/>
  </cols>
  <sheetData>
    <row r="1" spans="1:9" s="22" customFormat="1" ht="15" customHeight="1" x14ac:dyDescent="0.3">
      <c r="A1" s="50"/>
      <c r="B1" s="51"/>
      <c r="C1" s="90"/>
      <c r="D1" s="90"/>
      <c r="E1" s="90"/>
      <c r="F1" s="90"/>
      <c r="G1" s="52"/>
      <c r="H1" s="78"/>
    </row>
    <row r="2" spans="1:9" s="22" customFormat="1" ht="15" customHeight="1" x14ac:dyDescent="0.3">
      <c r="A2" s="53"/>
      <c r="C2" s="91"/>
      <c r="D2" s="91"/>
      <c r="E2" s="91"/>
      <c r="F2" s="91"/>
      <c r="G2" s="54"/>
      <c r="H2" s="78"/>
    </row>
    <row r="3" spans="1:9" s="22" customFormat="1" x14ac:dyDescent="0.3">
      <c r="A3" s="53"/>
      <c r="C3" s="91"/>
      <c r="D3" s="91"/>
      <c r="E3" s="91"/>
      <c r="F3" s="91"/>
      <c r="G3" s="54"/>
      <c r="H3" s="78"/>
    </row>
    <row r="4" spans="1:9" s="22" customFormat="1" ht="18.75" customHeight="1" thickBot="1" x14ac:dyDescent="0.35">
      <c r="A4" s="55"/>
      <c r="B4" s="56"/>
      <c r="C4" s="92"/>
      <c r="D4" s="92"/>
      <c r="E4" s="92"/>
      <c r="F4" s="92"/>
      <c r="G4" s="57"/>
      <c r="H4" s="78"/>
    </row>
    <row r="5" spans="1:9" ht="14.55" customHeight="1" thickBot="1" x14ac:dyDescent="0.35">
      <c r="A5" s="20"/>
      <c r="B5" s="15"/>
      <c r="C5" s="16"/>
      <c r="D5" s="17"/>
      <c r="E5" s="18"/>
      <c r="F5" s="19"/>
      <c r="G5" s="14"/>
    </row>
    <row r="6" spans="1:9" ht="42.75" customHeight="1" thickBot="1" x14ac:dyDescent="0.35">
      <c r="A6" s="29"/>
      <c r="B6" s="30"/>
      <c r="C6" s="31" t="s">
        <v>32</v>
      </c>
      <c r="D6" s="30"/>
      <c r="E6" s="30"/>
      <c r="F6" s="32"/>
      <c r="G6" s="33" t="s">
        <v>42</v>
      </c>
      <c r="I6" s="23"/>
    </row>
    <row r="7" spans="1:9" ht="33" customHeight="1" thickBot="1" x14ac:dyDescent="0.35">
      <c r="A7" s="24"/>
      <c r="B7" s="24"/>
      <c r="C7" s="24"/>
      <c r="D7" s="24"/>
      <c r="E7" s="24"/>
      <c r="F7" s="24"/>
      <c r="G7" s="58" t="s">
        <v>19</v>
      </c>
    </row>
    <row r="8" spans="1:9" ht="25.05" customHeight="1" thickBot="1" x14ac:dyDescent="0.35">
      <c r="A8" s="25" t="s">
        <v>49</v>
      </c>
      <c r="B8" s="25"/>
      <c r="C8" s="26"/>
      <c r="D8" s="27"/>
      <c r="E8" s="27"/>
      <c r="F8" s="27"/>
      <c r="G8" s="28"/>
    </row>
    <row r="9" spans="1:9" ht="14.55" customHeight="1" thickBot="1" x14ac:dyDescent="0.35">
      <c r="A9" s="60" t="s">
        <v>14</v>
      </c>
      <c r="B9" s="34" t="s">
        <v>0</v>
      </c>
      <c r="C9" s="35" t="s">
        <v>1</v>
      </c>
      <c r="D9" s="35" t="s">
        <v>2</v>
      </c>
      <c r="E9" s="36" t="s">
        <v>3</v>
      </c>
      <c r="F9" s="37" t="s">
        <v>4</v>
      </c>
      <c r="G9" s="38" t="s">
        <v>5</v>
      </c>
    </row>
    <row r="10" spans="1:9" ht="14.55" customHeight="1" x14ac:dyDescent="0.3">
      <c r="A10" s="60"/>
      <c r="B10" s="61" t="s">
        <v>10</v>
      </c>
      <c r="C10" s="39" t="s">
        <v>43</v>
      </c>
      <c r="D10" s="40"/>
      <c r="E10" s="40"/>
      <c r="F10" s="41"/>
      <c r="G10" s="42">
        <f>+SUM(G11:G15)</f>
        <v>0</v>
      </c>
      <c r="H10" s="96"/>
    </row>
    <row r="11" spans="1:9" ht="14.55" customHeight="1" x14ac:dyDescent="0.3">
      <c r="A11" s="60"/>
      <c r="B11" s="76" t="s">
        <v>21</v>
      </c>
      <c r="C11" s="75" t="s">
        <v>43</v>
      </c>
      <c r="D11" s="72"/>
      <c r="E11" s="72"/>
      <c r="F11" s="73"/>
      <c r="G11" s="74"/>
      <c r="H11" s="96"/>
    </row>
    <row r="12" spans="1:9" ht="14.55" customHeight="1" x14ac:dyDescent="0.3">
      <c r="A12" s="60"/>
      <c r="B12" s="76"/>
      <c r="C12" s="59" t="s">
        <v>65</v>
      </c>
      <c r="D12" s="7" t="s">
        <v>64</v>
      </c>
      <c r="E12" s="7">
        <v>1</v>
      </c>
      <c r="F12" s="77"/>
      <c r="G12" s="8">
        <f t="shared" ref="G12:G13" si="0">+E12*F12</f>
        <v>0</v>
      </c>
      <c r="H12" s="96"/>
    </row>
    <row r="13" spans="1:9" ht="14.55" customHeight="1" x14ac:dyDescent="0.3">
      <c r="A13" s="60"/>
      <c r="B13" s="62"/>
      <c r="C13" s="5" t="s">
        <v>66</v>
      </c>
      <c r="D13" s="7" t="s">
        <v>64</v>
      </c>
      <c r="E13" s="7">
        <v>1</v>
      </c>
      <c r="F13" s="77"/>
      <c r="G13" s="8">
        <f t="shared" si="0"/>
        <v>0</v>
      </c>
      <c r="H13" s="96"/>
    </row>
    <row r="14" spans="1:9" ht="14.55" customHeight="1" x14ac:dyDescent="0.3">
      <c r="A14" s="60"/>
      <c r="B14" s="76" t="s">
        <v>22</v>
      </c>
      <c r="C14" s="75" t="s">
        <v>67</v>
      </c>
      <c r="D14" s="7" t="s">
        <v>64</v>
      </c>
      <c r="E14" s="7">
        <v>1</v>
      </c>
      <c r="F14" s="77"/>
      <c r="G14" s="8">
        <f t="shared" ref="G14:G15" si="1">+E14*F14</f>
        <v>0</v>
      </c>
      <c r="H14" s="96"/>
    </row>
    <row r="15" spans="1:9" ht="14.55" customHeight="1" thickBot="1" x14ac:dyDescent="0.35">
      <c r="A15" s="60"/>
      <c r="B15" s="76" t="s">
        <v>23</v>
      </c>
      <c r="C15" s="75" t="s">
        <v>68</v>
      </c>
      <c r="D15" s="7" t="s">
        <v>64</v>
      </c>
      <c r="E15" s="7">
        <v>1</v>
      </c>
      <c r="F15" s="77"/>
      <c r="G15" s="8">
        <f t="shared" si="1"/>
        <v>0</v>
      </c>
      <c r="H15" s="96"/>
    </row>
    <row r="16" spans="1:9" ht="15.75" customHeight="1" x14ac:dyDescent="0.3">
      <c r="A16" s="93"/>
      <c r="B16" s="61" t="s">
        <v>7</v>
      </c>
      <c r="C16" s="39" t="s">
        <v>20</v>
      </c>
      <c r="D16" s="40"/>
      <c r="E16" s="40"/>
      <c r="F16" s="41"/>
      <c r="G16" s="42">
        <f>+SUM(G17:G19)</f>
        <v>0</v>
      </c>
      <c r="H16" s="97"/>
    </row>
    <row r="17" spans="1:8" ht="14.55" customHeight="1" x14ac:dyDescent="0.3">
      <c r="A17" s="93"/>
      <c r="B17" s="62" t="s">
        <v>27</v>
      </c>
      <c r="C17" s="5" t="s">
        <v>34</v>
      </c>
      <c r="D17" s="7" t="s">
        <v>33</v>
      </c>
      <c r="E17" s="7">
        <v>50</v>
      </c>
      <c r="F17" s="77"/>
      <c r="G17" s="8">
        <f t="shared" ref="G17:G19" si="2">+E17*F17</f>
        <v>0</v>
      </c>
      <c r="H17" s="97"/>
    </row>
    <row r="18" spans="1:8" ht="14.55" customHeight="1" x14ac:dyDescent="0.3">
      <c r="A18" s="93"/>
      <c r="B18" s="62" t="s">
        <v>28</v>
      </c>
      <c r="C18" s="9" t="s">
        <v>53</v>
      </c>
      <c r="D18" s="10" t="s">
        <v>6</v>
      </c>
      <c r="E18" s="10">
        <f>5.5*7.8</f>
        <v>42.9</v>
      </c>
      <c r="F18" s="70"/>
      <c r="G18" s="11">
        <f t="shared" si="2"/>
        <v>0</v>
      </c>
      <c r="H18" s="97"/>
    </row>
    <row r="19" spans="1:8" ht="14.55" customHeight="1" thickBot="1" x14ac:dyDescent="0.35">
      <c r="A19" s="93"/>
      <c r="B19" s="62" t="s">
        <v>29</v>
      </c>
      <c r="C19" s="9" t="s">
        <v>54</v>
      </c>
      <c r="D19" s="10" t="s">
        <v>6</v>
      </c>
      <c r="E19" s="7">
        <f>4*5</f>
        <v>20</v>
      </c>
      <c r="F19" s="70"/>
      <c r="G19" s="11">
        <f t="shared" si="2"/>
        <v>0</v>
      </c>
      <c r="H19" s="97"/>
    </row>
    <row r="20" spans="1:8" ht="14.55" customHeight="1" x14ac:dyDescent="0.3">
      <c r="A20" s="93"/>
      <c r="B20" s="61" t="s">
        <v>8</v>
      </c>
      <c r="C20" s="39" t="s">
        <v>52</v>
      </c>
      <c r="D20" s="40"/>
      <c r="E20" s="40"/>
      <c r="F20" s="41"/>
      <c r="G20" s="42">
        <f>+SUM(G21:G23)</f>
        <v>0</v>
      </c>
      <c r="H20" s="96"/>
    </row>
    <row r="21" spans="1:8" ht="14.55" customHeight="1" x14ac:dyDescent="0.3">
      <c r="A21" s="93"/>
      <c r="B21" s="62" t="s">
        <v>12</v>
      </c>
      <c r="C21" s="5" t="s">
        <v>71</v>
      </c>
      <c r="D21" s="7" t="s">
        <v>64</v>
      </c>
      <c r="E21" s="7">
        <v>1</v>
      </c>
      <c r="F21" s="77"/>
      <c r="G21" s="8">
        <f t="shared" ref="G21" si="3">+E21*F21</f>
        <v>0</v>
      </c>
      <c r="H21" s="96"/>
    </row>
    <row r="22" spans="1:8" ht="14.55" customHeight="1" x14ac:dyDescent="0.3">
      <c r="A22" s="93"/>
      <c r="B22" s="62" t="s">
        <v>13</v>
      </c>
      <c r="C22" s="5" t="s">
        <v>50</v>
      </c>
      <c r="D22" s="7" t="s">
        <v>2</v>
      </c>
      <c r="E22" s="7">
        <v>2</v>
      </c>
      <c r="F22" s="77"/>
      <c r="G22" s="8">
        <f t="shared" ref="G22:G23" si="4">+E22*F22</f>
        <v>0</v>
      </c>
      <c r="H22" s="96"/>
    </row>
    <row r="23" spans="1:8" ht="14.55" customHeight="1" thickBot="1" x14ac:dyDescent="0.35">
      <c r="A23" s="93"/>
      <c r="B23" s="62" t="s">
        <v>45</v>
      </c>
      <c r="C23" s="5" t="s">
        <v>74</v>
      </c>
      <c r="D23" s="7" t="s">
        <v>2</v>
      </c>
      <c r="E23" s="7">
        <v>50</v>
      </c>
      <c r="F23" s="77"/>
      <c r="G23" s="8">
        <f t="shared" si="4"/>
        <v>0</v>
      </c>
      <c r="H23" s="96"/>
    </row>
    <row r="24" spans="1:8" ht="14.55" customHeight="1" x14ac:dyDescent="0.3">
      <c r="A24" s="93"/>
      <c r="B24" s="61" t="s">
        <v>8</v>
      </c>
      <c r="C24" s="39" t="s">
        <v>51</v>
      </c>
      <c r="D24" s="40"/>
      <c r="E24" s="40"/>
      <c r="F24" s="41"/>
      <c r="G24" s="42">
        <f>+SUM(G25:G30)</f>
        <v>0</v>
      </c>
    </row>
    <row r="25" spans="1:8" ht="14.55" customHeight="1" x14ac:dyDescent="0.3">
      <c r="A25" s="93"/>
      <c r="B25" s="63" t="s">
        <v>12</v>
      </c>
      <c r="C25" s="59" t="s">
        <v>63</v>
      </c>
      <c r="D25" s="10" t="s">
        <v>64</v>
      </c>
      <c r="E25" s="10">
        <v>1</v>
      </c>
      <c r="F25" s="77"/>
      <c r="G25" s="11">
        <f t="shared" ref="G25" si="5">+E25*F25</f>
        <v>0</v>
      </c>
      <c r="H25" s="88"/>
    </row>
    <row r="26" spans="1:8" ht="14.55" customHeight="1" x14ac:dyDescent="0.3">
      <c r="A26" s="93"/>
      <c r="B26" s="63" t="s">
        <v>13</v>
      </c>
      <c r="C26" s="59" t="s">
        <v>60</v>
      </c>
      <c r="D26" s="10" t="s">
        <v>6</v>
      </c>
      <c r="E26" s="10">
        <f>1*7.8</f>
        <v>7.8</v>
      </c>
      <c r="F26" s="77"/>
      <c r="G26" s="11">
        <f t="shared" ref="G26:G27" si="6">+E26*F26</f>
        <v>0</v>
      </c>
      <c r="H26" s="97"/>
    </row>
    <row r="27" spans="1:8" ht="14.25" customHeight="1" x14ac:dyDescent="0.3">
      <c r="A27" s="93"/>
      <c r="B27" s="63" t="s">
        <v>45</v>
      </c>
      <c r="C27" s="59" t="s">
        <v>59</v>
      </c>
      <c r="D27" s="10" t="s">
        <v>6</v>
      </c>
      <c r="E27" s="10">
        <f>7.6*4</f>
        <v>30.4</v>
      </c>
      <c r="F27" s="77"/>
      <c r="G27" s="11">
        <f t="shared" si="6"/>
        <v>0</v>
      </c>
      <c r="H27" s="97"/>
    </row>
    <row r="28" spans="1:8" ht="14.25" customHeight="1" x14ac:dyDescent="0.3">
      <c r="A28" s="93"/>
      <c r="B28" s="63" t="s">
        <v>46</v>
      </c>
      <c r="C28" s="59" t="s">
        <v>62</v>
      </c>
      <c r="D28" s="10" t="s">
        <v>2</v>
      </c>
      <c r="E28" s="10">
        <v>1</v>
      </c>
      <c r="F28" s="77"/>
      <c r="G28" s="11">
        <f t="shared" ref="G28" si="7">+E28*F28</f>
        <v>0</v>
      </c>
      <c r="H28" s="97"/>
    </row>
    <row r="29" spans="1:8" x14ac:dyDescent="0.3">
      <c r="A29" s="93"/>
      <c r="B29" s="63" t="s">
        <v>47</v>
      </c>
      <c r="C29" s="5" t="s">
        <v>37</v>
      </c>
      <c r="D29" s="6" t="s">
        <v>2</v>
      </c>
      <c r="E29" s="7">
        <v>2</v>
      </c>
      <c r="F29" s="67"/>
      <c r="G29" s="12">
        <f>+F29*E29</f>
        <v>0</v>
      </c>
      <c r="H29" s="97"/>
    </row>
    <row r="30" spans="1:8" ht="14.25" customHeight="1" thickBot="1" x14ac:dyDescent="0.35">
      <c r="A30" s="93"/>
      <c r="B30" s="63" t="s">
        <v>61</v>
      </c>
      <c r="C30" s="5" t="s">
        <v>72</v>
      </c>
      <c r="D30" s="6" t="s">
        <v>2</v>
      </c>
      <c r="E30" s="7">
        <v>1</v>
      </c>
      <c r="F30" s="67"/>
      <c r="G30" s="12">
        <f>+F30*E30</f>
        <v>0</v>
      </c>
      <c r="H30" s="97"/>
    </row>
    <row r="31" spans="1:8" ht="14.25" customHeight="1" x14ac:dyDescent="0.3">
      <c r="A31" s="93"/>
      <c r="B31" s="61" t="s">
        <v>9</v>
      </c>
      <c r="C31" s="39" t="s">
        <v>55</v>
      </c>
      <c r="D31" s="40"/>
      <c r="E31" s="40"/>
      <c r="F31" s="41"/>
      <c r="G31" s="42">
        <f>+SUM(G32:G45)</f>
        <v>0</v>
      </c>
      <c r="H31" s="97"/>
    </row>
    <row r="32" spans="1:8" ht="14.25" customHeight="1" x14ac:dyDescent="0.3">
      <c r="A32" s="93"/>
      <c r="B32" s="76" t="s">
        <v>30</v>
      </c>
      <c r="C32" s="75" t="s">
        <v>36</v>
      </c>
      <c r="D32" s="72"/>
      <c r="E32" s="72"/>
      <c r="F32" s="73"/>
      <c r="G32" s="74"/>
      <c r="H32" s="97"/>
    </row>
    <row r="33" spans="1:8" ht="14.25" customHeight="1" x14ac:dyDescent="0.3">
      <c r="A33" s="93"/>
      <c r="B33" s="76"/>
      <c r="C33" s="59" t="s">
        <v>25</v>
      </c>
      <c r="D33" s="10" t="s">
        <v>24</v>
      </c>
      <c r="E33" s="10">
        <f>5.5*7.8*0.2</f>
        <v>8.58</v>
      </c>
      <c r="F33" s="77"/>
      <c r="G33" s="11">
        <f t="shared" ref="G33:G34" si="8">+E33*F33</f>
        <v>0</v>
      </c>
      <c r="H33" s="97"/>
    </row>
    <row r="34" spans="1:8" ht="14.25" customHeight="1" x14ac:dyDescent="0.3">
      <c r="A34" s="93"/>
      <c r="B34" s="76"/>
      <c r="C34" s="59" t="s">
        <v>38</v>
      </c>
      <c r="D34" s="10" t="s">
        <v>24</v>
      </c>
      <c r="E34" s="10">
        <f>(7.8+5.5+5.5)*0.2*0.2</f>
        <v>0.75200000000000011</v>
      </c>
      <c r="F34" s="77"/>
      <c r="G34" s="11">
        <f t="shared" si="8"/>
        <v>0</v>
      </c>
      <c r="H34" s="97"/>
    </row>
    <row r="35" spans="1:8" ht="14.25" customHeight="1" x14ac:dyDescent="0.3">
      <c r="A35" s="93"/>
      <c r="B35" s="76"/>
      <c r="C35" s="59" t="s">
        <v>39</v>
      </c>
      <c r="D35" s="10" t="s">
        <v>6</v>
      </c>
      <c r="E35" s="7">
        <f>5.5*7.8</f>
        <v>42.9</v>
      </c>
      <c r="F35" s="77"/>
      <c r="G35" s="8">
        <f>+E35*F35</f>
        <v>0</v>
      </c>
      <c r="H35" s="97"/>
    </row>
    <row r="36" spans="1:8" ht="14.25" customHeight="1" x14ac:dyDescent="0.3">
      <c r="A36" s="93"/>
      <c r="B36" s="76"/>
      <c r="C36" s="68" t="s">
        <v>26</v>
      </c>
      <c r="D36" s="69" t="s">
        <v>6</v>
      </c>
      <c r="E36" s="10">
        <f>5.5*7.8</f>
        <v>42.9</v>
      </c>
      <c r="F36" s="70"/>
      <c r="G36" s="11">
        <f t="shared" ref="G36:G37" si="9">+E36*F36</f>
        <v>0</v>
      </c>
      <c r="H36" s="97"/>
    </row>
    <row r="37" spans="1:8" ht="14.25" customHeight="1" x14ac:dyDescent="0.3">
      <c r="A37" s="93"/>
      <c r="B37" s="76"/>
      <c r="C37" s="68" t="s">
        <v>35</v>
      </c>
      <c r="D37" s="69" t="s">
        <v>6</v>
      </c>
      <c r="E37" s="10">
        <f>5.5*7.8</f>
        <v>42.9</v>
      </c>
      <c r="F37" s="70"/>
      <c r="G37" s="11">
        <f t="shared" si="9"/>
        <v>0</v>
      </c>
      <c r="H37" s="97"/>
    </row>
    <row r="38" spans="1:8" ht="14.25" customHeight="1" x14ac:dyDescent="0.3">
      <c r="A38" s="93"/>
      <c r="B38" s="76" t="s">
        <v>11</v>
      </c>
      <c r="C38" s="75" t="s">
        <v>56</v>
      </c>
      <c r="D38" s="72"/>
      <c r="E38" s="72"/>
      <c r="F38" s="73"/>
      <c r="G38" s="74"/>
      <c r="H38" s="97"/>
    </row>
    <row r="39" spans="1:8" ht="14.25" customHeight="1" x14ac:dyDescent="0.3">
      <c r="A39" s="93"/>
      <c r="B39" s="71"/>
      <c r="C39" s="59" t="s">
        <v>25</v>
      </c>
      <c r="D39" s="10" t="s">
        <v>24</v>
      </c>
      <c r="E39" s="7">
        <f>4.5*5.5*0.2</f>
        <v>4.95</v>
      </c>
      <c r="F39" s="77"/>
      <c r="G39" s="8">
        <f>F39*E39</f>
        <v>0</v>
      </c>
      <c r="H39" s="97"/>
    </row>
    <row r="40" spans="1:8" ht="14.25" customHeight="1" x14ac:dyDescent="0.3">
      <c r="A40" s="93"/>
      <c r="B40" s="71"/>
      <c r="C40" s="68" t="s">
        <v>39</v>
      </c>
      <c r="D40" s="10" t="s">
        <v>6</v>
      </c>
      <c r="E40" s="10">
        <f>4*5</f>
        <v>20</v>
      </c>
      <c r="F40" s="70"/>
      <c r="G40" s="8">
        <f>F40*E40</f>
        <v>0</v>
      </c>
      <c r="H40" s="97"/>
    </row>
    <row r="41" spans="1:8" ht="14.25" customHeight="1" x14ac:dyDescent="0.3">
      <c r="A41" s="93"/>
      <c r="B41" s="71"/>
      <c r="C41" s="68" t="s">
        <v>26</v>
      </c>
      <c r="D41" s="69" t="s">
        <v>6</v>
      </c>
      <c r="E41" s="10">
        <f>4*5</f>
        <v>20</v>
      </c>
      <c r="F41" s="70"/>
      <c r="G41" s="12">
        <f>+F41*E41</f>
        <v>0</v>
      </c>
      <c r="H41" s="97"/>
    </row>
    <row r="42" spans="1:8" ht="14.25" customHeight="1" x14ac:dyDescent="0.3">
      <c r="A42" s="93"/>
      <c r="B42" s="76" t="s">
        <v>48</v>
      </c>
      <c r="C42" s="75" t="s">
        <v>40</v>
      </c>
      <c r="D42" s="72"/>
      <c r="E42" s="72"/>
      <c r="F42" s="73"/>
      <c r="G42" s="74"/>
      <c r="H42" s="97"/>
    </row>
    <row r="43" spans="1:8" ht="14.25" customHeight="1" x14ac:dyDescent="0.3">
      <c r="A43" s="93"/>
      <c r="B43" s="71"/>
      <c r="C43" s="59" t="s">
        <v>69</v>
      </c>
      <c r="D43" s="6" t="s">
        <v>6</v>
      </c>
      <c r="E43" s="7">
        <f>7.6*4</f>
        <v>30.4</v>
      </c>
      <c r="F43" s="67"/>
      <c r="G43" s="12">
        <f>+F43*E43</f>
        <v>0</v>
      </c>
      <c r="H43" s="97"/>
    </row>
    <row r="44" spans="1:8" ht="14.25" customHeight="1" x14ac:dyDescent="0.3">
      <c r="A44" s="93"/>
      <c r="B44" s="71"/>
      <c r="C44" s="5" t="s">
        <v>41</v>
      </c>
      <c r="D44" s="10" t="s">
        <v>2</v>
      </c>
      <c r="E44" s="7">
        <v>1</v>
      </c>
      <c r="F44" s="67"/>
      <c r="G44" s="12">
        <f t="shared" ref="G44:G45" si="10">+F44*E44</f>
        <v>0</v>
      </c>
      <c r="H44" s="97"/>
    </row>
    <row r="45" spans="1:8" ht="14.25" customHeight="1" thickBot="1" x14ac:dyDescent="0.35">
      <c r="A45" s="93"/>
      <c r="B45" s="71"/>
      <c r="C45" s="66" t="s">
        <v>44</v>
      </c>
      <c r="D45" s="10" t="s">
        <v>6</v>
      </c>
      <c r="E45" s="7">
        <f>7.6*4</f>
        <v>30.4</v>
      </c>
      <c r="F45" s="67"/>
      <c r="G45" s="12">
        <f t="shared" si="10"/>
        <v>0</v>
      </c>
      <c r="H45" s="97"/>
    </row>
    <row r="46" spans="1:8" ht="15.75" customHeight="1" x14ac:dyDescent="0.3">
      <c r="A46" s="94"/>
      <c r="B46" s="61" t="s">
        <v>70</v>
      </c>
      <c r="C46" s="39" t="s">
        <v>57</v>
      </c>
      <c r="D46" s="40"/>
      <c r="E46" s="40"/>
      <c r="F46" s="41"/>
      <c r="G46" s="42">
        <f>+SUM(G47:G48)</f>
        <v>0</v>
      </c>
      <c r="H46" s="97"/>
    </row>
    <row r="47" spans="1:8" ht="15.75" customHeight="1" x14ac:dyDescent="0.3">
      <c r="A47" s="94"/>
      <c r="B47" s="63" t="s">
        <v>75</v>
      </c>
      <c r="C47" s="9" t="s">
        <v>58</v>
      </c>
      <c r="D47" s="69" t="s">
        <v>33</v>
      </c>
      <c r="E47" s="10">
        <v>19</v>
      </c>
      <c r="F47" s="80"/>
      <c r="G47" s="81">
        <f>+F47*E47</f>
        <v>0</v>
      </c>
      <c r="H47" s="97"/>
    </row>
    <row r="48" spans="1:8" ht="29.4" thickBot="1" x14ac:dyDescent="0.35">
      <c r="A48" s="94"/>
      <c r="B48" s="82" t="s">
        <v>76</v>
      </c>
      <c r="C48" s="83" t="s">
        <v>73</v>
      </c>
      <c r="D48" s="84" t="s">
        <v>2</v>
      </c>
      <c r="E48" s="85">
        <v>2</v>
      </c>
      <c r="F48" s="86"/>
      <c r="G48" s="87">
        <f>+F48*E48</f>
        <v>0</v>
      </c>
      <c r="H48" s="89"/>
    </row>
    <row r="49" spans="1:7" ht="24" thickBot="1" x14ac:dyDescent="0.35">
      <c r="A49" s="95"/>
      <c r="B49" s="64"/>
      <c r="C49" s="13" t="s">
        <v>31</v>
      </c>
      <c r="D49" s="43"/>
      <c r="E49" s="43"/>
      <c r="F49" s="65" t="s">
        <v>18</v>
      </c>
      <c r="G49" s="49">
        <f>SUM(G10:G47)/2</f>
        <v>0</v>
      </c>
    </row>
    <row r="50" spans="1:7" ht="14.55" customHeight="1" thickBot="1" x14ac:dyDescent="0.35">
      <c r="A50" s="20"/>
      <c r="B50" s="15"/>
      <c r="C50" s="16"/>
      <c r="D50" s="17"/>
      <c r="E50" s="18"/>
      <c r="F50" s="19"/>
      <c r="G50" s="14"/>
    </row>
    <row r="51" spans="1:7" ht="24" thickBot="1" x14ac:dyDescent="0.35">
      <c r="A51" s="20"/>
      <c r="B51" s="21"/>
      <c r="C51" s="21"/>
      <c r="D51" s="44"/>
      <c r="E51" s="45"/>
      <c r="F51" s="46" t="s">
        <v>15</v>
      </c>
      <c r="G51" s="47">
        <f>SUM(G49)</f>
        <v>0</v>
      </c>
    </row>
    <row r="52" spans="1:7" ht="24" thickBot="1" x14ac:dyDescent="0.35">
      <c r="A52" s="20"/>
      <c r="B52" s="21"/>
      <c r="C52" s="21"/>
      <c r="D52" s="44"/>
      <c r="E52" s="45"/>
      <c r="F52" s="46" t="s">
        <v>16</v>
      </c>
      <c r="G52" s="48">
        <f>G51*0.2</f>
        <v>0</v>
      </c>
    </row>
    <row r="53" spans="1:7" ht="24" thickBot="1" x14ac:dyDescent="0.35">
      <c r="A53" s="20"/>
      <c r="B53" s="21"/>
      <c r="C53" s="21"/>
      <c r="D53" s="44"/>
      <c r="E53" s="45"/>
      <c r="F53" s="46" t="s">
        <v>17</v>
      </c>
      <c r="G53" s="48">
        <f>G52+G51</f>
        <v>0</v>
      </c>
    </row>
  </sheetData>
  <mergeCells count="9">
    <mergeCell ref="C1:F4"/>
    <mergeCell ref="A16:A49"/>
    <mergeCell ref="H10:H15"/>
    <mergeCell ref="H20:H23"/>
    <mergeCell ref="H31:H45"/>
    <mergeCell ref="H46:H47"/>
    <mergeCell ref="H26:H30"/>
    <mergeCell ref="H18:H19"/>
    <mergeCell ref="H16:H17"/>
  </mergeCells>
  <phoneticPr fontId="16" type="noConversion"/>
  <pageMargins left="0.25" right="0.25" top="0.75" bottom="0.75" header="0.3" footer="0.3"/>
  <pageSetup paperSize="9" scale="6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LOT 01</vt:lpstr>
      <vt:lpstr>'DPGF - LOT 01'!Zone_d_impression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Cube Ingenieurs</dc:creator>
  <cp:lastModifiedBy>Farouk Oudor</cp:lastModifiedBy>
  <cp:lastPrinted>2023-07-05T10:38:21Z</cp:lastPrinted>
  <dcterms:created xsi:type="dcterms:W3CDTF">2015-06-05T18:19:34Z</dcterms:created>
  <dcterms:modified xsi:type="dcterms:W3CDTF">2024-08-12T08:31:00Z</dcterms:modified>
</cp:coreProperties>
</file>