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ata-sa44\PRODUCTION ECTS\ECTS\AFFAIRES en cours\22.2074 ES44 - Construction d'une crèche de 60 berceaux au camps Dugommier - 971 BAIE MAHAULT\Pièces écrites\ECTS\DCE\"/>
    </mc:Choice>
  </mc:AlternateContent>
  <xr:revisionPtr revIDLastSave="0" documentId="8_{BA652325-C607-4788-BFA1-0484AF9AB2F8}" xr6:coauthVersionLast="47" xr6:coauthVersionMax="47" xr10:uidLastSave="{00000000-0000-0000-0000-000000000000}"/>
  <bookViews>
    <workbookView xWindow="28680" yWindow="-120" windowWidth="29040" windowHeight="175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1054" i="2"/>
  <c r="M1038" i="2"/>
  <c r="F1055" i="2" s="1"/>
  <c r="C1038" i="2"/>
  <c r="F1037" i="2"/>
  <c r="F1040" i="2" s="1"/>
  <c r="F1028" i="2"/>
  <c r="F1018" i="2"/>
  <c r="F1017" i="2"/>
  <c r="J1005" i="2"/>
  <c r="J999" i="2"/>
  <c r="J991" i="2"/>
  <c r="J988" i="2"/>
  <c r="J981" i="2"/>
  <c r="J974" i="2"/>
  <c r="J967" i="2"/>
  <c r="J958" i="2"/>
  <c r="J951" i="2"/>
  <c r="J944" i="2"/>
  <c r="J936" i="2"/>
  <c r="J928" i="2"/>
  <c r="J922" i="2"/>
  <c r="J913" i="2"/>
  <c r="J904" i="2"/>
  <c r="J896" i="2"/>
  <c r="J893" i="2"/>
  <c r="J890" i="2"/>
  <c r="J884" i="2"/>
  <c r="J877" i="2"/>
  <c r="J870" i="2"/>
  <c r="J861" i="2"/>
  <c r="J848" i="2"/>
  <c r="J834" i="2"/>
  <c r="J824" i="2"/>
  <c r="J816" i="2"/>
  <c r="J808" i="2"/>
  <c r="J801" i="2"/>
  <c r="J795" i="2"/>
  <c r="J785" i="2"/>
  <c r="J774" i="2"/>
  <c r="F1024" i="2" s="1"/>
  <c r="J766" i="2"/>
  <c r="J757" i="2"/>
  <c r="J754" i="2"/>
  <c r="J751" i="2"/>
  <c r="J746" i="2"/>
  <c r="J743" i="2"/>
  <c r="J740" i="2"/>
  <c r="J737" i="2"/>
  <c r="J729" i="2"/>
  <c r="J726" i="2"/>
  <c r="J723" i="2"/>
  <c r="J720" i="2"/>
  <c r="J713" i="2"/>
  <c r="J710" i="2"/>
  <c r="J707" i="2"/>
  <c r="J697" i="2"/>
  <c r="J686" i="2"/>
  <c r="J683" i="2"/>
  <c r="J680" i="2"/>
  <c r="J677" i="2"/>
  <c r="J664" i="2"/>
  <c r="J661" i="2"/>
  <c r="J658" i="2"/>
  <c r="J655" i="2"/>
  <c r="F1023" i="2" s="1"/>
  <c r="J644" i="2"/>
  <c r="J641" i="2"/>
  <c r="J613" i="2"/>
  <c r="J610" i="2"/>
  <c r="F1022" i="2" s="1"/>
  <c r="J601" i="2"/>
  <c r="J585" i="2"/>
  <c r="J568" i="2"/>
  <c r="J557" i="2"/>
  <c r="J554" i="2"/>
  <c r="J543" i="2"/>
  <c r="J540" i="2"/>
  <c r="J525" i="2"/>
  <c r="J522" i="2"/>
  <c r="J519" i="2"/>
  <c r="J500" i="2"/>
  <c r="J482" i="2"/>
  <c r="J464" i="2"/>
  <c r="J446" i="2"/>
  <c r="J443" i="2"/>
  <c r="J425" i="2"/>
  <c r="J402" i="2"/>
  <c r="J399" i="2"/>
  <c r="J396" i="2"/>
  <c r="J393" i="2"/>
  <c r="F1021" i="2" s="1"/>
  <c r="J350" i="2"/>
  <c r="J347" i="2"/>
  <c r="J344" i="2"/>
  <c r="J341" i="2"/>
  <c r="F1020" i="2" s="1"/>
  <c r="J332" i="2"/>
  <c r="J300" i="2"/>
  <c r="J295" i="2"/>
  <c r="J281" i="2"/>
  <c r="J278" i="2"/>
  <c r="J275" i="2"/>
  <c r="J272" i="2"/>
  <c r="J254" i="2"/>
  <c r="J238" i="2"/>
  <c r="J235" i="2"/>
  <c r="J232" i="2"/>
  <c r="J229" i="2"/>
  <c r="J213" i="2"/>
  <c r="J210" i="2"/>
  <c r="J207" i="2"/>
  <c r="J204" i="2"/>
  <c r="J189" i="2"/>
  <c r="J186" i="2"/>
  <c r="J183" i="2"/>
  <c r="J180" i="2"/>
  <c r="J162" i="2"/>
  <c r="J159" i="2"/>
  <c r="J143" i="2"/>
  <c r="J130" i="2"/>
  <c r="J127" i="2"/>
  <c r="J124" i="2"/>
  <c r="J121" i="2"/>
  <c r="J105" i="2"/>
  <c r="F1046" i="2" s="1"/>
  <c r="J78" i="2"/>
  <c r="F1027" i="2" s="1"/>
  <c r="F1029" i="2" s="1"/>
  <c r="AA1" i="3" s="1"/>
  <c r="J68" i="2"/>
  <c r="J51" i="2"/>
  <c r="J34" i="2"/>
  <c r="J21" i="2"/>
  <c r="G84" i="1"/>
  <c r="G82" i="1"/>
  <c r="G80" i="1"/>
  <c r="G78" i="1"/>
  <c r="E70" i="1"/>
  <c r="E63" i="1"/>
  <c r="E60" i="1"/>
  <c r="E20" i="1"/>
  <c r="E11" i="1"/>
  <c r="F1060" i="2" l="1"/>
  <c r="F1056" i="2"/>
  <c r="AA3" i="3"/>
  <c r="AA37" i="3"/>
  <c r="AA33" i="3"/>
  <c r="AA4" i="3"/>
  <c r="AA5" i="3"/>
  <c r="AA6" i="3" s="1"/>
  <c r="F1050" i="2"/>
  <c r="F1041" i="2"/>
  <c r="F1042" i="2" s="1"/>
  <c r="F1019" i="2"/>
  <c r="F1045" i="2"/>
  <c r="F1047" i="2" s="1"/>
  <c r="AA41" i="3" l="1"/>
  <c r="AA38" i="3"/>
  <c r="AA11" i="3"/>
  <c r="AA21" i="3"/>
  <c r="F1059" i="2"/>
  <c r="F1061" i="2" s="1"/>
  <c r="F1049" i="2"/>
  <c r="F1051" i="2" s="1"/>
  <c r="AA15" i="3"/>
  <c r="AA9" i="3"/>
  <c r="AA32" i="3"/>
  <c r="AA27" i="3"/>
  <c r="AA42" i="3"/>
  <c r="AA12" i="3"/>
  <c r="AA18" i="3"/>
  <c r="AA50" i="3" l="1"/>
  <c r="AA34" i="3"/>
  <c r="AA10" i="3"/>
  <c r="AA19" i="3"/>
  <c r="AA13" i="3"/>
  <c r="AA7" i="3"/>
  <c r="AA47" i="3"/>
  <c r="AA46" i="3"/>
  <c r="AA29" i="3"/>
  <c r="AA28" i="3"/>
  <c r="AA16" i="3"/>
  <c r="AA17" i="3" s="1"/>
  <c r="AA96" i="3"/>
  <c r="AA92" i="3" s="1"/>
  <c r="AA24" i="3"/>
  <c r="AA23" i="3"/>
  <c r="AA22" i="3"/>
  <c r="AA71" i="3" s="1"/>
  <c r="AA63" i="3" s="1"/>
  <c r="AA55" i="3" s="1"/>
  <c r="AA40" i="3" s="1"/>
  <c r="AA39" i="3" l="1"/>
  <c r="AA88" i="3"/>
  <c r="AA84" i="3" s="1"/>
  <c r="AA78" i="3" s="1"/>
  <c r="AA70" i="3" s="1"/>
  <c r="AA62" i="3" s="1"/>
  <c r="AA54" i="3" s="1"/>
  <c r="AA95" i="3"/>
  <c r="AA91" i="3"/>
  <c r="AA87" i="3" s="1"/>
  <c r="AA83" i="3" s="1"/>
  <c r="AA76" i="3" s="1"/>
  <c r="AA68" i="3" s="1"/>
  <c r="AA60" i="3" s="1"/>
  <c r="AA52" i="3" s="1"/>
  <c r="AA20" i="3"/>
  <c r="AA77" i="3" s="1"/>
  <c r="AA43" i="3"/>
  <c r="AA93" i="3"/>
  <c r="AA89" i="3" s="1"/>
  <c r="AA51" i="3"/>
  <c r="AA75" i="3"/>
  <c r="AA67" i="3" s="1"/>
  <c r="AA59" i="3" s="1"/>
  <c r="AA49" i="3" s="1"/>
  <c r="AA31" i="3" s="1"/>
  <c r="AA94" i="3"/>
  <c r="AA90" i="3" s="1"/>
  <c r="AA82" i="3"/>
  <c r="AA79" i="3"/>
  <c r="AA14" i="3"/>
  <c r="AA73" i="3" s="1"/>
  <c r="AA86" i="3" l="1"/>
  <c r="AA81" i="3" s="1"/>
  <c r="AA74" i="3" s="1"/>
  <c r="AA66" i="3" s="1"/>
  <c r="AA58" i="3" s="1"/>
  <c r="AA48" i="3" s="1"/>
  <c r="AA30" i="3"/>
  <c r="AA85" i="3"/>
  <c r="AA80" i="3" s="1"/>
  <c r="AA72" i="3" s="1"/>
  <c r="AA64" i="3" s="1"/>
  <c r="AA56" i="3" s="1"/>
  <c r="AA44" i="3" s="1"/>
  <c r="AA25" i="3"/>
  <c r="AA69" i="3"/>
  <c r="AA61" i="3" s="1"/>
  <c r="AA53" i="3" s="1"/>
  <c r="AA36" i="3" s="1"/>
  <c r="AA65" i="3"/>
  <c r="AA57" i="3" s="1"/>
  <c r="AA45" i="3" s="1"/>
  <c r="AA26" i="3" s="1"/>
  <c r="AA35" i="3"/>
  <c r="AA98" i="3" l="1"/>
  <c r="AA2" i="3" s="1"/>
  <c r="C1032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697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PSE 2 ]</t>
        </r>
      </text>
    </comment>
  </commentList>
</comments>
</file>

<file path=xl/sharedStrings.xml><?xml version="1.0" encoding="utf-8"?>
<sst xmlns="http://schemas.openxmlformats.org/spreadsheetml/2006/main" count="1618" uniqueCount="617">
  <si>
    <t>Dossier</t>
  </si>
  <si>
    <t>Date</t>
  </si>
  <si>
    <t>Phase</t>
  </si>
  <si>
    <t>Indice</t>
  </si>
  <si>
    <t>MAITRISE D'OUVRAGE
RSMA Guadeloupe</t>
  </si>
  <si>
    <t>ACOUSTICIEN : 
    GAMBA
    5 avenue Jules Verne - Parc des Gresillières
    44230 ST-SEBASTIEN-SUR-LOIRE</t>
  </si>
  <si>
    <t>BE INGENIERIE GENERALE : 
    NOVAM Ingénierie
    1 Rue Newton
    85300 Challans
    Tél : 02 51 93 51 95</t>
  </si>
  <si>
    <t>BE FLUIDES : 
    SIPE
    21 Lot Betania
    97 231 Le Robet</t>
  </si>
  <si>
    <t>ARCHITECTE : 
    ACAPA SARL D ARCHITECTURE
    3 LOT LES HAUTS DE MONTRAVEL
    97354 REMIRE-MONTJOLY</t>
  </si>
  <si>
    <t>MAITRE D'OEUVRE : 
    EURL D'ARCHITECTURE LAURENT LAVALL
    9 TOUR MASSABIELLE, Guadeloupe
    97110 POINTE-À-PITRE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</si>
  <si>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</si>
  <si>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</si>
  <si>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</si>
  <si>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</si>
  <si>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</si>
  <si>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</si>
  <si>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</si>
  <si>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</si>
  <si>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</si>
  <si>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</si>
  <si>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</si>
  <si>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</si>
  <si>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</si>
  <si>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</si>
  <si>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</si>
  <si>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</si>
  <si>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</si>
  <si>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</si>
  <si>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</si>
  <si>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</si>
  <si>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</si>
  <si>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</si>
  <si>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</si>
  <si>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PSE 2</t>
  </si>
  <si>
    <t>Numéro
 PSE 2</t>
  </si>
  <si>
    <t>Taux TVA</t>
  </si>
  <si>
    <t>Marque</t>
  </si>
  <si>
    <t>Référence</t>
  </si>
  <si>
    <t>Commentaire</t>
  </si>
  <si>
    <t>Localisation</t>
  </si>
  <si>
    <t>Lot n°03</t>
  </si>
  <si>
    <t>Charpente, Couverture, Bardage &amp; Étanchéité</t>
  </si>
  <si>
    <t>2.T</t>
  </si>
  <si>
    <t>3.&amp;</t>
  </si>
  <si>
    <t>PROTECTION DE LA CHARPENTE BOIS &amp; METALLIQUE</t>
  </si>
  <si>
    <t>5.1</t>
  </si>
  <si>
    <t>Finition de la charpente bois : Lasure hydrofuge non filmogène</t>
  </si>
  <si>
    <t>4.T</t>
  </si>
  <si>
    <t>4.L</t>
  </si>
  <si>
    <t>5.1.1</t>
  </si>
  <si>
    <t>Selon CCTP</t>
  </si>
  <si>
    <t>ENS</t>
  </si>
  <si>
    <t>9.&amp;</t>
  </si>
  <si>
    <t>4.&amp;</t>
  </si>
  <si>
    <t>5.2</t>
  </si>
  <si>
    <t>Protection de la charpente métallique</t>
  </si>
  <si>
    <t>5.2.1</t>
  </si>
  <si>
    <t>Peinture de finition</t>
  </si>
  <si>
    <t>5.C</t>
  </si>
  <si>
    <t>Commentaire : simplifiée</t>
  </si>
  <si>
    <t>5.T</t>
  </si>
  <si>
    <t>5.L</t>
  </si>
  <si>
    <t>5.2.1.1</t>
  </si>
  <si>
    <t>Peinture de finition - Selon CCTP</t>
  </si>
  <si>
    <t>5.&amp;</t>
  </si>
  <si>
    <t>5.2.2</t>
  </si>
  <si>
    <t>Galvanisation à chaud</t>
  </si>
  <si>
    <t>5.U.IMAGE</t>
  </si>
  <si>
    <t>5.2.2.1</t>
  </si>
  <si>
    <t>Galvanisation à chaud  - Selon CCTP</t>
  </si>
  <si>
    <t>KG</t>
  </si>
  <si>
    <t>ASPECT ARCHITECTURAL ET TRAVAUX PREPARATOIRES</t>
  </si>
  <si>
    <t>7.1</t>
  </si>
  <si>
    <t>Aspect architectural</t>
  </si>
  <si>
    <t>7.1.1</t>
  </si>
  <si>
    <t>Pour mémoire</t>
  </si>
  <si>
    <t>PM</t>
  </si>
  <si>
    <t>7.2</t>
  </si>
  <si>
    <t>Travaux préparatoires</t>
  </si>
  <si>
    <t>7.2.1</t>
  </si>
  <si>
    <t>Accès de chantier</t>
  </si>
  <si>
    <t>7.2.2</t>
  </si>
  <si>
    <t>État des lieux</t>
  </si>
  <si>
    <t>7.2.2.1</t>
  </si>
  <si>
    <t>Selon CCTP - Avant et Après travaux</t>
  </si>
  <si>
    <t>FT</t>
  </si>
  <si>
    <t>7.2.3</t>
  </si>
  <si>
    <t>Moyens de levage (grue au lot gros œuvre)</t>
  </si>
  <si>
    <t>DESCRIPTIF DES TRAVAUX CHARPENTE BOIS</t>
  </si>
  <si>
    <t>8.1</t>
  </si>
  <si>
    <t>Fermes assemblées</t>
  </si>
  <si>
    <t>8.1.1</t>
  </si>
  <si>
    <t>Fermes assemblées - BLOC B</t>
  </si>
  <si>
    <t>M3</t>
  </si>
  <si>
    <t>BLOC B</t>
  </si>
  <si>
    <t>4.E.1.Localisations\BLOC B</t>
  </si>
  <si>
    <t>8.2</t>
  </si>
  <si>
    <t>Arbalétriers bois</t>
  </si>
  <si>
    <t>8.2.1</t>
  </si>
  <si>
    <t>Arbalétriers bois - BLOC A</t>
  </si>
  <si>
    <t>BLOC A</t>
  </si>
  <si>
    <t>9.E.1.Localisations\BLOC A</t>
  </si>
  <si>
    <t>8.2.2</t>
  </si>
  <si>
    <t>Arbalétriers bois - BLOC B</t>
  </si>
  <si>
    <t>9.E.1.Localisations\BLOC B</t>
  </si>
  <si>
    <t>8.2.3</t>
  </si>
  <si>
    <t xml:space="preserve">Arbalétriers bois -BLOC C </t>
  </si>
  <si>
    <t>BLOC C</t>
  </si>
  <si>
    <t>9.E.1.Localisations\BLOC C</t>
  </si>
  <si>
    <t>8.2.4</t>
  </si>
  <si>
    <t>Arbalétriers bois - BLOC D</t>
  </si>
  <si>
    <t>BLOC D</t>
  </si>
  <si>
    <t>9.E.1.Localisations\BLOC D</t>
  </si>
  <si>
    <t>8.3</t>
  </si>
  <si>
    <t>Montants bois</t>
  </si>
  <si>
    <t>8.3.1</t>
  </si>
  <si>
    <t>Montants Bois - BLOC A</t>
  </si>
  <si>
    <t>8.4</t>
  </si>
  <si>
    <t>Consoles bois</t>
  </si>
  <si>
    <t>8.4.1</t>
  </si>
  <si>
    <t>Consoles bois - BLOC A</t>
  </si>
  <si>
    <t>8.4.2</t>
  </si>
  <si>
    <t>Consoles bois - BLOC B</t>
  </si>
  <si>
    <t>8.5</t>
  </si>
  <si>
    <t>Ossature de couverture</t>
  </si>
  <si>
    <t>8.5.1</t>
  </si>
  <si>
    <t xml:space="preserve">Pannes </t>
  </si>
  <si>
    <t>8.5.1.1</t>
  </si>
  <si>
    <t>Pannes - BLOC A</t>
  </si>
  <si>
    <t>8.5.1.2</t>
  </si>
  <si>
    <t xml:space="preserve">Pannes - BLOC B </t>
  </si>
  <si>
    <t>8.5.1.3</t>
  </si>
  <si>
    <t xml:space="preserve">Pannes - BLOC C </t>
  </si>
  <si>
    <t>8.5.1.4</t>
  </si>
  <si>
    <t xml:space="preserve">Pannes - BLOC D </t>
  </si>
  <si>
    <t>8.5.2</t>
  </si>
  <si>
    <t>Sablière</t>
  </si>
  <si>
    <t>8.5.2.1</t>
  </si>
  <si>
    <t>Sablière - BLOC A</t>
  </si>
  <si>
    <t>8.5.2.2</t>
  </si>
  <si>
    <t xml:space="preserve">Sablière - BLOC B </t>
  </si>
  <si>
    <t>8.5.2.3</t>
  </si>
  <si>
    <t xml:space="preserve">Sablière - BLOC C </t>
  </si>
  <si>
    <t>8.5.2.4</t>
  </si>
  <si>
    <t xml:space="preserve">Sablière - BLOC D </t>
  </si>
  <si>
    <t>8.5.3</t>
  </si>
  <si>
    <t>Lien de pannes</t>
  </si>
  <si>
    <t>8.5.3.1</t>
  </si>
  <si>
    <t>Lien de pannes - BLOC A</t>
  </si>
  <si>
    <t>8.5.3.2</t>
  </si>
  <si>
    <t xml:space="preserve">Lien de pannes - BLOC B </t>
  </si>
  <si>
    <t>8.5.3.3</t>
  </si>
  <si>
    <t>Lien de pannes - BLOC C</t>
  </si>
  <si>
    <t>8.5.3.4</t>
  </si>
  <si>
    <t>Lien de pannes - BLOC D</t>
  </si>
  <si>
    <t>8.5.4</t>
  </si>
  <si>
    <t>Chevêtres</t>
  </si>
  <si>
    <t>8.5.4.1</t>
  </si>
  <si>
    <t>Chevêtres - BLOC B</t>
  </si>
  <si>
    <t>8.6</t>
  </si>
  <si>
    <t>Contreventements et stabilités</t>
  </si>
  <si>
    <t>8.6.1</t>
  </si>
  <si>
    <t>Contreventements</t>
  </si>
  <si>
    <t>8.6.1.1</t>
  </si>
  <si>
    <t>Contreventements - BLOC A</t>
  </si>
  <si>
    <t>8.6.1.2</t>
  </si>
  <si>
    <t xml:space="preserve">Contreventements - BLOC B </t>
  </si>
  <si>
    <t>8.6.1.3</t>
  </si>
  <si>
    <t xml:space="preserve">Contreventements - BLOC C </t>
  </si>
  <si>
    <t>8.6.1.4</t>
  </si>
  <si>
    <t xml:space="preserve">Contreventements - BLOC D </t>
  </si>
  <si>
    <t>8.7</t>
  </si>
  <si>
    <t>Poutres Bois support du MOB / Cloison Mobile</t>
  </si>
  <si>
    <t>8.7.1</t>
  </si>
  <si>
    <t>Poutres Bois support du MOB / Cloison Mobile - BLOC A</t>
  </si>
  <si>
    <t>8.8</t>
  </si>
  <si>
    <t>Mur ossature bois</t>
  </si>
  <si>
    <t>8.8.1</t>
  </si>
  <si>
    <t>Mur ossature bois  - BLOC A</t>
  </si>
  <si>
    <t>9.T</t>
  </si>
  <si>
    <t>8.9</t>
  </si>
  <si>
    <t>Ouvrage divers</t>
  </si>
  <si>
    <t>8.9.1</t>
  </si>
  <si>
    <t>Chevrons</t>
  </si>
  <si>
    <t>8.9.1.1</t>
  </si>
  <si>
    <t>Chevrons - BLOC B</t>
  </si>
  <si>
    <t>DESCRIPTIF DES TRAVAUX DE PAREMENT BOIS</t>
  </si>
  <si>
    <t>9.1</t>
  </si>
  <si>
    <t>Platelage bois</t>
  </si>
  <si>
    <t>9.1.1</t>
  </si>
  <si>
    <t>Platelage bois - BLOC A</t>
  </si>
  <si>
    <t>9.1.2</t>
  </si>
  <si>
    <t xml:space="preserve">Platelage bois - BLOC B </t>
  </si>
  <si>
    <t>9.1.3</t>
  </si>
  <si>
    <t xml:space="preserve">Platelage bois - BLOC C </t>
  </si>
  <si>
    <t>9.1.4</t>
  </si>
  <si>
    <t xml:space="preserve">Platelage bois - COURSIVE </t>
  </si>
  <si>
    <t>COURSIVE</t>
  </si>
  <si>
    <t>9.E.1.Localisations\COURSIVE</t>
  </si>
  <si>
    <t>9.1.5</t>
  </si>
  <si>
    <t>Tasseaux bois</t>
  </si>
  <si>
    <t>9.1.6</t>
  </si>
  <si>
    <t>Platelage</t>
  </si>
  <si>
    <t>DESCRIPTION DES TRAVAUX DE CHARPENTE METALLIQUE</t>
  </si>
  <si>
    <t>10.1</t>
  </si>
  <si>
    <t>Poteaux</t>
  </si>
  <si>
    <t>10.1.1</t>
  </si>
  <si>
    <t>Poteaux - BLOC A</t>
  </si>
  <si>
    <t>10.1.2</t>
  </si>
  <si>
    <t>Poteaux - BLOC B</t>
  </si>
  <si>
    <t>10.1.3</t>
  </si>
  <si>
    <t xml:space="preserve">Poteaux - BLOC C </t>
  </si>
  <si>
    <t>10.1.4</t>
  </si>
  <si>
    <t xml:space="preserve">Poteaux - COURSIVE </t>
  </si>
  <si>
    <t>10.2</t>
  </si>
  <si>
    <t>Jambe de force</t>
  </si>
  <si>
    <t>10.2.1</t>
  </si>
  <si>
    <t>Jambe de force - BLOC D</t>
  </si>
  <si>
    <t>10.3</t>
  </si>
  <si>
    <t>Arbalétriers</t>
  </si>
  <si>
    <t>10.3.1</t>
  </si>
  <si>
    <t>Arbalétriers - BLOC A</t>
  </si>
  <si>
    <t>10.3.2</t>
  </si>
  <si>
    <t xml:space="preserve">Arbalétriers - BLOC C </t>
  </si>
  <si>
    <t>10.4</t>
  </si>
  <si>
    <t>Poutres</t>
  </si>
  <si>
    <t>10.4.1</t>
  </si>
  <si>
    <t>Poutres - COURSIVE</t>
  </si>
  <si>
    <t>10.5</t>
  </si>
  <si>
    <t>Arêtiers</t>
  </si>
  <si>
    <t>10.5.1</t>
  </si>
  <si>
    <t>Arêtiers - COURSIVE</t>
  </si>
  <si>
    <t>10.6</t>
  </si>
  <si>
    <t>Empannons</t>
  </si>
  <si>
    <t>10.6.1</t>
  </si>
  <si>
    <t>Empannons - COURSIVE</t>
  </si>
  <si>
    <t>10.7</t>
  </si>
  <si>
    <t>Consoles métalliques</t>
  </si>
  <si>
    <t>10.7.1</t>
  </si>
  <si>
    <t>Consoles métalliques - BLOC A</t>
  </si>
  <si>
    <t>10.7.2</t>
  </si>
  <si>
    <t xml:space="preserve">Consoles métalliques - BLOC C </t>
  </si>
  <si>
    <t>10.7.3</t>
  </si>
  <si>
    <t xml:space="preserve">Consoles métalliques - BLOC D </t>
  </si>
  <si>
    <t>10.8</t>
  </si>
  <si>
    <t>10.8.1</t>
  </si>
  <si>
    <t>Pannes en oeuvre</t>
  </si>
  <si>
    <t>10.8.1.1</t>
  </si>
  <si>
    <t>Pannes en oeuvre - COURSIVE</t>
  </si>
  <si>
    <t>10.8.1.2</t>
  </si>
  <si>
    <t xml:space="preserve">Pannes en oeuvre - Brise soleil </t>
  </si>
  <si>
    <t>Brise soleil</t>
  </si>
  <si>
    <t>9.E.1.Localisations\Brise soleil</t>
  </si>
  <si>
    <t>10.8.2</t>
  </si>
  <si>
    <t>Ramasse pannes</t>
  </si>
  <si>
    <t>10.8.2.1</t>
  </si>
  <si>
    <t>Ramasse pannes - COURSIVE</t>
  </si>
  <si>
    <t>10.8.2.2</t>
  </si>
  <si>
    <t xml:space="preserve">Ramasse pannes - Brise soleil </t>
  </si>
  <si>
    <t>10.8.3</t>
  </si>
  <si>
    <t>Bandeau de couverture</t>
  </si>
  <si>
    <t>10.8.3.1</t>
  </si>
  <si>
    <t>Bandeau de couverture - COURSIVE</t>
  </si>
  <si>
    <t>10.9</t>
  </si>
  <si>
    <t>Contreventement &amp; stabilités</t>
  </si>
  <si>
    <t>10.9.1</t>
  </si>
  <si>
    <t>Commentaire : Tous les 50m minimum</t>
  </si>
  <si>
    <t>10.9.1.1</t>
  </si>
  <si>
    <t>Contreventements - COURSIVE</t>
  </si>
  <si>
    <t>10.10</t>
  </si>
  <si>
    <t>Ossature complémentaire</t>
  </si>
  <si>
    <t>10.10.1</t>
  </si>
  <si>
    <t xml:space="preserve">Lisse du mur rideau </t>
  </si>
  <si>
    <t>10.10.1.1</t>
  </si>
  <si>
    <t>Lisse du mur rideau  - COURSIVE</t>
  </si>
  <si>
    <t>DESCRIPTIF DES TRAVAUX DE BARDAGE METALLIQUE</t>
  </si>
  <si>
    <t>11.1</t>
  </si>
  <si>
    <t>Bardage fibro-ciment</t>
  </si>
  <si>
    <t>11.1.1</t>
  </si>
  <si>
    <t>Bardage en fibre-ciment</t>
  </si>
  <si>
    <t>11.1.1.1</t>
  </si>
  <si>
    <t>Bardage en fibre-ciment - BLOC A</t>
  </si>
  <si>
    <t>11.1.1.2</t>
  </si>
  <si>
    <t xml:space="preserve">Bardage en fibre-ciment - COURSIVE </t>
  </si>
  <si>
    <t>M²</t>
  </si>
  <si>
    <t>11.2</t>
  </si>
  <si>
    <t>Ouvrages de finitions et d'habillages</t>
  </si>
  <si>
    <t>11.2.1</t>
  </si>
  <si>
    <t>Bavette rejet d'eau / bardage</t>
  </si>
  <si>
    <t>11.2.2</t>
  </si>
  <si>
    <t>Grille linéaire de ventilation / bardage</t>
  </si>
  <si>
    <t>11.2.3</t>
  </si>
  <si>
    <t>Entourage de baies</t>
  </si>
  <si>
    <t>11.2.3.1</t>
  </si>
  <si>
    <t>Allèges/linteaux</t>
  </si>
  <si>
    <t>6.T</t>
  </si>
  <si>
    <t>6.L</t>
  </si>
  <si>
    <t>6.&amp;</t>
  </si>
  <si>
    <t>11.2.3.2</t>
  </si>
  <si>
    <t>Tableaux</t>
  </si>
  <si>
    <t>11.2.4</t>
  </si>
  <si>
    <t>Ouvrages de finitions et d'habillages - BLOC A</t>
  </si>
  <si>
    <t>11.2.5</t>
  </si>
  <si>
    <t xml:space="preserve">Ouvrages de finitions et d'habillages - COURSIVE </t>
  </si>
  <si>
    <t>DESCRIPTIF DES TRAVAUX DE COUVERTURE</t>
  </si>
  <si>
    <t>12.1</t>
  </si>
  <si>
    <t>Couverture double peau</t>
  </si>
  <si>
    <t>4.C</t>
  </si>
  <si>
    <t>Commentaire : ARTICLE A METTRE A JOUR SUIVANT DTU CORRESPONDANT SI MODIFICATION DE CELUI CI 
DTU UTILISE POUR L'ARTICLE CI DESSOUS: DTU 43.3 DE JUIN 1995</t>
  </si>
  <si>
    <t>12.1.1</t>
  </si>
  <si>
    <t>Nature des travaux</t>
  </si>
  <si>
    <t>12.1.1.1</t>
  </si>
  <si>
    <t>Couverture double peau - BLOC A</t>
  </si>
  <si>
    <t>12.1.1.2</t>
  </si>
  <si>
    <t xml:space="preserve">Couverture double peau - BLOC B </t>
  </si>
  <si>
    <t>12.1.1.3</t>
  </si>
  <si>
    <t xml:space="preserve">Couverture double peau - BLOC C </t>
  </si>
  <si>
    <t>12.1.1.4</t>
  </si>
  <si>
    <t xml:space="preserve">Couverture double peau - BLOC D </t>
  </si>
  <si>
    <t>12.1.2</t>
  </si>
  <si>
    <t>Accessoires</t>
  </si>
  <si>
    <t>12.1.2.1</t>
  </si>
  <si>
    <t>Rives pignons</t>
  </si>
  <si>
    <t>12.1.2.2</t>
  </si>
  <si>
    <t>Faîtière frontale</t>
  </si>
  <si>
    <t>12.1.2.3</t>
  </si>
  <si>
    <t>Faconné Horizontal en bas de pente</t>
  </si>
  <si>
    <t>12.1.2.4</t>
  </si>
  <si>
    <t>Bande d’Égout</t>
  </si>
  <si>
    <t>12.1.2.4.1</t>
  </si>
  <si>
    <t>Accessoires - BLOC A</t>
  </si>
  <si>
    <t>12.1.2.4.2</t>
  </si>
  <si>
    <t xml:space="preserve">Accessoires - BLOC B </t>
  </si>
  <si>
    <t>12.1.2.4.3</t>
  </si>
  <si>
    <t xml:space="preserve">Accessoires - BLOC C </t>
  </si>
  <si>
    <t>12.1.2.4.4</t>
  </si>
  <si>
    <t xml:space="preserve">Accessoires - BLOC D </t>
  </si>
  <si>
    <t>12.2</t>
  </si>
  <si>
    <t>Couverture polycarbonate (PSE 2)</t>
  </si>
  <si>
    <t xml:space="preserve"> PSE 2</t>
  </si>
  <si>
    <t>12.2.1</t>
  </si>
  <si>
    <t>12.2.1.1</t>
  </si>
  <si>
    <t>Couverture polycarbonate - BLOC B</t>
  </si>
  <si>
    <t>12.3</t>
  </si>
  <si>
    <t>Récupération des eaux pluviales</t>
  </si>
  <si>
    <t>12.3.1</t>
  </si>
  <si>
    <t>Chéneaux</t>
  </si>
  <si>
    <t>12.3.1.1</t>
  </si>
  <si>
    <t>Chéneaux de longueur 4.4 m - BLOC B</t>
  </si>
  <si>
    <t>12.3.1.2</t>
  </si>
  <si>
    <t xml:space="preserve">Chéneaux de longueur 2.5 m - BLOC C </t>
  </si>
  <si>
    <t>12.3.1.3</t>
  </si>
  <si>
    <t xml:space="preserve">Chéneaux de longueur 32 m - BLOC D </t>
  </si>
  <si>
    <t>12.3.2</t>
  </si>
  <si>
    <t>Gouttières</t>
  </si>
  <si>
    <t>12.3.2.1</t>
  </si>
  <si>
    <t>Gouttières de longueur 34.5 m - BLOC A</t>
  </si>
  <si>
    <t>12.3.2.2</t>
  </si>
  <si>
    <t xml:space="preserve">Gouttières de longueur 37 m - BLOC B </t>
  </si>
  <si>
    <t>12.3.2.3</t>
  </si>
  <si>
    <t xml:space="preserve">Gouttières de longueur 8.3 m - BLOC B  </t>
  </si>
  <si>
    <t>12.3.2.4</t>
  </si>
  <si>
    <t xml:space="preserve">Gouttières de longueur 9.6 m - BLOC C </t>
  </si>
  <si>
    <t>12.3.3</t>
  </si>
  <si>
    <t>Descentes d'eaux pluviales</t>
  </si>
  <si>
    <t>12.3.3.1</t>
  </si>
  <si>
    <t>Descentes d'eaux pluviales hauteur 2.9 m - BLOC A</t>
  </si>
  <si>
    <t>12.3.3.2</t>
  </si>
  <si>
    <t xml:space="preserve">Descentes d'eaux pluviales hauteur 3.5 m - BLOC B </t>
  </si>
  <si>
    <t>12.3.3.3</t>
  </si>
  <si>
    <t xml:space="preserve">Descentes d'eaux pluviales hauteur 2.7 m - BLOC C </t>
  </si>
  <si>
    <t>12.3.3.4</t>
  </si>
  <si>
    <t xml:space="preserve">Descentes d'eaux pluviales hauteur 2.6 m - BLOC D </t>
  </si>
  <si>
    <t>12.3.4</t>
  </si>
  <si>
    <t>Trop-pleins</t>
  </si>
  <si>
    <t>12.3.4.1</t>
  </si>
  <si>
    <t>Trop-plein - BLOC B</t>
  </si>
  <si>
    <t>12.3.4.2</t>
  </si>
  <si>
    <t xml:space="preserve">Trop-plein - BLOC C </t>
  </si>
  <si>
    <t>12.3.4.3</t>
  </si>
  <si>
    <t xml:space="preserve">Trop-plein - BLOC D </t>
  </si>
  <si>
    <t>12.3.5</t>
  </si>
  <si>
    <t>Dauphins</t>
  </si>
  <si>
    <t>12.3.5.1</t>
  </si>
  <si>
    <t xml:space="preserve">Dauphins - Selon CCTP </t>
  </si>
  <si>
    <t>DESCRIPTIF DES TRAVAUX D'ETANCHEITE</t>
  </si>
  <si>
    <t>13.1</t>
  </si>
  <si>
    <t>Étanchéité sur bacs acier</t>
  </si>
  <si>
    <t>13.1.1</t>
  </si>
  <si>
    <t>Couverture bacs-acier galvanisés support d'étanchéité</t>
  </si>
  <si>
    <t>13.1.1.1</t>
  </si>
  <si>
    <t>Couverture bacs-acier galvanisés support d'étanchéité - COURSIVE</t>
  </si>
  <si>
    <t>13.1.2</t>
  </si>
  <si>
    <t>Accessoires d'étanchéité</t>
  </si>
  <si>
    <t>13.1.2.1</t>
  </si>
  <si>
    <t>Costière tôle</t>
  </si>
  <si>
    <t>13.1.2.1.1</t>
  </si>
  <si>
    <t>Costière tôle - COURSIVE</t>
  </si>
  <si>
    <t>ML</t>
  </si>
  <si>
    <t>13.1.2.2</t>
  </si>
  <si>
    <t>Habillage du bandeau</t>
  </si>
  <si>
    <t>13.1.2.2.1</t>
  </si>
  <si>
    <t>Habillage du bandeau - COURSIVE</t>
  </si>
  <si>
    <t>13.1.2.3</t>
  </si>
  <si>
    <t>Entrées d'eau pluviales</t>
  </si>
  <si>
    <t>13.1.2.3.1</t>
  </si>
  <si>
    <t>Entrées d'eau pluviales - COURSIVE</t>
  </si>
  <si>
    <t>6.C</t>
  </si>
  <si>
    <t xml:space="preserve">Commentaire : Selon DTU 43.3 : La platine pliée peut etre en
	-en plomb de 2.5mm d'épaisseur au moins (limité au diamètre r&lt;15cm)
	-en zinc de 0.8mm d'epaisseur au moins, badigeonné intérieurement d'EIF (limité au diametre &lt;20cm)
	-en tole d'acier de 1.5mm d'épaisseur minimale protégée contre la corrosion (galvanisation)
	- en acier inoxydable étamé ou non d'épaisseur 0,5 mm au moins ;
	- en cuivre d'épaisseur 0,6 mm au moins ;
	- en aluminium de 1 mm d'épaisseur au moins badigeonné intérieurement d'EIF (limité au diamètre ? 20 cm) ;
	- en matériau spécialement adapté à cet usage (élastomère).
</t>
  </si>
  <si>
    <t>13.1.2.4</t>
  </si>
  <si>
    <t>13.1.2.4.1</t>
  </si>
  <si>
    <t>Trop-plein -  COURSIVE</t>
  </si>
  <si>
    <t>13.1.3</t>
  </si>
  <si>
    <t>Complexe d'étanchéité sur bacs-acier</t>
  </si>
  <si>
    <t>13.1.3.1</t>
  </si>
  <si>
    <t>Pare-vapeur</t>
  </si>
  <si>
    <t>13.1.3.1.1</t>
  </si>
  <si>
    <t>Pare-vapeur - COURSIVE</t>
  </si>
  <si>
    <t>13.1.3.2</t>
  </si>
  <si>
    <t>Isolation thermique</t>
  </si>
  <si>
    <t>13.1.3.2.1</t>
  </si>
  <si>
    <t>13.1.3.3</t>
  </si>
  <si>
    <t>Étanchéité multicouche auto-protégée</t>
  </si>
  <si>
    <t>13.1.3.3.1</t>
  </si>
  <si>
    <t>Étanchéité multicouche auto-protégée - COURSIVE</t>
  </si>
  <si>
    <t>13.1.4</t>
  </si>
  <si>
    <t>Raccords</t>
  </si>
  <si>
    <t>13.1.4.1</t>
  </si>
  <si>
    <t>Relevés d'étanchéité</t>
  </si>
  <si>
    <t>13.1.4.1.1</t>
  </si>
  <si>
    <t>Relevés d'étanchéité - COURSIVE</t>
  </si>
  <si>
    <t>13.1.4.2</t>
  </si>
  <si>
    <t>Raccordements d'étanchéité sur ouvrages divers</t>
  </si>
  <si>
    <t>13.1.4.2.1</t>
  </si>
  <si>
    <t>Raccordements d'étanchéité sur ouvrages divers - COURSIVE</t>
  </si>
  <si>
    <t>13.1.4.3</t>
  </si>
  <si>
    <t>Raccordement par joint plat</t>
  </si>
  <si>
    <t>13.1.4.3.1</t>
  </si>
  <si>
    <t>Raccordement par joint plat - COURSIVE</t>
  </si>
  <si>
    <t>13.1.5</t>
  </si>
  <si>
    <t>Ouvrages divers - zinguerie</t>
  </si>
  <si>
    <t>13.1.5.1</t>
  </si>
  <si>
    <t>Dispositifs de sécurité</t>
  </si>
  <si>
    <t>13.1.5.1.1</t>
  </si>
  <si>
    <t>Dispositifs de sécurité - COURSIVE</t>
  </si>
  <si>
    <t>13.1.5.2</t>
  </si>
  <si>
    <t>Coiffes d'acrotère</t>
  </si>
  <si>
    <t>13.1.5.2.1</t>
  </si>
  <si>
    <t>Coiffes d'acrotère - COURSIVE</t>
  </si>
  <si>
    <t>13.1.5.3</t>
  </si>
  <si>
    <t>Descentes E.P. en PVC</t>
  </si>
  <si>
    <t>13.1.5.3.1</t>
  </si>
  <si>
    <t>Descentes E.P. en PVC de hauteur 3.5 m - COURSIVE</t>
  </si>
  <si>
    <t>13.1.5.3.2</t>
  </si>
  <si>
    <t xml:space="preserve">Descentes E.P. en PVC de hauteur 3.2 m - COURSIVE </t>
  </si>
  <si>
    <t>13.1.5.3.3</t>
  </si>
  <si>
    <t xml:space="preserve">Descentes E.P. en PVC de hauteur 4 m - COURSIVE  </t>
  </si>
  <si>
    <t>13.1.5.4</t>
  </si>
  <si>
    <t>Crapaudines</t>
  </si>
  <si>
    <t>13.1.5.4.1</t>
  </si>
  <si>
    <t>Crapaudines - COURSIVE</t>
  </si>
  <si>
    <t>13.1.5.5</t>
  </si>
  <si>
    <t>13.1.5.5.1</t>
  </si>
  <si>
    <t>Dauphins - COURSIVE</t>
  </si>
  <si>
    <t>13.2</t>
  </si>
  <si>
    <t>Toiture terrasse plate inaccessible sur dalle B.A.</t>
  </si>
  <si>
    <t>13.2.1</t>
  </si>
  <si>
    <t>Support d'étanchéité</t>
  </si>
  <si>
    <t>13.2.1.1</t>
  </si>
  <si>
    <t>Contrôle du support maçonnerie</t>
  </si>
  <si>
    <t>13.2.1.1.1</t>
  </si>
  <si>
    <t xml:space="preserve">Contrôle du support maçonnerie - Toiture terrasse </t>
  </si>
  <si>
    <t>Ft</t>
  </si>
  <si>
    <t xml:space="preserve">Toiture terrasse </t>
  </si>
  <si>
    <t xml:space="preserve">9.E.1.Localisations\Toiture terrasse </t>
  </si>
  <si>
    <t>13.2.1.2</t>
  </si>
  <si>
    <t>Préparation du support</t>
  </si>
  <si>
    <t>13.2.1.2.1</t>
  </si>
  <si>
    <t xml:space="preserve">Préparation du support - Toiture terrasse </t>
  </si>
  <si>
    <t>13.2.2</t>
  </si>
  <si>
    <t>Complexe d'étanchéité</t>
  </si>
  <si>
    <t>13.2.2.1</t>
  </si>
  <si>
    <t>Étanchéité parties courantes</t>
  </si>
  <si>
    <t>13.2.2.1.1</t>
  </si>
  <si>
    <t xml:space="preserve">Étanchéité parties courantes - Toiture terrasse </t>
  </si>
  <si>
    <t>13.2.3</t>
  </si>
  <si>
    <t>Solin zinc</t>
  </si>
  <si>
    <t>13.2.3.1</t>
  </si>
  <si>
    <t>13.2.4</t>
  </si>
  <si>
    <t>13.2.4.1</t>
  </si>
  <si>
    <t>13.2.4.1.1</t>
  </si>
  <si>
    <t xml:space="preserve">Relevés d'étanchéité - Toiture terrasse </t>
  </si>
  <si>
    <t>13.2.4.2</t>
  </si>
  <si>
    <t>13.2.4.2.1</t>
  </si>
  <si>
    <t xml:space="preserve">Raccordements d'étanchéité sur ouvrages divers - Toiture terrasse </t>
  </si>
  <si>
    <t>13.2.4.3</t>
  </si>
  <si>
    <t>13.2.4.3.1</t>
  </si>
  <si>
    <t>13.2.5</t>
  </si>
  <si>
    <t>13.2.5.1</t>
  </si>
  <si>
    <t>13.2.5.1.1</t>
  </si>
  <si>
    <t xml:space="preserve">Dispositifs de sécurité - Toiture terrasse </t>
  </si>
  <si>
    <t>13.2.5.2</t>
  </si>
  <si>
    <t>Coiffes sur mur</t>
  </si>
  <si>
    <t>13.2.5.2.1</t>
  </si>
  <si>
    <t xml:space="preserve">Coiffes sur mur - Toiture terrasse </t>
  </si>
  <si>
    <t>13.2.5.3</t>
  </si>
  <si>
    <t>13.2.5.3.1</t>
  </si>
  <si>
    <t xml:space="preserve">Descentes E.P. en PVC de hauteur 3.30 m - Toiture terrasse   </t>
  </si>
  <si>
    <t>13.2.5.3.2</t>
  </si>
  <si>
    <t xml:space="preserve">Descentes E.P. en PVC de hauteur 4.9 m - Toiture terrasse    </t>
  </si>
  <si>
    <t>13.2.5.4</t>
  </si>
  <si>
    <t>13.2.5.4.1</t>
  </si>
  <si>
    <t xml:space="preserve">Trop-plein -  Toiture terrasse </t>
  </si>
  <si>
    <t>13.2.5.5</t>
  </si>
  <si>
    <t>13.2.5.5.1</t>
  </si>
  <si>
    <t xml:space="preserve">Crapaudines - Toiture terrasse </t>
  </si>
  <si>
    <t>RECAPITULATIF
Lot n°03 Charpente, Couverture, Bardage &amp; Étanchéité</t>
  </si>
  <si>
    <t>RECAPITULATIF DES CHAPITRES</t>
  </si>
  <si>
    <t>5 - PROTECTION DE LA CHARPENTE BOIS &amp; METALLIQUE</t>
  </si>
  <si>
    <t>7 - ASPECT ARCHITECTURAL ET TRAVAUX PREPARATOIRES</t>
  </si>
  <si>
    <t>8 - DESCRIPTIF DES TRAVAUX CHARPENTE BOIS</t>
  </si>
  <si>
    <t>9 - DESCRIPTIF DES TRAVAUX DE PAREMENT BOIS</t>
  </si>
  <si>
    <t>10 - DESCRIPTION DES TRAVAUX DE CHARPENTE METALLIQUE</t>
  </si>
  <si>
    <t>11 - DESCRIPTIF DES TRAVAUX DE BARDAGE METALLIQUE</t>
  </si>
  <si>
    <t>12 - DESCRIPTIF DES TRAVAUX DE COUVERTURE</t>
  </si>
  <si>
    <t>13 - DESCRIPTIF DES TRAVAUX D'ETANCHEITE</t>
  </si>
  <si>
    <t>Total du lot Charpente, Couverture, Bardage &amp; Étanchéité</t>
  </si>
  <si>
    <t>Total H.T. :</t>
  </si>
  <si>
    <t>Total T.V.A. (20%) :</t>
  </si>
  <si>
    <t>Total T.T.C. :</t>
  </si>
  <si>
    <t xml:space="preserve">Soit en toutes lettres TTC : </t>
  </si>
  <si>
    <t>RECAPITULATIF PSE 2</t>
  </si>
  <si>
    <t xml:space="preserve"> 	 Couverture polycarbonate</t>
  </si>
  <si>
    <t>Sous-total PSE 2</t>
  </si>
  <si>
    <t>H.T.</t>
  </si>
  <si>
    <t>T.V.A.</t>
  </si>
  <si>
    <t>T.T.C.</t>
  </si>
  <si>
    <t>Total Base</t>
  </si>
  <si>
    <t>H.T. :</t>
  </si>
  <si>
    <t>T.V.A. :</t>
  </si>
  <si>
    <t>T.T.C. :</t>
  </si>
  <si>
    <t>Total Base + PSE 2</t>
  </si>
  <si>
    <t>Total  PSE 2</t>
  </si>
  <si>
    <t>Total Base +  PSE 2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</si>
  <si>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</si>
  <si>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</si>
  <si>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</si>
  <si>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</si>
  <si>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</si>
  <si>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</si>
  <si>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</si>
  <si>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</si>
  <si>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</si>
  <si>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</si>
  <si>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</si>
  <si>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</si>
  <si>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</si>
  <si>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</si>
  <si>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</si>
  <si>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</si>
  <si>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</si>
  <si>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</si>
  <si>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</si>
  <si>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</si>
  <si>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</si>
  <si>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</si>
  <si>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</si>
  <si>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</si>
  <si>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</si>
  <si>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</si>
  <si>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</si>
  <si>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</si>
  <si>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</si>
  <si>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</si>
  <si>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</si>
  <si>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</si>
  <si>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Construction d'une crèche de 60 berceaux au camps Dugommier</t>
  </si>
  <si>
    <t>ES44 22.2074</t>
  </si>
  <si>
    <t>09/04/2024</t>
  </si>
  <si>
    <t>DCE</t>
  </si>
  <si>
    <t>-</t>
  </si>
  <si>
    <t>97122 - Baie-Mahault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</si>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</sst>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9" xfId="0" applyFont="1" applyBorder="1" applyAlignment="1">
      <alignment horizontal="right" vertical="top" wrapText="1"/>
    </xf>
    <xf numFmtId="3" fontId="10" fillId="0" borderId="9" xfId="0" applyNumberFormat="1" applyFont="1" applyBorder="1" applyAlignment="1">
      <alignment horizontal="right" vertical="top" wrapText="1"/>
    </xf>
    <xf numFmtId="3" fontId="10" fillId="0" borderId="12" xfId="0" applyNumberFormat="1" applyFont="1" applyBorder="1" applyAlignment="1" applyProtection="1">
      <alignment horizontal="right" vertical="top" wrapText="1"/>
      <protection locked="0"/>
    </xf>
    <xf numFmtId="4" fontId="10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1" fillId="0" borderId="11" xfId="0" applyFont="1" applyBorder="1" applyAlignment="1">
      <alignment vertical="top" wrapText="1"/>
    </xf>
    <xf numFmtId="0" fontId="1" fillId="0" borderId="0" xfId="0" applyFont="1" applyAlignment="1">
      <alignment vertical="top"/>
    </xf>
    <xf numFmtId="164" fontId="10" fillId="0" borderId="9" xfId="0" applyNumberFormat="1" applyFont="1" applyBorder="1" applyAlignment="1">
      <alignment horizontal="right" vertical="top" wrapText="1"/>
    </xf>
    <xf numFmtId="164" fontId="10" fillId="0" borderId="12" xfId="0" applyNumberFormat="1" applyFont="1" applyBorder="1" applyAlignment="1" applyProtection="1">
      <alignment horizontal="right" vertical="top" wrapText="1"/>
      <protection locked="0"/>
    </xf>
    <xf numFmtId="0" fontId="12" fillId="0" borderId="11" xfId="0" applyFont="1" applyBorder="1" applyAlignment="1">
      <alignment vertical="top" wrapText="1"/>
    </xf>
    <xf numFmtId="4" fontId="10" fillId="0" borderId="9" xfId="0" applyNumberFormat="1" applyFont="1" applyBorder="1" applyAlignment="1">
      <alignment horizontal="right" vertical="top" wrapText="1"/>
    </xf>
    <xf numFmtId="4" fontId="10" fillId="0" borderId="12" xfId="0" applyNumberFormat="1" applyFont="1" applyBorder="1" applyAlignment="1" applyProtection="1">
      <alignment horizontal="right" vertical="top" wrapText="1"/>
      <protection locked="0"/>
    </xf>
    <xf numFmtId="0" fontId="13" fillId="0" borderId="11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165" fontId="11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11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11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165" fontId="6" fillId="0" borderId="0" xfId="0" applyNumberFormat="1" applyFont="1" applyAlignment="1">
      <alignment vertical="top" wrapText="1"/>
    </xf>
    <xf numFmtId="165" fontId="10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0" fontId="11" fillId="0" borderId="2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485775</xdr:colOff>
      <xdr:row>1</xdr:row>
      <xdr:rowOff>0</xdr:rowOff>
    </xdr:from>
    <xdr:to>
      <xdr:col>6</xdr:col>
      <xdr:colOff>355382</xdr:colOff>
      <xdr:row>9</xdr:row>
      <xdr:rowOff>114171</xdr:rowOff>
    </xdr:to>
    <xdr:pic>
      <xdr:nvPicPr>
        <xdr:cNvPr id="2" name="Picture 1" descr="{e26b0e05-947e-4bd7-aa3e-1b4995ac2235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71975" y="114300"/>
          <a:ext cx="726857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52"/>
      <c r="F2" s="52"/>
      <c r="G2" s="52"/>
      <c r="H2" s="52"/>
      <c r="I2" s="8"/>
    </row>
    <row r="3" spans="2:9" ht="9" customHeight="1" x14ac:dyDescent="0.25">
      <c r="B3" s="5"/>
      <c r="C3" s="6"/>
      <c r="D3" s="7"/>
      <c r="E3" s="52"/>
      <c r="F3" s="52"/>
      <c r="G3" s="52"/>
      <c r="H3" s="52"/>
      <c r="I3" s="8"/>
    </row>
    <row r="4" spans="2:9" ht="9" customHeight="1" x14ac:dyDescent="0.25">
      <c r="B4" s="5"/>
      <c r="C4" s="6"/>
      <c r="D4" s="7"/>
      <c r="E4" s="52"/>
      <c r="F4" s="52"/>
      <c r="G4" s="52"/>
      <c r="H4" s="52"/>
      <c r="I4" s="8"/>
    </row>
    <row r="5" spans="2:9" ht="9" customHeight="1" x14ac:dyDescent="0.25">
      <c r="B5" s="5"/>
      <c r="C5" s="6"/>
      <c r="D5" s="7"/>
      <c r="E5" s="52"/>
      <c r="F5" s="52"/>
      <c r="G5" s="52"/>
      <c r="H5" s="52"/>
      <c r="I5" s="8"/>
    </row>
    <row r="6" spans="2:9" ht="9" customHeight="1" x14ac:dyDescent="0.25">
      <c r="B6" s="5"/>
      <c r="C6" s="6"/>
      <c r="D6" s="7"/>
      <c r="E6" s="52"/>
      <c r="F6" s="52"/>
      <c r="G6" s="52"/>
      <c r="H6" s="52"/>
      <c r="I6" s="8"/>
    </row>
    <row r="7" spans="2:9" ht="9" customHeight="1" x14ac:dyDescent="0.25">
      <c r="B7" s="5"/>
      <c r="C7" s="6"/>
      <c r="D7" s="7"/>
      <c r="E7" s="52"/>
      <c r="F7" s="52"/>
      <c r="G7" s="52"/>
      <c r="H7" s="52"/>
      <c r="I7" s="8"/>
    </row>
    <row r="8" spans="2:9" ht="9" customHeight="1" x14ac:dyDescent="0.25">
      <c r="B8" s="5"/>
      <c r="C8" s="6"/>
      <c r="D8" s="7"/>
      <c r="E8" s="52"/>
      <c r="F8" s="52"/>
      <c r="G8" s="52"/>
      <c r="H8" s="52"/>
      <c r="I8" s="8"/>
    </row>
    <row r="9" spans="2:9" ht="9" customHeight="1" x14ac:dyDescent="0.25">
      <c r="B9" s="5"/>
      <c r="C9" s="6"/>
      <c r="D9" s="7"/>
      <c r="E9" s="52"/>
      <c r="F9" s="52"/>
      <c r="G9" s="52"/>
      <c r="H9" s="52"/>
      <c r="I9" s="8"/>
    </row>
    <row r="10" spans="2:9" ht="9" customHeight="1" x14ac:dyDescent="0.25">
      <c r="B10" s="5"/>
      <c r="C10" s="6"/>
      <c r="D10" s="7"/>
      <c r="E10" s="52"/>
      <c r="F10" s="52"/>
      <c r="G10" s="52"/>
      <c r="H10" s="52"/>
      <c r="I10" s="8"/>
    </row>
    <row r="11" spans="2:9" ht="9" customHeight="1" x14ac:dyDescent="0.25">
      <c r="B11" s="5"/>
      <c r="C11" s="6"/>
      <c r="D11" s="7"/>
      <c r="E11" s="53" t="str">
        <f>IF(Paramètres!C5&lt;&gt;"",Paramètres!C5,"")</f>
        <v>Construction d'une crèche de 60 berceaux au camps Dugommier</v>
      </c>
      <c r="F11" s="53"/>
      <c r="G11" s="53"/>
      <c r="H11" s="53"/>
      <c r="I11" s="8"/>
    </row>
    <row r="12" spans="2:9" ht="9" customHeight="1" x14ac:dyDescent="0.25">
      <c r="B12" s="5"/>
      <c r="C12" s="6"/>
      <c r="D12" s="7"/>
      <c r="E12" s="53"/>
      <c r="F12" s="53"/>
      <c r="G12" s="53"/>
      <c r="H12" s="53"/>
      <c r="I12" s="8"/>
    </row>
    <row r="13" spans="2:9" ht="9" customHeight="1" x14ac:dyDescent="0.25">
      <c r="B13" s="5"/>
      <c r="C13" s="6"/>
      <c r="D13" s="7"/>
      <c r="E13" s="53"/>
      <c r="F13" s="53"/>
      <c r="G13" s="53"/>
      <c r="H13" s="53"/>
      <c r="I13" s="8"/>
    </row>
    <row r="14" spans="2:9" ht="9" customHeight="1" x14ac:dyDescent="0.25">
      <c r="B14" s="5"/>
      <c r="C14" s="6"/>
      <c r="D14" s="7"/>
      <c r="E14" s="53"/>
      <c r="F14" s="53"/>
      <c r="G14" s="53"/>
      <c r="H14" s="53"/>
      <c r="I14" s="8"/>
    </row>
    <row r="15" spans="2:9" ht="9" customHeight="1" x14ac:dyDescent="0.25">
      <c r="B15" s="5"/>
      <c r="C15" s="6"/>
      <c r="D15" s="7"/>
      <c r="E15" s="53"/>
      <c r="F15" s="53"/>
      <c r="G15" s="53"/>
      <c r="H15" s="53"/>
      <c r="I15" s="8"/>
    </row>
    <row r="16" spans="2:9" ht="9" customHeight="1" x14ac:dyDescent="0.25">
      <c r="B16" s="5"/>
      <c r="C16" s="6"/>
      <c r="D16" s="7"/>
      <c r="E16" s="53"/>
      <c r="F16" s="53"/>
      <c r="G16" s="53"/>
      <c r="H16" s="53"/>
      <c r="I16" s="8"/>
    </row>
    <row r="17" spans="2:9" ht="9" customHeight="1" x14ac:dyDescent="0.25">
      <c r="B17" s="5"/>
      <c r="C17" s="6"/>
      <c r="D17" s="7"/>
      <c r="E17" s="53"/>
      <c r="F17" s="53"/>
      <c r="G17" s="53"/>
      <c r="H17" s="53"/>
      <c r="I17" s="8"/>
    </row>
    <row r="18" spans="2:9" ht="9" customHeight="1" x14ac:dyDescent="0.25">
      <c r="B18" s="5"/>
      <c r="C18" s="6"/>
      <c r="D18" s="7"/>
      <c r="E18" s="53"/>
      <c r="F18" s="53"/>
      <c r="G18" s="53"/>
      <c r="H18" s="53"/>
      <c r="I18" s="8"/>
    </row>
    <row r="19" spans="2:9" ht="9" customHeight="1" x14ac:dyDescent="0.25">
      <c r="B19" s="5"/>
      <c r="C19" s="6"/>
      <c r="D19" s="7"/>
      <c r="E19" s="53"/>
      <c r="F19" s="53"/>
      <c r="G19" s="53"/>
      <c r="H19" s="53"/>
      <c r="I19" s="8"/>
    </row>
    <row r="20" spans="2:9" ht="9" customHeight="1" x14ac:dyDescent="0.25">
      <c r="B20" s="5"/>
      <c r="C20" s="6"/>
      <c r="D20" s="7"/>
      <c r="E20" s="53" t="str">
        <f>IF(Paramètres!C24&lt;&gt;"",Paramètres!C24,"") &amp; CHAR(10) &amp; IF(Paramètres!C26&lt;&gt;"",Paramètres!C26,"") &amp; CHAR(10) &amp; IF(Paramètres!C28&lt;&gt;"",Paramètres!C28,"")</f>
        <v xml:space="preserve">
97122 - Baie-Mahault
</v>
      </c>
      <c r="F20" s="53"/>
      <c r="G20" s="53"/>
      <c r="H20" s="53"/>
      <c r="I20" s="8"/>
    </row>
    <row r="21" spans="2:9" ht="9" customHeight="1" x14ac:dyDescent="0.25">
      <c r="B21" s="5"/>
      <c r="C21" s="6"/>
      <c r="D21" s="7"/>
      <c r="E21" s="53"/>
      <c r="F21" s="53"/>
      <c r="G21" s="53"/>
      <c r="H21" s="53"/>
      <c r="I21" s="8"/>
    </row>
    <row r="22" spans="2:9" ht="9" customHeight="1" x14ac:dyDescent="0.25">
      <c r="B22" s="5"/>
      <c r="C22" s="6"/>
      <c r="D22" s="7"/>
      <c r="E22" s="53"/>
      <c r="F22" s="53"/>
      <c r="G22" s="53"/>
      <c r="H22" s="53"/>
      <c r="I22" s="8"/>
    </row>
    <row r="23" spans="2:9" ht="9" customHeight="1" x14ac:dyDescent="0.25">
      <c r="B23" s="5"/>
      <c r="C23" s="6"/>
      <c r="D23" s="7"/>
      <c r="E23" s="53"/>
      <c r="F23" s="53"/>
      <c r="G23" s="53"/>
      <c r="H23" s="53"/>
      <c r="I23" s="8"/>
    </row>
    <row r="24" spans="2:9" ht="9" customHeight="1" x14ac:dyDescent="0.25">
      <c r="B24" s="5"/>
      <c r="C24" s="6"/>
      <c r="D24" s="7"/>
      <c r="E24" s="53"/>
      <c r="F24" s="53"/>
      <c r="G24" s="53"/>
      <c r="H24" s="53"/>
      <c r="I24" s="8"/>
    </row>
    <row r="25" spans="2:9" ht="9" customHeight="1" x14ac:dyDescent="0.25">
      <c r="B25" s="5"/>
      <c r="C25" s="6"/>
      <c r="D25" s="7"/>
      <c r="E25" s="53"/>
      <c r="F25" s="53"/>
      <c r="G25" s="53"/>
      <c r="H25" s="53"/>
      <c r="I25" s="8"/>
    </row>
    <row r="26" spans="2:9" ht="9" customHeight="1" x14ac:dyDescent="0.25">
      <c r="B26" s="5"/>
      <c r="C26" s="6"/>
      <c r="D26" s="7"/>
      <c r="E26" s="53"/>
      <c r="F26" s="53"/>
      <c r="G26" s="53"/>
      <c r="H26" s="53"/>
      <c r="I26" s="8"/>
    </row>
    <row r="27" spans="2:9" ht="9" customHeight="1" x14ac:dyDescent="0.25">
      <c r="B27" s="5"/>
      <c r="C27" s="6"/>
      <c r="D27" s="7"/>
      <c r="E27" s="53"/>
      <c r="F27" s="53"/>
      <c r="G27" s="53"/>
      <c r="H27" s="53"/>
      <c r="I27" s="8"/>
    </row>
    <row r="28" spans="2:9" ht="9" customHeight="1" x14ac:dyDescent="0.25">
      <c r="B28" s="5"/>
      <c r="C28" s="6"/>
      <c r="D28" s="7"/>
      <c r="E28" s="52"/>
      <c r="F28" s="52"/>
      <c r="G28" s="52"/>
      <c r="H28" s="52"/>
      <c r="I28" s="8"/>
    </row>
    <row r="29" spans="2:9" ht="9" customHeight="1" x14ac:dyDescent="0.25">
      <c r="B29" s="5"/>
      <c r="C29" s="6"/>
      <c r="D29" s="7"/>
      <c r="E29" s="52"/>
      <c r="F29" s="52"/>
      <c r="G29" s="52"/>
      <c r="H29" s="52"/>
      <c r="I29" s="8"/>
    </row>
    <row r="30" spans="2:9" ht="9" customHeight="1" x14ac:dyDescent="0.25">
      <c r="B30" s="5"/>
      <c r="C30" s="6"/>
      <c r="D30" s="7"/>
      <c r="E30" s="52"/>
      <c r="F30" s="52"/>
      <c r="G30" s="52"/>
      <c r="H30" s="52"/>
      <c r="I30" s="8"/>
    </row>
    <row r="31" spans="2:9" ht="9" customHeight="1" x14ac:dyDescent="0.25">
      <c r="B31" s="5"/>
      <c r="C31" s="6"/>
      <c r="D31" s="7"/>
      <c r="E31" s="52"/>
      <c r="F31" s="52"/>
      <c r="G31" s="52"/>
      <c r="H31" s="52"/>
      <c r="I31" s="8"/>
    </row>
    <row r="32" spans="2:9" ht="9" customHeight="1" x14ac:dyDescent="0.25">
      <c r="B32" s="5"/>
      <c r="C32" s="6"/>
      <c r="D32" s="7"/>
      <c r="E32" s="52"/>
      <c r="F32" s="52"/>
      <c r="G32" s="52"/>
      <c r="H32" s="52"/>
      <c r="I32" s="8"/>
    </row>
    <row r="33" spans="2:9" ht="9" customHeight="1" x14ac:dyDescent="0.25">
      <c r="B33" s="5"/>
      <c r="C33" s="6"/>
      <c r="D33" s="7"/>
      <c r="E33" s="52"/>
      <c r="F33" s="52"/>
      <c r="G33" s="52"/>
      <c r="H33" s="52"/>
      <c r="I33" s="8"/>
    </row>
    <row r="34" spans="2:9" ht="9" customHeight="1" x14ac:dyDescent="0.25">
      <c r="B34" s="5"/>
      <c r="C34" s="6"/>
      <c r="D34" s="7"/>
      <c r="E34" s="52"/>
      <c r="F34" s="52"/>
      <c r="G34" s="52"/>
      <c r="H34" s="52"/>
      <c r="I34" s="8"/>
    </row>
    <row r="35" spans="2:9" ht="9" customHeight="1" x14ac:dyDescent="0.25">
      <c r="B35" s="5"/>
      <c r="C35" s="6"/>
      <c r="D35" s="7"/>
      <c r="E35" s="52"/>
      <c r="F35" s="52"/>
      <c r="G35" s="52"/>
      <c r="H35" s="52"/>
      <c r="I35" s="8"/>
    </row>
    <row r="36" spans="2:9" ht="9" customHeight="1" x14ac:dyDescent="0.25">
      <c r="B36" s="5"/>
      <c r="C36" s="6"/>
      <c r="D36" s="7"/>
      <c r="E36" s="52"/>
      <c r="F36" s="52"/>
      <c r="G36" s="52"/>
      <c r="H36" s="52"/>
      <c r="I36" s="8"/>
    </row>
    <row r="37" spans="2:9" ht="9" customHeight="1" x14ac:dyDescent="0.25">
      <c r="B37" s="5"/>
      <c r="C37" s="6"/>
      <c r="D37" s="7"/>
      <c r="E37" s="52"/>
      <c r="F37" s="52"/>
      <c r="G37" s="52"/>
      <c r="H37" s="52"/>
      <c r="I37" s="8"/>
    </row>
    <row r="38" spans="2:9" ht="9" customHeight="1" x14ac:dyDescent="0.25">
      <c r="B38" s="5"/>
      <c r="C38" s="6"/>
      <c r="D38" s="7"/>
      <c r="E38" s="52"/>
      <c r="F38" s="52"/>
      <c r="G38" s="52"/>
      <c r="H38" s="52"/>
      <c r="I38" s="8"/>
    </row>
    <row r="39" spans="2:9" ht="9" customHeight="1" x14ac:dyDescent="0.25">
      <c r="B39" s="5"/>
      <c r="C39" s="6"/>
      <c r="D39" s="7"/>
      <c r="E39" s="52"/>
      <c r="F39" s="52"/>
      <c r="G39" s="52"/>
      <c r="H39" s="52"/>
      <c r="I39" s="8"/>
    </row>
    <row r="40" spans="2:9" ht="9" customHeight="1" x14ac:dyDescent="0.25">
      <c r="B40" s="5"/>
      <c r="C40" s="6"/>
      <c r="D40" s="7"/>
      <c r="E40" s="52"/>
      <c r="F40" s="52"/>
      <c r="G40" s="52"/>
      <c r="H40" s="52"/>
      <c r="I40" s="8"/>
    </row>
    <row r="41" spans="2:9" ht="9" customHeight="1" x14ac:dyDescent="0.25">
      <c r="B41" s="5"/>
      <c r="C41" s="6"/>
      <c r="D41" s="7"/>
      <c r="E41" s="52"/>
      <c r="F41" s="52"/>
      <c r="G41" s="52"/>
      <c r="H41" s="52"/>
      <c r="I41" s="8"/>
    </row>
    <row r="42" spans="2:9" ht="9" customHeight="1" x14ac:dyDescent="0.25">
      <c r="B42" s="5"/>
      <c r="C42" s="6"/>
      <c r="D42" s="7"/>
      <c r="E42" s="52"/>
      <c r="F42" s="52"/>
      <c r="G42" s="52"/>
      <c r="H42" s="52"/>
      <c r="I42" s="8"/>
    </row>
    <row r="43" spans="2:9" ht="9" customHeight="1" x14ac:dyDescent="0.25">
      <c r="B43" s="5"/>
      <c r="C43" s="6"/>
      <c r="D43" s="7"/>
      <c r="E43" s="52"/>
      <c r="F43" s="52"/>
      <c r="G43" s="52"/>
      <c r="H43" s="52"/>
      <c r="I43" s="8"/>
    </row>
    <row r="44" spans="2:9" ht="9" customHeight="1" x14ac:dyDescent="0.25">
      <c r="B44" s="5"/>
      <c r="C44" s="6"/>
      <c r="D44" s="7"/>
      <c r="E44" s="52"/>
      <c r="F44" s="52"/>
      <c r="G44" s="52"/>
      <c r="H44" s="52"/>
      <c r="I44" s="8"/>
    </row>
    <row r="45" spans="2:9" ht="9" customHeight="1" x14ac:dyDescent="0.25">
      <c r="B45" s="5"/>
      <c r="C45" s="6"/>
      <c r="D45" s="7"/>
      <c r="E45" s="52"/>
      <c r="F45" s="52"/>
      <c r="G45" s="52"/>
      <c r="H45" s="52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64" t="s">
        <v>4</v>
      </c>
      <c r="F47" s="52"/>
      <c r="G47" s="52"/>
      <c r="H47" s="52"/>
      <c r="I47" s="8"/>
    </row>
    <row r="48" spans="2:9" ht="9" customHeight="1" x14ac:dyDescent="0.25">
      <c r="B48" s="5"/>
      <c r="C48" s="6"/>
      <c r="D48" s="7"/>
      <c r="E48" s="52"/>
      <c r="F48" s="52"/>
      <c r="G48" s="52"/>
      <c r="H48" s="52"/>
      <c r="I48" s="8"/>
    </row>
    <row r="49" spans="2:9" ht="9" customHeight="1" x14ac:dyDescent="0.25">
      <c r="B49" s="5"/>
      <c r="C49" s="6"/>
      <c r="D49" s="7"/>
      <c r="E49" s="52"/>
      <c r="F49" s="52"/>
      <c r="G49" s="52"/>
      <c r="H49" s="52"/>
      <c r="I49" s="8"/>
    </row>
    <row r="50" spans="2:9" ht="9" customHeight="1" x14ac:dyDescent="0.25">
      <c r="B50" s="65" t="s">
        <v>9</v>
      </c>
      <c r="C50" s="66"/>
      <c r="D50" s="7"/>
      <c r="E50" s="52"/>
      <c r="F50" s="52"/>
      <c r="G50" s="52"/>
      <c r="H50" s="52"/>
      <c r="I50" s="8"/>
    </row>
    <row r="51" spans="2:9" ht="9" customHeight="1" x14ac:dyDescent="0.25">
      <c r="B51" s="67"/>
      <c r="C51" s="66"/>
      <c r="D51" s="7"/>
      <c r="E51" s="52"/>
      <c r="F51" s="52"/>
      <c r="G51" s="52"/>
      <c r="H51" s="52"/>
      <c r="I51" s="8"/>
    </row>
    <row r="52" spans="2:9" ht="9" customHeight="1" x14ac:dyDescent="0.25">
      <c r="B52" s="67"/>
      <c r="C52" s="66"/>
      <c r="D52" s="7"/>
      <c r="E52" s="52"/>
      <c r="F52" s="52"/>
      <c r="G52" s="52"/>
      <c r="H52" s="52"/>
      <c r="I52" s="8"/>
    </row>
    <row r="53" spans="2:9" ht="9" customHeight="1" x14ac:dyDescent="0.25">
      <c r="B53" s="67"/>
      <c r="C53" s="66"/>
      <c r="D53" s="7"/>
      <c r="E53" s="52"/>
      <c r="F53" s="52"/>
      <c r="G53" s="52"/>
      <c r="H53" s="52"/>
      <c r="I53" s="8"/>
    </row>
    <row r="54" spans="2:9" ht="9" customHeight="1" x14ac:dyDescent="0.25">
      <c r="B54" s="67"/>
      <c r="C54" s="66"/>
      <c r="D54" s="7"/>
      <c r="E54" s="52"/>
      <c r="F54" s="52"/>
      <c r="G54" s="52"/>
      <c r="H54" s="52"/>
      <c r="I54" s="8"/>
    </row>
    <row r="55" spans="2:9" ht="9" customHeight="1" x14ac:dyDescent="0.25">
      <c r="B55" s="67"/>
      <c r="C55" s="66"/>
      <c r="D55" s="7"/>
      <c r="E55" s="52"/>
      <c r="F55" s="52"/>
      <c r="G55" s="52"/>
      <c r="H55" s="52"/>
      <c r="I55" s="8"/>
    </row>
    <row r="56" spans="2:9" ht="9" customHeight="1" x14ac:dyDescent="0.25">
      <c r="B56" s="67"/>
      <c r="C56" s="66"/>
      <c r="D56" s="7"/>
      <c r="E56" s="52"/>
      <c r="F56" s="52"/>
      <c r="G56" s="52"/>
      <c r="H56" s="52"/>
      <c r="I56" s="8"/>
    </row>
    <row r="57" spans="2:9" ht="9" customHeight="1" x14ac:dyDescent="0.25">
      <c r="B57" s="65" t="s">
        <v>8</v>
      </c>
      <c r="C57" s="66"/>
      <c r="D57" s="7"/>
      <c r="E57" s="52"/>
      <c r="F57" s="52"/>
      <c r="G57" s="52"/>
      <c r="H57" s="52"/>
      <c r="I57" s="8"/>
    </row>
    <row r="58" spans="2:9" ht="9" customHeight="1" x14ac:dyDescent="0.25">
      <c r="B58" s="67"/>
      <c r="C58" s="66"/>
      <c r="D58" s="7"/>
      <c r="E58" s="52"/>
      <c r="F58" s="52"/>
      <c r="G58" s="52"/>
      <c r="H58" s="52"/>
      <c r="I58" s="8"/>
    </row>
    <row r="59" spans="2:9" ht="9" customHeight="1" x14ac:dyDescent="0.25">
      <c r="B59" s="67"/>
      <c r="C59" s="66"/>
      <c r="D59" s="7"/>
      <c r="E59" s="7"/>
      <c r="F59" s="7"/>
      <c r="G59" s="7"/>
      <c r="H59" s="7"/>
      <c r="I59" s="8"/>
    </row>
    <row r="60" spans="2:9" ht="9" customHeight="1" x14ac:dyDescent="0.25">
      <c r="B60" s="67"/>
      <c r="C60" s="66"/>
      <c r="D60" s="7"/>
      <c r="E60" s="54" t="str">
        <f>IF(Paramètres!C9&lt;&gt;"",Paramètres!C9,"")</f>
        <v>Lot n°03</v>
      </c>
      <c r="F60" s="54"/>
      <c r="G60" s="54"/>
      <c r="H60" s="54"/>
      <c r="I60" s="8"/>
    </row>
    <row r="61" spans="2:9" ht="9" customHeight="1" x14ac:dyDescent="0.25">
      <c r="B61" s="67"/>
      <c r="C61" s="66"/>
      <c r="D61" s="7"/>
      <c r="E61" s="54"/>
      <c r="F61" s="54"/>
      <c r="G61" s="54"/>
      <c r="H61" s="54"/>
      <c r="I61" s="8"/>
    </row>
    <row r="62" spans="2:9" ht="9" customHeight="1" x14ac:dyDescent="0.25">
      <c r="B62" s="67"/>
      <c r="C62" s="66"/>
      <c r="D62" s="7"/>
      <c r="E62" s="54"/>
      <c r="F62" s="54"/>
      <c r="G62" s="54"/>
      <c r="H62" s="54"/>
      <c r="I62" s="8"/>
    </row>
    <row r="63" spans="2:9" ht="9" customHeight="1" x14ac:dyDescent="0.25">
      <c r="B63" s="67"/>
      <c r="C63" s="66"/>
      <c r="D63" s="7"/>
      <c r="E63" s="54" t="str">
        <f>IF(Paramètres!C11&lt;&gt;"",Paramètres!C11,"")</f>
        <v>Charpente, Couverture, Bardage &amp; Étanchéité</v>
      </c>
      <c r="F63" s="54"/>
      <c r="G63" s="54"/>
      <c r="H63" s="54"/>
      <c r="I63" s="8"/>
    </row>
    <row r="64" spans="2:9" ht="9" customHeight="1" x14ac:dyDescent="0.25">
      <c r="B64" s="65" t="s">
        <v>7</v>
      </c>
      <c r="C64" s="66"/>
      <c r="D64" s="7"/>
      <c r="E64" s="54"/>
      <c r="F64" s="54"/>
      <c r="G64" s="54"/>
      <c r="H64" s="54"/>
      <c r="I64" s="8"/>
    </row>
    <row r="65" spans="2:9" ht="9" customHeight="1" x14ac:dyDescent="0.25">
      <c r="B65" s="67"/>
      <c r="C65" s="66"/>
      <c r="D65" s="7"/>
      <c r="E65" s="54"/>
      <c r="F65" s="54"/>
      <c r="G65" s="54"/>
      <c r="H65" s="54"/>
      <c r="I65" s="8"/>
    </row>
    <row r="66" spans="2:9" ht="9" customHeight="1" x14ac:dyDescent="0.25">
      <c r="B66" s="67"/>
      <c r="C66" s="66"/>
      <c r="D66" s="7"/>
      <c r="E66" s="54"/>
      <c r="F66" s="54"/>
      <c r="G66" s="54"/>
      <c r="H66" s="54"/>
      <c r="I66" s="8"/>
    </row>
    <row r="67" spans="2:9" ht="9" customHeight="1" x14ac:dyDescent="0.25">
      <c r="B67" s="67"/>
      <c r="C67" s="66"/>
      <c r="D67" s="7"/>
      <c r="E67" s="54"/>
      <c r="F67" s="54"/>
      <c r="G67" s="54"/>
      <c r="H67" s="54"/>
      <c r="I67" s="8"/>
    </row>
    <row r="68" spans="2:9" ht="9" customHeight="1" x14ac:dyDescent="0.25">
      <c r="B68" s="67"/>
      <c r="C68" s="66"/>
      <c r="D68" s="7"/>
      <c r="E68" s="54"/>
      <c r="F68" s="54"/>
      <c r="G68" s="54"/>
      <c r="H68" s="54"/>
      <c r="I68" s="8"/>
    </row>
    <row r="69" spans="2:9" ht="9" customHeight="1" x14ac:dyDescent="0.25">
      <c r="B69" s="67"/>
      <c r="C69" s="66"/>
      <c r="D69" s="7"/>
      <c r="E69" s="54"/>
      <c r="F69" s="54"/>
      <c r="G69" s="54"/>
      <c r="H69" s="54"/>
      <c r="I69" s="8"/>
    </row>
    <row r="70" spans="2:9" ht="9" customHeight="1" x14ac:dyDescent="0.25">
      <c r="B70" s="67"/>
      <c r="C70" s="66"/>
      <c r="D70" s="7"/>
      <c r="E70" s="55" t="str">
        <f>IF(Paramètres!C3&lt;&gt;"",Paramètres!C3,"")</f>
        <v>DPGF</v>
      </c>
      <c r="F70" s="56"/>
      <c r="G70" s="56"/>
      <c r="H70" s="57"/>
      <c r="I70" s="8"/>
    </row>
    <row r="71" spans="2:9" ht="9" customHeight="1" x14ac:dyDescent="0.25">
      <c r="B71" s="65" t="s">
        <v>6</v>
      </c>
      <c r="C71" s="66"/>
      <c r="D71" s="7"/>
      <c r="E71" s="58"/>
      <c r="F71" s="53"/>
      <c r="G71" s="53"/>
      <c r="H71" s="59"/>
      <c r="I71" s="8"/>
    </row>
    <row r="72" spans="2:9" ht="9" customHeight="1" x14ac:dyDescent="0.25">
      <c r="B72" s="67"/>
      <c r="C72" s="66"/>
      <c r="D72" s="7"/>
      <c r="E72" s="58"/>
      <c r="F72" s="53"/>
      <c r="G72" s="53"/>
      <c r="H72" s="59"/>
      <c r="I72" s="8"/>
    </row>
    <row r="73" spans="2:9" ht="9" customHeight="1" x14ac:dyDescent="0.25">
      <c r="B73" s="67"/>
      <c r="C73" s="66"/>
      <c r="D73" s="7"/>
      <c r="E73" s="58"/>
      <c r="F73" s="53"/>
      <c r="G73" s="53"/>
      <c r="H73" s="59"/>
      <c r="I73" s="8"/>
    </row>
    <row r="74" spans="2:9" ht="9" customHeight="1" x14ac:dyDescent="0.25">
      <c r="B74" s="67"/>
      <c r="C74" s="66"/>
      <c r="D74" s="7"/>
      <c r="E74" s="58"/>
      <c r="F74" s="53"/>
      <c r="G74" s="53"/>
      <c r="H74" s="59"/>
      <c r="I74" s="8"/>
    </row>
    <row r="75" spans="2:9" ht="9" customHeight="1" x14ac:dyDescent="0.25">
      <c r="B75" s="67"/>
      <c r="C75" s="66"/>
      <c r="D75" s="7"/>
      <c r="E75" s="58"/>
      <c r="F75" s="53"/>
      <c r="G75" s="53"/>
      <c r="H75" s="59"/>
      <c r="I75" s="8"/>
    </row>
    <row r="76" spans="2:9" ht="9" customHeight="1" x14ac:dyDescent="0.25">
      <c r="B76" s="67"/>
      <c r="C76" s="66"/>
      <c r="D76" s="7"/>
      <c r="E76" s="60"/>
      <c r="F76" s="61"/>
      <c r="G76" s="61"/>
      <c r="H76" s="62"/>
      <c r="I76" s="8"/>
    </row>
    <row r="77" spans="2:9" ht="9" customHeight="1" x14ac:dyDescent="0.25">
      <c r="B77" s="67"/>
      <c r="C77" s="66"/>
      <c r="D77" s="7"/>
      <c r="E77" s="7"/>
      <c r="F77" s="7"/>
      <c r="G77" s="7"/>
      <c r="H77" s="7"/>
      <c r="I77" s="8"/>
    </row>
    <row r="78" spans="2:9" ht="9" customHeight="1" x14ac:dyDescent="0.25">
      <c r="B78" s="65" t="s">
        <v>5</v>
      </c>
      <c r="C78" s="66"/>
      <c r="D78" s="7"/>
      <c r="E78" s="7"/>
      <c r="F78" s="63" t="s">
        <v>0</v>
      </c>
      <c r="G78" s="63" t="str">
        <f>IF(Paramètres!C7&lt;&gt;"",Paramètres!C7,"")</f>
        <v>ES44 22.2074</v>
      </c>
      <c r="H78" s="7"/>
      <c r="I78" s="8"/>
    </row>
    <row r="79" spans="2:9" ht="9" customHeight="1" x14ac:dyDescent="0.25">
      <c r="B79" s="67"/>
      <c r="C79" s="66"/>
      <c r="D79" s="7"/>
      <c r="E79" s="7"/>
      <c r="F79" s="63"/>
      <c r="G79" s="63"/>
      <c r="H79" s="7"/>
      <c r="I79" s="8"/>
    </row>
    <row r="80" spans="2:9" ht="9" customHeight="1" x14ac:dyDescent="0.25">
      <c r="B80" s="67"/>
      <c r="C80" s="66"/>
      <c r="D80" s="7"/>
      <c r="E80" s="7"/>
      <c r="F80" s="63" t="s">
        <v>1</v>
      </c>
      <c r="G80" s="63" t="str">
        <f>IF(Paramètres!C13&lt;&gt;"",Paramètres!C13,"")</f>
        <v>09/04/2024</v>
      </c>
      <c r="H80" s="7"/>
      <c r="I80" s="8"/>
    </row>
    <row r="81" spans="2:9" ht="9" customHeight="1" x14ac:dyDescent="0.25">
      <c r="B81" s="67"/>
      <c r="C81" s="66"/>
      <c r="D81" s="7"/>
      <c r="E81" s="7"/>
      <c r="F81" s="63"/>
      <c r="G81" s="63"/>
      <c r="H81" s="7"/>
      <c r="I81" s="8"/>
    </row>
    <row r="82" spans="2:9" ht="9" customHeight="1" x14ac:dyDescent="0.25">
      <c r="B82" s="67"/>
      <c r="C82" s="66"/>
      <c r="D82" s="7"/>
      <c r="E82" s="7"/>
      <c r="F82" s="63" t="s">
        <v>2</v>
      </c>
      <c r="G82" s="63" t="str">
        <f>IF(Paramètres!C15&lt;&gt;"",Paramètres!C15,"")</f>
        <v>DCE</v>
      </c>
      <c r="H82" s="7"/>
      <c r="I82" s="8"/>
    </row>
    <row r="83" spans="2:9" ht="9" customHeight="1" x14ac:dyDescent="0.25">
      <c r="B83" s="67"/>
      <c r="C83" s="66"/>
      <c r="D83" s="7"/>
      <c r="E83" s="7"/>
      <c r="F83" s="63"/>
      <c r="G83" s="63"/>
      <c r="H83" s="7"/>
      <c r="I83" s="8"/>
    </row>
    <row r="84" spans="2:9" ht="9" customHeight="1" x14ac:dyDescent="0.25">
      <c r="B84" s="67"/>
      <c r="C84" s="66"/>
      <c r="D84" s="7"/>
      <c r="E84" s="7"/>
      <c r="F84" s="63" t="s">
        <v>3</v>
      </c>
      <c r="G84" s="63" t="str">
        <f>IF(Paramètres!C17&lt;&gt;"",Paramètres!C17,"")</f>
        <v>-</v>
      </c>
      <c r="H84" s="7"/>
      <c r="I84" s="8"/>
    </row>
    <row r="85" spans="2:9" ht="9" customHeight="1" x14ac:dyDescent="0.25">
      <c r="B85" s="5"/>
      <c r="C85" s="6"/>
      <c r="D85" s="7"/>
      <c r="E85" s="7"/>
      <c r="F85" s="63"/>
      <c r="G85" s="63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1">
    <mergeCell ref="B78:C84"/>
    <mergeCell ref="B71:C77"/>
    <mergeCell ref="B64:C70"/>
    <mergeCell ref="B57:C63"/>
    <mergeCell ref="B50:C56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066"/>
  <sheetViews>
    <sheetView showGridLines="0" tabSelected="1" workbookViewId="0">
      <pane ySplit="3" topLeftCell="A4" activePane="bottomLeft" state="frozen"/>
      <selection pane="bottomLeft" activeCell="H21" sqref="H21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28.5703125" customWidth="1"/>
    <col min="4" max="8" width="8.140625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10</v>
      </c>
      <c r="B1" s="7" t="s">
        <v>11</v>
      </c>
      <c r="C1" s="7" t="s">
        <v>12</v>
      </c>
      <c r="D1" s="7" t="s">
        <v>13</v>
      </c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19</v>
      </c>
      <c r="K1" s="7" t="s">
        <v>20</v>
      </c>
      <c r="M1" s="7" t="s">
        <v>21</v>
      </c>
      <c r="N1" s="7" t="s">
        <v>22</v>
      </c>
      <c r="O1" s="7" t="s">
        <v>23</v>
      </c>
      <c r="P1" s="7" t="s">
        <v>24</v>
      </c>
      <c r="Q1" s="7" t="s">
        <v>25</v>
      </c>
    </row>
    <row r="3" spans="1:17" ht="22.5" x14ac:dyDescent="0.25">
      <c r="A3" s="7" t="s">
        <v>26</v>
      </c>
      <c r="B3" s="13" t="s">
        <v>27</v>
      </c>
      <c r="C3" s="68" t="s">
        <v>28</v>
      </c>
      <c r="D3" s="68"/>
      <c r="E3" s="68"/>
      <c r="F3" s="13" t="s">
        <v>15</v>
      </c>
      <c r="G3" s="13" t="s">
        <v>29</v>
      </c>
      <c r="H3" s="13" t="s">
        <v>30</v>
      </c>
      <c r="I3" s="13" t="s">
        <v>31</v>
      </c>
      <c r="J3" s="13" t="s">
        <v>32</v>
      </c>
      <c r="K3" s="13" t="s">
        <v>33</v>
      </c>
      <c r="L3" s="13" t="s">
        <v>34</v>
      </c>
      <c r="M3" s="13" t="s">
        <v>35</v>
      </c>
      <c r="N3" s="13" t="s">
        <v>36</v>
      </c>
      <c r="O3" s="13" t="s">
        <v>37</v>
      </c>
      <c r="P3" s="13" t="s">
        <v>38</v>
      </c>
      <c r="Q3" s="13" t="s">
        <v>39</v>
      </c>
    </row>
    <row r="4" spans="1:17" ht="44.45" customHeight="1" x14ac:dyDescent="0.25">
      <c r="A4" s="7">
        <v>2</v>
      </c>
      <c r="B4" s="14" t="s">
        <v>40</v>
      </c>
      <c r="C4" s="69" t="s">
        <v>41</v>
      </c>
      <c r="D4" s="69"/>
      <c r="E4" s="69"/>
      <c r="F4" s="15"/>
      <c r="G4" s="15"/>
      <c r="H4" s="15"/>
      <c r="I4" s="15"/>
      <c r="J4" s="15"/>
      <c r="K4" s="7"/>
    </row>
    <row r="5" spans="1:17" hidden="1" x14ac:dyDescent="0.25">
      <c r="A5" s="7" t="s">
        <v>42</v>
      </c>
    </row>
    <row r="6" spans="1:17" hidden="1" x14ac:dyDescent="0.25">
      <c r="A6" s="7" t="s">
        <v>42</v>
      </c>
    </row>
    <row r="7" spans="1:17" hidden="1" x14ac:dyDescent="0.25">
      <c r="A7" s="7">
        <v>3</v>
      </c>
    </row>
    <row r="8" spans="1:17" hidden="1" x14ac:dyDescent="0.25">
      <c r="A8" s="7" t="s">
        <v>43</v>
      </c>
    </row>
    <row r="9" spans="1:17" hidden="1" x14ac:dyDescent="0.25">
      <c r="A9" s="7">
        <v>3</v>
      </c>
    </row>
    <row r="10" spans="1:17" hidden="1" x14ac:dyDescent="0.25">
      <c r="A10" s="7" t="s">
        <v>43</v>
      </c>
    </row>
    <row r="11" spans="1:17" hidden="1" x14ac:dyDescent="0.25">
      <c r="A11" s="7">
        <v>3</v>
      </c>
    </row>
    <row r="12" spans="1:17" hidden="1" x14ac:dyDescent="0.25">
      <c r="A12" s="7" t="s">
        <v>43</v>
      </c>
    </row>
    <row r="13" spans="1:17" hidden="1" x14ac:dyDescent="0.25">
      <c r="A13" s="7">
        <v>3</v>
      </c>
    </row>
    <row r="14" spans="1:17" hidden="1" x14ac:dyDescent="0.25">
      <c r="A14" s="7" t="s">
        <v>43</v>
      </c>
    </row>
    <row r="15" spans="1:17" ht="39.6" customHeight="1" x14ac:dyDescent="0.25">
      <c r="A15" s="7">
        <v>3</v>
      </c>
      <c r="B15" s="16">
        <v>5</v>
      </c>
      <c r="C15" s="70" t="s">
        <v>44</v>
      </c>
      <c r="D15" s="70"/>
      <c r="E15" s="70"/>
      <c r="F15" s="17"/>
      <c r="G15" s="17"/>
      <c r="H15" s="17"/>
      <c r="I15" s="17"/>
      <c r="J15" s="17"/>
      <c r="K15" s="7"/>
    </row>
    <row r="16" spans="1:17" ht="36" customHeight="1" x14ac:dyDescent="0.25">
      <c r="A16" s="7">
        <v>4</v>
      </c>
      <c r="B16" s="16" t="s">
        <v>45</v>
      </c>
      <c r="C16" s="71" t="s">
        <v>46</v>
      </c>
      <c r="D16" s="71"/>
      <c r="E16" s="71"/>
      <c r="F16" s="18"/>
      <c r="G16" s="18"/>
      <c r="H16" s="18"/>
      <c r="I16" s="18"/>
      <c r="J16" s="18"/>
      <c r="K16" s="7"/>
    </row>
    <row r="17" spans="1:17" hidden="1" x14ac:dyDescent="0.25">
      <c r="A17" s="7" t="s">
        <v>47</v>
      </c>
    </row>
    <row r="18" spans="1:17" hidden="1" x14ac:dyDescent="0.25">
      <c r="A18" s="7" t="s">
        <v>47</v>
      </c>
    </row>
    <row r="19" spans="1:17" hidden="1" x14ac:dyDescent="0.25">
      <c r="A19" s="7" t="s">
        <v>47</v>
      </c>
    </row>
    <row r="20" spans="1:17" hidden="1" x14ac:dyDescent="0.25">
      <c r="A20" s="7" t="s">
        <v>48</v>
      </c>
    </row>
    <row r="21" spans="1:17" x14ac:dyDescent="0.25">
      <c r="A21" s="7">
        <v>9</v>
      </c>
      <c r="B21" s="19" t="s">
        <v>49</v>
      </c>
      <c r="C21" s="72" t="s">
        <v>50</v>
      </c>
      <c r="D21" s="73"/>
      <c r="E21" s="73"/>
      <c r="F21" s="21" t="s">
        <v>51</v>
      </c>
      <c r="G21" s="22">
        <v>1</v>
      </c>
      <c r="H21" s="23"/>
      <c r="I21" s="24"/>
      <c r="J21" s="25">
        <f>IF(AND(G21= "",H21= ""), 0, ROUND(ROUND(I21, 2) * ROUND(IF(H21="",G21,H21),  0), 2))</f>
        <v>0</v>
      </c>
      <c r="K21" s="7"/>
      <c r="M21" s="26">
        <v>0.2</v>
      </c>
      <c r="Q21" s="7">
        <v>65</v>
      </c>
    </row>
    <row r="22" spans="1:17" hidden="1" x14ac:dyDescent="0.25">
      <c r="A22" s="7" t="s">
        <v>52</v>
      </c>
    </row>
    <row r="23" spans="1:17" hidden="1" x14ac:dyDescent="0.25">
      <c r="A23" s="7" t="s">
        <v>53</v>
      </c>
    </row>
    <row r="24" spans="1:17" ht="18" customHeight="1" x14ac:dyDescent="0.25">
      <c r="A24" s="7">
        <v>4</v>
      </c>
      <c r="B24" s="16" t="s">
        <v>54</v>
      </c>
      <c r="C24" s="71" t="s">
        <v>55</v>
      </c>
      <c r="D24" s="71"/>
      <c r="E24" s="71"/>
      <c r="F24" s="18"/>
      <c r="G24" s="18"/>
      <c r="H24" s="18"/>
      <c r="I24" s="18"/>
      <c r="J24" s="18"/>
      <c r="K24" s="7"/>
    </row>
    <row r="25" spans="1:17" x14ac:dyDescent="0.25">
      <c r="A25" s="7">
        <v>5</v>
      </c>
      <c r="B25" s="16" t="s">
        <v>56</v>
      </c>
      <c r="C25" s="74" t="s">
        <v>57</v>
      </c>
      <c r="D25" s="74"/>
      <c r="E25" s="74"/>
      <c r="F25" s="27"/>
      <c r="G25" s="27"/>
      <c r="H25" s="27"/>
      <c r="I25" s="27"/>
      <c r="J25" s="27"/>
      <c r="K25" s="7"/>
    </row>
    <row r="26" spans="1:17" x14ac:dyDescent="0.25">
      <c r="A26" s="7" t="s">
        <v>58</v>
      </c>
      <c r="B26" s="20"/>
      <c r="C26" s="73" t="s">
        <v>59</v>
      </c>
      <c r="D26" s="73"/>
      <c r="E26" s="73"/>
      <c r="F26" s="20"/>
      <c r="G26" s="20"/>
      <c r="H26" s="20"/>
      <c r="I26" s="20"/>
      <c r="J26" s="20"/>
    </row>
    <row r="27" spans="1:17" hidden="1" x14ac:dyDescent="0.25">
      <c r="A27" s="7" t="s">
        <v>60</v>
      </c>
    </row>
    <row r="28" spans="1:17" hidden="1" x14ac:dyDescent="0.25">
      <c r="A28" s="7" t="s">
        <v>60</v>
      </c>
    </row>
    <row r="29" spans="1:17" hidden="1" x14ac:dyDescent="0.25">
      <c r="A29" s="7" t="s">
        <v>60</v>
      </c>
    </row>
    <row r="30" spans="1:17" hidden="1" x14ac:dyDescent="0.25">
      <c r="A30" s="7" t="s">
        <v>60</v>
      </c>
    </row>
    <row r="31" spans="1:17" hidden="1" x14ac:dyDescent="0.25">
      <c r="A31" s="7" t="s">
        <v>60</v>
      </c>
    </row>
    <row r="32" spans="1:17" hidden="1" x14ac:dyDescent="0.25">
      <c r="A32" s="7" t="s">
        <v>60</v>
      </c>
    </row>
    <row r="33" spans="1:17" hidden="1" x14ac:dyDescent="0.25">
      <c r="A33" s="7" t="s">
        <v>61</v>
      </c>
    </row>
    <row r="34" spans="1:17" x14ac:dyDescent="0.25">
      <c r="A34" s="7">
        <v>9</v>
      </c>
      <c r="B34" s="19" t="s">
        <v>62</v>
      </c>
      <c r="C34" s="72" t="s">
        <v>63</v>
      </c>
      <c r="D34" s="73"/>
      <c r="E34" s="73"/>
      <c r="F34" s="21" t="s">
        <v>51</v>
      </c>
      <c r="G34" s="22">
        <v>1</v>
      </c>
      <c r="H34" s="23"/>
      <c r="I34" s="24"/>
      <c r="J34" s="25">
        <f>IF(AND(G34= "",H34= ""), 0, ROUND(ROUND(I34, 2) * ROUND(IF(H34="",G34,H34),  0), 2))</f>
        <v>0</v>
      </c>
      <c r="K34" s="7"/>
      <c r="M34" s="26">
        <v>0.2</v>
      </c>
      <c r="Q34" s="7">
        <v>65</v>
      </c>
    </row>
    <row r="35" spans="1:17" hidden="1" x14ac:dyDescent="0.25">
      <c r="A35" s="7" t="s">
        <v>52</v>
      </c>
    </row>
    <row r="36" spans="1:17" hidden="1" x14ac:dyDescent="0.25">
      <c r="A36" s="7" t="s">
        <v>64</v>
      </c>
    </row>
    <row r="37" spans="1:17" x14ac:dyDescent="0.25">
      <c r="A37" s="7">
        <v>5</v>
      </c>
      <c r="B37" s="16" t="s">
        <v>65</v>
      </c>
      <c r="C37" s="74" t="s">
        <v>66</v>
      </c>
      <c r="D37" s="74"/>
      <c r="E37" s="74"/>
      <c r="F37" s="27"/>
      <c r="G37" s="27"/>
      <c r="H37" s="27"/>
      <c r="I37" s="27"/>
      <c r="J37" s="27"/>
      <c r="K37" s="7"/>
    </row>
    <row r="38" spans="1:17" hidden="1" x14ac:dyDescent="0.25">
      <c r="A38" s="7" t="s">
        <v>60</v>
      </c>
    </row>
    <row r="39" spans="1:17" hidden="1" x14ac:dyDescent="0.25">
      <c r="A39" s="7" t="s">
        <v>60</v>
      </c>
    </row>
    <row r="40" spans="1:17" hidden="1" x14ac:dyDescent="0.25">
      <c r="A40" s="7" t="s">
        <v>60</v>
      </c>
    </row>
    <row r="41" spans="1:17" hidden="1" x14ac:dyDescent="0.25">
      <c r="A41" s="7" t="s">
        <v>60</v>
      </c>
    </row>
    <row r="42" spans="1:17" hidden="1" x14ac:dyDescent="0.25">
      <c r="A42" s="7" t="s">
        <v>60</v>
      </c>
    </row>
    <row r="43" spans="1:17" hidden="1" x14ac:dyDescent="0.25">
      <c r="A43" s="7" t="s">
        <v>60</v>
      </c>
    </row>
    <row r="44" spans="1:17" hidden="1" x14ac:dyDescent="0.25">
      <c r="A44" s="7" t="s">
        <v>60</v>
      </c>
    </row>
    <row r="45" spans="1:17" hidden="1" x14ac:dyDescent="0.25">
      <c r="A45" s="28" t="s">
        <v>67</v>
      </c>
    </row>
    <row r="46" spans="1:17" hidden="1" x14ac:dyDescent="0.25">
      <c r="A46" s="7" t="s">
        <v>60</v>
      </c>
    </row>
    <row r="47" spans="1:17" hidden="1" x14ac:dyDescent="0.25">
      <c r="A47" s="7" t="s">
        <v>60</v>
      </c>
    </row>
    <row r="48" spans="1:17" hidden="1" x14ac:dyDescent="0.25">
      <c r="A48" s="7" t="s">
        <v>60</v>
      </c>
    </row>
    <row r="49" spans="1:17" hidden="1" x14ac:dyDescent="0.25">
      <c r="A49" s="7" t="s">
        <v>60</v>
      </c>
    </row>
    <row r="50" spans="1:17" hidden="1" x14ac:dyDescent="0.25">
      <c r="A50" s="7" t="s">
        <v>60</v>
      </c>
    </row>
    <row r="51" spans="1:17" x14ac:dyDescent="0.25">
      <c r="A51" s="7">
        <v>9</v>
      </c>
      <c r="B51" s="19" t="s">
        <v>68</v>
      </c>
      <c r="C51" s="72" t="s">
        <v>69</v>
      </c>
      <c r="D51" s="73"/>
      <c r="E51" s="73"/>
      <c r="F51" s="21" t="s">
        <v>70</v>
      </c>
      <c r="G51" s="22">
        <v>19810</v>
      </c>
      <c r="H51" s="23"/>
      <c r="I51" s="24"/>
      <c r="J51" s="25">
        <f>IF(AND(G51= "",H51= ""), 0, ROUND(ROUND(I51, 2) * ROUND(IF(H51="",G51,H51),  0), 2))</f>
        <v>0</v>
      </c>
      <c r="K51" s="7"/>
      <c r="M51" s="26">
        <v>0.2</v>
      </c>
      <c r="Q51" s="7">
        <v>65</v>
      </c>
    </row>
    <row r="52" spans="1:17" hidden="1" x14ac:dyDescent="0.25">
      <c r="A52" s="7" t="s">
        <v>52</v>
      </c>
    </row>
    <row r="53" spans="1:17" hidden="1" x14ac:dyDescent="0.25">
      <c r="A53" s="7" t="s">
        <v>64</v>
      </c>
    </row>
    <row r="54" spans="1:17" hidden="1" x14ac:dyDescent="0.25">
      <c r="A54" s="7" t="s">
        <v>53</v>
      </c>
    </row>
    <row r="55" spans="1:17" hidden="1" x14ac:dyDescent="0.25">
      <c r="A55" s="7" t="s">
        <v>43</v>
      </c>
    </row>
    <row r="56" spans="1:17" hidden="1" x14ac:dyDescent="0.25">
      <c r="A56" s="7">
        <v>3</v>
      </c>
    </row>
    <row r="57" spans="1:17" hidden="1" x14ac:dyDescent="0.25">
      <c r="A57" s="7" t="s">
        <v>43</v>
      </c>
    </row>
    <row r="58" spans="1:17" ht="37.15" customHeight="1" x14ac:dyDescent="0.25">
      <c r="A58" s="7">
        <v>3</v>
      </c>
      <c r="B58" s="16">
        <v>7</v>
      </c>
      <c r="C58" s="70" t="s">
        <v>71</v>
      </c>
      <c r="D58" s="70"/>
      <c r="E58" s="70"/>
      <c r="F58" s="17"/>
      <c r="G58" s="17"/>
      <c r="H58" s="17"/>
      <c r="I58" s="17"/>
      <c r="J58" s="17"/>
      <c r="K58" s="7"/>
    </row>
    <row r="59" spans="1:17" ht="18" customHeight="1" x14ac:dyDescent="0.25">
      <c r="A59" s="7">
        <v>4</v>
      </c>
      <c r="B59" s="16" t="s">
        <v>72</v>
      </c>
      <c r="C59" s="71" t="s">
        <v>73</v>
      </c>
      <c r="D59" s="71"/>
      <c r="E59" s="71"/>
      <c r="F59" s="18"/>
      <c r="G59" s="18"/>
      <c r="H59" s="18"/>
      <c r="I59" s="18"/>
      <c r="J59" s="18"/>
      <c r="K59" s="7"/>
    </row>
    <row r="60" spans="1:17" hidden="1" x14ac:dyDescent="0.25">
      <c r="A60" s="7" t="s">
        <v>47</v>
      </c>
    </row>
    <row r="61" spans="1:17" hidden="1" x14ac:dyDescent="0.25">
      <c r="A61" s="7" t="s">
        <v>47</v>
      </c>
    </row>
    <row r="62" spans="1:17" hidden="1" x14ac:dyDescent="0.25">
      <c r="A62" s="7" t="s">
        <v>47</v>
      </c>
    </row>
    <row r="63" spans="1:17" hidden="1" x14ac:dyDescent="0.25">
      <c r="A63" s="7" t="s">
        <v>47</v>
      </c>
    </row>
    <row r="64" spans="1:17" hidden="1" x14ac:dyDescent="0.25">
      <c r="A64" s="7" t="s">
        <v>47</v>
      </c>
    </row>
    <row r="65" spans="1:17" hidden="1" x14ac:dyDescent="0.25">
      <c r="A65" s="7" t="s">
        <v>47</v>
      </c>
    </row>
    <row r="66" spans="1:17" hidden="1" x14ac:dyDescent="0.25">
      <c r="A66" s="7" t="s">
        <v>47</v>
      </c>
    </row>
    <row r="67" spans="1:17" hidden="1" x14ac:dyDescent="0.25">
      <c r="A67" s="7" t="s">
        <v>47</v>
      </c>
    </row>
    <row r="68" spans="1:17" x14ac:dyDescent="0.25">
      <c r="A68" s="7">
        <v>9</v>
      </c>
      <c r="B68" s="19" t="s">
        <v>74</v>
      </c>
      <c r="C68" s="72" t="s">
        <v>75</v>
      </c>
      <c r="D68" s="73"/>
      <c r="E68" s="73"/>
      <c r="F68" s="21" t="s">
        <v>76</v>
      </c>
      <c r="G68" s="29"/>
      <c r="H68" s="30"/>
      <c r="I68" s="24"/>
      <c r="J68" s="25">
        <f>IF(AND(G68= "",H68= ""), 0, ROUND(ROUND(I68, 2) * ROUND(IF(H68="",G68,H68),  3), 2))</f>
        <v>0</v>
      </c>
      <c r="K68" s="7"/>
      <c r="M68" s="26">
        <v>0.2</v>
      </c>
      <c r="Q68" s="7">
        <v>65</v>
      </c>
    </row>
    <row r="69" spans="1:17" hidden="1" x14ac:dyDescent="0.25">
      <c r="A69" s="7" t="s">
        <v>52</v>
      </c>
    </row>
    <row r="70" spans="1:17" hidden="1" x14ac:dyDescent="0.25">
      <c r="A70" s="7" t="s">
        <v>53</v>
      </c>
    </row>
    <row r="71" spans="1:17" ht="18" customHeight="1" x14ac:dyDescent="0.25">
      <c r="A71" s="7">
        <v>4</v>
      </c>
      <c r="B71" s="16" t="s">
        <v>77</v>
      </c>
      <c r="C71" s="71" t="s">
        <v>78</v>
      </c>
      <c r="D71" s="71"/>
      <c r="E71" s="71"/>
      <c r="F71" s="18"/>
      <c r="G71" s="18"/>
      <c r="H71" s="18"/>
      <c r="I71" s="18"/>
      <c r="J71" s="18"/>
      <c r="K71" s="7"/>
    </row>
    <row r="72" spans="1:17" x14ac:dyDescent="0.25">
      <c r="A72" s="7">
        <v>5</v>
      </c>
      <c r="B72" s="16" t="s">
        <v>79</v>
      </c>
      <c r="C72" s="74" t="s">
        <v>80</v>
      </c>
      <c r="D72" s="74"/>
      <c r="E72" s="74"/>
      <c r="F72" s="27"/>
      <c r="G72" s="27"/>
      <c r="H72" s="27"/>
      <c r="I72" s="27"/>
      <c r="J72" s="27"/>
      <c r="K72" s="7"/>
    </row>
    <row r="73" spans="1:17" hidden="1" x14ac:dyDescent="0.25">
      <c r="A73" s="7" t="s">
        <v>60</v>
      </c>
    </row>
    <row r="74" spans="1:17" hidden="1" x14ac:dyDescent="0.25">
      <c r="A74" s="7" t="s">
        <v>60</v>
      </c>
    </row>
    <row r="75" spans="1:17" hidden="1" x14ac:dyDescent="0.25">
      <c r="A75" s="7" t="s">
        <v>64</v>
      </c>
    </row>
    <row r="76" spans="1:17" x14ac:dyDescent="0.25">
      <c r="A76" s="7">
        <v>5</v>
      </c>
      <c r="B76" s="16" t="s">
        <v>81</v>
      </c>
      <c r="C76" s="74" t="s">
        <v>82</v>
      </c>
      <c r="D76" s="74"/>
      <c r="E76" s="74"/>
      <c r="F76" s="27"/>
      <c r="G76" s="27"/>
      <c r="H76" s="27"/>
      <c r="I76" s="27"/>
      <c r="J76" s="27"/>
      <c r="K76" s="7"/>
    </row>
    <row r="77" spans="1:17" hidden="1" x14ac:dyDescent="0.25">
      <c r="A77" s="7" t="s">
        <v>60</v>
      </c>
    </row>
    <row r="78" spans="1:17" x14ac:dyDescent="0.25">
      <c r="A78" s="7">
        <v>9</v>
      </c>
      <c r="B78" s="19" t="s">
        <v>83</v>
      </c>
      <c r="C78" s="72" t="s">
        <v>84</v>
      </c>
      <c r="D78" s="73"/>
      <c r="E78" s="73"/>
      <c r="F78" s="21" t="s">
        <v>85</v>
      </c>
      <c r="G78" s="22">
        <v>1</v>
      </c>
      <c r="H78" s="23"/>
      <c r="I78" s="24"/>
      <c r="J78" s="25">
        <f>IF(AND(G78= "",H78= ""), 0, ROUND(ROUND(I78, 2) * ROUND(IF(H78="",G78,H78),  0), 2))</f>
        <v>0</v>
      </c>
      <c r="K78" s="7"/>
      <c r="M78" s="26">
        <v>0.2</v>
      </c>
      <c r="Q78" s="7">
        <v>65</v>
      </c>
    </row>
    <row r="79" spans="1:17" hidden="1" x14ac:dyDescent="0.25">
      <c r="A79" s="7" t="s">
        <v>52</v>
      </c>
    </row>
    <row r="80" spans="1:17" hidden="1" x14ac:dyDescent="0.25">
      <c r="A80" s="7" t="s">
        <v>64</v>
      </c>
    </row>
    <row r="81" spans="1:11" ht="16.899999999999999" customHeight="1" x14ac:dyDescent="0.25">
      <c r="A81" s="7">
        <v>5</v>
      </c>
      <c r="B81" s="16" t="s">
        <v>86</v>
      </c>
      <c r="C81" s="74" t="s">
        <v>87</v>
      </c>
      <c r="D81" s="74"/>
      <c r="E81" s="74"/>
      <c r="F81" s="27"/>
      <c r="G81" s="27"/>
      <c r="H81" s="27"/>
      <c r="I81" s="27"/>
      <c r="J81" s="27"/>
      <c r="K81" s="7"/>
    </row>
    <row r="82" spans="1:11" hidden="1" x14ac:dyDescent="0.25">
      <c r="A82" s="7" t="s">
        <v>60</v>
      </c>
    </row>
    <row r="83" spans="1:11" hidden="1" x14ac:dyDescent="0.25">
      <c r="A83" s="7" t="s">
        <v>64</v>
      </c>
    </row>
    <row r="84" spans="1:11" hidden="1" x14ac:dyDescent="0.25">
      <c r="A84" s="7" t="s">
        <v>53</v>
      </c>
    </row>
    <row r="85" spans="1:11" hidden="1" x14ac:dyDescent="0.25">
      <c r="A85" s="7" t="s">
        <v>43</v>
      </c>
    </row>
    <row r="86" spans="1:11" ht="37.15" customHeight="1" x14ac:dyDescent="0.25">
      <c r="A86" s="7">
        <v>3</v>
      </c>
      <c r="B86" s="16">
        <v>8</v>
      </c>
      <c r="C86" s="70" t="s">
        <v>88</v>
      </c>
      <c r="D86" s="70"/>
      <c r="E86" s="70"/>
      <c r="F86" s="17"/>
      <c r="G86" s="17"/>
      <c r="H86" s="17"/>
      <c r="I86" s="17"/>
      <c r="J86" s="17"/>
      <c r="K86" s="7"/>
    </row>
    <row r="87" spans="1:11" x14ac:dyDescent="0.25">
      <c r="A87" s="7">
        <v>4</v>
      </c>
      <c r="B87" s="16" t="s">
        <v>89</v>
      </c>
      <c r="C87" s="71" t="s">
        <v>90</v>
      </c>
      <c r="D87" s="71"/>
      <c r="E87" s="71"/>
      <c r="F87" s="18"/>
      <c r="G87" s="18"/>
      <c r="H87" s="18"/>
      <c r="I87" s="18"/>
      <c r="J87" s="18"/>
      <c r="K87" s="7"/>
    </row>
    <row r="88" spans="1:11" hidden="1" x14ac:dyDescent="0.25">
      <c r="A88" s="7" t="s">
        <v>47</v>
      </c>
    </row>
    <row r="89" spans="1:11" hidden="1" x14ac:dyDescent="0.25">
      <c r="A89" s="7" t="s">
        <v>47</v>
      </c>
    </row>
    <row r="90" spans="1:11" hidden="1" x14ac:dyDescent="0.25">
      <c r="A90" s="7" t="s">
        <v>47</v>
      </c>
    </row>
    <row r="91" spans="1:11" hidden="1" x14ac:dyDescent="0.25">
      <c r="A91" s="7" t="s">
        <v>47</v>
      </c>
    </row>
    <row r="92" spans="1:11" hidden="1" x14ac:dyDescent="0.25">
      <c r="A92" s="7" t="s">
        <v>47</v>
      </c>
    </row>
    <row r="93" spans="1:11" hidden="1" x14ac:dyDescent="0.25">
      <c r="A93" s="7" t="s">
        <v>47</v>
      </c>
    </row>
    <row r="94" spans="1:11" hidden="1" x14ac:dyDescent="0.25">
      <c r="A94" s="7" t="s">
        <v>47</v>
      </c>
    </row>
    <row r="95" spans="1:11" hidden="1" x14ac:dyDescent="0.25">
      <c r="A95" s="7" t="s">
        <v>47</v>
      </c>
    </row>
    <row r="96" spans="1:11" hidden="1" x14ac:dyDescent="0.25">
      <c r="A96" s="7" t="s">
        <v>47</v>
      </c>
    </row>
    <row r="97" spans="1:17" hidden="1" x14ac:dyDescent="0.25">
      <c r="A97" s="7" t="s">
        <v>47</v>
      </c>
    </row>
    <row r="98" spans="1:17" hidden="1" x14ac:dyDescent="0.25">
      <c r="A98" s="7" t="s">
        <v>47</v>
      </c>
    </row>
    <row r="99" spans="1:17" hidden="1" x14ac:dyDescent="0.25">
      <c r="A99" s="7" t="s">
        <v>47</v>
      </c>
    </row>
    <row r="100" spans="1:17" hidden="1" x14ac:dyDescent="0.25">
      <c r="A100" s="7" t="s">
        <v>47</v>
      </c>
    </row>
    <row r="101" spans="1:17" hidden="1" x14ac:dyDescent="0.25">
      <c r="A101" s="7" t="s">
        <v>47</v>
      </c>
    </row>
    <row r="102" spans="1:17" hidden="1" x14ac:dyDescent="0.25">
      <c r="A102" s="7" t="s">
        <v>47</v>
      </c>
    </row>
    <row r="103" spans="1:17" hidden="1" x14ac:dyDescent="0.25">
      <c r="A103" s="7" t="s">
        <v>47</v>
      </c>
    </row>
    <row r="104" spans="1:17" hidden="1" x14ac:dyDescent="0.25">
      <c r="A104" s="7" t="s">
        <v>48</v>
      </c>
    </row>
    <row r="105" spans="1:17" x14ac:dyDescent="0.25">
      <c r="A105" s="7">
        <v>9</v>
      </c>
      <c r="B105" s="19" t="s">
        <v>91</v>
      </c>
      <c r="C105" s="72" t="s">
        <v>92</v>
      </c>
      <c r="D105" s="73"/>
      <c r="E105" s="73"/>
      <c r="F105" s="21" t="s">
        <v>93</v>
      </c>
      <c r="G105" s="29">
        <v>2.7</v>
      </c>
      <c r="H105" s="30"/>
      <c r="I105" s="24"/>
      <c r="J105" s="25">
        <f>IF(AND(G105= "",H105= ""), 0, ROUND(ROUND(I105, 2) * ROUND(IF(H105="",G105,H105),  3), 2))</f>
        <v>0</v>
      </c>
      <c r="K105" s="7"/>
      <c r="M105" s="26">
        <v>0.2</v>
      </c>
      <c r="Q105" s="7">
        <v>12563</v>
      </c>
    </row>
    <row r="106" spans="1:17" hidden="1" x14ac:dyDescent="0.25">
      <c r="A106" s="7" t="s">
        <v>52</v>
      </c>
    </row>
    <row r="107" spans="1:17" x14ac:dyDescent="0.25">
      <c r="A107" s="28" t="s">
        <v>95</v>
      </c>
      <c r="B107" s="31"/>
      <c r="C107" s="75" t="s">
        <v>94</v>
      </c>
      <c r="D107" s="75"/>
      <c r="E107" s="75"/>
      <c r="F107" s="31"/>
      <c r="G107" s="31"/>
      <c r="H107" s="31"/>
      <c r="I107" s="31"/>
      <c r="J107" s="31"/>
    </row>
    <row r="108" spans="1:17" hidden="1" x14ac:dyDescent="0.25">
      <c r="A108" s="7" t="s">
        <v>53</v>
      </c>
    </row>
    <row r="109" spans="1:17" x14ac:dyDescent="0.25">
      <c r="A109" s="7">
        <v>4</v>
      </c>
      <c r="B109" s="16" t="s">
        <v>96</v>
      </c>
      <c r="C109" s="71" t="s">
        <v>97</v>
      </c>
      <c r="D109" s="71"/>
      <c r="E109" s="71"/>
      <c r="F109" s="18"/>
      <c r="G109" s="18"/>
      <c r="H109" s="18"/>
      <c r="I109" s="18"/>
      <c r="J109" s="18"/>
      <c r="K109" s="7"/>
    </row>
    <row r="110" spans="1:17" hidden="1" x14ac:dyDescent="0.25">
      <c r="A110" s="7" t="s">
        <v>47</v>
      </c>
    </row>
    <row r="111" spans="1:17" hidden="1" x14ac:dyDescent="0.25">
      <c r="A111" s="7" t="s">
        <v>47</v>
      </c>
    </row>
    <row r="112" spans="1:17" hidden="1" x14ac:dyDescent="0.25">
      <c r="A112" s="7" t="s">
        <v>47</v>
      </c>
    </row>
    <row r="113" spans="1:17" hidden="1" x14ac:dyDescent="0.25">
      <c r="A113" s="7" t="s">
        <v>47</v>
      </c>
    </row>
    <row r="114" spans="1:17" hidden="1" x14ac:dyDescent="0.25">
      <c r="A114" s="7" t="s">
        <v>47</v>
      </c>
    </row>
    <row r="115" spans="1:17" hidden="1" x14ac:dyDescent="0.25">
      <c r="A115" s="7" t="s">
        <v>47</v>
      </c>
    </row>
    <row r="116" spans="1:17" hidden="1" x14ac:dyDescent="0.25">
      <c r="A116" s="7" t="s">
        <v>47</v>
      </c>
    </row>
    <row r="117" spans="1:17" hidden="1" x14ac:dyDescent="0.25">
      <c r="A117" s="7" t="s">
        <v>47</v>
      </c>
    </row>
    <row r="118" spans="1:17" hidden="1" x14ac:dyDescent="0.25">
      <c r="A118" s="7" t="s">
        <v>47</v>
      </c>
    </row>
    <row r="119" spans="1:17" hidden="1" x14ac:dyDescent="0.25">
      <c r="A119" s="7" t="s">
        <v>47</v>
      </c>
    </row>
    <row r="120" spans="1:17" hidden="1" x14ac:dyDescent="0.25">
      <c r="A120" s="7" t="s">
        <v>48</v>
      </c>
    </row>
    <row r="121" spans="1:17" x14ac:dyDescent="0.25">
      <c r="A121" s="7">
        <v>9</v>
      </c>
      <c r="B121" s="19" t="s">
        <v>98</v>
      </c>
      <c r="C121" s="72" t="s">
        <v>99</v>
      </c>
      <c r="D121" s="73"/>
      <c r="E121" s="73"/>
      <c r="F121" s="21" t="s">
        <v>93</v>
      </c>
      <c r="G121" s="29">
        <v>3.11</v>
      </c>
      <c r="H121" s="30"/>
      <c r="I121" s="24"/>
      <c r="J121" s="25">
        <f>IF(AND(G121= "",H121= ""), 0, ROUND(ROUND(I121, 2) * ROUND(IF(H121="",G121,H121),  3), 2))</f>
        <v>0</v>
      </c>
      <c r="K121" s="7"/>
      <c r="M121" s="26">
        <v>0.2</v>
      </c>
      <c r="Q121" s="7">
        <v>17039</v>
      </c>
    </row>
    <row r="122" spans="1:17" x14ac:dyDescent="0.25">
      <c r="A122" s="28" t="s">
        <v>101</v>
      </c>
      <c r="B122" s="31"/>
      <c r="C122" s="75" t="s">
        <v>100</v>
      </c>
      <c r="D122" s="75"/>
      <c r="E122" s="75"/>
      <c r="F122" s="31"/>
      <c r="G122" s="31"/>
      <c r="H122" s="31"/>
      <c r="I122" s="31"/>
      <c r="J122" s="31"/>
    </row>
    <row r="123" spans="1:17" hidden="1" x14ac:dyDescent="0.25">
      <c r="A123" s="7" t="s">
        <v>52</v>
      </c>
    </row>
    <row r="124" spans="1:17" x14ac:dyDescent="0.25">
      <c r="A124" s="7">
        <v>9</v>
      </c>
      <c r="B124" s="19" t="s">
        <v>102</v>
      </c>
      <c r="C124" s="72" t="s">
        <v>103</v>
      </c>
      <c r="D124" s="73"/>
      <c r="E124" s="73"/>
      <c r="F124" s="21" t="s">
        <v>93</v>
      </c>
      <c r="G124" s="29">
        <v>0.7</v>
      </c>
      <c r="H124" s="30"/>
      <c r="I124" s="24"/>
      <c r="J124" s="25">
        <f>IF(AND(G124= "",H124= ""), 0, ROUND(ROUND(I124, 2) * ROUND(IF(H124="",G124,H124),  3), 2))</f>
        <v>0</v>
      </c>
      <c r="K124" s="7"/>
      <c r="M124" s="26">
        <v>0.2</v>
      </c>
      <c r="Q124" s="7">
        <v>12563</v>
      </c>
    </row>
    <row r="125" spans="1:17" x14ac:dyDescent="0.25">
      <c r="A125" s="28" t="s">
        <v>104</v>
      </c>
      <c r="B125" s="31"/>
      <c r="C125" s="75" t="s">
        <v>94</v>
      </c>
      <c r="D125" s="75"/>
      <c r="E125" s="75"/>
      <c r="F125" s="31"/>
      <c r="G125" s="31"/>
      <c r="H125" s="31"/>
      <c r="I125" s="31"/>
      <c r="J125" s="31"/>
    </row>
    <row r="126" spans="1:17" hidden="1" x14ac:dyDescent="0.25">
      <c r="A126" s="7" t="s">
        <v>52</v>
      </c>
    </row>
    <row r="127" spans="1:17" x14ac:dyDescent="0.25">
      <c r="A127" s="7">
        <v>9</v>
      </c>
      <c r="B127" s="19" t="s">
        <v>105</v>
      </c>
      <c r="C127" s="72" t="s">
        <v>106</v>
      </c>
      <c r="D127" s="73"/>
      <c r="E127" s="73"/>
      <c r="F127" s="21" t="s">
        <v>93</v>
      </c>
      <c r="G127" s="29">
        <v>0.42</v>
      </c>
      <c r="H127" s="30"/>
      <c r="I127" s="24"/>
      <c r="J127" s="25">
        <f>IF(AND(G127= "",H127= ""), 0, ROUND(ROUND(I127, 2) * ROUND(IF(H127="",G127,H127),  3), 2))</f>
        <v>0</v>
      </c>
      <c r="K127" s="7"/>
      <c r="M127" s="26">
        <v>0.2</v>
      </c>
      <c r="Q127" s="7">
        <v>5551</v>
      </c>
    </row>
    <row r="128" spans="1:17" x14ac:dyDescent="0.25">
      <c r="A128" s="28" t="s">
        <v>108</v>
      </c>
      <c r="B128" s="31"/>
      <c r="C128" s="75" t="s">
        <v>107</v>
      </c>
      <c r="D128" s="75"/>
      <c r="E128" s="75"/>
      <c r="F128" s="31"/>
      <c r="G128" s="31"/>
      <c r="H128" s="31"/>
      <c r="I128" s="31"/>
      <c r="J128" s="31"/>
    </row>
    <row r="129" spans="1:17" hidden="1" x14ac:dyDescent="0.25">
      <c r="A129" s="7" t="s">
        <v>52</v>
      </c>
    </row>
    <row r="130" spans="1:17" x14ac:dyDescent="0.25">
      <c r="A130" s="7">
        <v>9</v>
      </c>
      <c r="B130" s="19" t="s">
        <v>109</v>
      </c>
      <c r="C130" s="72" t="s">
        <v>110</v>
      </c>
      <c r="D130" s="73"/>
      <c r="E130" s="73"/>
      <c r="F130" s="21" t="s">
        <v>93</v>
      </c>
      <c r="G130" s="29">
        <v>1.3</v>
      </c>
      <c r="H130" s="30"/>
      <c r="I130" s="24"/>
      <c r="J130" s="25">
        <f>IF(AND(G130= "",H130= ""), 0, ROUND(ROUND(I130, 2) * ROUND(IF(H130="",G130,H130),  3), 2))</f>
        <v>0</v>
      </c>
      <c r="K130" s="7"/>
      <c r="M130" s="26">
        <v>0.2</v>
      </c>
      <c r="Q130" s="7">
        <v>5784</v>
      </c>
    </row>
    <row r="131" spans="1:17" x14ac:dyDescent="0.25">
      <c r="A131" s="28" t="s">
        <v>112</v>
      </c>
      <c r="B131" s="31"/>
      <c r="C131" s="75" t="s">
        <v>111</v>
      </c>
      <c r="D131" s="75"/>
      <c r="E131" s="75"/>
      <c r="F131" s="31"/>
      <c r="G131" s="31"/>
      <c r="H131" s="31"/>
      <c r="I131" s="31"/>
      <c r="J131" s="31"/>
    </row>
    <row r="132" spans="1:17" hidden="1" x14ac:dyDescent="0.25">
      <c r="A132" s="7" t="s">
        <v>52</v>
      </c>
    </row>
    <row r="133" spans="1:17" hidden="1" x14ac:dyDescent="0.25">
      <c r="A133" s="7" t="s">
        <v>53</v>
      </c>
    </row>
    <row r="134" spans="1:17" x14ac:dyDescent="0.25">
      <c r="A134" s="7">
        <v>4</v>
      </c>
      <c r="B134" s="16" t="s">
        <v>113</v>
      </c>
      <c r="C134" s="71" t="s">
        <v>114</v>
      </c>
      <c r="D134" s="71"/>
      <c r="E134" s="71"/>
      <c r="F134" s="18"/>
      <c r="G134" s="18"/>
      <c r="H134" s="18"/>
      <c r="I134" s="18"/>
      <c r="J134" s="18"/>
      <c r="K134" s="7"/>
    </row>
    <row r="135" spans="1:17" hidden="1" x14ac:dyDescent="0.25">
      <c r="A135" s="7" t="s">
        <v>47</v>
      </c>
    </row>
    <row r="136" spans="1:17" hidden="1" x14ac:dyDescent="0.25">
      <c r="A136" s="7" t="s">
        <v>47</v>
      </c>
    </row>
    <row r="137" spans="1:17" hidden="1" x14ac:dyDescent="0.25">
      <c r="A137" s="7" t="s">
        <v>47</v>
      </c>
    </row>
    <row r="138" spans="1:17" hidden="1" x14ac:dyDescent="0.25">
      <c r="A138" s="7" t="s">
        <v>47</v>
      </c>
    </row>
    <row r="139" spans="1:17" hidden="1" x14ac:dyDescent="0.25">
      <c r="A139" s="7" t="s">
        <v>47</v>
      </c>
    </row>
    <row r="140" spans="1:17" hidden="1" x14ac:dyDescent="0.25">
      <c r="A140" s="7" t="s">
        <v>47</v>
      </c>
    </row>
    <row r="141" spans="1:17" hidden="1" x14ac:dyDescent="0.25">
      <c r="A141" s="7" t="s">
        <v>47</v>
      </c>
    </row>
    <row r="142" spans="1:17" hidden="1" x14ac:dyDescent="0.25">
      <c r="A142" s="7" t="s">
        <v>48</v>
      </c>
    </row>
    <row r="143" spans="1:17" x14ac:dyDescent="0.25">
      <c r="A143" s="7">
        <v>9</v>
      </c>
      <c r="B143" s="19" t="s">
        <v>115</v>
      </c>
      <c r="C143" s="72" t="s">
        <v>116</v>
      </c>
      <c r="D143" s="73"/>
      <c r="E143" s="73"/>
      <c r="F143" s="21" t="s">
        <v>93</v>
      </c>
      <c r="G143" s="29">
        <v>0.11</v>
      </c>
      <c r="H143" s="30"/>
      <c r="I143" s="24"/>
      <c r="J143" s="25">
        <f>IF(AND(G143= "",H143= ""), 0, ROUND(ROUND(I143, 2) * ROUND(IF(H143="",G143,H143),  3), 2))</f>
        <v>0</v>
      </c>
      <c r="K143" s="7"/>
      <c r="M143" s="26">
        <v>0.2</v>
      </c>
      <c r="Q143" s="7">
        <v>17039</v>
      </c>
    </row>
    <row r="144" spans="1:17" x14ac:dyDescent="0.25">
      <c r="A144" s="28" t="s">
        <v>101</v>
      </c>
      <c r="B144" s="31"/>
      <c r="C144" s="75" t="s">
        <v>100</v>
      </c>
      <c r="D144" s="75"/>
      <c r="E144" s="75"/>
      <c r="F144" s="31"/>
      <c r="G144" s="31"/>
      <c r="H144" s="31"/>
      <c r="I144" s="31"/>
      <c r="J144" s="31"/>
    </row>
    <row r="145" spans="1:17" hidden="1" x14ac:dyDescent="0.25">
      <c r="A145" s="7" t="s">
        <v>52</v>
      </c>
    </row>
    <row r="146" spans="1:17" hidden="1" x14ac:dyDescent="0.25">
      <c r="A146" s="7" t="s">
        <v>53</v>
      </c>
    </row>
    <row r="147" spans="1:17" x14ac:dyDescent="0.25">
      <c r="A147" s="7">
        <v>4</v>
      </c>
      <c r="B147" s="16" t="s">
        <v>117</v>
      </c>
      <c r="C147" s="71" t="s">
        <v>118</v>
      </c>
      <c r="D147" s="71"/>
      <c r="E147" s="71"/>
      <c r="F147" s="18"/>
      <c r="G147" s="18"/>
      <c r="H147" s="18"/>
      <c r="I147" s="18"/>
      <c r="J147" s="18"/>
      <c r="K147" s="7"/>
    </row>
    <row r="148" spans="1:17" hidden="1" x14ac:dyDescent="0.25">
      <c r="A148" s="7" t="s">
        <v>47</v>
      </c>
    </row>
    <row r="149" spans="1:17" hidden="1" x14ac:dyDescent="0.25">
      <c r="A149" s="7" t="s">
        <v>47</v>
      </c>
    </row>
    <row r="150" spans="1:17" hidden="1" x14ac:dyDescent="0.25">
      <c r="A150" s="7" t="s">
        <v>47</v>
      </c>
    </row>
    <row r="151" spans="1:17" hidden="1" x14ac:dyDescent="0.25">
      <c r="A151" s="7" t="s">
        <v>47</v>
      </c>
    </row>
    <row r="152" spans="1:17" hidden="1" x14ac:dyDescent="0.25">
      <c r="A152" s="7" t="s">
        <v>47</v>
      </c>
    </row>
    <row r="153" spans="1:17" hidden="1" x14ac:dyDescent="0.25">
      <c r="A153" s="7" t="s">
        <v>47</v>
      </c>
    </row>
    <row r="154" spans="1:17" hidden="1" x14ac:dyDescent="0.25">
      <c r="A154" s="7" t="s">
        <v>47</v>
      </c>
    </row>
    <row r="155" spans="1:17" hidden="1" x14ac:dyDescent="0.25">
      <c r="A155" s="7" t="s">
        <v>47</v>
      </c>
    </row>
    <row r="156" spans="1:17" hidden="1" x14ac:dyDescent="0.25">
      <c r="A156" s="7" t="s">
        <v>47</v>
      </c>
    </row>
    <row r="157" spans="1:17" hidden="1" x14ac:dyDescent="0.25">
      <c r="A157" s="7" t="s">
        <v>47</v>
      </c>
    </row>
    <row r="158" spans="1:17" hidden="1" x14ac:dyDescent="0.25">
      <c r="A158" s="7" t="s">
        <v>48</v>
      </c>
    </row>
    <row r="159" spans="1:17" x14ac:dyDescent="0.25">
      <c r="A159" s="7">
        <v>9</v>
      </c>
      <c r="B159" s="19" t="s">
        <v>119</v>
      </c>
      <c r="C159" s="72" t="s">
        <v>120</v>
      </c>
      <c r="D159" s="73"/>
      <c r="E159" s="73"/>
      <c r="F159" s="21" t="s">
        <v>93</v>
      </c>
      <c r="G159" s="29">
        <v>0.3</v>
      </c>
      <c r="H159" s="30"/>
      <c r="I159" s="24"/>
      <c r="J159" s="25">
        <f>IF(AND(G159= "",H159= ""), 0, ROUND(ROUND(I159, 2) * ROUND(IF(H159="",G159,H159),  3), 2))</f>
        <v>0</v>
      </c>
      <c r="K159" s="7"/>
      <c r="M159" s="26">
        <v>0.2</v>
      </c>
      <c r="Q159" s="7">
        <v>17039</v>
      </c>
    </row>
    <row r="160" spans="1:17" x14ac:dyDescent="0.25">
      <c r="A160" s="28" t="s">
        <v>101</v>
      </c>
      <c r="B160" s="31"/>
      <c r="C160" s="75" t="s">
        <v>100</v>
      </c>
      <c r="D160" s="75"/>
      <c r="E160" s="75"/>
      <c r="F160" s="31"/>
      <c r="G160" s="31"/>
      <c r="H160" s="31"/>
      <c r="I160" s="31"/>
      <c r="J160" s="31"/>
    </row>
    <row r="161" spans="1:17" hidden="1" x14ac:dyDescent="0.25">
      <c r="A161" s="7" t="s">
        <v>52</v>
      </c>
    </row>
    <row r="162" spans="1:17" x14ac:dyDescent="0.25">
      <c r="A162" s="7">
        <v>9</v>
      </c>
      <c r="B162" s="19" t="s">
        <v>121</v>
      </c>
      <c r="C162" s="72" t="s">
        <v>122</v>
      </c>
      <c r="D162" s="73"/>
      <c r="E162" s="73"/>
      <c r="F162" s="21" t="s">
        <v>93</v>
      </c>
      <c r="G162" s="29">
        <v>0.13</v>
      </c>
      <c r="H162" s="30"/>
      <c r="I162" s="24"/>
      <c r="J162" s="25">
        <f>IF(AND(G162= "",H162= ""), 0, ROUND(ROUND(I162, 2) * ROUND(IF(H162="",G162,H162),  3), 2))</f>
        <v>0</v>
      </c>
      <c r="K162" s="7"/>
      <c r="M162" s="26">
        <v>0.2</v>
      </c>
      <c r="Q162" s="7">
        <v>12563</v>
      </c>
    </row>
    <row r="163" spans="1:17" x14ac:dyDescent="0.25">
      <c r="A163" s="28" t="s">
        <v>104</v>
      </c>
      <c r="B163" s="31"/>
      <c r="C163" s="75" t="s">
        <v>94</v>
      </c>
      <c r="D163" s="75"/>
      <c r="E163" s="75"/>
      <c r="F163" s="31"/>
      <c r="G163" s="31"/>
      <c r="H163" s="31"/>
      <c r="I163" s="31"/>
      <c r="J163" s="31"/>
    </row>
    <row r="164" spans="1:17" hidden="1" x14ac:dyDescent="0.25">
      <c r="A164" s="7" t="s">
        <v>52</v>
      </c>
    </row>
    <row r="165" spans="1:17" hidden="1" x14ac:dyDescent="0.25">
      <c r="A165" s="7" t="s">
        <v>53</v>
      </c>
    </row>
    <row r="166" spans="1:17" x14ac:dyDescent="0.25">
      <c r="A166" s="7">
        <v>4</v>
      </c>
      <c r="B166" s="16" t="s">
        <v>123</v>
      </c>
      <c r="C166" s="71" t="s">
        <v>124</v>
      </c>
      <c r="D166" s="71"/>
      <c r="E166" s="71"/>
      <c r="F166" s="18"/>
      <c r="G166" s="18"/>
      <c r="H166" s="18"/>
      <c r="I166" s="18"/>
      <c r="J166" s="18"/>
      <c r="K166" s="7"/>
    </row>
    <row r="167" spans="1:17" x14ac:dyDescent="0.25">
      <c r="A167" s="7">
        <v>5</v>
      </c>
      <c r="B167" s="16" t="s">
        <v>125</v>
      </c>
      <c r="C167" s="74" t="s">
        <v>126</v>
      </c>
      <c r="D167" s="74"/>
      <c r="E167" s="74"/>
      <c r="F167" s="27"/>
      <c r="G167" s="27"/>
      <c r="H167" s="27"/>
      <c r="I167" s="27"/>
      <c r="J167" s="27"/>
      <c r="K167" s="7"/>
    </row>
    <row r="168" spans="1:17" hidden="1" x14ac:dyDescent="0.25">
      <c r="A168" s="7" t="s">
        <v>60</v>
      </c>
    </row>
    <row r="169" spans="1:17" hidden="1" x14ac:dyDescent="0.25">
      <c r="A169" s="7" t="s">
        <v>60</v>
      </c>
    </row>
    <row r="170" spans="1:17" hidden="1" x14ac:dyDescent="0.25">
      <c r="A170" s="7" t="s">
        <v>60</v>
      </c>
    </row>
    <row r="171" spans="1:17" hidden="1" x14ac:dyDescent="0.25">
      <c r="A171" s="7" t="s">
        <v>60</v>
      </c>
    </row>
    <row r="172" spans="1:17" hidden="1" x14ac:dyDescent="0.25">
      <c r="A172" s="7" t="s">
        <v>60</v>
      </c>
    </row>
    <row r="173" spans="1:17" hidden="1" x14ac:dyDescent="0.25">
      <c r="A173" s="7" t="s">
        <v>60</v>
      </c>
    </row>
    <row r="174" spans="1:17" hidden="1" x14ac:dyDescent="0.25">
      <c r="A174" s="7" t="s">
        <v>60</v>
      </c>
    </row>
    <row r="175" spans="1:17" hidden="1" x14ac:dyDescent="0.25">
      <c r="A175" s="7" t="s">
        <v>60</v>
      </c>
    </row>
    <row r="176" spans="1:17" hidden="1" x14ac:dyDescent="0.25">
      <c r="A176" s="7" t="s">
        <v>60</v>
      </c>
    </row>
    <row r="177" spans="1:17" hidden="1" x14ac:dyDescent="0.25">
      <c r="A177" s="7" t="s">
        <v>60</v>
      </c>
    </row>
    <row r="178" spans="1:17" hidden="1" x14ac:dyDescent="0.25">
      <c r="A178" s="7" t="s">
        <v>60</v>
      </c>
    </row>
    <row r="179" spans="1:17" hidden="1" x14ac:dyDescent="0.25">
      <c r="A179" s="7" t="s">
        <v>61</v>
      </c>
    </row>
    <row r="180" spans="1:17" x14ac:dyDescent="0.25">
      <c r="A180" s="7">
        <v>9</v>
      </c>
      <c r="B180" s="19" t="s">
        <v>127</v>
      </c>
      <c r="C180" s="72" t="s">
        <v>128</v>
      </c>
      <c r="D180" s="73"/>
      <c r="E180" s="73"/>
      <c r="F180" s="21" t="s">
        <v>93</v>
      </c>
      <c r="G180" s="29">
        <v>8.02</v>
      </c>
      <c r="H180" s="30"/>
      <c r="I180" s="24"/>
      <c r="J180" s="25">
        <f>IF(AND(G180= "",H180= ""), 0, ROUND(ROUND(I180, 2) * ROUND(IF(H180="",G180,H180),  3), 2))</f>
        <v>0</v>
      </c>
      <c r="K180" s="7"/>
      <c r="M180" s="26">
        <v>0.2</v>
      </c>
      <c r="Q180" s="7">
        <v>17039</v>
      </c>
    </row>
    <row r="181" spans="1:17" x14ac:dyDescent="0.25">
      <c r="A181" s="28" t="s">
        <v>101</v>
      </c>
      <c r="B181" s="31"/>
      <c r="C181" s="75" t="s">
        <v>100</v>
      </c>
      <c r="D181" s="75"/>
      <c r="E181" s="75"/>
      <c r="F181" s="31"/>
      <c r="G181" s="31"/>
      <c r="H181" s="31"/>
      <c r="I181" s="31"/>
      <c r="J181" s="31"/>
    </row>
    <row r="182" spans="1:17" hidden="1" x14ac:dyDescent="0.25">
      <c r="A182" s="7" t="s">
        <v>52</v>
      </c>
    </row>
    <row r="183" spans="1:17" x14ac:dyDescent="0.25">
      <c r="A183" s="7">
        <v>9</v>
      </c>
      <c r="B183" s="19" t="s">
        <v>129</v>
      </c>
      <c r="C183" s="72" t="s">
        <v>130</v>
      </c>
      <c r="D183" s="73"/>
      <c r="E183" s="73"/>
      <c r="F183" s="21" t="s">
        <v>93</v>
      </c>
      <c r="G183" s="29">
        <v>8.3000000000000007</v>
      </c>
      <c r="H183" s="30"/>
      <c r="I183" s="24"/>
      <c r="J183" s="25">
        <f>IF(AND(G183= "",H183= ""), 0, ROUND(ROUND(I183, 2) * ROUND(IF(H183="",G183,H183),  3), 2))</f>
        <v>0</v>
      </c>
      <c r="K183" s="7"/>
      <c r="M183" s="26">
        <v>0.2</v>
      </c>
      <c r="Q183" s="7">
        <v>12563</v>
      </c>
    </row>
    <row r="184" spans="1:17" x14ac:dyDescent="0.25">
      <c r="A184" s="28" t="s">
        <v>104</v>
      </c>
      <c r="B184" s="31"/>
      <c r="C184" s="75" t="s">
        <v>94</v>
      </c>
      <c r="D184" s="75"/>
      <c r="E184" s="75"/>
      <c r="F184" s="31"/>
      <c r="G184" s="31"/>
      <c r="H184" s="31"/>
      <c r="I184" s="31"/>
      <c r="J184" s="31"/>
    </row>
    <row r="185" spans="1:17" hidden="1" x14ac:dyDescent="0.25">
      <c r="A185" s="7" t="s">
        <v>52</v>
      </c>
    </row>
    <row r="186" spans="1:17" x14ac:dyDescent="0.25">
      <c r="A186" s="7">
        <v>9</v>
      </c>
      <c r="B186" s="19" t="s">
        <v>131</v>
      </c>
      <c r="C186" s="72" t="s">
        <v>132</v>
      </c>
      <c r="D186" s="73"/>
      <c r="E186" s="73"/>
      <c r="F186" s="21" t="s">
        <v>93</v>
      </c>
      <c r="G186" s="29">
        <v>2.84</v>
      </c>
      <c r="H186" s="30"/>
      <c r="I186" s="24"/>
      <c r="J186" s="25">
        <f>IF(AND(G186= "",H186= ""), 0, ROUND(ROUND(I186, 2) * ROUND(IF(H186="",G186,H186),  3), 2))</f>
        <v>0</v>
      </c>
      <c r="K186" s="7"/>
      <c r="M186" s="26">
        <v>0.2</v>
      </c>
      <c r="Q186" s="7">
        <v>5551</v>
      </c>
    </row>
    <row r="187" spans="1:17" x14ac:dyDescent="0.25">
      <c r="A187" s="28" t="s">
        <v>108</v>
      </c>
      <c r="B187" s="31"/>
      <c r="C187" s="75" t="s">
        <v>107</v>
      </c>
      <c r="D187" s="75"/>
      <c r="E187" s="75"/>
      <c r="F187" s="31"/>
      <c r="G187" s="31"/>
      <c r="H187" s="31"/>
      <c r="I187" s="31"/>
      <c r="J187" s="31"/>
    </row>
    <row r="188" spans="1:17" hidden="1" x14ac:dyDescent="0.25">
      <c r="A188" s="7" t="s">
        <v>52</v>
      </c>
    </row>
    <row r="189" spans="1:17" x14ac:dyDescent="0.25">
      <c r="A189" s="7">
        <v>9</v>
      </c>
      <c r="B189" s="19" t="s">
        <v>133</v>
      </c>
      <c r="C189" s="72" t="s">
        <v>134</v>
      </c>
      <c r="D189" s="73"/>
      <c r="E189" s="73"/>
      <c r="F189" s="21" t="s">
        <v>93</v>
      </c>
      <c r="G189" s="29">
        <v>5.07</v>
      </c>
      <c r="H189" s="30"/>
      <c r="I189" s="24"/>
      <c r="J189" s="25">
        <f>IF(AND(G189= "",H189= ""), 0, ROUND(ROUND(I189, 2) * ROUND(IF(H189="",G189,H189),  3), 2))</f>
        <v>0</v>
      </c>
      <c r="K189" s="7"/>
      <c r="M189" s="26">
        <v>0.2</v>
      </c>
      <c r="Q189" s="7">
        <v>5784</v>
      </c>
    </row>
    <row r="190" spans="1:17" x14ac:dyDescent="0.25">
      <c r="A190" s="28" t="s">
        <v>112</v>
      </c>
      <c r="B190" s="31"/>
      <c r="C190" s="75" t="s">
        <v>111</v>
      </c>
      <c r="D190" s="75"/>
      <c r="E190" s="75"/>
      <c r="F190" s="31"/>
      <c r="G190" s="31"/>
      <c r="H190" s="31"/>
      <c r="I190" s="31"/>
      <c r="J190" s="31"/>
    </row>
    <row r="191" spans="1:17" hidden="1" x14ac:dyDescent="0.25">
      <c r="A191" s="7" t="s">
        <v>52</v>
      </c>
    </row>
    <row r="192" spans="1:17" hidden="1" x14ac:dyDescent="0.25">
      <c r="A192" s="7" t="s">
        <v>64</v>
      </c>
    </row>
    <row r="193" spans="1:17" x14ac:dyDescent="0.25">
      <c r="A193" s="7">
        <v>5</v>
      </c>
      <c r="B193" s="16" t="s">
        <v>135</v>
      </c>
      <c r="C193" s="74" t="s">
        <v>136</v>
      </c>
      <c r="D193" s="74"/>
      <c r="E193" s="74"/>
      <c r="F193" s="27"/>
      <c r="G193" s="27"/>
      <c r="H193" s="27"/>
      <c r="I193" s="27"/>
      <c r="J193" s="27"/>
      <c r="K193" s="7"/>
    </row>
    <row r="194" spans="1:17" hidden="1" x14ac:dyDescent="0.25">
      <c r="A194" s="7" t="s">
        <v>60</v>
      </c>
    </row>
    <row r="195" spans="1:17" hidden="1" x14ac:dyDescent="0.25">
      <c r="A195" s="7" t="s">
        <v>60</v>
      </c>
    </row>
    <row r="196" spans="1:17" hidden="1" x14ac:dyDescent="0.25">
      <c r="A196" s="7" t="s">
        <v>60</v>
      </c>
    </row>
    <row r="197" spans="1:17" hidden="1" x14ac:dyDescent="0.25">
      <c r="A197" s="7" t="s">
        <v>60</v>
      </c>
    </row>
    <row r="198" spans="1:17" hidden="1" x14ac:dyDescent="0.25">
      <c r="A198" s="7" t="s">
        <v>60</v>
      </c>
    </row>
    <row r="199" spans="1:17" hidden="1" x14ac:dyDescent="0.25">
      <c r="A199" s="7" t="s">
        <v>60</v>
      </c>
    </row>
    <row r="200" spans="1:17" hidden="1" x14ac:dyDescent="0.25">
      <c r="A200" s="7" t="s">
        <v>60</v>
      </c>
    </row>
    <row r="201" spans="1:17" hidden="1" x14ac:dyDescent="0.25">
      <c r="A201" s="7" t="s">
        <v>60</v>
      </c>
    </row>
    <row r="202" spans="1:17" hidden="1" x14ac:dyDescent="0.25">
      <c r="A202" s="7" t="s">
        <v>60</v>
      </c>
    </row>
    <row r="203" spans="1:17" hidden="1" x14ac:dyDescent="0.25">
      <c r="A203" s="7" t="s">
        <v>61</v>
      </c>
    </row>
    <row r="204" spans="1:17" x14ac:dyDescent="0.25">
      <c r="A204" s="7">
        <v>9</v>
      </c>
      <c r="B204" s="19" t="s">
        <v>137</v>
      </c>
      <c r="C204" s="72" t="s">
        <v>138</v>
      </c>
      <c r="D204" s="73"/>
      <c r="E204" s="73"/>
      <c r="F204" s="21" t="s">
        <v>93</v>
      </c>
      <c r="G204" s="29">
        <v>0.48</v>
      </c>
      <c r="H204" s="30"/>
      <c r="I204" s="24"/>
      <c r="J204" s="25">
        <f>IF(AND(G204= "",H204= ""), 0, ROUND(ROUND(I204, 2) * ROUND(IF(H204="",G204,H204),  3), 2))</f>
        <v>0</v>
      </c>
      <c r="K204" s="7"/>
      <c r="M204" s="26">
        <v>0.2</v>
      </c>
      <c r="Q204" s="7">
        <v>17039</v>
      </c>
    </row>
    <row r="205" spans="1:17" x14ac:dyDescent="0.25">
      <c r="A205" s="28" t="s">
        <v>101</v>
      </c>
      <c r="B205" s="31"/>
      <c r="C205" s="75" t="s">
        <v>100</v>
      </c>
      <c r="D205" s="75"/>
      <c r="E205" s="75"/>
      <c r="F205" s="31"/>
      <c r="G205" s="31"/>
      <c r="H205" s="31"/>
      <c r="I205" s="31"/>
      <c r="J205" s="31"/>
    </row>
    <row r="206" spans="1:17" hidden="1" x14ac:dyDescent="0.25">
      <c r="A206" s="7" t="s">
        <v>52</v>
      </c>
    </row>
    <row r="207" spans="1:17" x14ac:dyDescent="0.25">
      <c r="A207" s="7">
        <v>9</v>
      </c>
      <c r="B207" s="19" t="s">
        <v>139</v>
      </c>
      <c r="C207" s="72" t="s">
        <v>140</v>
      </c>
      <c r="D207" s="73"/>
      <c r="E207" s="73"/>
      <c r="F207" s="21" t="s">
        <v>93</v>
      </c>
      <c r="G207" s="29">
        <v>0.95</v>
      </c>
      <c r="H207" s="30"/>
      <c r="I207" s="24"/>
      <c r="J207" s="25">
        <f>IF(AND(G207= "",H207= ""), 0, ROUND(ROUND(I207, 2) * ROUND(IF(H207="",G207,H207),  3), 2))</f>
        <v>0</v>
      </c>
      <c r="K207" s="7"/>
      <c r="M207" s="26">
        <v>0.2</v>
      </c>
      <c r="Q207" s="7">
        <v>12563</v>
      </c>
    </row>
    <row r="208" spans="1:17" x14ac:dyDescent="0.25">
      <c r="A208" s="28" t="s">
        <v>104</v>
      </c>
      <c r="B208" s="31"/>
      <c r="C208" s="75" t="s">
        <v>94</v>
      </c>
      <c r="D208" s="75"/>
      <c r="E208" s="75"/>
      <c r="F208" s="31"/>
      <c r="G208" s="31"/>
      <c r="H208" s="31"/>
      <c r="I208" s="31"/>
      <c r="J208" s="31"/>
    </row>
    <row r="209" spans="1:17" hidden="1" x14ac:dyDescent="0.25">
      <c r="A209" s="7" t="s">
        <v>52</v>
      </c>
    </row>
    <row r="210" spans="1:17" x14ac:dyDescent="0.25">
      <c r="A210" s="7">
        <v>9</v>
      </c>
      <c r="B210" s="19" t="s">
        <v>141</v>
      </c>
      <c r="C210" s="72" t="s">
        <v>142</v>
      </c>
      <c r="D210" s="73"/>
      <c r="E210" s="73"/>
      <c r="F210" s="21" t="s">
        <v>93</v>
      </c>
      <c r="G210" s="29">
        <v>0.54</v>
      </c>
      <c r="H210" s="30"/>
      <c r="I210" s="24"/>
      <c r="J210" s="25">
        <f>IF(AND(G210= "",H210= ""), 0, ROUND(ROUND(I210, 2) * ROUND(IF(H210="",G210,H210),  3), 2))</f>
        <v>0</v>
      </c>
      <c r="K210" s="7"/>
      <c r="M210" s="26">
        <v>0.2</v>
      </c>
      <c r="Q210" s="7">
        <v>5551</v>
      </c>
    </row>
    <row r="211" spans="1:17" x14ac:dyDescent="0.25">
      <c r="A211" s="28" t="s">
        <v>108</v>
      </c>
      <c r="B211" s="31"/>
      <c r="C211" s="75" t="s">
        <v>107</v>
      </c>
      <c r="D211" s="75"/>
      <c r="E211" s="75"/>
      <c r="F211" s="31"/>
      <c r="G211" s="31"/>
      <c r="H211" s="31"/>
      <c r="I211" s="31"/>
      <c r="J211" s="31"/>
    </row>
    <row r="212" spans="1:17" hidden="1" x14ac:dyDescent="0.25">
      <c r="A212" s="7" t="s">
        <v>52</v>
      </c>
    </row>
    <row r="213" spans="1:17" x14ac:dyDescent="0.25">
      <c r="A213" s="7">
        <v>9</v>
      </c>
      <c r="B213" s="19" t="s">
        <v>143</v>
      </c>
      <c r="C213" s="72" t="s">
        <v>144</v>
      </c>
      <c r="D213" s="73"/>
      <c r="E213" s="73"/>
      <c r="F213" s="21" t="s">
        <v>93</v>
      </c>
      <c r="G213" s="29">
        <v>0.7</v>
      </c>
      <c r="H213" s="30"/>
      <c r="I213" s="24"/>
      <c r="J213" s="25">
        <f>IF(AND(G213= "",H213= ""), 0, ROUND(ROUND(I213, 2) * ROUND(IF(H213="",G213,H213),  3), 2))</f>
        <v>0</v>
      </c>
      <c r="K213" s="7"/>
      <c r="M213" s="26">
        <v>0.2</v>
      </c>
      <c r="Q213" s="7">
        <v>5784</v>
      </c>
    </row>
    <row r="214" spans="1:17" x14ac:dyDescent="0.25">
      <c r="A214" s="28" t="s">
        <v>112</v>
      </c>
      <c r="B214" s="31"/>
      <c r="C214" s="75" t="s">
        <v>111</v>
      </c>
      <c r="D214" s="75"/>
      <c r="E214" s="75"/>
      <c r="F214" s="31"/>
      <c r="G214" s="31"/>
      <c r="H214" s="31"/>
      <c r="I214" s="31"/>
      <c r="J214" s="31"/>
    </row>
    <row r="215" spans="1:17" hidden="1" x14ac:dyDescent="0.25">
      <c r="A215" s="7" t="s">
        <v>52</v>
      </c>
    </row>
    <row r="216" spans="1:17" hidden="1" x14ac:dyDescent="0.25">
      <c r="A216" s="7" t="s">
        <v>64</v>
      </c>
    </row>
    <row r="217" spans="1:17" ht="16.899999999999999" customHeight="1" x14ac:dyDescent="0.25">
      <c r="A217" s="7">
        <v>5</v>
      </c>
      <c r="B217" s="16" t="s">
        <v>145</v>
      </c>
      <c r="C217" s="74" t="s">
        <v>146</v>
      </c>
      <c r="D217" s="74"/>
      <c r="E217" s="74"/>
      <c r="F217" s="27"/>
      <c r="G217" s="27"/>
      <c r="H217" s="27"/>
      <c r="I217" s="27"/>
      <c r="J217" s="27"/>
      <c r="K217" s="7"/>
    </row>
    <row r="218" spans="1:17" hidden="1" x14ac:dyDescent="0.25">
      <c r="A218" s="7" t="s">
        <v>60</v>
      </c>
    </row>
    <row r="219" spans="1:17" hidden="1" x14ac:dyDescent="0.25">
      <c r="A219" s="7" t="s">
        <v>60</v>
      </c>
    </row>
    <row r="220" spans="1:17" hidden="1" x14ac:dyDescent="0.25">
      <c r="A220" s="7" t="s">
        <v>60</v>
      </c>
    </row>
    <row r="221" spans="1:17" hidden="1" x14ac:dyDescent="0.25">
      <c r="A221" s="7" t="s">
        <v>60</v>
      </c>
    </row>
    <row r="222" spans="1:17" hidden="1" x14ac:dyDescent="0.25">
      <c r="A222" s="7" t="s">
        <v>60</v>
      </c>
    </row>
    <row r="223" spans="1:17" hidden="1" x14ac:dyDescent="0.25">
      <c r="A223" s="7" t="s">
        <v>60</v>
      </c>
    </row>
    <row r="224" spans="1:17" hidden="1" x14ac:dyDescent="0.25">
      <c r="A224" s="7" t="s">
        <v>60</v>
      </c>
    </row>
    <row r="225" spans="1:17" hidden="1" x14ac:dyDescent="0.25">
      <c r="A225" s="7" t="s">
        <v>60</v>
      </c>
    </row>
    <row r="226" spans="1:17" hidden="1" x14ac:dyDescent="0.25">
      <c r="A226" s="7" t="s">
        <v>60</v>
      </c>
    </row>
    <row r="227" spans="1:17" hidden="1" x14ac:dyDescent="0.25">
      <c r="A227" s="7" t="s">
        <v>60</v>
      </c>
    </row>
    <row r="228" spans="1:17" hidden="1" x14ac:dyDescent="0.25">
      <c r="A228" s="7" t="s">
        <v>61</v>
      </c>
    </row>
    <row r="229" spans="1:17" x14ac:dyDescent="0.25">
      <c r="A229" s="7">
        <v>9</v>
      </c>
      <c r="B229" s="19" t="s">
        <v>147</v>
      </c>
      <c r="C229" s="72" t="s">
        <v>148</v>
      </c>
      <c r="D229" s="73"/>
      <c r="E229" s="73"/>
      <c r="F229" s="21" t="s">
        <v>93</v>
      </c>
      <c r="G229" s="29">
        <v>0.31</v>
      </c>
      <c r="H229" s="30"/>
      <c r="I229" s="24"/>
      <c r="J229" s="25">
        <f>IF(AND(G229= "",H229= ""), 0, ROUND(ROUND(I229, 2) * ROUND(IF(H229="",G229,H229),  3), 2))</f>
        <v>0</v>
      </c>
      <c r="K229" s="7"/>
      <c r="M229" s="26">
        <v>0.2</v>
      </c>
      <c r="Q229" s="7">
        <v>17039</v>
      </c>
    </row>
    <row r="230" spans="1:17" x14ac:dyDescent="0.25">
      <c r="A230" s="28" t="s">
        <v>101</v>
      </c>
      <c r="B230" s="31"/>
      <c r="C230" s="75" t="s">
        <v>100</v>
      </c>
      <c r="D230" s="75"/>
      <c r="E230" s="75"/>
      <c r="F230" s="31"/>
      <c r="G230" s="31"/>
      <c r="H230" s="31"/>
      <c r="I230" s="31"/>
      <c r="J230" s="31"/>
    </row>
    <row r="231" spans="1:17" hidden="1" x14ac:dyDescent="0.25">
      <c r="A231" s="7" t="s">
        <v>52</v>
      </c>
    </row>
    <row r="232" spans="1:17" x14ac:dyDescent="0.25">
      <c r="A232" s="7">
        <v>9</v>
      </c>
      <c r="B232" s="19" t="s">
        <v>149</v>
      </c>
      <c r="C232" s="72" t="s">
        <v>150</v>
      </c>
      <c r="D232" s="73"/>
      <c r="E232" s="73"/>
      <c r="F232" s="21" t="s">
        <v>93</v>
      </c>
      <c r="G232" s="29">
        <v>0.42</v>
      </c>
      <c r="H232" s="30"/>
      <c r="I232" s="24"/>
      <c r="J232" s="25">
        <f>IF(AND(G232= "",H232= ""), 0, ROUND(ROUND(I232, 2) * ROUND(IF(H232="",G232,H232),  3), 2))</f>
        <v>0</v>
      </c>
      <c r="K232" s="7"/>
      <c r="M232" s="26">
        <v>0.2</v>
      </c>
      <c r="Q232" s="7">
        <v>12563</v>
      </c>
    </row>
    <row r="233" spans="1:17" x14ac:dyDescent="0.25">
      <c r="A233" s="28" t="s">
        <v>104</v>
      </c>
      <c r="B233" s="31"/>
      <c r="C233" s="75" t="s">
        <v>94</v>
      </c>
      <c r="D233" s="75"/>
      <c r="E233" s="75"/>
      <c r="F233" s="31"/>
      <c r="G233" s="31"/>
      <c r="H233" s="31"/>
      <c r="I233" s="31"/>
      <c r="J233" s="31"/>
    </row>
    <row r="234" spans="1:17" hidden="1" x14ac:dyDescent="0.25">
      <c r="A234" s="7" t="s">
        <v>52</v>
      </c>
    </row>
    <row r="235" spans="1:17" x14ac:dyDescent="0.25">
      <c r="A235" s="7">
        <v>9</v>
      </c>
      <c r="B235" s="19" t="s">
        <v>151</v>
      </c>
      <c r="C235" s="72" t="s">
        <v>152</v>
      </c>
      <c r="D235" s="73"/>
      <c r="E235" s="73"/>
      <c r="F235" s="21" t="s">
        <v>93</v>
      </c>
      <c r="G235" s="29">
        <v>0.24</v>
      </c>
      <c r="H235" s="30"/>
      <c r="I235" s="24"/>
      <c r="J235" s="25">
        <f>IF(AND(G235= "",H235= ""), 0, ROUND(ROUND(I235, 2) * ROUND(IF(H235="",G235,H235),  3), 2))</f>
        <v>0</v>
      </c>
      <c r="K235" s="7"/>
      <c r="M235" s="26">
        <v>0.2</v>
      </c>
      <c r="Q235" s="7">
        <v>5551</v>
      </c>
    </row>
    <row r="236" spans="1:17" x14ac:dyDescent="0.25">
      <c r="A236" s="28" t="s">
        <v>108</v>
      </c>
      <c r="B236" s="31"/>
      <c r="C236" s="75" t="s">
        <v>107</v>
      </c>
      <c r="D236" s="75"/>
      <c r="E236" s="75"/>
      <c r="F236" s="31"/>
      <c r="G236" s="31"/>
      <c r="H236" s="31"/>
      <c r="I236" s="31"/>
      <c r="J236" s="31"/>
    </row>
    <row r="237" spans="1:17" hidden="1" x14ac:dyDescent="0.25">
      <c r="A237" s="7" t="s">
        <v>52</v>
      </c>
    </row>
    <row r="238" spans="1:17" x14ac:dyDescent="0.25">
      <c r="A238" s="7">
        <v>9</v>
      </c>
      <c r="B238" s="19" t="s">
        <v>153</v>
      </c>
      <c r="C238" s="72" t="s">
        <v>154</v>
      </c>
      <c r="D238" s="73"/>
      <c r="E238" s="73"/>
      <c r="F238" s="21" t="s">
        <v>93</v>
      </c>
      <c r="G238" s="29">
        <v>0.37</v>
      </c>
      <c r="H238" s="30"/>
      <c r="I238" s="24"/>
      <c r="J238" s="25">
        <f>IF(AND(G238= "",H238= ""), 0, ROUND(ROUND(I238, 2) * ROUND(IF(H238="",G238,H238),  3), 2))</f>
        <v>0</v>
      </c>
      <c r="K238" s="7"/>
      <c r="M238" s="26">
        <v>0.2</v>
      </c>
      <c r="Q238" s="7">
        <v>5784</v>
      </c>
    </row>
    <row r="239" spans="1:17" x14ac:dyDescent="0.25">
      <c r="A239" s="28" t="s">
        <v>112</v>
      </c>
      <c r="B239" s="31"/>
      <c r="C239" s="75" t="s">
        <v>111</v>
      </c>
      <c r="D239" s="75"/>
      <c r="E239" s="75"/>
      <c r="F239" s="31"/>
      <c r="G239" s="31"/>
      <c r="H239" s="31"/>
      <c r="I239" s="31"/>
      <c r="J239" s="31"/>
    </row>
    <row r="240" spans="1:17" hidden="1" x14ac:dyDescent="0.25">
      <c r="A240" s="7" t="s">
        <v>52</v>
      </c>
    </row>
    <row r="241" spans="1:17" hidden="1" x14ac:dyDescent="0.25">
      <c r="A241" s="7" t="s">
        <v>64</v>
      </c>
    </row>
    <row r="242" spans="1:17" x14ac:dyDescent="0.25">
      <c r="A242" s="7">
        <v>5</v>
      </c>
      <c r="B242" s="16" t="s">
        <v>155</v>
      </c>
      <c r="C242" s="74" t="s">
        <v>156</v>
      </c>
      <c r="D242" s="74"/>
      <c r="E242" s="74"/>
      <c r="F242" s="27"/>
      <c r="G242" s="27"/>
      <c r="H242" s="27"/>
      <c r="I242" s="27"/>
      <c r="J242" s="27"/>
      <c r="K242" s="7"/>
    </row>
    <row r="243" spans="1:17" hidden="1" x14ac:dyDescent="0.25">
      <c r="A243" s="7" t="s">
        <v>60</v>
      </c>
    </row>
    <row r="244" spans="1:17" hidden="1" x14ac:dyDescent="0.25">
      <c r="A244" s="7" t="s">
        <v>60</v>
      </c>
    </row>
    <row r="245" spans="1:17" hidden="1" x14ac:dyDescent="0.25">
      <c r="A245" s="7" t="s">
        <v>60</v>
      </c>
    </row>
    <row r="246" spans="1:17" hidden="1" x14ac:dyDescent="0.25">
      <c r="A246" s="7" t="s">
        <v>60</v>
      </c>
    </row>
    <row r="247" spans="1:17" hidden="1" x14ac:dyDescent="0.25">
      <c r="A247" s="7" t="s">
        <v>60</v>
      </c>
    </row>
    <row r="248" spans="1:17" hidden="1" x14ac:dyDescent="0.25">
      <c r="A248" s="7" t="s">
        <v>60</v>
      </c>
    </row>
    <row r="249" spans="1:17" hidden="1" x14ac:dyDescent="0.25">
      <c r="A249" s="7" t="s">
        <v>60</v>
      </c>
    </row>
    <row r="250" spans="1:17" hidden="1" x14ac:dyDescent="0.25">
      <c r="A250" s="7" t="s">
        <v>60</v>
      </c>
    </row>
    <row r="251" spans="1:17" hidden="1" x14ac:dyDescent="0.25">
      <c r="A251" s="7" t="s">
        <v>60</v>
      </c>
    </row>
    <row r="252" spans="1:17" hidden="1" x14ac:dyDescent="0.25">
      <c r="A252" s="7" t="s">
        <v>60</v>
      </c>
    </row>
    <row r="253" spans="1:17" hidden="1" x14ac:dyDescent="0.25">
      <c r="A253" s="7" t="s">
        <v>61</v>
      </c>
    </row>
    <row r="254" spans="1:17" x14ac:dyDescent="0.25">
      <c r="A254" s="7">
        <v>9</v>
      </c>
      <c r="B254" s="19" t="s">
        <v>157</v>
      </c>
      <c r="C254" s="72" t="s">
        <v>158</v>
      </c>
      <c r="D254" s="73"/>
      <c r="E254" s="73"/>
      <c r="F254" s="21" t="s">
        <v>93</v>
      </c>
      <c r="G254" s="29">
        <v>0.1</v>
      </c>
      <c r="H254" s="30"/>
      <c r="I254" s="24"/>
      <c r="J254" s="25">
        <f>IF(AND(G254= "",H254= ""), 0, ROUND(ROUND(I254, 2) * ROUND(IF(H254="",G254,H254),  3), 2))</f>
        <v>0</v>
      </c>
      <c r="K254" s="7"/>
      <c r="M254" s="26">
        <v>0.2</v>
      </c>
      <c r="Q254" s="7">
        <v>12563</v>
      </c>
    </row>
    <row r="255" spans="1:17" x14ac:dyDescent="0.25">
      <c r="A255" s="28" t="s">
        <v>104</v>
      </c>
      <c r="B255" s="31"/>
      <c r="C255" s="75" t="s">
        <v>94</v>
      </c>
      <c r="D255" s="75"/>
      <c r="E255" s="75"/>
      <c r="F255" s="31"/>
      <c r="G255" s="31"/>
      <c r="H255" s="31"/>
      <c r="I255" s="31"/>
      <c r="J255" s="31"/>
    </row>
    <row r="256" spans="1:17" hidden="1" x14ac:dyDescent="0.25">
      <c r="A256" s="7" t="s">
        <v>52</v>
      </c>
    </row>
    <row r="257" spans="1:17" hidden="1" x14ac:dyDescent="0.25">
      <c r="A257" s="7" t="s">
        <v>64</v>
      </c>
    </row>
    <row r="258" spans="1:17" hidden="1" x14ac:dyDescent="0.25">
      <c r="A258" s="7" t="s">
        <v>53</v>
      </c>
    </row>
    <row r="259" spans="1:17" x14ac:dyDescent="0.25">
      <c r="A259" s="7">
        <v>4</v>
      </c>
      <c r="B259" s="16" t="s">
        <v>159</v>
      </c>
      <c r="C259" s="71" t="s">
        <v>160</v>
      </c>
      <c r="D259" s="71"/>
      <c r="E259" s="71"/>
      <c r="F259" s="18"/>
      <c r="G259" s="18"/>
      <c r="H259" s="18"/>
      <c r="I259" s="18"/>
      <c r="J259" s="18"/>
      <c r="K259" s="7"/>
    </row>
    <row r="260" spans="1:17" x14ac:dyDescent="0.25">
      <c r="A260" s="7">
        <v>5</v>
      </c>
      <c r="B260" s="16" t="s">
        <v>161</v>
      </c>
      <c r="C260" s="74" t="s">
        <v>162</v>
      </c>
      <c r="D260" s="74"/>
      <c r="E260" s="74"/>
      <c r="F260" s="27"/>
      <c r="G260" s="27"/>
      <c r="H260" s="27"/>
      <c r="I260" s="27"/>
      <c r="J260" s="27"/>
      <c r="K260" s="7"/>
    </row>
    <row r="261" spans="1:17" hidden="1" x14ac:dyDescent="0.25">
      <c r="A261" s="7" t="s">
        <v>60</v>
      </c>
    </row>
    <row r="262" spans="1:17" hidden="1" x14ac:dyDescent="0.25">
      <c r="A262" s="7" t="s">
        <v>60</v>
      </c>
    </row>
    <row r="263" spans="1:17" hidden="1" x14ac:dyDescent="0.25">
      <c r="A263" s="7" t="s">
        <v>60</v>
      </c>
    </row>
    <row r="264" spans="1:17" hidden="1" x14ac:dyDescent="0.25">
      <c r="A264" s="7" t="s">
        <v>60</v>
      </c>
    </row>
    <row r="265" spans="1:17" hidden="1" x14ac:dyDescent="0.25">
      <c r="A265" s="7" t="s">
        <v>60</v>
      </c>
    </row>
    <row r="266" spans="1:17" hidden="1" x14ac:dyDescent="0.25">
      <c r="A266" s="7" t="s">
        <v>60</v>
      </c>
    </row>
    <row r="267" spans="1:17" hidden="1" x14ac:dyDescent="0.25">
      <c r="A267" s="7" t="s">
        <v>60</v>
      </c>
    </row>
    <row r="268" spans="1:17" hidden="1" x14ac:dyDescent="0.25">
      <c r="A268" s="7" t="s">
        <v>60</v>
      </c>
    </row>
    <row r="269" spans="1:17" hidden="1" x14ac:dyDescent="0.25">
      <c r="A269" s="7" t="s">
        <v>60</v>
      </c>
    </row>
    <row r="270" spans="1:17" hidden="1" x14ac:dyDescent="0.25">
      <c r="A270" s="7" t="s">
        <v>60</v>
      </c>
    </row>
    <row r="271" spans="1:17" hidden="1" x14ac:dyDescent="0.25">
      <c r="A271" s="7" t="s">
        <v>61</v>
      </c>
    </row>
    <row r="272" spans="1:17" x14ac:dyDescent="0.25">
      <c r="A272" s="7">
        <v>9</v>
      </c>
      <c r="B272" s="19" t="s">
        <v>163</v>
      </c>
      <c r="C272" s="72" t="s">
        <v>164</v>
      </c>
      <c r="D272" s="73"/>
      <c r="E272" s="73"/>
      <c r="F272" s="21" t="s">
        <v>93</v>
      </c>
      <c r="G272" s="29">
        <v>1.1399999999999999</v>
      </c>
      <c r="H272" s="30"/>
      <c r="I272" s="24"/>
      <c r="J272" s="25">
        <f>IF(AND(G272= "",H272= ""), 0, ROUND(ROUND(I272, 2) * ROUND(IF(H272="",G272,H272),  3), 2))</f>
        <v>0</v>
      </c>
      <c r="K272" s="7"/>
      <c r="M272" s="26">
        <v>0.2</v>
      </c>
      <c r="Q272" s="7">
        <v>17039</v>
      </c>
    </row>
    <row r="273" spans="1:17" x14ac:dyDescent="0.25">
      <c r="A273" s="28" t="s">
        <v>101</v>
      </c>
      <c r="B273" s="31"/>
      <c r="C273" s="75" t="s">
        <v>100</v>
      </c>
      <c r="D273" s="75"/>
      <c r="E273" s="75"/>
      <c r="F273" s="31"/>
      <c r="G273" s="31"/>
      <c r="H273" s="31"/>
      <c r="I273" s="31"/>
      <c r="J273" s="31"/>
    </row>
    <row r="274" spans="1:17" hidden="1" x14ac:dyDescent="0.25">
      <c r="A274" s="7" t="s">
        <v>52</v>
      </c>
    </row>
    <row r="275" spans="1:17" x14ac:dyDescent="0.25">
      <c r="A275" s="7">
        <v>9</v>
      </c>
      <c r="B275" s="19" t="s">
        <v>165</v>
      </c>
      <c r="C275" s="72" t="s">
        <v>166</v>
      </c>
      <c r="D275" s="73"/>
      <c r="E275" s="73"/>
      <c r="F275" s="21" t="s">
        <v>93</v>
      </c>
      <c r="G275" s="29">
        <v>1.1200000000000001</v>
      </c>
      <c r="H275" s="30"/>
      <c r="I275" s="24"/>
      <c r="J275" s="25">
        <f>IF(AND(G275= "",H275= ""), 0, ROUND(ROUND(I275, 2) * ROUND(IF(H275="",G275,H275),  3), 2))</f>
        <v>0</v>
      </c>
      <c r="K275" s="7"/>
      <c r="M275" s="26">
        <v>0.2</v>
      </c>
      <c r="Q275" s="7">
        <v>12563</v>
      </c>
    </row>
    <row r="276" spans="1:17" x14ac:dyDescent="0.25">
      <c r="A276" s="28" t="s">
        <v>104</v>
      </c>
      <c r="B276" s="31"/>
      <c r="C276" s="75" t="s">
        <v>94</v>
      </c>
      <c r="D276" s="75"/>
      <c r="E276" s="75"/>
      <c r="F276" s="31"/>
      <c r="G276" s="31"/>
      <c r="H276" s="31"/>
      <c r="I276" s="31"/>
      <c r="J276" s="31"/>
    </row>
    <row r="277" spans="1:17" hidden="1" x14ac:dyDescent="0.25">
      <c r="A277" s="7" t="s">
        <v>52</v>
      </c>
    </row>
    <row r="278" spans="1:17" x14ac:dyDescent="0.25">
      <c r="A278" s="7">
        <v>9</v>
      </c>
      <c r="B278" s="19" t="s">
        <v>167</v>
      </c>
      <c r="C278" s="72" t="s">
        <v>168</v>
      </c>
      <c r="D278" s="73"/>
      <c r="E278" s="73"/>
      <c r="F278" s="21" t="s">
        <v>93</v>
      </c>
      <c r="G278" s="29">
        <v>0.16</v>
      </c>
      <c r="H278" s="30"/>
      <c r="I278" s="24"/>
      <c r="J278" s="25">
        <f>IF(AND(G278= "",H278= ""), 0, ROUND(ROUND(I278, 2) * ROUND(IF(H278="",G278,H278),  3), 2))</f>
        <v>0</v>
      </c>
      <c r="K278" s="7"/>
      <c r="M278" s="26">
        <v>0.2</v>
      </c>
      <c r="Q278" s="7">
        <v>5551</v>
      </c>
    </row>
    <row r="279" spans="1:17" x14ac:dyDescent="0.25">
      <c r="A279" s="28" t="s">
        <v>108</v>
      </c>
      <c r="B279" s="31"/>
      <c r="C279" s="75" t="s">
        <v>107</v>
      </c>
      <c r="D279" s="75"/>
      <c r="E279" s="75"/>
      <c r="F279" s="31"/>
      <c r="G279" s="31"/>
      <c r="H279" s="31"/>
      <c r="I279" s="31"/>
      <c r="J279" s="31"/>
    </row>
    <row r="280" spans="1:17" hidden="1" x14ac:dyDescent="0.25">
      <c r="A280" s="7" t="s">
        <v>52</v>
      </c>
    </row>
    <row r="281" spans="1:17" x14ac:dyDescent="0.25">
      <c r="A281" s="7">
        <v>9</v>
      </c>
      <c r="B281" s="19" t="s">
        <v>169</v>
      </c>
      <c r="C281" s="72" t="s">
        <v>170</v>
      </c>
      <c r="D281" s="73"/>
      <c r="E281" s="73"/>
      <c r="F281" s="21" t="s">
        <v>93</v>
      </c>
      <c r="G281" s="29">
        <v>0.8</v>
      </c>
      <c r="H281" s="30"/>
      <c r="I281" s="24"/>
      <c r="J281" s="25">
        <f>IF(AND(G281= "",H281= ""), 0, ROUND(ROUND(I281, 2) * ROUND(IF(H281="",G281,H281),  3), 2))</f>
        <v>0</v>
      </c>
      <c r="K281" s="7"/>
      <c r="M281" s="26">
        <v>0.2</v>
      </c>
      <c r="Q281" s="7">
        <v>5784</v>
      </c>
    </row>
    <row r="282" spans="1:17" x14ac:dyDescent="0.25">
      <c r="A282" s="28" t="s">
        <v>112</v>
      </c>
      <c r="B282" s="31"/>
      <c r="C282" s="75" t="s">
        <v>111</v>
      </c>
      <c r="D282" s="75"/>
      <c r="E282" s="75"/>
      <c r="F282" s="31"/>
      <c r="G282" s="31"/>
      <c r="H282" s="31"/>
      <c r="I282" s="31"/>
      <c r="J282" s="31"/>
    </row>
    <row r="283" spans="1:17" hidden="1" x14ac:dyDescent="0.25">
      <c r="A283" s="7" t="s">
        <v>52</v>
      </c>
    </row>
    <row r="284" spans="1:17" hidden="1" x14ac:dyDescent="0.25">
      <c r="A284" s="7" t="s">
        <v>64</v>
      </c>
    </row>
    <row r="285" spans="1:17" hidden="1" x14ac:dyDescent="0.25">
      <c r="A285" s="7" t="s">
        <v>53</v>
      </c>
    </row>
    <row r="286" spans="1:17" ht="36" customHeight="1" x14ac:dyDescent="0.25">
      <c r="A286" s="7">
        <v>4</v>
      </c>
      <c r="B286" s="16" t="s">
        <v>171</v>
      </c>
      <c r="C286" s="71" t="s">
        <v>172</v>
      </c>
      <c r="D286" s="71"/>
      <c r="E286" s="71"/>
      <c r="F286" s="18"/>
      <c r="G286" s="18"/>
      <c r="H286" s="18"/>
      <c r="I286" s="18"/>
      <c r="J286" s="18"/>
      <c r="K286" s="7"/>
    </row>
    <row r="287" spans="1:17" hidden="1" x14ac:dyDescent="0.25">
      <c r="A287" s="7" t="s">
        <v>47</v>
      </c>
    </row>
    <row r="288" spans="1:17" hidden="1" x14ac:dyDescent="0.25">
      <c r="A288" s="7" t="s">
        <v>47</v>
      </c>
    </row>
    <row r="289" spans="1:17" hidden="1" x14ac:dyDescent="0.25">
      <c r="A289" s="7" t="s">
        <v>47</v>
      </c>
    </row>
    <row r="290" spans="1:17" hidden="1" x14ac:dyDescent="0.25">
      <c r="A290" s="7" t="s">
        <v>47</v>
      </c>
    </row>
    <row r="291" spans="1:17" hidden="1" x14ac:dyDescent="0.25">
      <c r="A291" s="7" t="s">
        <v>47</v>
      </c>
    </row>
    <row r="292" spans="1:17" hidden="1" x14ac:dyDescent="0.25">
      <c r="A292" s="7" t="s">
        <v>47</v>
      </c>
    </row>
    <row r="293" spans="1:17" hidden="1" x14ac:dyDescent="0.25">
      <c r="A293" s="7" t="s">
        <v>47</v>
      </c>
    </row>
    <row r="294" spans="1:17" hidden="1" x14ac:dyDescent="0.25">
      <c r="A294" s="7" t="s">
        <v>48</v>
      </c>
    </row>
    <row r="295" spans="1:17" ht="27.2" customHeight="1" x14ac:dyDescent="0.25">
      <c r="A295" s="7">
        <v>9</v>
      </c>
      <c r="B295" s="19" t="s">
        <v>173</v>
      </c>
      <c r="C295" s="72" t="s">
        <v>174</v>
      </c>
      <c r="D295" s="73"/>
      <c r="E295" s="73"/>
      <c r="F295" s="21" t="s">
        <v>93</v>
      </c>
      <c r="G295" s="29">
        <v>1</v>
      </c>
      <c r="H295" s="30"/>
      <c r="I295" s="24"/>
      <c r="J295" s="25">
        <f>IF(AND(G295= "",H295= ""), 0, ROUND(ROUND(I295, 2) * ROUND(IF(H295="",G295,H295),  3), 2))</f>
        <v>0</v>
      </c>
      <c r="K295" s="7"/>
      <c r="M295" s="26">
        <v>0.2</v>
      </c>
      <c r="Q295" s="7">
        <v>17039</v>
      </c>
    </row>
    <row r="296" spans="1:17" x14ac:dyDescent="0.25">
      <c r="A296" s="28" t="s">
        <v>101</v>
      </c>
      <c r="B296" s="31"/>
      <c r="C296" s="75" t="s">
        <v>100</v>
      </c>
      <c r="D296" s="75"/>
      <c r="E296" s="75"/>
      <c r="F296" s="31"/>
      <c r="G296" s="31"/>
      <c r="H296" s="31"/>
      <c r="I296" s="31"/>
      <c r="J296" s="31"/>
    </row>
    <row r="297" spans="1:17" hidden="1" x14ac:dyDescent="0.25">
      <c r="A297" s="7" t="s">
        <v>52</v>
      </c>
    </row>
    <row r="298" spans="1:17" hidden="1" x14ac:dyDescent="0.25">
      <c r="A298" s="7" t="s">
        <v>53</v>
      </c>
    </row>
    <row r="299" spans="1:17" x14ac:dyDescent="0.25">
      <c r="A299" s="7">
        <v>4</v>
      </c>
      <c r="B299" s="16" t="s">
        <v>175</v>
      </c>
      <c r="C299" s="71" t="s">
        <v>176</v>
      </c>
      <c r="D299" s="71"/>
      <c r="E299" s="71"/>
      <c r="F299" s="18"/>
      <c r="G299" s="18"/>
      <c r="H299" s="18"/>
      <c r="I299" s="18"/>
      <c r="J299" s="18"/>
      <c r="K299" s="7"/>
    </row>
    <row r="300" spans="1:17" x14ac:dyDescent="0.25">
      <c r="A300" s="7">
        <v>9</v>
      </c>
      <c r="B300" s="19" t="s">
        <v>177</v>
      </c>
      <c r="C300" s="72" t="s">
        <v>178</v>
      </c>
      <c r="D300" s="73"/>
      <c r="E300" s="73"/>
      <c r="F300" s="21" t="s">
        <v>14</v>
      </c>
      <c r="G300" s="32">
        <v>46.5</v>
      </c>
      <c r="H300" s="33"/>
      <c r="I300" s="24"/>
      <c r="J300" s="25">
        <f>IF(AND(G300= "",H300= ""), 0, ROUND(ROUND(I300, 2) * ROUND(IF(H300="",G300,H300),  2), 2))</f>
        <v>0</v>
      </c>
      <c r="K300" s="7"/>
      <c r="M300" s="26">
        <v>0.2</v>
      </c>
      <c r="Q300" s="7">
        <v>17039</v>
      </c>
    </row>
    <row r="301" spans="1:17" x14ac:dyDescent="0.25">
      <c r="A301" s="28" t="s">
        <v>101</v>
      </c>
      <c r="B301" s="31"/>
      <c r="C301" s="75" t="s">
        <v>100</v>
      </c>
      <c r="D301" s="75"/>
      <c r="E301" s="75"/>
      <c r="F301" s="31"/>
      <c r="G301" s="31"/>
      <c r="H301" s="31"/>
      <c r="I301" s="31"/>
      <c r="J301" s="31"/>
    </row>
    <row r="302" spans="1:17" hidden="1" x14ac:dyDescent="0.25">
      <c r="A302" s="7" t="s">
        <v>179</v>
      </c>
    </row>
    <row r="303" spans="1:17" hidden="1" x14ac:dyDescent="0.25">
      <c r="A303" s="7" t="s">
        <v>52</v>
      </c>
    </row>
    <row r="304" spans="1:17" hidden="1" x14ac:dyDescent="0.25">
      <c r="A304" s="7" t="s">
        <v>47</v>
      </c>
    </row>
    <row r="305" spans="1:11" hidden="1" x14ac:dyDescent="0.25">
      <c r="A305" s="7" t="s">
        <v>48</v>
      </c>
    </row>
    <row r="306" spans="1:11" hidden="1" x14ac:dyDescent="0.25">
      <c r="A306" s="7">
        <v>5</v>
      </c>
    </row>
    <row r="307" spans="1:11" hidden="1" x14ac:dyDescent="0.25">
      <c r="A307" s="7" t="s">
        <v>64</v>
      </c>
    </row>
    <row r="308" spans="1:11" hidden="1" x14ac:dyDescent="0.25">
      <c r="A308" s="7">
        <v>5</v>
      </c>
    </row>
    <row r="309" spans="1:11" hidden="1" x14ac:dyDescent="0.25">
      <c r="A309" s="7" t="s">
        <v>64</v>
      </c>
    </row>
    <row r="310" spans="1:11" hidden="1" x14ac:dyDescent="0.25">
      <c r="A310" s="7">
        <v>5</v>
      </c>
    </row>
    <row r="311" spans="1:11" hidden="1" x14ac:dyDescent="0.25">
      <c r="A311" s="7" t="s">
        <v>64</v>
      </c>
    </row>
    <row r="312" spans="1:11" hidden="1" x14ac:dyDescent="0.25">
      <c r="A312" s="7">
        <v>5</v>
      </c>
    </row>
    <row r="313" spans="1:11" hidden="1" x14ac:dyDescent="0.25">
      <c r="A313" s="7" t="s">
        <v>64</v>
      </c>
    </row>
    <row r="314" spans="1:11" hidden="1" x14ac:dyDescent="0.25">
      <c r="A314" s="7">
        <v>5</v>
      </c>
    </row>
    <row r="315" spans="1:11" hidden="1" x14ac:dyDescent="0.25">
      <c r="A315" s="7" t="s">
        <v>64</v>
      </c>
    </row>
    <row r="316" spans="1:11" hidden="1" x14ac:dyDescent="0.25">
      <c r="A316" s="7">
        <v>5</v>
      </c>
    </row>
    <row r="317" spans="1:11" hidden="1" x14ac:dyDescent="0.25">
      <c r="A317" s="7" t="s">
        <v>64</v>
      </c>
    </row>
    <row r="318" spans="1:11" hidden="1" x14ac:dyDescent="0.25">
      <c r="A318" s="7" t="s">
        <v>53</v>
      </c>
    </row>
    <row r="319" spans="1:11" ht="18" customHeight="1" x14ac:dyDescent="0.25">
      <c r="A319" s="7">
        <v>4</v>
      </c>
      <c r="B319" s="16" t="s">
        <v>180</v>
      </c>
      <c r="C319" s="71" t="s">
        <v>181</v>
      </c>
      <c r="D319" s="71"/>
      <c r="E319" s="71"/>
      <c r="F319" s="18"/>
      <c r="G319" s="18"/>
      <c r="H319" s="18"/>
      <c r="I319" s="18"/>
      <c r="J319" s="18"/>
      <c r="K319" s="7"/>
    </row>
    <row r="320" spans="1:11" x14ac:dyDescent="0.25">
      <c r="A320" s="7">
        <v>5</v>
      </c>
      <c r="B320" s="16" t="s">
        <v>182</v>
      </c>
      <c r="C320" s="74" t="s">
        <v>183</v>
      </c>
      <c r="D320" s="74"/>
      <c r="E320" s="74"/>
      <c r="F320" s="27"/>
      <c r="G320" s="27"/>
      <c r="H320" s="27"/>
      <c r="I320" s="27"/>
      <c r="J320" s="27"/>
      <c r="K320" s="7"/>
    </row>
    <row r="321" spans="1:17" hidden="1" x14ac:dyDescent="0.25">
      <c r="A321" s="7" t="s">
        <v>60</v>
      </c>
    </row>
    <row r="322" spans="1:17" hidden="1" x14ac:dyDescent="0.25">
      <c r="A322" s="7" t="s">
        <v>60</v>
      </c>
    </row>
    <row r="323" spans="1:17" hidden="1" x14ac:dyDescent="0.25">
      <c r="A323" s="7" t="s">
        <v>60</v>
      </c>
    </row>
    <row r="324" spans="1:17" hidden="1" x14ac:dyDescent="0.25">
      <c r="A324" s="7" t="s">
        <v>60</v>
      </c>
    </row>
    <row r="325" spans="1:17" hidden="1" x14ac:dyDescent="0.25">
      <c r="A325" s="7" t="s">
        <v>60</v>
      </c>
    </row>
    <row r="326" spans="1:17" hidden="1" x14ac:dyDescent="0.25">
      <c r="A326" s="7" t="s">
        <v>60</v>
      </c>
    </row>
    <row r="327" spans="1:17" hidden="1" x14ac:dyDescent="0.25">
      <c r="A327" s="7" t="s">
        <v>60</v>
      </c>
    </row>
    <row r="328" spans="1:17" hidden="1" x14ac:dyDescent="0.25">
      <c r="A328" s="7" t="s">
        <v>60</v>
      </c>
    </row>
    <row r="329" spans="1:17" hidden="1" x14ac:dyDescent="0.25">
      <c r="A329" s="7" t="s">
        <v>60</v>
      </c>
    </row>
    <row r="330" spans="1:17" hidden="1" x14ac:dyDescent="0.25">
      <c r="A330" s="7" t="s">
        <v>61</v>
      </c>
    </row>
    <row r="331" spans="1:17" hidden="1" x14ac:dyDescent="0.25">
      <c r="A331" s="7" t="s">
        <v>60</v>
      </c>
    </row>
    <row r="332" spans="1:17" x14ac:dyDescent="0.25">
      <c r="A332" s="7">
        <v>9</v>
      </c>
      <c r="B332" s="19" t="s">
        <v>184</v>
      </c>
      <c r="C332" s="72" t="s">
        <v>185</v>
      </c>
      <c r="D332" s="73"/>
      <c r="E332" s="73"/>
      <c r="F332" s="21" t="s">
        <v>93</v>
      </c>
      <c r="G332" s="29">
        <v>1.1000000000000001</v>
      </c>
      <c r="H332" s="30"/>
      <c r="I332" s="24"/>
      <c r="J332" s="25">
        <f>IF(AND(G332= "",H332= ""), 0, ROUND(ROUND(I332, 2) * ROUND(IF(H332="",G332,H332),  3), 2))</f>
        <v>0</v>
      </c>
      <c r="K332" s="7"/>
      <c r="M332" s="26">
        <v>0.2</v>
      </c>
      <c r="Q332" s="7">
        <v>12563</v>
      </c>
    </row>
    <row r="333" spans="1:17" x14ac:dyDescent="0.25">
      <c r="A333" s="28" t="s">
        <v>104</v>
      </c>
      <c r="B333" s="31"/>
      <c r="C333" s="75" t="s">
        <v>94</v>
      </c>
      <c r="D333" s="75"/>
      <c r="E333" s="75"/>
      <c r="F333" s="31"/>
      <c r="G333" s="31"/>
      <c r="H333" s="31"/>
      <c r="I333" s="31"/>
      <c r="J333" s="31"/>
    </row>
    <row r="334" spans="1:17" hidden="1" x14ac:dyDescent="0.25">
      <c r="A334" s="7" t="s">
        <v>52</v>
      </c>
    </row>
    <row r="335" spans="1:17" hidden="1" x14ac:dyDescent="0.25">
      <c r="A335" s="7" t="s">
        <v>64</v>
      </c>
    </row>
    <row r="336" spans="1:17" hidden="1" x14ac:dyDescent="0.25">
      <c r="A336" s="7" t="s">
        <v>53</v>
      </c>
    </row>
    <row r="337" spans="1:17" hidden="1" x14ac:dyDescent="0.25">
      <c r="A337" s="7" t="s">
        <v>43</v>
      </c>
    </row>
    <row r="338" spans="1:17" ht="37.15" customHeight="1" x14ac:dyDescent="0.25">
      <c r="A338" s="7">
        <v>3</v>
      </c>
      <c r="B338" s="16">
        <v>9</v>
      </c>
      <c r="C338" s="70" t="s">
        <v>186</v>
      </c>
      <c r="D338" s="70"/>
      <c r="E338" s="70"/>
      <c r="F338" s="17"/>
      <c r="G338" s="17"/>
      <c r="H338" s="17"/>
      <c r="I338" s="17"/>
      <c r="J338" s="17"/>
      <c r="K338" s="7"/>
    </row>
    <row r="339" spans="1:17" ht="18" customHeight="1" x14ac:dyDescent="0.25">
      <c r="A339" s="7">
        <v>4</v>
      </c>
      <c r="B339" s="16" t="s">
        <v>187</v>
      </c>
      <c r="C339" s="71" t="s">
        <v>188</v>
      </c>
      <c r="D339" s="71"/>
      <c r="E339" s="71"/>
      <c r="F339" s="18"/>
      <c r="G339" s="18"/>
      <c r="H339" s="18"/>
      <c r="I339" s="18"/>
      <c r="J339" s="18"/>
      <c r="K339" s="7"/>
    </row>
    <row r="340" spans="1:17" hidden="1" x14ac:dyDescent="0.25">
      <c r="A340" s="7" t="s">
        <v>48</v>
      </c>
    </row>
    <row r="341" spans="1:17" x14ac:dyDescent="0.25">
      <c r="A341" s="7">
        <v>9</v>
      </c>
      <c r="B341" s="19" t="s">
        <v>189</v>
      </c>
      <c r="C341" s="72" t="s">
        <v>190</v>
      </c>
      <c r="D341" s="73"/>
      <c r="E341" s="73"/>
      <c r="F341" s="21" t="s">
        <v>14</v>
      </c>
      <c r="G341" s="32">
        <v>46.5</v>
      </c>
      <c r="H341" s="33"/>
      <c r="I341" s="24"/>
      <c r="J341" s="25">
        <f>IF(AND(G341= "",H341= ""), 0, ROUND(ROUND(I341, 2) * ROUND(IF(H341="",G341,H341),  2), 2))</f>
        <v>0</v>
      </c>
      <c r="K341" s="7"/>
      <c r="M341" s="26">
        <v>0.2</v>
      </c>
      <c r="Q341" s="7">
        <v>17039</v>
      </c>
    </row>
    <row r="342" spans="1:17" x14ac:dyDescent="0.25">
      <c r="A342" s="28" t="s">
        <v>101</v>
      </c>
      <c r="B342" s="31"/>
      <c r="C342" s="75" t="s">
        <v>100</v>
      </c>
      <c r="D342" s="75"/>
      <c r="E342" s="75"/>
      <c r="F342" s="31"/>
      <c r="G342" s="31"/>
      <c r="H342" s="31"/>
      <c r="I342" s="31"/>
      <c r="J342" s="31"/>
    </row>
    <row r="343" spans="1:17" hidden="1" x14ac:dyDescent="0.25">
      <c r="A343" s="7" t="s">
        <v>52</v>
      </c>
    </row>
    <row r="344" spans="1:17" x14ac:dyDescent="0.25">
      <c r="A344" s="7">
        <v>9</v>
      </c>
      <c r="B344" s="19" t="s">
        <v>191</v>
      </c>
      <c r="C344" s="72" t="s">
        <v>192</v>
      </c>
      <c r="D344" s="73"/>
      <c r="E344" s="73"/>
      <c r="F344" s="21" t="s">
        <v>14</v>
      </c>
      <c r="G344" s="32">
        <v>36.5</v>
      </c>
      <c r="H344" s="33"/>
      <c r="I344" s="24"/>
      <c r="J344" s="25">
        <f>IF(AND(G344= "",H344= ""), 0, ROUND(ROUND(I344, 2) * ROUND(IF(H344="",G344,H344),  2), 2))</f>
        <v>0</v>
      </c>
      <c r="K344" s="7"/>
      <c r="M344" s="26">
        <v>0.2</v>
      </c>
      <c r="Q344" s="7">
        <v>12563</v>
      </c>
    </row>
    <row r="345" spans="1:17" x14ac:dyDescent="0.25">
      <c r="A345" s="28" t="s">
        <v>104</v>
      </c>
      <c r="B345" s="31"/>
      <c r="C345" s="75" t="s">
        <v>94</v>
      </c>
      <c r="D345" s="75"/>
      <c r="E345" s="75"/>
      <c r="F345" s="31"/>
      <c r="G345" s="31"/>
      <c r="H345" s="31"/>
      <c r="I345" s="31"/>
      <c r="J345" s="31"/>
    </row>
    <row r="346" spans="1:17" hidden="1" x14ac:dyDescent="0.25">
      <c r="A346" s="7" t="s">
        <v>52</v>
      </c>
    </row>
    <row r="347" spans="1:17" x14ac:dyDescent="0.25">
      <c r="A347" s="7">
        <v>9</v>
      </c>
      <c r="B347" s="19" t="s">
        <v>193</v>
      </c>
      <c r="C347" s="72" t="s">
        <v>194</v>
      </c>
      <c r="D347" s="73"/>
      <c r="E347" s="73"/>
      <c r="F347" s="21" t="s">
        <v>14</v>
      </c>
      <c r="G347" s="32">
        <v>34</v>
      </c>
      <c r="H347" s="33"/>
      <c r="I347" s="24"/>
      <c r="J347" s="25">
        <f>IF(AND(G347= "",H347= ""), 0, ROUND(ROUND(I347, 2) * ROUND(IF(H347="",G347,H347),  2), 2))</f>
        <v>0</v>
      </c>
      <c r="K347" s="7"/>
      <c r="M347" s="26">
        <v>0.2</v>
      </c>
      <c r="Q347" s="7">
        <v>5551</v>
      </c>
    </row>
    <row r="348" spans="1:17" x14ac:dyDescent="0.25">
      <c r="A348" s="28" t="s">
        <v>108</v>
      </c>
      <c r="B348" s="31"/>
      <c r="C348" s="75" t="s">
        <v>107</v>
      </c>
      <c r="D348" s="75"/>
      <c r="E348" s="75"/>
      <c r="F348" s="31"/>
      <c r="G348" s="31"/>
      <c r="H348" s="31"/>
      <c r="I348" s="31"/>
      <c r="J348" s="31"/>
    </row>
    <row r="349" spans="1:17" hidden="1" x14ac:dyDescent="0.25">
      <c r="A349" s="7" t="s">
        <v>52</v>
      </c>
    </row>
    <row r="350" spans="1:17" x14ac:dyDescent="0.25">
      <c r="A350" s="7">
        <v>9</v>
      </c>
      <c r="B350" s="19" t="s">
        <v>195</v>
      </c>
      <c r="C350" s="72" t="s">
        <v>196</v>
      </c>
      <c r="D350" s="73"/>
      <c r="E350" s="73"/>
      <c r="F350" s="21" t="s">
        <v>14</v>
      </c>
      <c r="G350" s="32">
        <v>274</v>
      </c>
      <c r="H350" s="33"/>
      <c r="I350" s="24"/>
      <c r="J350" s="25">
        <f>IF(AND(G350= "",H350= ""), 0, ROUND(ROUND(I350, 2) * ROUND(IF(H350="",G350,H350),  2), 2))</f>
        <v>0</v>
      </c>
      <c r="K350" s="7"/>
      <c r="M350" s="26">
        <v>0.2</v>
      </c>
      <c r="Q350" s="7">
        <v>21061</v>
      </c>
    </row>
    <row r="351" spans="1:17" x14ac:dyDescent="0.25">
      <c r="A351" s="28" t="s">
        <v>198</v>
      </c>
      <c r="B351" s="31"/>
      <c r="C351" s="75" t="s">
        <v>197</v>
      </c>
      <c r="D351" s="75"/>
      <c r="E351" s="75"/>
      <c r="F351" s="31"/>
      <c r="G351" s="31"/>
      <c r="H351" s="31"/>
      <c r="I351" s="31"/>
      <c r="J351" s="31"/>
    </row>
    <row r="352" spans="1:17" hidden="1" x14ac:dyDescent="0.25">
      <c r="A352" s="7" t="s">
        <v>52</v>
      </c>
    </row>
    <row r="353" spans="1:11" x14ac:dyDescent="0.25">
      <c r="A353" s="7">
        <v>5</v>
      </c>
      <c r="B353" s="16" t="s">
        <v>199</v>
      </c>
      <c r="C353" s="74" t="s">
        <v>200</v>
      </c>
      <c r="D353" s="74"/>
      <c r="E353" s="74"/>
      <c r="F353" s="27"/>
      <c r="G353" s="27"/>
      <c r="H353" s="27"/>
      <c r="I353" s="27"/>
      <c r="J353" s="27"/>
      <c r="K353" s="7"/>
    </row>
    <row r="354" spans="1:11" hidden="1" x14ac:dyDescent="0.25">
      <c r="A354" s="7" t="s">
        <v>60</v>
      </c>
    </row>
    <row r="355" spans="1:11" hidden="1" x14ac:dyDescent="0.25">
      <c r="A355" s="7" t="s">
        <v>60</v>
      </c>
    </row>
    <row r="356" spans="1:11" hidden="1" x14ac:dyDescent="0.25">
      <c r="A356" s="7" t="s">
        <v>60</v>
      </c>
    </row>
    <row r="357" spans="1:11" hidden="1" x14ac:dyDescent="0.25">
      <c r="A357" s="7" t="s">
        <v>60</v>
      </c>
    </row>
    <row r="358" spans="1:11" hidden="1" x14ac:dyDescent="0.25">
      <c r="A358" s="7" t="s">
        <v>60</v>
      </c>
    </row>
    <row r="359" spans="1:11" hidden="1" x14ac:dyDescent="0.25">
      <c r="A359" s="7" t="s">
        <v>60</v>
      </c>
    </row>
    <row r="360" spans="1:11" hidden="1" x14ac:dyDescent="0.25">
      <c r="A360" s="7" t="s">
        <v>64</v>
      </c>
    </row>
    <row r="361" spans="1:11" ht="16.899999999999999" customHeight="1" x14ac:dyDescent="0.25">
      <c r="A361" s="7">
        <v>5</v>
      </c>
      <c r="B361" s="16" t="s">
        <v>201</v>
      </c>
      <c r="C361" s="74" t="s">
        <v>202</v>
      </c>
      <c r="D361" s="74"/>
      <c r="E361" s="74"/>
      <c r="F361" s="27"/>
      <c r="G361" s="27"/>
      <c r="H361" s="27"/>
      <c r="I361" s="27"/>
      <c r="J361" s="27"/>
      <c r="K361" s="7"/>
    </row>
    <row r="362" spans="1:11" hidden="1" x14ac:dyDescent="0.25">
      <c r="A362" s="7" t="s">
        <v>60</v>
      </c>
    </row>
    <row r="363" spans="1:11" hidden="1" x14ac:dyDescent="0.25">
      <c r="A363" s="7" t="s">
        <v>60</v>
      </c>
    </row>
    <row r="364" spans="1:11" hidden="1" x14ac:dyDescent="0.25">
      <c r="A364" s="7" t="s">
        <v>60</v>
      </c>
    </row>
    <row r="365" spans="1:11" hidden="1" x14ac:dyDescent="0.25">
      <c r="A365" s="7" t="s">
        <v>60</v>
      </c>
    </row>
    <row r="366" spans="1:11" hidden="1" x14ac:dyDescent="0.25">
      <c r="A366" s="7" t="s">
        <v>60</v>
      </c>
    </row>
    <row r="367" spans="1:11" hidden="1" x14ac:dyDescent="0.25">
      <c r="A367" s="7" t="s">
        <v>60</v>
      </c>
    </row>
    <row r="368" spans="1:11" hidden="1" x14ac:dyDescent="0.25">
      <c r="A368" s="7" t="s">
        <v>60</v>
      </c>
    </row>
    <row r="369" spans="1:11" hidden="1" x14ac:dyDescent="0.25">
      <c r="A369" s="7" t="s">
        <v>64</v>
      </c>
    </row>
    <row r="370" spans="1:11" hidden="1" x14ac:dyDescent="0.25">
      <c r="A370" s="7" t="s">
        <v>53</v>
      </c>
    </row>
    <row r="371" spans="1:11" hidden="1" x14ac:dyDescent="0.25">
      <c r="A371" s="7" t="s">
        <v>43</v>
      </c>
    </row>
    <row r="372" spans="1:11" ht="39.6" customHeight="1" x14ac:dyDescent="0.25">
      <c r="A372" s="7">
        <v>3</v>
      </c>
      <c r="B372" s="16">
        <v>10</v>
      </c>
      <c r="C372" s="70" t="s">
        <v>203</v>
      </c>
      <c r="D372" s="70"/>
      <c r="E372" s="70"/>
      <c r="F372" s="17"/>
      <c r="G372" s="17"/>
      <c r="H372" s="17"/>
      <c r="I372" s="17"/>
      <c r="J372" s="17"/>
      <c r="K372" s="7"/>
    </row>
    <row r="373" spans="1:11" x14ac:dyDescent="0.25">
      <c r="A373" s="7">
        <v>4</v>
      </c>
      <c r="B373" s="16" t="s">
        <v>204</v>
      </c>
      <c r="C373" s="71" t="s">
        <v>205</v>
      </c>
      <c r="D373" s="71"/>
      <c r="E373" s="71"/>
      <c r="F373" s="18"/>
      <c r="G373" s="18"/>
      <c r="H373" s="18"/>
      <c r="I373" s="18"/>
      <c r="J373" s="18"/>
      <c r="K373" s="7"/>
    </row>
    <row r="374" spans="1:11" hidden="1" x14ac:dyDescent="0.25">
      <c r="A374" s="7" t="s">
        <v>47</v>
      </c>
    </row>
    <row r="375" spans="1:11" hidden="1" x14ac:dyDescent="0.25">
      <c r="A375" s="7" t="s">
        <v>47</v>
      </c>
    </row>
    <row r="376" spans="1:11" hidden="1" x14ac:dyDescent="0.25">
      <c r="A376" s="7" t="s">
        <v>47</v>
      </c>
    </row>
    <row r="377" spans="1:11" hidden="1" x14ac:dyDescent="0.25">
      <c r="A377" s="7" t="s">
        <v>47</v>
      </c>
    </row>
    <row r="378" spans="1:11" hidden="1" x14ac:dyDescent="0.25">
      <c r="A378" s="7" t="s">
        <v>47</v>
      </c>
    </row>
    <row r="379" spans="1:11" hidden="1" x14ac:dyDescent="0.25">
      <c r="A379" s="7" t="s">
        <v>47</v>
      </c>
    </row>
    <row r="380" spans="1:11" hidden="1" x14ac:dyDescent="0.25">
      <c r="A380" s="7" t="s">
        <v>47</v>
      </c>
    </row>
    <row r="381" spans="1:11" hidden="1" x14ac:dyDescent="0.25">
      <c r="A381" s="7" t="s">
        <v>47</v>
      </c>
    </row>
    <row r="382" spans="1:11" hidden="1" x14ac:dyDescent="0.25">
      <c r="A382" s="7" t="s">
        <v>47</v>
      </c>
    </row>
    <row r="383" spans="1:11" hidden="1" x14ac:dyDescent="0.25">
      <c r="A383" s="7" t="s">
        <v>47</v>
      </c>
    </row>
    <row r="384" spans="1:11" hidden="1" x14ac:dyDescent="0.25">
      <c r="A384" s="7" t="s">
        <v>47</v>
      </c>
    </row>
    <row r="385" spans="1:17" hidden="1" x14ac:dyDescent="0.25">
      <c r="A385" s="7" t="s">
        <v>47</v>
      </c>
    </row>
    <row r="386" spans="1:17" hidden="1" x14ac:dyDescent="0.25">
      <c r="A386" s="7" t="s">
        <v>47</v>
      </c>
    </row>
    <row r="387" spans="1:17" hidden="1" x14ac:dyDescent="0.25">
      <c r="A387" s="7" t="s">
        <v>47</v>
      </c>
    </row>
    <row r="388" spans="1:17" hidden="1" x14ac:dyDescent="0.25">
      <c r="A388" s="7" t="s">
        <v>47</v>
      </c>
    </row>
    <row r="389" spans="1:17" hidden="1" x14ac:dyDescent="0.25">
      <c r="A389" s="7" t="s">
        <v>47</v>
      </c>
    </row>
    <row r="390" spans="1:17" hidden="1" x14ac:dyDescent="0.25">
      <c r="A390" s="7" t="s">
        <v>47</v>
      </c>
    </row>
    <row r="391" spans="1:17" hidden="1" x14ac:dyDescent="0.25">
      <c r="A391" s="7" t="s">
        <v>48</v>
      </c>
    </row>
    <row r="392" spans="1:17" hidden="1" x14ac:dyDescent="0.25">
      <c r="A392" s="7" t="s">
        <v>47</v>
      </c>
    </row>
    <row r="393" spans="1:17" x14ac:dyDescent="0.25">
      <c r="A393" s="7">
        <v>9</v>
      </c>
      <c r="B393" s="19" t="s">
        <v>206</v>
      </c>
      <c r="C393" s="72" t="s">
        <v>207</v>
      </c>
      <c r="D393" s="73"/>
      <c r="E393" s="73"/>
      <c r="F393" s="21" t="s">
        <v>70</v>
      </c>
      <c r="G393" s="22">
        <v>69</v>
      </c>
      <c r="H393" s="23"/>
      <c r="I393" s="24"/>
      <c r="J393" s="25">
        <f>IF(AND(G393= "",H393= ""), 0, ROUND(ROUND(I393, 2) * ROUND(IF(H393="",G393,H393),  0), 2))</f>
        <v>0</v>
      </c>
      <c r="K393" s="7"/>
      <c r="M393" s="26">
        <v>0.2</v>
      </c>
      <c r="Q393" s="7">
        <v>17039</v>
      </c>
    </row>
    <row r="394" spans="1:17" x14ac:dyDescent="0.25">
      <c r="A394" s="28" t="s">
        <v>101</v>
      </c>
      <c r="B394" s="31"/>
      <c r="C394" s="75" t="s">
        <v>100</v>
      </c>
      <c r="D394" s="75"/>
      <c r="E394" s="75"/>
      <c r="F394" s="31"/>
      <c r="G394" s="31"/>
      <c r="H394" s="31"/>
      <c r="I394" s="31"/>
      <c r="J394" s="31"/>
    </row>
    <row r="395" spans="1:17" hidden="1" x14ac:dyDescent="0.25">
      <c r="A395" s="7" t="s">
        <v>52</v>
      </c>
    </row>
    <row r="396" spans="1:17" x14ac:dyDescent="0.25">
      <c r="A396" s="7">
        <v>9</v>
      </c>
      <c r="B396" s="19" t="s">
        <v>208</v>
      </c>
      <c r="C396" s="72" t="s">
        <v>209</v>
      </c>
      <c r="D396" s="73"/>
      <c r="E396" s="73"/>
      <c r="F396" s="21" t="s">
        <v>70</v>
      </c>
      <c r="G396" s="22">
        <v>354</v>
      </c>
      <c r="H396" s="23"/>
      <c r="I396" s="24"/>
      <c r="J396" s="25">
        <f>IF(AND(G396= "",H396= ""), 0, ROUND(ROUND(I396, 2) * ROUND(IF(H396="",G396,H396),  0), 2))</f>
        <v>0</v>
      </c>
      <c r="K396" s="7"/>
      <c r="M396" s="26">
        <v>0.2</v>
      </c>
      <c r="Q396" s="7">
        <v>12563</v>
      </c>
    </row>
    <row r="397" spans="1:17" x14ac:dyDescent="0.25">
      <c r="A397" s="28" t="s">
        <v>104</v>
      </c>
      <c r="B397" s="31"/>
      <c r="C397" s="75" t="s">
        <v>94</v>
      </c>
      <c r="D397" s="75"/>
      <c r="E397" s="75"/>
      <c r="F397" s="31"/>
      <c r="G397" s="31"/>
      <c r="H397" s="31"/>
      <c r="I397" s="31"/>
      <c r="J397" s="31"/>
    </row>
    <row r="398" spans="1:17" hidden="1" x14ac:dyDescent="0.25">
      <c r="A398" s="7" t="s">
        <v>52</v>
      </c>
    </row>
    <row r="399" spans="1:17" x14ac:dyDescent="0.25">
      <c r="A399" s="7">
        <v>9</v>
      </c>
      <c r="B399" s="19" t="s">
        <v>210</v>
      </c>
      <c r="C399" s="72" t="s">
        <v>211</v>
      </c>
      <c r="D399" s="73"/>
      <c r="E399" s="73"/>
      <c r="F399" s="21" t="s">
        <v>70</v>
      </c>
      <c r="G399" s="22">
        <v>108</v>
      </c>
      <c r="H399" s="23"/>
      <c r="I399" s="24"/>
      <c r="J399" s="25">
        <f>IF(AND(G399= "",H399= ""), 0, ROUND(ROUND(I399, 2) * ROUND(IF(H399="",G399,H399),  0), 2))</f>
        <v>0</v>
      </c>
      <c r="K399" s="7"/>
      <c r="M399" s="26">
        <v>0.2</v>
      </c>
      <c r="Q399" s="7">
        <v>5551</v>
      </c>
    </row>
    <row r="400" spans="1:17" x14ac:dyDescent="0.25">
      <c r="A400" s="28" t="s">
        <v>108</v>
      </c>
      <c r="B400" s="31"/>
      <c r="C400" s="75" t="s">
        <v>107</v>
      </c>
      <c r="D400" s="75"/>
      <c r="E400" s="75"/>
      <c r="F400" s="31"/>
      <c r="G400" s="31"/>
      <c r="H400" s="31"/>
      <c r="I400" s="31"/>
      <c r="J400" s="31"/>
    </row>
    <row r="401" spans="1:17" hidden="1" x14ac:dyDescent="0.25">
      <c r="A401" s="7" t="s">
        <v>52</v>
      </c>
    </row>
    <row r="402" spans="1:17" x14ac:dyDescent="0.25">
      <c r="A402" s="7">
        <v>9</v>
      </c>
      <c r="B402" s="19" t="s">
        <v>212</v>
      </c>
      <c r="C402" s="72" t="s">
        <v>213</v>
      </c>
      <c r="D402" s="73"/>
      <c r="E402" s="73"/>
      <c r="F402" s="21" t="s">
        <v>70</v>
      </c>
      <c r="G402" s="22">
        <v>2254</v>
      </c>
      <c r="H402" s="23"/>
      <c r="I402" s="24"/>
      <c r="J402" s="25">
        <f>IF(AND(G402= "",H402= ""), 0, ROUND(ROUND(I402, 2) * ROUND(IF(H402="",G402,H402),  0), 2))</f>
        <v>0</v>
      </c>
      <c r="K402" s="7"/>
      <c r="M402" s="26">
        <v>0.2</v>
      </c>
      <c r="Q402" s="7">
        <v>21061</v>
      </c>
    </row>
    <row r="403" spans="1:17" x14ac:dyDescent="0.25">
      <c r="A403" s="28" t="s">
        <v>198</v>
      </c>
      <c r="B403" s="31"/>
      <c r="C403" s="75" t="s">
        <v>197</v>
      </c>
      <c r="D403" s="75"/>
      <c r="E403" s="75"/>
      <c r="F403" s="31"/>
      <c r="G403" s="31"/>
      <c r="H403" s="31"/>
      <c r="I403" s="31"/>
      <c r="J403" s="31"/>
    </row>
    <row r="404" spans="1:17" hidden="1" x14ac:dyDescent="0.25">
      <c r="A404" s="7" t="s">
        <v>52</v>
      </c>
    </row>
    <row r="405" spans="1:17" hidden="1" x14ac:dyDescent="0.25">
      <c r="A405" s="7" t="s">
        <v>53</v>
      </c>
    </row>
    <row r="406" spans="1:17" x14ac:dyDescent="0.25">
      <c r="A406" s="7">
        <v>4</v>
      </c>
      <c r="B406" s="16" t="s">
        <v>214</v>
      </c>
      <c r="C406" s="71" t="s">
        <v>215</v>
      </c>
      <c r="D406" s="71"/>
      <c r="E406" s="71"/>
      <c r="F406" s="18"/>
      <c r="G406" s="18"/>
      <c r="H406" s="18"/>
      <c r="I406" s="18"/>
      <c r="J406" s="18"/>
      <c r="K406" s="7"/>
    </row>
    <row r="407" spans="1:17" hidden="1" x14ac:dyDescent="0.25">
      <c r="A407" s="7" t="s">
        <v>47</v>
      </c>
    </row>
    <row r="408" spans="1:17" hidden="1" x14ac:dyDescent="0.25">
      <c r="A408" s="7" t="s">
        <v>47</v>
      </c>
    </row>
    <row r="409" spans="1:17" hidden="1" x14ac:dyDescent="0.25">
      <c r="A409" s="7" t="s">
        <v>47</v>
      </c>
    </row>
    <row r="410" spans="1:17" hidden="1" x14ac:dyDescent="0.25">
      <c r="A410" s="7" t="s">
        <v>47</v>
      </c>
    </row>
    <row r="411" spans="1:17" hidden="1" x14ac:dyDescent="0.25">
      <c r="A411" s="7" t="s">
        <v>47</v>
      </c>
    </row>
    <row r="412" spans="1:17" hidden="1" x14ac:dyDescent="0.25">
      <c r="A412" s="7" t="s">
        <v>47</v>
      </c>
    </row>
    <row r="413" spans="1:17" hidden="1" x14ac:dyDescent="0.25">
      <c r="A413" s="7" t="s">
        <v>47</v>
      </c>
    </row>
    <row r="414" spans="1:17" hidden="1" x14ac:dyDescent="0.25">
      <c r="A414" s="7" t="s">
        <v>47</v>
      </c>
    </row>
    <row r="415" spans="1:17" hidden="1" x14ac:dyDescent="0.25">
      <c r="A415" s="7" t="s">
        <v>47</v>
      </c>
    </row>
    <row r="416" spans="1:17" hidden="1" x14ac:dyDescent="0.25">
      <c r="A416" s="7" t="s">
        <v>47</v>
      </c>
    </row>
    <row r="417" spans="1:17" hidden="1" x14ac:dyDescent="0.25">
      <c r="A417" s="7" t="s">
        <v>47</v>
      </c>
    </row>
    <row r="418" spans="1:17" hidden="1" x14ac:dyDescent="0.25">
      <c r="A418" s="7" t="s">
        <v>47</v>
      </c>
    </row>
    <row r="419" spans="1:17" hidden="1" x14ac:dyDescent="0.25">
      <c r="A419" s="7" t="s">
        <v>47</v>
      </c>
    </row>
    <row r="420" spans="1:17" hidden="1" x14ac:dyDescent="0.25">
      <c r="A420" s="7" t="s">
        <v>47</v>
      </c>
    </row>
    <row r="421" spans="1:17" hidden="1" x14ac:dyDescent="0.25">
      <c r="A421" s="7" t="s">
        <v>47</v>
      </c>
    </row>
    <row r="422" spans="1:17" hidden="1" x14ac:dyDescent="0.25">
      <c r="A422" s="7" t="s">
        <v>47</v>
      </c>
    </row>
    <row r="423" spans="1:17" hidden="1" x14ac:dyDescent="0.25">
      <c r="A423" s="7" t="s">
        <v>47</v>
      </c>
    </row>
    <row r="424" spans="1:17" hidden="1" x14ac:dyDescent="0.25">
      <c r="A424" s="7" t="s">
        <v>48</v>
      </c>
    </row>
    <row r="425" spans="1:17" x14ac:dyDescent="0.25">
      <c r="A425" s="7">
        <v>9</v>
      </c>
      <c r="B425" s="19" t="s">
        <v>216</v>
      </c>
      <c r="C425" s="72" t="s">
        <v>217</v>
      </c>
      <c r="D425" s="73"/>
      <c r="E425" s="73"/>
      <c r="F425" s="21" t="s">
        <v>70</v>
      </c>
      <c r="G425" s="22">
        <v>46</v>
      </c>
      <c r="H425" s="23"/>
      <c r="I425" s="24"/>
      <c r="J425" s="25">
        <f>IF(AND(G425= "",H425= ""), 0, ROUND(ROUND(I425, 2) * ROUND(IF(H425="",G425,H425),  0), 2))</f>
        <v>0</v>
      </c>
      <c r="K425" s="7"/>
      <c r="M425" s="26">
        <v>0.2</v>
      </c>
      <c r="Q425" s="7">
        <v>5784</v>
      </c>
    </row>
    <row r="426" spans="1:17" x14ac:dyDescent="0.25">
      <c r="A426" s="28" t="s">
        <v>112</v>
      </c>
      <c r="B426" s="31"/>
      <c r="C426" s="75" t="s">
        <v>111</v>
      </c>
      <c r="D426" s="75"/>
      <c r="E426" s="75"/>
      <c r="F426" s="31"/>
      <c r="G426" s="31"/>
      <c r="H426" s="31"/>
      <c r="I426" s="31"/>
      <c r="J426" s="31"/>
    </row>
    <row r="427" spans="1:17" hidden="1" x14ac:dyDescent="0.25">
      <c r="A427" s="7" t="s">
        <v>52</v>
      </c>
    </row>
    <row r="428" spans="1:17" hidden="1" x14ac:dyDescent="0.25">
      <c r="A428" s="7" t="s">
        <v>53</v>
      </c>
    </row>
    <row r="429" spans="1:17" x14ac:dyDescent="0.25">
      <c r="A429" s="7">
        <v>4</v>
      </c>
      <c r="B429" s="16" t="s">
        <v>218</v>
      </c>
      <c r="C429" s="71" t="s">
        <v>219</v>
      </c>
      <c r="D429" s="71"/>
      <c r="E429" s="71"/>
      <c r="F429" s="18"/>
      <c r="G429" s="18"/>
      <c r="H429" s="18"/>
      <c r="I429" s="18"/>
      <c r="J429" s="18"/>
      <c r="K429" s="7"/>
    </row>
    <row r="430" spans="1:17" hidden="1" x14ac:dyDescent="0.25">
      <c r="A430" s="7" t="s">
        <v>47</v>
      </c>
    </row>
    <row r="431" spans="1:17" hidden="1" x14ac:dyDescent="0.25">
      <c r="A431" s="7" t="s">
        <v>47</v>
      </c>
    </row>
    <row r="432" spans="1:17" hidden="1" x14ac:dyDescent="0.25">
      <c r="A432" s="7" t="s">
        <v>47</v>
      </c>
    </row>
    <row r="433" spans="1:17" hidden="1" x14ac:dyDescent="0.25">
      <c r="A433" s="7" t="s">
        <v>47</v>
      </c>
    </row>
    <row r="434" spans="1:17" hidden="1" x14ac:dyDescent="0.25">
      <c r="A434" s="7" t="s">
        <v>47</v>
      </c>
    </row>
    <row r="435" spans="1:17" hidden="1" x14ac:dyDescent="0.25">
      <c r="A435" s="7" t="s">
        <v>47</v>
      </c>
    </row>
    <row r="436" spans="1:17" hidden="1" x14ac:dyDescent="0.25">
      <c r="A436" s="7" t="s">
        <v>47</v>
      </c>
    </row>
    <row r="437" spans="1:17" hidden="1" x14ac:dyDescent="0.25">
      <c r="A437" s="7" t="s">
        <v>47</v>
      </c>
    </row>
    <row r="438" spans="1:17" hidden="1" x14ac:dyDescent="0.25">
      <c r="A438" s="7" t="s">
        <v>47</v>
      </c>
    </row>
    <row r="439" spans="1:17" hidden="1" x14ac:dyDescent="0.25">
      <c r="A439" s="7" t="s">
        <v>47</v>
      </c>
    </row>
    <row r="440" spans="1:17" hidden="1" x14ac:dyDescent="0.25">
      <c r="A440" s="7" t="s">
        <v>47</v>
      </c>
    </row>
    <row r="441" spans="1:17" hidden="1" x14ac:dyDescent="0.25">
      <c r="A441" s="7" t="s">
        <v>47</v>
      </c>
    </row>
    <row r="442" spans="1:17" hidden="1" x14ac:dyDescent="0.25">
      <c r="A442" s="7" t="s">
        <v>48</v>
      </c>
    </row>
    <row r="443" spans="1:17" x14ac:dyDescent="0.25">
      <c r="A443" s="7">
        <v>9</v>
      </c>
      <c r="B443" s="19" t="s">
        <v>220</v>
      </c>
      <c r="C443" s="72" t="s">
        <v>221</v>
      </c>
      <c r="D443" s="73"/>
      <c r="E443" s="73"/>
      <c r="F443" s="21" t="s">
        <v>70</v>
      </c>
      <c r="G443" s="22">
        <v>241</v>
      </c>
      <c r="H443" s="23"/>
      <c r="I443" s="24"/>
      <c r="J443" s="25">
        <f>IF(AND(G443= "",H443= ""), 0, ROUND(ROUND(I443, 2) * ROUND(IF(H443="",G443,H443),  0), 2))</f>
        <v>0</v>
      </c>
      <c r="K443" s="7"/>
      <c r="M443" s="26">
        <v>0.2</v>
      </c>
      <c r="Q443" s="7">
        <v>17039</v>
      </c>
    </row>
    <row r="444" spans="1:17" x14ac:dyDescent="0.25">
      <c r="A444" s="28" t="s">
        <v>101</v>
      </c>
      <c r="B444" s="31"/>
      <c r="C444" s="75" t="s">
        <v>100</v>
      </c>
      <c r="D444" s="75"/>
      <c r="E444" s="75"/>
      <c r="F444" s="31"/>
      <c r="G444" s="31"/>
      <c r="H444" s="31"/>
      <c r="I444" s="31"/>
      <c r="J444" s="31"/>
    </row>
    <row r="445" spans="1:17" hidden="1" x14ac:dyDescent="0.25">
      <c r="A445" s="7" t="s">
        <v>52</v>
      </c>
    </row>
    <row r="446" spans="1:17" x14ac:dyDescent="0.25">
      <c r="A446" s="7">
        <v>9</v>
      </c>
      <c r="B446" s="19" t="s">
        <v>222</v>
      </c>
      <c r="C446" s="72" t="s">
        <v>223</v>
      </c>
      <c r="D446" s="73"/>
      <c r="E446" s="73"/>
      <c r="F446" s="21" t="s">
        <v>70</v>
      </c>
      <c r="G446" s="22">
        <v>496</v>
      </c>
      <c r="H446" s="23"/>
      <c r="I446" s="24"/>
      <c r="J446" s="25">
        <f>IF(AND(G446= "",H446= ""), 0, ROUND(ROUND(I446, 2) * ROUND(IF(H446="",G446,H446),  0), 2))</f>
        <v>0</v>
      </c>
      <c r="K446" s="7"/>
      <c r="M446" s="26">
        <v>0.2</v>
      </c>
      <c r="Q446" s="7">
        <v>5551</v>
      </c>
    </row>
    <row r="447" spans="1:17" x14ac:dyDescent="0.25">
      <c r="A447" s="28" t="s">
        <v>108</v>
      </c>
      <c r="B447" s="31"/>
      <c r="C447" s="75" t="s">
        <v>107</v>
      </c>
      <c r="D447" s="75"/>
      <c r="E447" s="75"/>
      <c r="F447" s="31"/>
      <c r="G447" s="31"/>
      <c r="H447" s="31"/>
      <c r="I447" s="31"/>
      <c r="J447" s="31"/>
    </row>
    <row r="448" spans="1:17" hidden="1" x14ac:dyDescent="0.25">
      <c r="A448" s="7" t="s">
        <v>52</v>
      </c>
    </row>
    <row r="449" spans="1:17" hidden="1" x14ac:dyDescent="0.25">
      <c r="A449" s="7" t="s">
        <v>53</v>
      </c>
    </row>
    <row r="450" spans="1:17" x14ac:dyDescent="0.25">
      <c r="A450" s="7">
        <v>4</v>
      </c>
      <c r="B450" s="16" t="s">
        <v>224</v>
      </c>
      <c r="C450" s="71" t="s">
        <v>225</v>
      </c>
      <c r="D450" s="71"/>
      <c r="E450" s="71"/>
      <c r="F450" s="18"/>
      <c r="G450" s="18"/>
      <c r="H450" s="18"/>
      <c r="I450" s="18"/>
      <c r="J450" s="18"/>
      <c r="K450" s="7"/>
    </row>
    <row r="451" spans="1:17" hidden="1" x14ac:dyDescent="0.25">
      <c r="A451" s="7" t="s">
        <v>47</v>
      </c>
    </row>
    <row r="452" spans="1:17" hidden="1" x14ac:dyDescent="0.25">
      <c r="A452" s="7" t="s">
        <v>47</v>
      </c>
    </row>
    <row r="453" spans="1:17" hidden="1" x14ac:dyDescent="0.25">
      <c r="A453" s="7" t="s">
        <v>47</v>
      </c>
    </row>
    <row r="454" spans="1:17" hidden="1" x14ac:dyDescent="0.25">
      <c r="A454" s="7" t="s">
        <v>47</v>
      </c>
    </row>
    <row r="455" spans="1:17" hidden="1" x14ac:dyDescent="0.25">
      <c r="A455" s="7" t="s">
        <v>47</v>
      </c>
    </row>
    <row r="456" spans="1:17" hidden="1" x14ac:dyDescent="0.25">
      <c r="A456" s="7" t="s">
        <v>47</v>
      </c>
    </row>
    <row r="457" spans="1:17" hidden="1" x14ac:dyDescent="0.25">
      <c r="A457" s="7" t="s">
        <v>47</v>
      </c>
    </row>
    <row r="458" spans="1:17" hidden="1" x14ac:dyDescent="0.25">
      <c r="A458" s="7" t="s">
        <v>47</v>
      </c>
    </row>
    <row r="459" spans="1:17" hidden="1" x14ac:dyDescent="0.25">
      <c r="A459" s="7" t="s">
        <v>47</v>
      </c>
    </row>
    <row r="460" spans="1:17" hidden="1" x14ac:dyDescent="0.25">
      <c r="A460" s="7" t="s">
        <v>47</v>
      </c>
    </row>
    <row r="461" spans="1:17" hidden="1" x14ac:dyDescent="0.25">
      <c r="A461" s="7" t="s">
        <v>47</v>
      </c>
    </row>
    <row r="462" spans="1:17" hidden="1" x14ac:dyDescent="0.25">
      <c r="A462" s="7" t="s">
        <v>47</v>
      </c>
    </row>
    <row r="463" spans="1:17" hidden="1" x14ac:dyDescent="0.25">
      <c r="A463" s="7" t="s">
        <v>48</v>
      </c>
    </row>
    <row r="464" spans="1:17" x14ac:dyDescent="0.25">
      <c r="A464" s="7">
        <v>9</v>
      </c>
      <c r="B464" s="19" t="s">
        <v>226</v>
      </c>
      <c r="C464" s="72" t="s">
        <v>227</v>
      </c>
      <c r="D464" s="73"/>
      <c r="E464" s="73"/>
      <c r="F464" s="21" t="s">
        <v>70</v>
      </c>
      <c r="G464" s="22">
        <v>218</v>
      </c>
      <c r="H464" s="23"/>
      <c r="I464" s="24"/>
      <c r="J464" s="25">
        <f>IF(AND(G464= "",H464= ""), 0, ROUND(ROUND(I464, 2) * ROUND(IF(H464="",G464,H464),  0), 2))</f>
        <v>0</v>
      </c>
      <c r="K464" s="7"/>
      <c r="M464" s="26">
        <v>0.2</v>
      </c>
      <c r="Q464" s="7">
        <v>21061</v>
      </c>
    </row>
    <row r="465" spans="1:11" x14ac:dyDescent="0.25">
      <c r="A465" s="28" t="s">
        <v>198</v>
      </c>
      <c r="B465" s="31"/>
      <c r="C465" s="75" t="s">
        <v>197</v>
      </c>
      <c r="D465" s="75"/>
      <c r="E465" s="75"/>
      <c r="F465" s="31"/>
      <c r="G465" s="31"/>
      <c r="H465" s="31"/>
      <c r="I465" s="31"/>
      <c r="J465" s="31"/>
    </row>
    <row r="466" spans="1:11" hidden="1" x14ac:dyDescent="0.25">
      <c r="A466" s="7" t="s">
        <v>52</v>
      </c>
    </row>
    <row r="467" spans="1:11" hidden="1" x14ac:dyDescent="0.25">
      <c r="A467" s="7" t="s">
        <v>53</v>
      </c>
    </row>
    <row r="468" spans="1:11" x14ac:dyDescent="0.25">
      <c r="A468" s="7">
        <v>4</v>
      </c>
      <c r="B468" s="16" t="s">
        <v>228</v>
      </c>
      <c r="C468" s="71" t="s">
        <v>229</v>
      </c>
      <c r="D468" s="71"/>
      <c r="E468" s="71"/>
      <c r="F468" s="18"/>
      <c r="G468" s="18"/>
      <c r="H468" s="18"/>
      <c r="I468" s="18"/>
      <c r="J468" s="18"/>
      <c r="K468" s="7"/>
    </row>
    <row r="469" spans="1:11" hidden="1" x14ac:dyDescent="0.25">
      <c r="A469" s="7" t="s">
        <v>47</v>
      </c>
    </row>
    <row r="470" spans="1:11" hidden="1" x14ac:dyDescent="0.25">
      <c r="A470" s="7" t="s">
        <v>47</v>
      </c>
    </row>
    <row r="471" spans="1:11" hidden="1" x14ac:dyDescent="0.25">
      <c r="A471" s="7" t="s">
        <v>47</v>
      </c>
    </row>
    <row r="472" spans="1:11" hidden="1" x14ac:dyDescent="0.25">
      <c r="A472" s="7" t="s">
        <v>47</v>
      </c>
    </row>
    <row r="473" spans="1:11" hidden="1" x14ac:dyDescent="0.25">
      <c r="A473" s="7" t="s">
        <v>47</v>
      </c>
    </row>
    <row r="474" spans="1:11" hidden="1" x14ac:dyDescent="0.25">
      <c r="A474" s="7" t="s">
        <v>47</v>
      </c>
    </row>
    <row r="475" spans="1:11" hidden="1" x14ac:dyDescent="0.25">
      <c r="A475" s="7" t="s">
        <v>47</v>
      </c>
    </row>
    <row r="476" spans="1:11" hidden="1" x14ac:dyDescent="0.25">
      <c r="A476" s="7" t="s">
        <v>47</v>
      </c>
    </row>
    <row r="477" spans="1:11" hidden="1" x14ac:dyDescent="0.25">
      <c r="A477" s="7" t="s">
        <v>47</v>
      </c>
    </row>
    <row r="478" spans="1:11" hidden="1" x14ac:dyDescent="0.25">
      <c r="A478" s="7" t="s">
        <v>47</v>
      </c>
    </row>
    <row r="479" spans="1:11" hidden="1" x14ac:dyDescent="0.25">
      <c r="A479" s="7" t="s">
        <v>47</v>
      </c>
    </row>
    <row r="480" spans="1:11" hidden="1" x14ac:dyDescent="0.25">
      <c r="A480" s="7" t="s">
        <v>47</v>
      </c>
    </row>
    <row r="481" spans="1:17" hidden="1" x14ac:dyDescent="0.25">
      <c r="A481" s="7" t="s">
        <v>48</v>
      </c>
    </row>
    <row r="482" spans="1:17" x14ac:dyDescent="0.25">
      <c r="A482" s="7">
        <v>9</v>
      </c>
      <c r="B482" s="19" t="s">
        <v>230</v>
      </c>
      <c r="C482" s="72" t="s">
        <v>231</v>
      </c>
      <c r="D482" s="73"/>
      <c r="E482" s="73"/>
      <c r="F482" s="21" t="s">
        <v>70</v>
      </c>
      <c r="G482" s="22">
        <v>614</v>
      </c>
      <c r="H482" s="23"/>
      <c r="I482" s="24"/>
      <c r="J482" s="25">
        <f>IF(AND(G482= "",H482= ""), 0, ROUND(ROUND(I482, 2) * ROUND(IF(H482="",G482,H482),  0), 2))</f>
        <v>0</v>
      </c>
      <c r="K482" s="7"/>
      <c r="M482" s="26">
        <v>0.2</v>
      </c>
      <c r="Q482" s="7">
        <v>21061</v>
      </c>
    </row>
    <row r="483" spans="1:17" x14ac:dyDescent="0.25">
      <c r="A483" s="28" t="s">
        <v>198</v>
      </c>
      <c r="B483" s="31"/>
      <c r="C483" s="75" t="s">
        <v>197</v>
      </c>
      <c r="D483" s="75"/>
      <c r="E483" s="75"/>
      <c r="F483" s="31"/>
      <c r="G483" s="31"/>
      <c r="H483" s="31"/>
      <c r="I483" s="31"/>
      <c r="J483" s="31"/>
    </row>
    <row r="484" spans="1:17" hidden="1" x14ac:dyDescent="0.25">
      <c r="A484" s="7" t="s">
        <v>52</v>
      </c>
    </row>
    <row r="485" spans="1:17" hidden="1" x14ac:dyDescent="0.25">
      <c r="A485" s="7" t="s">
        <v>53</v>
      </c>
    </row>
    <row r="486" spans="1:17" ht="18" customHeight="1" x14ac:dyDescent="0.25">
      <c r="A486" s="7">
        <v>4</v>
      </c>
      <c r="B486" s="16" t="s">
        <v>232</v>
      </c>
      <c r="C486" s="71" t="s">
        <v>233</v>
      </c>
      <c r="D486" s="71"/>
      <c r="E486" s="71"/>
      <c r="F486" s="18"/>
      <c r="G486" s="18"/>
      <c r="H486" s="18"/>
      <c r="I486" s="18"/>
      <c r="J486" s="18"/>
      <c r="K486" s="7"/>
    </row>
    <row r="487" spans="1:17" hidden="1" x14ac:dyDescent="0.25">
      <c r="A487" s="7" t="s">
        <v>47</v>
      </c>
    </row>
    <row r="488" spans="1:17" hidden="1" x14ac:dyDescent="0.25">
      <c r="A488" s="7" t="s">
        <v>47</v>
      </c>
    </row>
    <row r="489" spans="1:17" hidden="1" x14ac:dyDescent="0.25">
      <c r="A489" s="7" t="s">
        <v>47</v>
      </c>
    </row>
    <row r="490" spans="1:17" hidden="1" x14ac:dyDescent="0.25">
      <c r="A490" s="7" t="s">
        <v>47</v>
      </c>
    </row>
    <row r="491" spans="1:17" hidden="1" x14ac:dyDescent="0.25">
      <c r="A491" s="7" t="s">
        <v>47</v>
      </c>
    </row>
    <row r="492" spans="1:17" hidden="1" x14ac:dyDescent="0.25">
      <c r="A492" s="7" t="s">
        <v>47</v>
      </c>
    </row>
    <row r="493" spans="1:17" hidden="1" x14ac:dyDescent="0.25">
      <c r="A493" s="7" t="s">
        <v>47</v>
      </c>
    </row>
    <row r="494" spans="1:17" hidden="1" x14ac:dyDescent="0.25">
      <c r="A494" s="7" t="s">
        <v>47</v>
      </c>
    </row>
    <row r="495" spans="1:17" hidden="1" x14ac:dyDescent="0.25">
      <c r="A495" s="7" t="s">
        <v>47</v>
      </c>
    </row>
    <row r="496" spans="1:17" hidden="1" x14ac:dyDescent="0.25">
      <c r="A496" s="7" t="s">
        <v>47</v>
      </c>
    </row>
    <row r="497" spans="1:17" hidden="1" x14ac:dyDescent="0.25">
      <c r="A497" s="7" t="s">
        <v>47</v>
      </c>
    </row>
    <row r="498" spans="1:17" hidden="1" x14ac:dyDescent="0.25">
      <c r="A498" s="7" t="s">
        <v>47</v>
      </c>
    </row>
    <row r="499" spans="1:17" hidden="1" x14ac:dyDescent="0.25">
      <c r="A499" s="7" t="s">
        <v>48</v>
      </c>
    </row>
    <row r="500" spans="1:17" x14ac:dyDescent="0.25">
      <c r="A500" s="7">
        <v>9</v>
      </c>
      <c r="B500" s="19" t="s">
        <v>234</v>
      </c>
      <c r="C500" s="72" t="s">
        <v>235</v>
      </c>
      <c r="D500" s="73"/>
      <c r="E500" s="73"/>
      <c r="F500" s="21" t="s">
        <v>70</v>
      </c>
      <c r="G500" s="22">
        <v>730</v>
      </c>
      <c r="H500" s="23"/>
      <c r="I500" s="24"/>
      <c r="J500" s="25">
        <f>IF(AND(G500= "",H500= ""), 0, ROUND(ROUND(I500, 2) * ROUND(IF(H500="",G500,H500),  0), 2))</f>
        <v>0</v>
      </c>
      <c r="K500" s="7"/>
      <c r="M500" s="26">
        <v>0.2</v>
      </c>
      <c r="Q500" s="7">
        <v>21061</v>
      </c>
    </row>
    <row r="501" spans="1:17" x14ac:dyDescent="0.25">
      <c r="A501" s="28" t="s">
        <v>198</v>
      </c>
      <c r="B501" s="31"/>
      <c r="C501" s="75" t="s">
        <v>197</v>
      </c>
      <c r="D501" s="75"/>
      <c r="E501" s="75"/>
      <c r="F501" s="31"/>
      <c r="G501" s="31"/>
      <c r="H501" s="31"/>
      <c r="I501" s="31"/>
      <c r="J501" s="31"/>
    </row>
    <row r="502" spans="1:17" hidden="1" x14ac:dyDescent="0.25">
      <c r="A502" s="7" t="s">
        <v>52</v>
      </c>
    </row>
    <row r="503" spans="1:17" hidden="1" x14ac:dyDescent="0.25">
      <c r="A503" s="7" t="s">
        <v>53</v>
      </c>
    </row>
    <row r="504" spans="1:17" ht="18" customHeight="1" x14ac:dyDescent="0.25">
      <c r="A504" s="7">
        <v>4</v>
      </c>
      <c r="B504" s="16" t="s">
        <v>236</v>
      </c>
      <c r="C504" s="71" t="s">
        <v>237</v>
      </c>
      <c r="D504" s="71"/>
      <c r="E504" s="71"/>
      <c r="F504" s="18"/>
      <c r="G504" s="18"/>
      <c r="H504" s="18"/>
      <c r="I504" s="18"/>
      <c r="J504" s="18"/>
      <c r="K504" s="7"/>
    </row>
    <row r="505" spans="1:17" hidden="1" x14ac:dyDescent="0.25">
      <c r="A505" s="7" t="s">
        <v>47</v>
      </c>
    </row>
    <row r="506" spans="1:17" hidden="1" x14ac:dyDescent="0.25">
      <c r="A506" s="7" t="s">
        <v>47</v>
      </c>
    </row>
    <row r="507" spans="1:17" hidden="1" x14ac:dyDescent="0.25">
      <c r="A507" s="7" t="s">
        <v>47</v>
      </c>
    </row>
    <row r="508" spans="1:17" hidden="1" x14ac:dyDescent="0.25">
      <c r="A508" s="7" t="s">
        <v>47</v>
      </c>
    </row>
    <row r="509" spans="1:17" hidden="1" x14ac:dyDescent="0.25">
      <c r="A509" s="7" t="s">
        <v>47</v>
      </c>
    </row>
    <row r="510" spans="1:17" hidden="1" x14ac:dyDescent="0.25">
      <c r="A510" s="7" t="s">
        <v>47</v>
      </c>
    </row>
    <row r="511" spans="1:17" hidden="1" x14ac:dyDescent="0.25">
      <c r="A511" s="7" t="s">
        <v>47</v>
      </c>
    </row>
    <row r="512" spans="1:17" hidden="1" x14ac:dyDescent="0.25">
      <c r="A512" s="7" t="s">
        <v>47</v>
      </c>
    </row>
    <row r="513" spans="1:17" hidden="1" x14ac:dyDescent="0.25">
      <c r="A513" s="7" t="s">
        <v>47</v>
      </c>
    </row>
    <row r="514" spans="1:17" hidden="1" x14ac:dyDescent="0.25">
      <c r="A514" s="7" t="s">
        <v>47</v>
      </c>
    </row>
    <row r="515" spans="1:17" hidden="1" x14ac:dyDescent="0.25">
      <c r="A515" s="7" t="s">
        <v>47</v>
      </c>
    </row>
    <row r="516" spans="1:17" hidden="1" x14ac:dyDescent="0.25">
      <c r="A516" s="7" t="s">
        <v>47</v>
      </c>
    </row>
    <row r="517" spans="1:17" hidden="1" x14ac:dyDescent="0.25">
      <c r="A517" s="7" t="s">
        <v>47</v>
      </c>
    </row>
    <row r="518" spans="1:17" hidden="1" x14ac:dyDescent="0.25">
      <c r="A518" s="7" t="s">
        <v>48</v>
      </c>
    </row>
    <row r="519" spans="1:17" x14ac:dyDescent="0.25">
      <c r="A519" s="7">
        <v>9</v>
      </c>
      <c r="B519" s="19" t="s">
        <v>238</v>
      </c>
      <c r="C519" s="72" t="s">
        <v>239</v>
      </c>
      <c r="D519" s="73"/>
      <c r="E519" s="73"/>
      <c r="F519" s="21" t="s">
        <v>70</v>
      </c>
      <c r="G519" s="22">
        <v>23</v>
      </c>
      <c r="H519" s="23"/>
      <c r="I519" s="24"/>
      <c r="J519" s="25">
        <f>IF(AND(G519= "",H519= ""), 0, ROUND(ROUND(I519, 2) * ROUND(IF(H519="",G519,H519),  0), 2))</f>
        <v>0</v>
      </c>
      <c r="K519" s="7"/>
      <c r="M519" s="26">
        <v>0.2</v>
      </c>
      <c r="Q519" s="7">
        <v>17039</v>
      </c>
    </row>
    <row r="520" spans="1:17" x14ac:dyDescent="0.25">
      <c r="A520" s="28" t="s">
        <v>101</v>
      </c>
      <c r="B520" s="31"/>
      <c r="C520" s="75" t="s">
        <v>100</v>
      </c>
      <c r="D520" s="75"/>
      <c r="E520" s="75"/>
      <c r="F520" s="31"/>
      <c r="G520" s="31"/>
      <c r="H520" s="31"/>
      <c r="I520" s="31"/>
      <c r="J520" s="31"/>
    </row>
    <row r="521" spans="1:17" hidden="1" x14ac:dyDescent="0.25">
      <c r="A521" s="7" t="s">
        <v>52</v>
      </c>
    </row>
    <row r="522" spans="1:17" x14ac:dyDescent="0.25">
      <c r="A522" s="7">
        <v>9</v>
      </c>
      <c r="B522" s="19" t="s">
        <v>240</v>
      </c>
      <c r="C522" s="72" t="s">
        <v>241</v>
      </c>
      <c r="D522" s="73"/>
      <c r="E522" s="73"/>
      <c r="F522" s="21" t="s">
        <v>70</v>
      </c>
      <c r="G522" s="22">
        <v>18</v>
      </c>
      <c r="H522" s="23"/>
      <c r="I522" s="24"/>
      <c r="J522" s="25">
        <f>IF(AND(G522= "",H522= ""), 0, ROUND(ROUND(I522, 2) * ROUND(IF(H522="",G522,H522),  0), 2))</f>
        <v>0</v>
      </c>
      <c r="K522" s="7"/>
      <c r="M522" s="26">
        <v>0.2</v>
      </c>
      <c r="Q522" s="7">
        <v>5551</v>
      </c>
    </row>
    <row r="523" spans="1:17" x14ac:dyDescent="0.25">
      <c r="A523" s="28" t="s">
        <v>108</v>
      </c>
      <c r="B523" s="31"/>
      <c r="C523" s="75" t="s">
        <v>107</v>
      </c>
      <c r="D523" s="75"/>
      <c r="E523" s="75"/>
      <c r="F523" s="31"/>
      <c r="G523" s="31"/>
      <c r="H523" s="31"/>
      <c r="I523" s="31"/>
      <c r="J523" s="31"/>
    </row>
    <row r="524" spans="1:17" hidden="1" x14ac:dyDescent="0.25">
      <c r="A524" s="7" t="s">
        <v>52</v>
      </c>
    </row>
    <row r="525" spans="1:17" x14ac:dyDescent="0.25">
      <c r="A525" s="7">
        <v>9</v>
      </c>
      <c r="B525" s="19" t="s">
        <v>242</v>
      </c>
      <c r="C525" s="72" t="s">
        <v>243</v>
      </c>
      <c r="D525" s="73"/>
      <c r="E525" s="73"/>
      <c r="F525" s="21" t="s">
        <v>70</v>
      </c>
      <c r="G525" s="22">
        <v>243</v>
      </c>
      <c r="H525" s="23"/>
      <c r="I525" s="24"/>
      <c r="J525" s="25">
        <f>IF(AND(G525= "",H525= ""), 0, ROUND(ROUND(I525, 2) * ROUND(IF(H525="",G525,H525),  0), 2))</f>
        <v>0</v>
      </c>
      <c r="K525" s="7"/>
      <c r="M525" s="26">
        <v>0.2</v>
      </c>
      <c r="Q525" s="7">
        <v>5784</v>
      </c>
    </row>
    <row r="526" spans="1:17" x14ac:dyDescent="0.25">
      <c r="A526" s="28" t="s">
        <v>112</v>
      </c>
      <c r="B526" s="31"/>
      <c r="C526" s="75" t="s">
        <v>111</v>
      </c>
      <c r="D526" s="75"/>
      <c r="E526" s="75"/>
      <c r="F526" s="31"/>
      <c r="G526" s="31"/>
      <c r="H526" s="31"/>
      <c r="I526" s="31"/>
      <c r="J526" s="31"/>
    </row>
    <row r="527" spans="1:17" hidden="1" x14ac:dyDescent="0.25">
      <c r="A527" s="7" t="s">
        <v>52</v>
      </c>
    </row>
    <row r="528" spans="1:17" hidden="1" x14ac:dyDescent="0.25">
      <c r="A528" s="7" t="s">
        <v>53</v>
      </c>
    </row>
    <row r="529" spans="1:17" x14ac:dyDescent="0.25">
      <c r="A529" s="7">
        <v>4</v>
      </c>
      <c r="B529" s="16" t="s">
        <v>244</v>
      </c>
      <c r="C529" s="71" t="s">
        <v>124</v>
      </c>
      <c r="D529" s="71"/>
      <c r="E529" s="71"/>
      <c r="F529" s="18"/>
      <c r="G529" s="18"/>
      <c r="H529" s="18"/>
      <c r="I529" s="18"/>
      <c r="J529" s="18"/>
      <c r="K529" s="7"/>
    </row>
    <row r="530" spans="1:17" x14ac:dyDescent="0.25">
      <c r="A530" s="7">
        <v>5</v>
      </c>
      <c r="B530" s="16" t="s">
        <v>245</v>
      </c>
      <c r="C530" s="74" t="s">
        <v>246</v>
      </c>
      <c r="D530" s="74"/>
      <c r="E530" s="74"/>
      <c r="F530" s="27"/>
      <c r="G530" s="27"/>
      <c r="H530" s="27"/>
      <c r="I530" s="27"/>
      <c r="J530" s="27"/>
      <c r="K530" s="7"/>
    </row>
    <row r="531" spans="1:17" hidden="1" x14ac:dyDescent="0.25">
      <c r="A531" s="7" t="s">
        <v>60</v>
      </c>
    </row>
    <row r="532" spans="1:17" hidden="1" x14ac:dyDescent="0.25">
      <c r="A532" s="7" t="s">
        <v>60</v>
      </c>
    </row>
    <row r="533" spans="1:17" hidden="1" x14ac:dyDescent="0.25">
      <c r="A533" s="7" t="s">
        <v>60</v>
      </c>
    </row>
    <row r="534" spans="1:17" hidden="1" x14ac:dyDescent="0.25">
      <c r="A534" s="7" t="s">
        <v>60</v>
      </c>
    </row>
    <row r="535" spans="1:17" hidden="1" x14ac:dyDescent="0.25">
      <c r="A535" s="7" t="s">
        <v>60</v>
      </c>
    </row>
    <row r="536" spans="1:17" hidden="1" x14ac:dyDescent="0.25">
      <c r="A536" s="7" t="s">
        <v>60</v>
      </c>
    </row>
    <row r="537" spans="1:17" hidden="1" x14ac:dyDescent="0.25">
      <c r="A537" s="7" t="s">
        <v>60</v>
      </c>
    </row>
    <row r="538" spans="1:17" hidden="1" x14ac:dyDescent="0.25">
      <c r="A538" s="7" t="s">
        <v>60</v>
      </c>
    </row>
    <row r="539" spans="1:17" hidden="1" x14ac:dyDescent="0.25">
      <c r="A539" s="7" t="s">
        <v>61</v>
      </c>
    </row>
    <row r="540" spans="1:17" x14ac:dyDescent="0.25">
      <c r="A540" s="7">
        <v>9</v>
      </c>
      <c r="B540" s="19" t="s">
        <v>247</v>
      </c>
      <c r="C540" s="72" t="s">
        <v>248</v>
      </c>
      <c r="D540" s="73"/>
      <c r="E540" s="73"/>
      <c r="F540" s="21" t="s">
        <v>70</v>
      </c>
      <c r="G540" s="22">
        <v>4121</v>
      </c>
      <c r="H540" s="23"/>
      <c r="I540" s="24"/>
      <c r="J540" s="25">
        <f>IF(AND(G540= "",H540= ""), 0, ROUND(ROUND(I540, 2) * ROUND(IF(H540="",G540,H540),  0), 2))</f>
        <v>0</v>
      </c>
      <c r="K540" s="7"/>
      <c r="M540" s="26">
        <v>0.2</v>
      </c>
      <c r="Q540" s="7">
        <v>21061</v>
      </c>
    </row>
    <row r="541" spans="1:17" x14ac:dyDescent="0.25">
      <c r="A541" s="28" t="s">
        <v>198</v>
      </c>
      <c r="B541" s="31"/>
      <c r="C541" s="75" t="s">
        <v>197</v>
      </c>
      <c r="D541" s="75"/>
      <c r="E541" s="75"/>
      <c r="F541" s="31"/>
      <c r="G541" s="31"/>
      <c r="H541" s="31"/>
      <c r="I541" s="31"/>
      <c r="J541" s="31"/>
    </row>
    <row r="542" spans="1:17" hidden="1" x14ac:dyDescent="0.25">
      <c r="A542" s="7" t="s">
        <v>52</v>
      </c>
    </row>
    <row r="543" spans="1:17" x14ac:dyDescent="0.25">
      <c r="A543" s="7">
        <v>9</v>
      </c>
      <c r="B543" s="19" t="s">
        <v>249</v>
      </c>
      <c r="C543" s="72" t="s">
        <v>250</v>
      </c>
      <c r="D543" s="73"/>
      <c r="E543" s="73"/>
      <c r="F543" s="21" t="s">
        <v>70</v>
      </c>
      <c r="G543" s="22">
        <v>86</v>
      </c>
      <c r="H543" s="23"/>
      <c r="I543" s="24"/>
      <c r="J543" s="25">
        <f>IF(AND(G543= "",H543= ""), 0, ROUND(ROUND(I543, 2) * ROUND(IF(H543="",G543,H543),  0), 2))</f>
        <v>0</v>
      </c>
      <c r="K543" s="7"/>
      <c r="M543" s="26">
        <v>0.2</v>
      </c>
      <c r="Q543" s="7">
        <v>28985</v>
      </c>
    </row>
    <row r="544" spans="1:17" x14ac:dyDescent="0.25">
      <c r="A544" s="28" t="s">
        <v>252</v>
      </c>
      <c r="B544" s="31"/>
      <c r="C544" s="75" t="s">
        <v>251</v>
      </c>
      <c r="D544" s="75"/>
      <c r="E544" s="75"/>
      <c r="F544" s="31"/>
      <c r="G544" s="31"/>
      <c r="H544" s="31"/>
      <c r="I544" s="31"/>
      <c r="J544" s="31"/>
    </row>
    <row r="545" spans="1:17" hidden="1" x14ac:dyDescent="0.25">
      <c r="A545" s="7" t="s">
        <v>52</v>
      </c>
    </row>
    <row r="546" spans="1:17" hidden="1" x14ac:dyDescent="0.25">
      <c r="A546" s="7" t="s">
        <v>64</v>
      </c>
    </row>
    <row r="547" spans="1:17" ht="16.899999999999999" customHeight="1" x14ac:dyDescent="0.25">
      <c r="A547" s="7">
        <v>5</v>
      </c>
      <c r="B547" s="16" t="s">
        <v>253</v>
      </c>
      <c r="C547" s="74" t="s">
        <v>254</v>
      </c>
      <c r="D547" s="74"/>
      <c r="E547" s="74"/>
      <c r="F547" s="27"/>
      <c r="G547" s="27"/>
      <c r="H547" s="27"/>
      <c r="I547" s="27"/>
      <c r="J547" s="27"/>
      <c r="K547" s="7"/>
    </row>
    <row r="548" spans="1:17" hidden="1" x14ac:dyDescent="0.25">
      <c r="A548" s="7" t="s">
        <v>60</v>
      </c>
    </row>
    <row r="549" spans="1:17" hidden="1" x14ac:dyDescent="0.25">
      <c r="A549" s="7" t="s">
        <v>60</v>
      </c>
    </row>
    <row r="550" spans="1:17" hidden="1" x14ac:dyDescent="0.25">
      <c r="A550" s="7" t="s">
        <v>60</v>
      </c>
    </row>
    <row r="551" spans="1:17" hidden="1" x14ac:dyDescent="0.25">
      <c r="A551" s="7" t="s">
        <v>60</v>
      </c>
    </row>
    <row r="552" spans="1:17" hidden="1" x14ac:dyDescent="0.25">
      <c r="A552" s="7" t="s">
        <v>60</v>
      </c>
    </row>
    <row r="553" spans="1:17" hidden="1" x14ac:dyDescent="0.25">
      <c r="A553" s="7" t="s">
        <v>61</v>
      </c>
    </row>
    <row r="554" spans="1:17" x14ac:dyDescent="0.25">
      <c r="A554" s="7">
        <v>9</v>
      </c>
      <c r="B554" s="19" t="s">
        <v>255</v>
      </c>
      <c r="C554" s="72" t="s">
        <v>256</v>
      </c>
      <c r="D554" s="73"/>
      <c r="E554" s="73"/>
      <c r="F554" s="21" t="s">
        <v>70</v>
      </c>
      <c r="G554" s="22">
        <v>3295</v>
      </c>
      <c r="H554" s="23"/>
      <c r="I554" s="24"/>
      <c r="J554" s="25">
        <f>IF(AND(G554= "",H554= ""), 0, ROUND(ROUND(I554, 2) * ROUND(IF(H554="",G554,H554),  0), 2))</f>
        <v>0</v>
      </c>
      <c r="K554" s="7"/>
      <c r="M554" s="26">
        <v>0.2</v>
      </c>
      <c r="Q554" s="7">
        <v>21061</v>
      </c>
    </row>
    <row r="555" spans="1:17" x14ac:dyDescent="0.25">
      <c r="A555" s="28" t="s">
        <v>198</v>
      </c>
      <c r="B555" s="31"/>
      <c r="C555" s="75" t="s">
        <v>197</v>
      </c>
      <c r="D555" s="75"/>
      <c r="E555" s="75"/>
      <c r="F555" s="31"/>
      <c r="G555" s="31"/>
      <c r="H555" s="31"/>
      <c r="I555" s="31"/>
      <c r="J555" s="31"/>
    </row>
    <row r="556" spans="1:17" hidden="1" x14ac:dyDescent="0.25">
      <c r="A556" s="7" t="s">
        <v>52</v>
      </c>
    </row>
    <row r="557" spans="1:17" x14ac:dyDescent="0.25">
      <c r="A557" s="7">
        <v>9</v>
      </c>
      <c r="B557" s="19" t="s">
        <v>257</v>
      </c>
      <c r="C557" s="72" t="s">
        <v>258</v>
      </c>
      <c r="D557" s="73"/>
      <c r="E557" s="73"/>
      <c r="F557" s="21" t="s">
        <v>70</v>
      </c>
      <c r="G557" s="22">
        <v>110</v>
      </c>
      <c r="H557" s="23"/>
      <c r="I557" s="24"/>
      <c r="J557" s="25">
        <f>IF(AND(G557= "",H557= ""), 0, ROUND(ROUND(I557, 2) * ROUND(IF(H557="",G557,H557),  0), 2))</f>
        <v>0</v>
      </c>
      <c r="K557" s="7"/>
      <c r="M557" s="26">
        <v>0.2</v>
      </c>
      <c r="Q557" s="7">
        <v>28985</v>
      </c>
    </row>
    <row r="558" spans="1:17" x14ac:dyDescent="0.25">
      <c r="A558" s="28" t="s">
        <v>252</v>
      </c>
      <c r="B558" s="31"/>
      <c r="C558" s="75" t="s">
        <v>251</v>
      </c>
      <c r="D558" s="75"/>
      <c r="E558" s="75"/>
      <c r="F558" s="31"/>
      <c r="G558" s="31"/>
      <c r="H558" s="31"/>
      <c r="I558" s="31"/>
      <c r="J558" s="31"/>
    </row>
    <row r="559" spans="1:17" hidden="1" x14ac:dyDescent="0.25">
      <c r="A559" s="7" t="s">
        <v>52</v>
      </c>
    </row>
    <row r="560" spans="1:17" hidden="1" x14ac:dyDescent="0.25">
      <c r="A560" s="7" t="s">
        <v>64</v>
      </c>
    </row>
    <row r="561" spans="1:17" x14ac:dyDescent="0.25">
      <c r="A561" s="7">
        <v>5</v>
      </c>
      <c r="B561" s="16" t="s">
        <v>259</v>
      </c>
      <c r="C561" s="74" t="s">
        <v>260</v>
      </c>
      <c r="D561" s="74"/>
      <c r="E561" s="74"/>
      <c r="F561" s="27"/>
      <c r="G561" s="27"/>
      <c r="H561" s="27"/>
      <c r="I561" s="27"/>
      <c r="J561" s="27"/>
      <c r="K561" s="7"/>
    </row>
    <row r="562" spans="1:17" hidden="1" x14ac:dyDescent="0.25">
      <c r="A562" s="7" t="s">
        <v>60</v>
      </c>
    </row>
    <row r="563" spans="1:17" hidden="1" x14ac:dyDescent="0.25">
      <c r="A563" s="7" t="s">
        <v>60</v>
      </c>
    </row>
    <row r="564" spans="1:17" hidden="1" x14ac:dyDescent="0.25">
      <c r="A564" s="7" t="s">
        <v>60</v>
      </c>
    </row>
    <row r="565" spans="1:17" hidden="1" x14ac:dyDescent="0.25">
      <c r="A565" s="7" t="s">
        <v>60</v>
      </c>
    </row>
    <row r="566" spans="1:17" hidden="1" x14ac:dyDescent="0.25">
      <c r="A566" s="7" t="s">
        <v>60</v>
      </c>
    </row>
    <row r="567" spans="1:17" hidden="1" x14ac:dyDescent="0.25">
      <c r="A567" s="7" t="s">
        <v>61</v>
      </c>
    </row>
    <row r="568" spans="1:17" x14ac:dyDescent="0.25">
      <c r="A568" s="7">
        <v>9</v>
      </c>
      <c r="B568" s="19" t="s">
        <v>261</v>
      </c>
      <c r="C568" s="72" t="s">
        <v>262</v>
      </c>
      <c r="D568" s="73"/>
      <c r="E568" s="73"/>
      <c r="F568" s="21" t="s">
        <v>70</v>
      </c>
      <c r="G568" s="22">
        <v>6366</v>
      </c>
      <c r="H568" s="23"/>
      <c r="I568" s="24"/>
      <c r="J568" s="25">
        <f>IF(AND(G568= "",H568= ""), 0, ROUND(ROUND(I568, 2) * ROUND(IF(H568="",G568,H568),  0), 2))</f>
        <v>0</v>
      </c>
      <c r="K568" s="7"/>
      <c r="M568" s="26">
        <v>0.2</v>
      </c>
      <c r="Q568" s="7">
        <v>21061</v>
      </c>
    </row>
    <row r="569" spans="1:17" x14ac:dyDescent="0.25">
      <c r="A569" s="28" t="s">
        <v>198</v>
      </c>
      <c r="B569" s="31"/>
      <c r="C569" s="75" t="s">
        <v>197</v>
      </c>
      <c r="D569" s="75"/>
      <c r="E569" s="75"/>
      <c r="F569" s="31"/>
      <c r="G569" s="31"/>
      <c r="H569" s="31"/>
      <c r="I569" s="31"/>
      <c r="J569" s="31"/>
    </row>
    <row r="570" spans="1:17" hidden="1" x14ac:dyDescent="0.25">
      <c r="A570" s="7" t="s">
        <v>52</v>
      </c>
    </row>
    <row r="571" spans="1:17" hidden="1" x14ac:dyDescent="0.25">
      <c r="A571" s="7" t="s">
        <v>64</v>
      </c>
    </row>
    <row r="572" spans="1:17" hidden="1" x14ac:dyDescent="0.25">
      <c r="A572" s="7" t="s">
        <v>53</v>
      </c>
    </row>
    <row r="573" spans="1:17" x14ac:dyDescent="0.25">
      <c r="A573" s="7">
        <v>4</v>
      </c>
      <c r="B573" s="16" t="s">
        <v>263</v>
      </c>
      <c r="C573" s="71" t="s">
        <v>264</v>
      </c>
      <c r="D573" s="71"/>
      <c r="E573" s="71"/>
      <c r="F573" s="18"/>
      <c r="G573" s="18"/>
      <c r="H573" s="18"/>
      <c r="I573" s="18"/>
      <c r="J573" s="18"/>
      <c r="K573" s="7"/>
    </row>
    <row r="574" spans="1:17" x14ac:dyDescent="0.25">
      <c r="A574" s="7">
        <v>5</v>
      </c>
      <c r="B574" s="16" t="s">
        <v>265</v>
      </c>
      <c r="C574" s="74" t="s">
        <v>162</v>
      </c>
      <c r="D574" s="74"/>
      <c r="E574" s="74"/>
      <c r="F574" s="27"/>
      <c r="G574" s="27"/>
      <c r="H574" s="27"/>
      <c r="I574" s="27"/>
      <c r="J574" s="27"/>
      <c r="K574" s="7"/>
    </row>
    <row r="575" spans="1:17" hidden="1" x14ac:dyDescent="0.25">
      <c r="A575" s="7" t="s">
        <v>60</v>
      </c>
    </row>
    <row r="576" spans="1:17" x14ac:dyDescent="0.25">
      <c r="A576" s="7" t="s">
        <v>58</v>
      </c>
      <c r="B576" s="20"/>
      <c r="C576" s="73" t="s">
        <v>266</v>
      </c>
      <c r="D576" s="73"/>
      <c r="E576" s="73"/>
      <c r="F576" s="20"/>
      <c r="G576" s="20"/>
      <c r="H576" s="20"/>
      <c r="I576" s="20"/>
      <c r="J576" s="20"/>
    </row>
    <row r="577" spans="1:17" hidden="1" x14ac:dyDescent="0.25">
      <c r="A577" s="7" t="s">
        <v>60</v>
      </c>
    </row>
    <row r="578" spans="1:17" hidden="1" x14ac:dyDescent="0.25">
      <c r="A578" s="7" t="s">
        <v>60</v>
      </c>
    </row>
    <row r="579" spans="1:17" hidden="1" x14ac:dyDescent="0.25">
      <c r="A579" s="7" t="s">
        <v>60</v>
      </c>
    </row>
    <row r="580" spans="1:17" hidden="1" x14ac:dyDescent="0.25">
      <c r="A580" s="7" t="s">
        <v>60</v>
      </c>
    </row>
    <row r="581" spans="1:17" hidden="1" x14ac:dyDescent="0.25">
      <c r="A581" s="7" t="s">
        <v>60</v>
      </c>
    </row>
    <row r="582" spans="1:17" hidden="1" x14ac:dyDescent="0.25">
      <c r="A582" s="7" t="s">
        <v>60</v>
      </c>
    </row>
    <row r="583" spans="1:17" hidden="1" x14ac:dyDescent="0.25">
      <c r="A583" s="7" t="s">
        <v>60</v>
      </c>
    </row>
    <row r="584" spans="1:17" hidden="1" x14ac:dyDescent="0.25">
      <c r="A584" s="7" t="s">
        <v>61</v>
      </c>
    </row>
    <row r="585" spans="1:17" x14ac:dyDescent="0.25">
      <c r="A585" s="7">
        <v>9</v>
      </c>
      <c r="B585" s="19" t="s">
        <v>267</v>
      </c>
      <c r="C585" s="72" t="s">
        <v>268</v>
      </c>
      <c r="D585" s="73"/>
      <c r="E585" s="73"/>
      <c r="F585" s="21" t="s">
        <v>70</v>
      </c>
      <c r="G585" s="22">
        <v>204</v>
      </c>
      <c r="H585" s="23"/>
      <c r="I585" s="24"/>
      <c r="J585" s="25">
        <f>IF(AND(G585= "",H585= ""), 0, ROUND(ROUND(I585, 2) * ROUND(IF(H585="",G585,H585),  0), 2))</f>
        <v>0</v>
      </c>
      <c r="K585" s="7"/>
      <c r="M585" s="26">
        <v>0.2</v>
      </c>
      <c r="Q585" s="7">
        <v>21061</v>
      </c>
    </row>
    <row r="586" spans="1:17" x14ac:dyDescent="0.25">
      <c r="A586" s="28" t="s">
        <v>198</v>
      </c>
      <c r="B586" s="31"/>
      <c r="C586" s="75" t="s">
        <v>197</v>
      </c>
      <c r="D586" s="75"/>
      <c r="E586" s="75"/>
      <c r="F586" s="31"/>
      <c r="G586" s="31"/>
      <c r="H586" s="31"/>
      <c r="I586" s="31"/>
      <c r="J586" s="31"/>
    </row>
    <row r="587" spans="1:17" hidden="1" x14ac:dyDescent="0.25">
      <c r="A587" s="7" t="s">
        <v>52</v>
      </c>
    </row>
    <row r="588" spans="1:17" hidden="1" x14ac:dyDescent="0.25">
      <c r="A588" s="7" t="s">
        <v>64</v>
      </c>
    </row>
    <row r="589" spans="1:17" hidden="1" x14ac:dyDescent="0.25">
      <c r="A589" s="7" t="s">
        <v>53</v>
      </c>
    </row>
    <row r="590" spans="1:17" ht="18" customHeight="1" x14ac:dyDescent="0.25">
      <c r="A590" s="7">
        <v>4</v>
      </c>
      <c r="B590" s="16" t="s">
        <v>269</v>
      </c>
      <c r="C590" s="71" t="s">
        <v>270</v>
      </c>
      <c r="D590" s="71"/>
      <c r="E590" s="71"/>
      <c r="F590" s="18"/>
      <c r="G590" s="18"/>
      <c r="H590" s="18"/>
      <c r="I590" s="18"/>
      <c r="J590" s="18"/>
      <c r="K590" s="7"/>
    </row>
    <row r="591" spans="1:17" x14ac:dyDescent="0.25">
      <c r="A591" s="7">
        <v>5</v>
      </c>
      <c r="B591" s="16" t="s">
        <v>271</v>
      </c>
      <c r="C591" s="74" t="s">
        <v>272</v>
      </c>
      <c r="D591" s="74"/>
      <c r="E591" s="74"/>
      <c r="F591" s="27"/>
      <c r="G591" s="27"/>
      <c r="H591" s="27"/>
      <c r="I591" s="27"/>
      <c r="J591" s="27"/>
      <c r="K591" s="7"/>
    </row>
    <row r="592" spans="1:17" hidden="1" x14ac:dyDescent="0.25">
      <c r="A592" s="7" t="s">
        <v>60</v>
      </c>
    </row>
    <row r="593" spans="1:17" hidden="1" x14ac:dyDescent="0.25">
      <c r="A593" s="7" t="s">
        <v>60</v>
      </c>
    </row>
    <row r="594" spans="1:17" hidden="1" x14ac:dyDescent="0.25">
      <c r="A594" s="7" t="s">
        <v>60</v>
      </c>
    </row>
    <row r="595" spans="1:17" hidden="1" x14ac:dyDescent="0.25">
      <c r="A595" s="7" t="s">
        <v>60</v>
      </c>
    </row>
    <row r="596" spans="1:17" hidden="1" x14ac:dyDescent="0.25">
      <c r="A596" s="7" t="s">
        <v>60</v>
      </c>
    </row>
    <row r="597" spans="1:17" hidden="1" x14ac:dyDescent="0.25">
      <c r="A597" s="7" t="s">
        <v>60</v>
      </c>
    </row>
    <row r="598" spans="1:17" hidden="1" x14ac:dyDescent="0.25">
      <c r="A598" s="7" t="s">
        <v>60</v>
      </c>
    </row>
    <row r="599" spans="1:17" hidden="1" x14ac:dyDescent="0.25">
      <c r="A599" s="7" t="s">
        <v>60</v>
      </c>
    </row>
    <row r="600" spans="1:17" hidden="1" x14ac:dyDescent="0.25">
      <c r="A600" s="7" t="s">
        <v>61</v>
      </c>
    </row>
    <row r="601" spans="1:17" x14ac:dyDescent="0.25">
      <c r="A601" s="7">
        <v>9</v>
      </c>
      <c r="B601" s="19" t="s">
        <v>273</v>
      </c>
      <c r="C601" s="72" t="s">
        <v>274</v>
      </c>
      <c r="D601" s="73"/>
      <c r="E601" s="73"/>
      <c r="F601" s="21" t="s">
        <v>70</v>
      </c>
      <c r="G601" s="22">
        <v>212</v>
      </c>
      <c r="H601" s="23"/>
      <c r="I601" s="24"/>
      <c r="J601" s="25">
        <f>IF(AND(G601= "",H601= ""), 0, ROUND(ROUND(I601, 2) * ROUND(IF(H601="",G601,H601),  0), 2))</f>
        <v>0</v>
      </c>
      <c r="K601" s="7"/>
      <c r="M601" s="26">
        <v>0.2</v>
      </c>
      <c r="Q601" s="7">
        <v>21061</v>
      </c>
    </row>
    <row r="602" spans="1:17" x14ac:dyDescent="0.25">
      <c r="A602" s="28" t="s">
        <v>198</v>
      </c>
      <c r="B602" s="31"/>
      <c r="C602" s="75" t="s">
        <v>197</v>
      </c>
      <c r="D602" s="75"/>
      <c r="E602" s="75"/>
      <c r="F602" s="31"/>
      <c r="G602" s="31"/>
      <c r="H602" s="31"/>
      <c r="I602" s="31"/>
      <c r="J602" s="31"/>
    </row>
    <row r="603" spans="1:17" hidden="1" x14ac:dyDescent="0.25">
      <c r="A603" s="7" t="s">
        <v>52</v>
      </c>
    </row>
    <row r="604" spans="1:17" hidden="1" x14ac:dyDescent="0.25">
      <c r="A604" s="7" t="s">
        <v>64</v>
      </c>
    </row>
    <row r="605" spans="1:17" hidden="1" x14ac:dyDescent="0.25">
      <c r="A605" s="7" t="s">
        <v>53</v>
      </c>
    </row>
    <row r="606" spans="1:17" hidden="1" x14ac:dyDescent="0.25">
      <c r="A606" s="7" t="s">
        <v>43</v>
      </c>
    </row>
    <row r="607" spans="1:17" ht="39.6" customHeight="1" x14ac:dyDescent="0.25">
      <c r="A607" s="7">
        <v>3</v>
      </c>
      <c r="B607" s="16">
        <v>11</v>
      </c>
      <c r="C607" s="70" t="s">
        <v>275</v>
      </c>
      <c r="D607" s="70"/>
      <c r="E607" s="70"/>
      <c r="F607" s="17"/>
      <c r="G607" s="17"/>
      <c r="H607" s="17"/>
      <c r="I607" s="17"/>
      <c r="J607" s="17"/>
      <c r="K607" s="7"/>
    </row>
    <row r="608" spans="1:17" ht="18" customHeight="1" x14ac:dyDescent="0.25">
      <c r="A608" s="7">
        <v>4</v>
      </c>
      <c r="B608" s="16" t="s">
        <v>276</v>
      </c>
      <c r="C608" s="71" t="s">
        <v>277</v>
      </c>
      <c r="D608" s="71"/>
      <c r="E608" s="71"/>
      <c r="F608" s="18"/>
      <c r="G608" s="18"/>
      <c r="H608" s="18"/>
      <c r="I608" s="18"/>
      <c r="J608" s="18"/>
      <c r="K608" s="7"/>
    </row>
    <row r="609" spans="1:17" ht="16.899999999999999" customHeight="1" x14ac:dyDescent="0.25">
      <c r="A609" s="7">
        <v>5</v>
      </c>
      <c r="B609" s="16" t="s">
        <v>278</v>
      </c>
      <c r="C609" s="74" t="s">
        <v>279</v>
      </c>
      <c r="D609" s="74"/>
      <c r="E609" s="74"/>
      <c r="F609" s="27"/>
      <c r="G609" s="27"/>
      <c r="H609" s="27"/>
      <c r="I609" s="27"/>
      <c r="J609" s="27"/>
      <c r="K609" s="7"/>
    </row>
    <row r="610" spans="1:17" x14ac:dyDescent="0.25">
      <c r="A610" s="7">
        <v>9</v>
      </c>
      <c r="B610" s="19" t="s">
        <v>280</v>
      </c>
      <c r="C610" s="72" t="s">
        <v>281</v>
      </c>
      <c r="D610" s="73"/>
      <c r="E610" s="73"/>
      <c r="F610" s="21" t="s">
        <v>14</v>
      </c>
      <c r="G610" s="32">
        <v>46.5</v>
      </c>
      <c r="H610" s="33"/>
      <c r="I610" s="24"/>
      <c r="J610" s="25">
        <f>IF(AND(G610= "",H610= ""), 0, ROUND(ROUND(I610, 2) * ROUND(IF(H610="",G610,H610),  2), 2))</f>
        <v>0</v>
      </c>
      <c r="K610" s="7"/>
      <c r="M610" s="26">
        <v>0.2</v>
      </c>
      <c r="Q610" s="7">
        <v>17039</v>
      </c>
    </row>
    <row r="611" spans="1:17" x14ac:dyDescent="0.25">
      <c r="A611" s="28" t="s">
        <v>101</v>
      </c>
      <c r="B611" s="31"/>
      <c r="C611" s="75" t="s">
        <v>100</v>
      </c>
      <c r="D611" s="75"/>
      <c r="E611" s="75"/>
      <c r="F611" s="31"/>
      <c r="G611" s="31"/>
      <c r="H611" s="31"/>
      <c r="I611" s="31"/>
      <c r="J611" s="31"/>
    </row>
    <row r="612" spans="1:17" hidden="1" x14ac:dyDescent="0.25">
      <c r="A612" s="7" t="s">
        <v>52</v>
      </c>
    </row>
    <row r="613" spans="1:17" x14ac:dyDescent="0.25">
      <c r="A613" s="7">
        <v>9</v>
      </c>
      <c r="B613" s="19" t="s">
        <v>282</v>
      </c>
      <c r="C613" s="72" t="s">
        <v>283</v>
      </c>
      <c r="D613" s="73"/>
      <c r="E613" s="73"/>
      <c r="F613" s="21" t="s">
        <v>284</v>
      </c>
      <c r="G613" s="32">
        <v>50</v>
      </c>
      <c r="H613" s="33"/>
      <c r="I613" s="24"/>
      <c r="J613" s="25">
        <f>IF(AND(G613= "",H613= ""), 0, ROUND(ROUND(I613, 2) * ROUND(IF(H613="",G613,H613),  2), 2))</f>
        <v>0</v>
      </c>
      <c r="K613" s="7"/>
      <c r="M613" s="26">
        <v>0.2</v>
      </c>
      <c r="Q613" s="7">
        <v>21061</v>
      </c>
    </row>
    <row r="614" spans="1:17" x14ac:dyDescent="0.25">
      <c r="A614" s="28" t="s">
        <v>198</v>
      </c>
      <c r="B614" s="31"/>
      <c r="C614" s="75" t="s">
        <v>197</v>
      </c>
      <c r="D614" s="75"/>
      <c r="E614" s="75"/>
      <c r="F614" s="31"/>
      <c r="G614" s="31"/>
      <c r="H614" s="31"/>
      <c r="I614" s="31"/>
      <c r="J614" s="31"/>
    </row>
    <row r="615" spans="1:17" hidden="1" x14ac:dyDescent="0.25">
      <c r="A615" s="7" t="s">
        <v>52</v>
      </c>
    </row>
    <row r="616" spans="1:17" hidden="1" x14ac:dyDescent="0.25">
      <c r="A616" s="7" t="s">
        <v>60</v>
      </c>
    </row>
    <row r="617" spans="1:17" hidden="1" x14ac:dyDescent="0.25">
      <c r="A617" s="7" t="s">
        <v>61</v>
      </c>
    </row>
    <row r="618" spans="1:17" hidden="1" x14ac:dyDescent="0.25">
      <c r="A618" s="7" t="s">
        <v>64</v>
      </c>
    </row>
    <row r="619" spans="1:17" hidden="1" x14ac:dyDescent="0.25">
      <c r="A619" s="7" t="s">
        <v>53</v>
      </c>
    </row>
    <row r="620" spans="1:17" ht="18" customHeight="1" x14ac:dyDescent="0.25">
      <c r="A620" s="7">
        <v>4</v>
      </c>
      <c r="B620" s="16" t="s">
        <v>285</v>
      </c>
      <c r="C620" s="71" t="s">
        <v>286</v>
      </c>
      <c r="D620" s="71"/>
      <c r="E620" s="71"/>
      <c r="F620" s="18"/>
      <c r="G620" s="18"/>
      <c r="H620" s="18"/>
      <c r="I620" s="18"/>
      <c r="J620" s="18"/>
      <c r="K620" s="7"/>
    </row>
    <row r="621" spans="1:17" ht="16.899999999999999" customHeight="1" x14ac:dyDescent="0.25">
      <c r="A621" s="7">
        <v>5</v>
      </c>
      <c r="B621" s="16" t="s">
        <v>287</v>
      </c>
      <c r="C621" s="74" t="s">
        <v>288</v>
      </c>
      <c r="D621" s="74"/>
      <c r="E621" s="74"/>
      <c r="F621" s="27"/>
      <c r="G621" s="27"/>
      <c r="H621" s="27"/>
      <c r="I621" s="27"/>
      <c r="J621" s="27"/>
      <c r="K621" s="7"/>
    </row>
    <row r="622" spans="1:17" hidden="1" x14ac:dyDescent="0.25">
      <c r="A622" s="7" t="s">
        <v>60</v>
      </c>
    </row>
    <row r="623" spans="1:17" hidden="1" x14ac:dyDescent="0.25">
      <c r="A623" s="7" t="s">
        <v>60</v>
      </c>
    </row>
    <row r="624" spans="1:17" hidden="1" x14ac:dyDescent="0.25">
      <c r="A624" s="7" t="s">
        <v>61</v>
      </c>
    </row>
    <row r="625" spans="1:11" hidden="1" x14ac:dyDescent="0.25">
      <c r="A625" s="7" t="s">
        <v>64</v>
      </c>
    </row>
    <row r="626" spans="1:11" ht="16.899999999999999" customHeight="1" x14ac:dyDescent="0.25">
      <c r="A626" s="7">
        <v>5</v>
      </c>
      <c r="B626" s="16" t="s">
        <v>289</v>
      </c>
      <c r="C626" s="74" t="s">
        <v>290</v>
      </c>
      <c r="D626" s="74"/>
      <c r="E626" s="74"/>
      <c r="F626" s="27"/>
      <c r="G626" s="27"/>
      <c r="H626" s="27"/>
      <c r="I626" s="27"/>
      <c r="J626" s="27"/>
      <c r="K626" s="7"/>
    </row>
    <row r="627" spans="1:11" hidden="1" x14ac:dyDescent="0.25">
      <c r="A627" s="7" t="s">
        <v>60</v>
      </c>
    </row>
    <row r="628" spans="1:11" hidden="1" x14ac:dyDescent="0.25">
      <c r="A628" s="7" t="s">
        <v>60</v>
      </c>
    </row>
    <row r="629" spans="1:11" hidden="1" x14ac:dyDescent="0.25">
      <c r="A629" s="7" t="s">
        <v>61</v>
      </c>
    </row>
    <row r="630" spans="1:11" hidden="1" x14ac:dyDescent="0.25">
      <c r="A630" s="7" t="s">
        <v>64</v>
      </c>
    </row>
    <row r="631" spans="1:11" ht="16.899999999999999" customHeight="1" x14ac:dyDescent="0.25">
      <c r="A631" s="7">
        <v>5</v>
      </c>
      <c r="B631" s="16" t="s">
        <v>291</v>
      </c>
      <c r="C631" s="74" t="s">
        <v>292</v>
      </c>
      <c r="D631" s="74"/>
      <c r="E631" s="74"/>
      <c r="F631" s="27"/>
      <c r="G631" s="27"/>
      <c r="H631" s="27"/>
      <c r="I631" s="27"/>
      <c r="J631" s="27"/>
      <c r="K631" s="7"/>
    </row>
    <row r="632" spans="1:11" ht="16.899999999999999" customHeight="1" x14ac:dyDescent="0.25">
      <c r="A632" s="7">
        <v>6</v>
      </c>
      <c r="B632" s="16" t="s">
        <v>293</v>
      </c>
      <c r="C632" s="76" t="s">
        <v>294</v>
      </c>
      <c r="D632" s="76"/>
      <c r="E632" s="76"/>
      <c r="F632" s="34"/>
      <c r="G632" s="34"/>
      <c r="H632" s="34"/>
      <c r="I632" s="34"/>
      <c r="J632" s="34"/>
      <c r="K632" s="7"/>
    </row>
    <row r="633" spans="1:11" hidden="1" x14ac:dyDescent="0.25">
      <c r="A633" s="7" t="s">
        <v>295</v>
      </c>
    </row>
    <row r="634" spans="1:11" hidden="1" x14ac:dyDescent="0.25">
      <c r="A634" s="7" t="s">
        <v>296</v>
      </c>
    </row>
    <row r="635" spans="1:11" hidden="1" x14ac:dyDescent="0.25">
      <c r="A635" s="7" t="s">
        <v>297</v>
      </c>
    </row>
    <row r="636" spans="1:11" x14ac:dyDescent="0.25">
      <c r="A636" s="7">
        <v>6</v>
      </c>
      <c r="B636" s="16" t="s">
        <v>298</v>
      </c>
      <c r="C636" s="76" t="s">
        <v>299</v>
      </c>
      <c r="D636" s="76"/>
      <c r="E636" s="76"/>
      <c r="F636" s="34"/>
      <c r="G636" s="34"/>
      <c r="H636" s="34"/>
      <c r="I636" s="34"/>
      <c r="J636" s="34"/>
      <c r="K636" s="7"/>
    </row>
    <row r="637" spans="1:11" hidden="1" x14ac:dyDescent="0.25">
      <c r="A637" s="7" t="s">
        <v>295</v>
      </c>
    </row>
    <row r="638" spans="1:11" hidden="1" x14ac:dyDescent="0.25">
      <c r="A638" s="7" t="s">
        <v>296</v>
      </c>
    </row>
    <row r="639" spans="1:11" hidden="1" x14ac:dyDescent="0.25">
      <c r="A639" s="7" t="s">
        <v>297</v>
      </c>
    </row>
    <row r="640" spans="1:11" hidden="1" x14ac:dyDescent="0.25">
      <c r="A640" s="7" t="s">
        <v>64</v>
      </c>
    </row>
    <row r="641" spans="1:17" x14ac:dyDescent="0.25">
      <c r="A641" s="7">
        <v>9</v>
      </c>
      <c r="B641" s="19" t="s">
        <v>300</v>
      </c>
      <c r="C641" s="72" t="s">
        <v>301</v>
      </c>
      <c r="D641" s="73"/>
      <c r="E641" s="73"/>
      <c r="F641" s="21" t="s">
        <v>51</v>
      </c>
      <c r="G641" s="22">
        <v>1</v>
      </c>
      <c r="H641" s="23"/>
      <c r="I641" s="24"/>
      <c r="J641" s="25">
        <f>IF(AND(G641= "",H641= ""), 0, ROUND(ROUND(I641, 2) * ROUND(IF(H641="",G641,H641),  0), 2))</f>
        <v>0</v>
      </c>
      <c r="K641" s="7"/>
      <c r="M641" s="26">
        <v>0.2</v>
      </c>
      <c r="Q641" s="7">
        <v>17039</v>
      </c>
    </row>
    <row r="642" spans="1:17" x14ac:dyDescent="0.25">
      <c r="A642" s="28" t="s">
        <v>101</v>
      </c>
      <c r="B642" s="31"/>
      <c r="C642" s="75" t="s">
        <v>100</v>
      </c>
      <c r="D642" s="75"/>
      <c r="E642" s="75"/>
      <c r="F642" s="31"/>
      <c r="G642" s="31"/>
      <c r="H642" s="31"/>
      <c r="I642" s="31"/>
      <c r="J642" s="31"/>
    </row>
    <row r="643" spans="1:17" hidden="1" x14ac:dyDescent="0.25">
      <c r="A643" s="7" t="s">
        <v>52</v>
      </c>
    </row>
    <row r="644" spans="1:17" x14ac:dyDescent="0.25">
      <c r="A644" s="7">
        <v>9</v>
      </c>
      <c r="B644" s="19" t="s">
        <v>302</v>
      </c>
      <c r="C644" s="72" t="s">
        <v>303</v>
      </c>
      <c r="D644" s="73"/>
      <c r="E644" s="73"/>
      <c r="F644" s="21" t="s">
        <v>51</v>
      </c>
      <c r="G644" s="22">
        <v>1</v>
      </c>
      <c r="H644" s="23"/>
      <c r="I644" s="24"/>
      <c r="J644" s="25">
        <f>IF(AND(G644= "",H644= ""), 0, ROUND(ROUND(I644, 2) * ROUND(IF(H644="",G644,H644),  0), 2))</f>
        <v>0</v>
      </c>
      <c r="K644" s="7"/>
      <c r="M644" s="26">
        <v>0.2</v>
      </c>
      <c r="Q644" s="7">
        <v>21061</v>
      </c>
    </row>
    <row r="645" spans="1:17" x14ac:dyDescent="0.25">
      <c r="A645" s="28" t="s">
        <v>198</v>
      </c>
      <c r="B645" s="31"/>
      <c r="C645" s="75" t="s">
        <v>197</v>
      </c>
      <c r="D645" s="75"/>
      <c r="E645" s="75"/>
      <c r="F645" s="31"/>
      <c r="G645" s="31"/>
      <c r="H645" s="31"/>
      <c r="I645" s="31"/>
      <c r="J645" s="31"/>
    </row>
    <row r="646" spans="1:17" hidden="1" x14ac:dyDescent="0.25">
      <c r="A646" s="7" t="s">
        <v>52</v>
      </c>
    </row>
    <row r="647" spans="1:17" hidden="1" x14ac:dyDescent="0.25">
      <c r="A647" s="7" t="s">
        <v>53</v>
      </c>
    </row>
    <row r="648" spans="1:17" hidden="1" x14ac:dyDescent="0.25">
      <c r="A648" s="7" t="s">
        <v>43</v>
      </c>
    </row>
    <row r="649" spans="1:17" ht="37.15" customHeight="1" x14ac:dyDescent="0.25">
      <c r="A649" s="7">
        <v>3</v>
      </c>
      <c r="B649" s="16">
        <v>12</v>
      </c>
      <c r="C649" s="70" t="s">
        <v>304</v>
      </c>
      <c r="D649" s="70"/>
      <c r="E649" s="70"/>
      <c r="F649" s="17"/>
      <c r="G649" s="17"/>
      <c r="H649" s="17"/>
      <c r="I649" s="17"/>
      <c r="J649" s="17"/>
      <c r="K649" s="7"/>
    </row>
    <row r="650" spans="1:17" ht="18" customHeight="1" x14ac:dyDescent="0.25">
      <c r="A650" s="7">
        <v>4</v>
      </c>
      <c r="B650" s="16" t="s">
        <v>305</v>
      </c>
      <c r="C650" s="71" t="s">
        <v>306</v>
      </c>
      <c r="D650" s="71"/>
      <c r="E650" s="71"/>
      <c r="F650" s="18"/>
      <c r="G650" s="18"/>
      <c r="H650" s="18"/>
      <c r="I650" s="18"/>
      <c r="J650" s="18"/>
      <c r="K650" s="7"/>
    </row>
    <row r="651" spans="1:17" ht="39.4" customHeight="1" x14ac:dyDescent="0.25">
      <c r="A651" s="7" t="s">
        <v>307</v>
      </c>
      <c r="B651" s="20"/>
      <c r="C651" s="73" t="s">
        <v>308</v>
      </c>
      <c r="D651" s="73"/>
      <c r="E651" s="73"/>
      <c r="F651" s="20"/>
      <c r="G651" s="20"/>
      <c r="H651" s="20"/>
      <c r="I651" s="20"/>
      <c r="J651" s="20"/>
    </row>
    <row r="652" spans="1:17" x14ac:dyDescent="0.25">
      <c r="A652" s="7">
        <v>5</v>
      </c>
      <c r="B652" s="16" t="s">
        <v>309</v>
      </c>
      <c r="C652" s="74" t="s">
        <v>310</v>
      </c>
      <c r="D652" s="74"/>
      <c r="E652" s="74"/>
      <c r="F652" s="27"/>
      <c r="G652" s="27"/>
      <c r="H652" s="27"/>
      <c r="I652" s="27"/>
      <c r="J652" s="27"/>
      <c r="K652" s="7"/>
    </row>
    <row r="653" spans="1:17" hidden="1" x14ac:dyDescent="0.25">
      <c r="A653" s="7" t="s">
        <v>61</v>
      </c>
    </row>
    <row r="654" spans="1:17" hidden="1" x14ac:dyDescent="0.25">
      <c r="A654" s="7" t="s">
        <v>60</v>
      </c>
    </row>
    <row r="655" spans="1:17" x14ac:dyDescent="0.25">
      <c r="A655" s="7">
        <v>9</v>
      </c>
      <c r="B655" s="19" t="s">
        <v>311</v>
      </c>
      <c r="C655" s="72" t="s">
        <v>312</v>
      </c>
      <c r="D655" s="73"/>
      <c r="E655" s="73"/>
      <c r="F655" s="21" t="s">
        <v>14</v>
      </c>
      <c r="G655" s="32">
        <v>343</v>
      </c>
      <c r="H655" s="33"/>
      <c r="I655" s="24"/>
      <c r="J655" s="25">
        <f>IF(AND(G655= "",H655= ""), 0, ROUND(ROUND(I655, 2) * ROUND(IF(H655="",G655,H655),  2), 2))</f>
        <v>0</v>
      </c>
      <c r="K655" s="7"/>
      <c r="M655" s="26">
        <v>0.2</v>
      </c>
      <c r="Q655" s="7">
        <v>17039</v>
      </c>
    </row>
    <row r="656" spans="1:17" x14ac:dyDescent="0.25">
      <c r="A656" s="28" t="s">
        <v>101</v>
      </c>
      <c r="B656" s="31"/>
      <c r="C656" s="75" t="s">
        <v>100</v>
      </c>
      <c r="D656" s="75"/>
      <c r="E656" s="75"/>
      <c r="F656" s="31"/>
      <c r="G656" s="31"/>
      <c r="H656" s="31"/>
      <c r="I656" s="31"/>
      <c r="J656" s="31"/>
    </row>
    <row r="657" spans="1:17" hidden="1" x14ac:dyDescent="0.25">
      <c r="A657" s="7" t="s">
        <v>52</v>
      </c>
    </row>
    <row r="658" spans="1:17" x14ac:dyDescent="0.25">
      <c r="A658" s="7">
        <v>9</v>
      </c>
      <c r="B658" s="19" t="s">
        <v>313</v>
      </c>
      <c r="C658" s="72" t="s">
        <v>314</v>
      </c>
      <c r="D658" s="73"/>
      <c r="E658" s="73"/>
      <c r="F658" s="21" t="s">
        <v>14</v>
      </c>
      <c r="G658" s="32">
        <v>342</v>
      </c>
      <c r="H658" s="33"/>
      <c r="I658" s="24"/>
      <c r="J658" s="25">
        <f>IF(AND(G658= "",H658= ""), 0, ROUND(ROUND(I658, 2) * ROUND(IF(H658="",G658,H658),  2), 2))</f>
        <v>0</v>
      </c>
      <c r="K658" s="7"/>
      <c r="M658" s="26">
        <v>0.2</v>
      </c>
      <c r="Q658" s="7">
        <v>12563</v>
      </c>
    </row>
    <row r="659" spans="1:17" x14ac:dyDescent="0.25">
      <c r="A659" s="28" t="s">
        <v>104</v>
      </c>
      <c r="B659" s="31"/>
      <c r="C659" s="75" t="s">
        <v>94</v>
      </c>
      <c r="D659" s="75"/>
      <c r="E659" s="75"/>
      <c r="F659" s="31"/>
      <c r="G659" s="31"/>
      <c r="H659" s="31"/>
      <c r="I659" s="31"/>
      <c r="J659" s="31"/>
    </row>
    <row r="660" spans="1:17" hidden="1" x14ac:dyDescent="0.25">
      <c r="A660" s="7" t="s">
        <v>52</v>
      </c>
    </row>
    <row r="661" spans="1:17" x14ac:dyDescent="0.25">
      <c r="A661" s="7">
        <v>9</v>
      </c>
      <c r="B661" s="19" t="s">
        <v>315</v>
      </c>
      <c r="C661" s="72" t="s">
        <v>316</v>
      </c>
      <c r="D661" s="73"/>
      <c r="E661" s="73"/>
      <c r="F661" s="21" t="s">
        <v>14</v>
      </c>
      <c r="G661" s="32">
        <v>130</v>
      </c>
      <c r="H661" s="33"/>
      <c r="I661" s="24"/>
      <c r="J661" s="25">
        <f>IF(AND(G661= "",H661= ""), 0, ROUND(ROUND(I661, 2) * ROUND(IF(H661="",G661,H661),  2), 2))</f>
        <v>0</v>
      </c>
      <c r="K661" s="7"/>
      <c r="M661" s="26">
        <v>0.2</v>
      </c>
      <c r="Q661" s="7">
        <v>5551</v>
      </c>
    </row>
    <row r="662" spans="1:17" x14ac:dyDescent="0.25">
      <c r="A662" s="28" t="s">
        <v>108</v>
      </c>
      <c r="B662" s="31"/>
      <c r="C662" s="75" t="s">
        <v>107</v>
      </c>
      <c r="D662" s="75"/>
      <c r="E662" s="75"/>
      <c r="F662" s="31"/>
      <c r="G662" s="31"/>
      <c r="H662" s="31"/>
      <c r="I662" s="31"/>
      <c r="J662" s="31"/>
    </row>
    <row r="663" spans="1:17" hidden="1" x14ac:dyDescent="0.25">
      <c r="A663" s="7" t="s">
        <v>52</v>
      </c>
    </row>
    <row r="664" spans="1:17" x14ac:dyDescent="0.25">
      <c r="A664" s="7">
        <v>9</v>
      </c>
      <c r="B664" s="19" t="s">
        <v>317</v>
      </c>
      <c r="C664" s="72" t="s">
        <v>318</v>
      </c>
      <c r="D664" s="73"/>
      <c r="E664" s="73"/>
      <c r="F664" s="21" t="s">
        <v>14</v>
      </c>
      <c r="G664" s="32">
        <v>323</v>
      </c>
      <c r="H664" s="33"/>
      <c r="I664" s="24"/>
      <c r="J664" s="25">
        <f>IF(AND(G664= "",H664= ""), 0, ROUND(ROUND(I664, 2) * ROUND(IF(H664="",G664,H664),  2), 2))</f>
        <v>0</v>
      </c>
      <c r="K664" s="7"/>
      <c r="M664" s="26">
        <v>0.2</v>
      </c>
      <c r="Q664" s="7">
        <v>5784</v>
      </c>
    </row>
    <row r="665" spans="1:17" x14ac:dyDescent="0.25">
      <c r="A665" s="28" t="s">
        <v>112</v>
      </c>
      <c r="B665" s="31"/>
      <c r="C665" s="75" t="s">
        <v>111</v>
      </c>
      <c r="D665" s="75"/>
      <c r="E665" s="75"/>
      <c r="F665" s="31"/>
      <c r="G665" s="31"/>
      <c r="H665" s="31"/>
      <c r="I665" s="31"/>
      <c r="J665" s="31"/>
    </row>
    <row r="666" spans="1:17" hidden="1" x14ac:dyDescent="0.25">
      <c r="A666" s="7" t="s">
        <v>52</v>
      </c>
    </row>
    <row r="667" spans="1:17" hidden="1" x14ac:dyDescent="0.25">
      <c r="A667" s="7" t="s">
        <v>64</v>
      </c>
    </row>
    <row r="668" spans="1:17" x14ac:dyDescent="0.25">
      <c r="A668" s="7">
        <v>5</v>
      </c>
      <c r="B668" s="16" t="s">
        <v>319</v>
      </c>
      <c r="C668" s="74" t="s">
        <v>320</v>
      </c>
      <c r="D668" s="74"/>
      <c r="E668" s="74"/>
      <c r="F668" s="27"/>
      <c r="G668" s="27"/>
      <c r="H668" s="27"/>
      <c r="I668" s="27"/>
      <c r="J668" s="27"/>
      <c r="K668" s="7"/>
    </row>
    <row r="669" spans="1:17" hidden="1" x14ac:dyDescent="0.25">
      <c r="A669" s="7" t="s">
        <v>60</v>
      </c>
    </row>
    <row r="670" spans="1:17" ht="16.899999999999999" customHeight="1" x14ac:dyDescent="0.25">
      <c r="A670" s="7">
        <v>6</v>
      </c>
      <c r="B670" s="16" t="s">
        <v>321</v>
      </c>
      <c r="C670" s="76" t="s">
        <v>322</v>
      </c>
      <c r="D670" s="76"/>
      <c r="E670" s="76"/>
      <c r="F670" s="34"/>
      <c r="G670" s="34"/>
      <c r="H670" s="34"/>
      <c r="I670" s="34"/>
      <c r="J670" s="34"/>
      <c r="K670" s="7"/>
    </row>
    <row r="671" spans="1:17" hidden="1" x14ac:dyDescent="0.25">
      <c r="A671" s="7" t="s">
        <v>297</v>
      </c>
    </row>
    <row r="672" spans="1:17" x14ac:dyDescent="0.25">
      <c r="A672" s="7">
        <v>6</v>
      </c>
      <c r="B672" s="16" t="s">
        <v>323</v>
      </c>
      <c r="C672" s="76" t="s">
        <v>324</v>
      </c>
      <c r="D672" s="76"/>
      <c r="E672" s="76"/>
      <c r="F672" s="34"/>
      <c r="G672" s="34"/>
      <c r="H672" s="34"/>
      <c r="I672" s="34"/>
      <c r="J672" s="34"/>
      <c r="K672" s="7"/>
    </row>
    <row r="673" spans="1:17" hidden="1" x14ac:dyDescent="0.25">
      <c r="A673" s="7" t="s">
        <v>297</v>
      </c>
    </row>
    <row r="674" spans="1:17" ht="16.899999999999999" customHeight="1" x14ac:dyDescent="0.25">
      <c r="A674" s="7">
        <v>6</v>
      </c>
      <c r="B674" s="16" t="s">
        <v>325</v>
      </c>
      <c r="C674" s="76" t="s">
        <v>326</v>
      </c>
      <c r="D674" s="76"/>
      <c r="E674" s="76"/>
      <c r="F674" s="34"/>
      <c r="G674" s="34"/>
      <c r="H674" s="34"/>
      <c r="I674" s="34"/>
      <c r="J674" s="34"/>
      <c r="K674" s="7"/>
    </row>
    <row r="675" spans="1:17" hidden="1" x14ac:dyDescent="0.25">
      <c r="A675" s="7" t="s">
        <v>297</v>
      </c>
    </row>
    <row r="676" spans="1:17" ht="16.899999999999999" customHeight="1" x14ac:dyDescent="0.25">
      <c r="A676" s="7">
        <v>6</v>
      </c>
      <c r="B676" s="16" t="s">
        <v>327</v>
      </c>
      <c r="C676" s="76" t="s">
        <v>328</v>
      </c>
      <c r="D676" s="76"/>
      <c r="E676" s="76"/>
      <c r="F676" s="34"/>
      <c r="G676" s="34"/>
      <c r="H676" s="34"/>
      <c r="I676" s="34"/>
      <c r="J676" s="34"/>
      <c r="K676" s="7"/>
    </row>
    <row r="677" spans="1:17" x14ac:dyDescent="0.25">
      <c r="A677" s="7">
        <v>9</v>
      </c>
      <c r="B677" s="19" t="s">
        <v>329</v>
      </c>
      <c r="C677" s="72" t="s">
        <v>330</v>
      </c>
      <c r="D677" s="73"/>
      <c r="E677" s="73"/>
      <c r="F677" s="21" t="s">
        <v>51</v>
      </c>
      <c r="G677" s="22">
        <v>1</v>
      </c>
      <c r="H677" s="23"/>
      <c r="I677" s="24"/>
      <c r="J677" s="25">
        <f>IF(AND(G677= "",H677= ""), 0, ROUND(ROUND(I677, 2) * ROUND(IF(H677="",G677,H677),  0), 2))</f>
        <v>0</v>
      </c>
      <c r="K677" s="7"/>
      <c r="M677" s="26">
        <v>0.2</v>
      </c>
      <c r="Q677" s="7">
        <v>17039</v>
      </c>
    </row>
    <row r="678" spans="1:17" x14ac:dyDescent="0.25">
      <c r="A678" s="28" t="s">
        <v>101</v>
      </c>
      <c r="B678" s="31"/>
      <c r="C678" s="75" t="s">
        <v>100</v>
      </c>
      <c r="D678" s="75"/>
      <c r="E678" s="75"/>
      <c r="F678" s="31"/>
      <c r="G678" s="31"/>
      <c r="H678" s="31"/>
      <c r="I678" s="31"/>
      <c r="J678" s="31"/>
    </row>
    <row r="679" spans="1:17" hidden="1" x14ac:dyDescent="0.25">
      <c r="A679" s="7" t="s">
        <v>52</v>
      </c>
    </row>
    <row r="680" spans="1:17" x14ac:dyDescent="0.25">
      <c r="A680" s="7">
        <v>9</v>
      </c>
      <c r="B680" s="19" t="s">
        <v>331</v>
      </c>
      <c r="C680" s="72" t="s">
        <v>332</v>
      </c>
      <c r="D680" s="73"/>
      <c r="E680" s="73"/>
      <c r="F680" s="21" t="s">
        <v>51</v>
      </c>
      <c r="G680" s="22">
        <v>1</v>
      </c>
      <c r="H680" s="23"/>
      <c r="I680" s="24"/>
      <c r="J680" s="25">
        <f>IF(AND(G680= "",H680= ""), 0, ROUND(ROUND(I680, 2) * ROUND(IF(H680="",G680,H680),  0), 2))</f>
        <v>0</v>
      </c>
      <c r="K680" s="7"/>
      <c r="M680" s="26">
        <v>0.2</v>
      </c>
      <c r="Q680" s="7">
        <v>12563</v>
      </c>
    </row>
    <row r="681" spans="1:17" x14ac:dyDescent="0.25">
      <c r="A681" s="28" t="s">
        <v>104</v>
      </c>
      <c r="B681" s="31"/>
      <c r="C681" s="75" t="s">
        <v>94</v>
      </c>
      <c r="D681" s="75"/>
      <c r="E681" s="75"/>
      <c r="F681" s="31"/>
      <c r="G681" s="31"/>
      <c r="H681" s="31"/>
      <c r="I681" s="31"/>
      <c r="J681" s="31"/>
    </row>
    <row r="682" spans="1:17" hidden="1" x14ac:dyDescent="0.25">
      <c r="A682" s="7" t="s">
        <v>52</v>
      </c>
    </row>
    <row r="683" spans="1:17" x14ac:dyDescent="0.25">
      <c r="A683" s="7">
        <v>9</v>
      </c>
      <c r="B683" s="19" t="s">
        <v>333</v>
      </c>
      <c r="C683" s="72" t="s">
        <v>334</v>
      </c>
      <c r="D683" s="73"/>
      <c r="E683" s="73"/>
      <c r="F683" s="21" t="s">
        <v>51</v>
      </c>
      <c r="G683" s="22">
        <v>1</v>
      </c>
      <c r="H683" s="23"/>
      <c r="I683" s="24"/>
      <c r="J683" s="25">
        <f>IF(AND(G683= "",H683= ""), 0, ROUND(ROUND(I683, 2) * ROUND(IF(H683="",G683,H683),  0), 2))</f>
        <v>0</v>
      </c>
      <c r="K683" s="7"/>
      <c r="M683" s="26">
        <v>0.2</v>
      </c>
      <c r="Q683" s="7">
        <v>5551</v>
      </c>
    </row>
    <row r="684" spans="1:17" x14ac:dyDescent="0.25">
      <c r="A684" s="28" t="s">
        <v>108</v>
      </c>
      <c r="B684" s="31"/>
      <c r="C684" s="75" t="s">
        <v>107</v>
      </c>
      <c r="D684" s="75"/>
      <c r="E684" s="75"/>
      <c r="F684" s="31"/>
      <c r="G684" s="31"/>
      <c r="H684" s="31"/>
      <c r="I684" s="31"/>
      <c r="J684" s="31"/>
    </row>
    <row r="685" spans="1:17" hidden="1" x14ac:dyDescent="0.25">
      <c r="A685" s="7" t="s">
        <v>52</v>
      </c>
    </row>
    <row r="686" spans="1:17" x14ac:dyDescent="0.25">
      <c r="A686" s="7">
        <v>9</v>
      </c>
      <c r="B686" s="19" t="s">
        <v>335</v>
      </c>
      <c r="C686" s="72" t="s">
        <v>336</v>
      </c>
      <c r="D686" s="73"/>
      <c r="E686" s="73"/>
      <c r="F686" s="21" t="s">
        <v>51</v>
      </c>
      <c r="G686" s="22">
        <v>1</v>
      </c>
      <c r="H686" s="23"/>
      <c r="I686" s="24"/>
      <c r="J686" s="25">
        <f>IF(AND(G686= "",H686= ""), 0, ROUND(ROUND(I686, 2) * ROUND(IF(H686="",G686,H686),  0), 2))</f>
        <v>0</v>
      </c>
      <c r="K686" s="7"/>
      <c r="M686" s="26">
        <v>0.2</v>
      </c>
      <c r="Q686" s="7">
        <v>5784</v>
      </c>
    </row>
    <row r="687" spans="1:17" x14ac:dyDescent="0.25">
      <c r="A687" s="28" t="s">
        <v>112</v>
      </c>
      <c r="B687" s="31"/>
      <c r="C687" s="75" t="s">
        <v>111</v>
      </c>
      <c r="D687" s="75"/>
      <c r="E687" s="75"/>
      <c r="F687" s="31"/>
      <c r="G687" s="31"/>
      <c r="H687" s="31"/>
      <c r="I687" s="31"/>
      <c r="J687" s="31"/>
    </row>
    <row r="688" spans="1:17" hidden="1" x14ac:dyDescent="0.25">
      <c r="A688" s="7" t="s">
        <v>52</v>
      </c>
    </row>
    <row r="689" spans="1:17" hidden="1" x14ac:dyDescent="0.25">
      <c r="A689" s="7" t="s">
        <v>297</v>
      </c>
    </row>
    <row r="690" spans="1:17" hidden="1" x14ac:dyDescent="0.25">
      <c r="A690" s="7" t="s">
        <v>64</v>
      </c>
    </row>
    <row r="691" spans="1:17" hidden="1" x14ac:dyDescent="0.25">
      <c r="A691" s="7" t="s">
        <v>53</v>
      </c>
    </row>
    <row r="692" spans="1:17" ht="18" customHeight="1" x14ac:dyDescent="0.25">
      <c r="A692" s="7">
        <v>4</v>
      </c>
      <c r="B692" s="16" t="s">
        <v>337</v>
      </c>
      <c r="C692" s="71" t="s">
        <v>338</v>
      </c>
      <c r="D692" s="71"/>
      <c r="E692" s="71"/>
      <c r="F692" s="18"/>
      <c r="G692" s="18"/>
      <c r="H692" s="18"/>
      <c r="I692" s="18"/>
      <c r="J692" s="18"/>
      <c r="K692" s="7" t="s">
        <v>339</v>
      </c>
    </row>
    <row r="693" spans="1:17" x14ac:dyDescent="0.25">
      <c r="A693" s="7">
        <v>5</v>
      </c>
      <c r="B693" s="16" t="s">
        <v>340</v>
      </c>
      <c r="C693" s="74" t="s">
        <v>310</v>
      </c>
      <c r="D693" s="74"/>
      <c r="E693" s="74"/>
      <c r="F693" s="27"/>
      <c r="G693" s="27"/>
      <c r="H693" s="27"/>
      <c r="I693" s="27"/>
      <c r="J693" s="27"/>
      <c r="K693" s="7" t="s">
        <v>339</v>
      </c>
    </row>
    <row r="694" spans="1:17" hidden="1" x14ac:dyDescent="0.25">
      <c r="A694" s="7" t="s">
        <v>61</v>
      </c>
    </row>
    <row r="695" spans="1:17" hidden="1" x14ac:dyDescent="0.25">
      <c r="A695" s="7" t="s">
        <v>60</v>
      </c>
    </row>
    <row r="696" spans="1:17" hidden="1" x14ac:dyDescent="0.25">
      <c r="A696" s="7" t="s">
        <v>60</v>
      </c>
    </row>
    <row r="697" spans="1:17" x14ac:dyDescent="0.25">
      <c r="A697" s="7">
        <v>9</v>
      </c>
      <c r="B697" s="19" t="s">
        <v>341</v>
      </c>
      <c r="C697" s="72" t="s">
        <v>342</v>
      </c>
      <c r="D697" s="73"/>
      <c r="E697" s="73"/>
      <c r="F697" s="21" t="s">
        <v>14</v>
      </c>
      <c r="G697" s="32">
        <v>59</v>
      </c>
      <c r="H697" s="33"/>
      <c r="I697" s="24"/>
      <c r="J697" s="25">
        <f>IF(AND(G697= "",H697= ""), 0, ROUND(ROUND(I697, 2) * ROUND(IF(H697="",G697,H697),  2), 2))</f>
        <v>0</v>
      </c>
      <c r="K697" s="7" t="s">
        <v>339</v>
      </c>
      <c r="L697" s="7">
        <v>116026</v>
      </c>
      <c r="M697" s="26">
        <v>0.2</v>
      </c>
      <c r="Q697" s="7">
        <v>12563</v>
      </c>
    </row>
    <row r="698" spans="1:17" x14ac:dyDescent="0.25">
      <c r="A698" s="28" t="s">
        <v>104</v>
      </c>
      <c r="B698" s="31"/>
      <c r="C698" s="75" t="s">
        <v>94</v>
      </c>
      <c r="D698" s="75"/>
      <c r="E698" s="75"/>
      <c r="F698" s="31"/>
      <c r="G698" s="31"/>
      <c r="H698" s="31"/>
      <c r="I698" s="31"/>
      <c r="J698" s="31"/>
    </row>
    <row r="699" spans="1:17" hidden="1" x14ac:dyDescent="0.25">
      <c r="A699" s="7" t="s">
        <v>52</v>
      </c>
    </row>
    <row r="700" spans="1:17" hidden="1" x14ac:dyDescent="0.25">
      <c r="A700" s="7" t="s">
        <v>64</v>
      </c>
    </row>
    <row r="701" spans="1:17" hidden="1" x14ac:dyDescent="0.25">
      <c r="A701" s="7" t="s">
        <v>53</v>
      </c>
    </row>
    <row r="702" spans="1:17" ht="18" customHeight="1" x14ac:dyDescent="0.25">
      <c r="A702" s="7">
        <v>4</v>
      </c>
      <c r="B702" s="16" t="s">
        <v>343</v>
      </c>
      <c r="C702" s="71" t="s">
        <v>344</v>
      </c>
      <c r="D702" s="71"/>
      <c r="E702" s="71"/>
      <c r="F702" s="18"/>
      <c r="G702" s="18"/>
      <c r="H702" s="18"/>
      <c r="I702" s="18"/>
      <c r="J702" s="18"/>
      <c r="K702" s="7"/>
    </row>
    <row r="703" spans="1:17" x14ac:dyDescent="0.25">
      <c r="A703" s="7">
        <v>5</v>
      </c>
      <c r="B703" s="16" t="s">
        <v>345</v>
      </c>
      <c r="C703" s="74" t="s">
        <v>346</v>
      </c>
      <c r="D703" s="74"/>
      <c r="E703" s="74"/>
      <c r="F703" s="27"/>
      <c r="G703" s="27"/>
      <c r="H703" s="27"/>
      <c r="I703" s="27"/>
      <c r="J703" s="27"/>
      <c r="K703" s="7"/>
    </row>
    <row r="704" spans="1:17" hidden="1" x14ac:dyDescent="0.25">
      <c r="A704" s="7" t="s">
        <v>61</v>
      </c>
    </row>
    <row r="705" spans="1:17" hidden="1" x14ac:dyDescent="0.25">
      <c r="A705" s="7" t="s">
        <v>60</v>
      </c>
    </row>
    <row r="706" spans="1:17" hidden="1" x14ac:dyDescent="0.25">
      <c r="A706" s="7" t="s">
        <v>60</v>
      </c>
    </row>
    <row r="707" spans="1:17" x14ac:dyDescent="0.25">
      <c r="A707" s="7">
        <v>9</v>
      </c>
      <c r="B707" s="19" t="s">
        <v>347</v>
      </c>
      <c r="C707" s="72" t="s">
        <v>348</v>
      </c>
      <c r="D707" s="73"/>
      <c r="E707" s="73"/>
      <c r="F707" s="21" t="s">
        <v>15</v>
      </c>
      <c r="G707" s="22">
        <v>1</v>
      </c>
      <c r="H707" s="23"/>
      <c r="I707" s="24"/>
      <c r="J707" s="25">
        <f>IF(AND(G707= "",H707= ""), 0, ROUND(ROUND(I707, 2) * ROUND(IF(H707="",G707,H707),  0), 2))</f>
        <v>0</v>
      </c>
      <c r="K707" s="7"/>
      <c r="M707" s="26">
        <v>0.2</v>
      </c>
      <c r="Q707" s="7">
        <v>12563</v>
      </c>
    </row>
    <row r="708" spans="1:17" x14ac:dyDescent="0.25">
      <c r="A708" s="28" t="s">
        <v>104</v>
      </c>
      <c r="B708" s="31"/>
      <c r="C708" s="75" t="s">
        <v>94</v>
      </c>
      <c r="D708" s="75"/>
      <c r="E708" s="75"/>
      <c r="F708" s="31"/>
      <c r="G708" s="31"/>
      <c r="H708" s="31"/>
      <c r="I708" s="31"/>
      <c r="J708" s="31"/>
    </row>
    <row r="709" spans="1:17" hidden="1" x14ac:dyDescent="0.25">
      <c r="A709" s="7" t="s">
        <v>52</v>
      </c>
    </row>
    <row r="710" spans="1:17" x14ac:dyDescent="0.25">
      <c r="A710" s="7">
        <v>9</v>
      </c>
      <c r="B710" s="19" t="s">
        <v>349</v>
      </c>
      <c r="C710" s="72" t="s">
        <v>350</v>
      </c>
      <c r="D710" s="73"/>
      <c r="E710" s="73"/>
      <c r="F710" s="21" t="s">
        <v>15</v>
      </c>
      <c r="G710" s="22">
        <v>1</v>
      </c>
      <c r="H710" s="23"/>
      <c r="I710" s="24"/>
      <c r="J710" s="25">
        <f>IF(AND(G710= "",H710= ""), 0, ROUND(ROUND(I710, 2) * ROUND(IF(H710="",G710,H710),  0), 2))</f>
        <v>0</v>
      </c>
      <c r="K710" s="7"/>
      <c r="M710" s="26">
        <v>0.2</v>
      </c>
      <c r="Q710" s="7">
        <v>5551</v>
      </c>
    </row>
    <row r="711" spans="1:17" x14ac:dyDescent="0.25">
      <c r="A711" s="28" t="s">
        <v>108</v>
      </c>
      <c r="B711" s="31"/>
      <c r="C711" s="75" t="s">
        <v>107</v>
      </c>
      <c r="D711" s="75"/>
      <c r="E711" s="75"/>
      <c r="F711" s="31"/>
      <c r="G711" s="31"/>
      <c r="H711" s="31"/>
      <c r="I711" s="31"/>
      <c r="J711" s="31"/>
    </row>
    <row r="712" spans="1:17" hidden="1" x14ac:dyDescent="0.25">
      <c r="A712" s="7" t="s">
        <v>52</v>
      </c>
    </row>
    <row r="713" spans="1:17" x14ac:dyDescent="0.25">
      <c r="A713" s="7">
        <v>9</v>
      </c>
      <c r="B713" s="19" t="s">
        <v>351</v>
      </c>
      <c r="C713" s="72" t="s">
        <v>352</v>
      </c>
      <c r="D713" s="73"/>
      <c r="E713" s="73"/>
      <c r="F713" s="21" t="s">
        <v>15</v>
      </c>
      <c r="G713" s="22">
        <v>1</v>
      </c>
      <c r="H713" s="23"/>
      <c r="I713" s="24"/>
      <c r="J713" s="25">
        <f>IF(AND(G713= "",H713= ""), 0, ROUND(ROUND(I713, 2) * ROUND(IF(H713="",G713,H713),  0), 2))</f>
        <v>0</v>
      </c>
      <c r="K713" s="7"/>
      <c r="M713" s="26">
        <v>0.2</v>
      </c>
      <c r="Q713" s="7">
        <v>5784</v>
      </c>
    </row>
    <row r="714" spans="1:17" x14ac:dyDescent="0.25">
      <c r="A714" s="28" t="s">
        <v>112</v>
      </c>
      <c r="B714" s="31"/>
      <c r="C714" s="75" t="s">
        <v>111</v>
      </c>
      <c r="D714" s="75"/>
      <c r="E714" s="75"/>
      <c r="F714" s="31"/>
      <c r="G714" s="31"/>
      <c r="H714" s="31"/>
      <c r="I714" s="31"/>
      <c r="J714" s="31"/>
    </row>
    <row r="715" spans="1:17" hidden="1" x14ac:dyDescent="0.25">
      <c r="A715" s="7" t="s">
        <v>52</v>
      </c>
    </row>
    <row r="716" spans="1:17" hidden="1" x14ac:dyDescent="0.25">
      <c r="A716" s="7" t="s">
        <v>64</v>
      </c>
    </row>
    <row r="717" spans="1:17" x14ac:dyDescent="0.25">
      <c r="A717" s="7">
        <v>5</v>
      </c>
      <c r="B717" s="16" t="s">
        <v>353</v>
      </c>
      <c r="C717" s="74" t="s">
        <v>354</v>
      </c>
      <c r="D717" s="74"/>
      <c r="E717" s="74"/>
      <c r="F717" s="27"/>
      <c r="G717" s="27"/>
      <c r="H717" s="27"/>
      <c r="I717" s="27"/>
      <c r="J717" s="27"/>
      <c r="K717" s="7"/>
    </row>
    <row r="718" spans="1:17" hidden="1" x14ac:dyDescent="0.25">
      <c r="A718" s="7" t="s">
        <v>60</v>
      </c>
    </row>
    <row r="719" spans="1:17" hidden="1" x14ac:dyDescent="0.25">
      <c r="A719" s="7" t="s">
        <v>60</v>
      </c>
    </row>
    <row r="720" spans="1:17" x14ac:dyDescent="0.25">
      <c r="A720" s="7">
        <v>9</v>
      </c>
      <c r="B720" s="19" t="s">
        <v>355</v>
      </c>
      <c r="C720" s="72" t="s">
        <v>356</v>
      </c>
      <c r="D720" s="73"/>
      <c r="E720" s="73"/>
      <c r="F720" s="21" t="s">
        <v>15</v>
      </c>
      <c r="G720" s="22">
        <v>1</v>
      </c>
      <c r="H720" s="23"/>
      <c r="I720" s="24"/>
      <c r="J720" s="25">
        <f>IF(AND(G720= "",H720= ""), 0, ROUND(ROUND(I720, 2) * ROUND(IF(H720="",G720,H720),  0), 2))</f>
        <v>0</v>
      </c>
      <c r="K720" s="7"/>
      <c r="M720" s="26">
        <v>0.2</v>
      </c>
      <c r="Q720" s="7">
        <v>17039</v>
      </c>
    </row>
    <row r="721" spans="1:17" x14ac:dyDescent="0.25">
      <c r="A721" s="28" t="s">
        <v>101</v>
      </c>
      <c r="B721" s="31"/>
      <c r="C721" s="75" t="s">
        <v>100</v>
      </c>
      <c r="D721" s="75"/>
      <c r="E721" s="75"/>
      <c r="F721" s="31"/>
      <c r="G721" s="31"/>
      <c r="H721" s="31"/>
      <c r="I721" s="31"/>
      <c r="J721" s="31"/>
    </row>
    <row r="722" spans="1:17" hidden="1" x14ac:dyDescent="0.25">
      <c r="A722" s="7" t="s">
        <v>52</v>
      </c>
    </row>
    <row r="723" spans="1:17" x14ac:dyDescent="0.25">
      <c r="A723" s="7">
        <v>9</v>
      </c>
      <c r="B723" s="19" t="s">
        <v>357</v>
      </c>
      <c r="C723" s="72" t="s">
        <v>358</v>
      </c>
      <c r="D723" s="73"/>
      <c r="E723" s="73"/>
      <c r="F723" s="21" t="s">
        <v>15</v>
      </c>
      <c r="G723" s="22">
        <v>2</v>
      </c>
      <c r="H723" s="23"/>
      <c r="I723" s="24"/>
      <c r="J723" s="25">
        <f>IF(AND(G723= "",H723= ""), 0, ROUND(ROUND(I723, 2) * ROUND(IF(H723="",G723,H723),  0), 2))</f>
        <v>0</v>
      </c>
      <c r="K723" s="7"/>
      <c r="M723" s="26">
        <v>0.2</v>
      </c>
      <c r="Q723" s="7">
        <v>12563</v>
      </c>
    </row>
    <row r="724" spans="1:17" x14ac:dyDescent="0.25">
      <c r="A724" s="28" t="s">
        <v>104</v>
      </c>
      <c r="B724" s="31"/>
      <c r="C724" s="75" t="s">
        <v>94</v>
      </c>
      <c r="D724" s="75"/>
      <c r="E724" s="75"/>
      <c r="F724" s="31"/>
      <c r="G724" s="31"/>
      <c r="H724" s="31"/>
      <c r="I724" s="31"/>
      <c r="J724" s="31"/>
    </row>
    <row r="725" spans="1:17" hidden="1" x14ac:dyDescent="0.25">
      <c r="A725" s="7" t="s">
        <v>52</v>
      </c>
    </row>
    <row r="726" spans="1:17" x14ac:dyDescent="0.25">
      <c r="A726" s="7">
        <v>9</v>
      </c>
      <c r="B726" s="19" t="s">
        <v>359</v>
      </c>
      <c r="C726" s="72" t="s">
        <v>360</v>
      </c>
      <c r="D726" s="73"/>
      <c r="E726" s="73"/>
      <c r="F726" s="21" t="s">
        <v>15</v>
      </c>
      <c r="G726" s="22">
        <v>1</v>
      </c>
      <c r="H726" s="23"/>
      <c r="I726" s="24"/>
      <c r="J726" s="25">
        <f>IF(AND(G726= "",H726= ""), 0, ROUND(ROUND(I726, 2) * ROUND(IF(H726="",G726,H726),  0), 2))</f>
        <v>0</v>
      </c>
      <c r="K726" s="7"/>
      <c r="M726" s="26">
        <v>0.2</v>
      </c>
      <c r="Q726" s="7">
        <v>12563</v>
      </c>
    </row>
    <row r="727" spans="1:17" x14ac:dyDescent="0.25">
      <c r="A727" s="28" t="s">
        <v>104</v>
      </c>
      <c r="B727" s="31"/>
      <c r="C727" s="75" t="s">
        <v>94</v>
      </c>
      <c r="D727" s="75"/>
      <c r="E727" s="75"/>
      <c r="F727" s="31"/>
      <c r="G727" s="31"/>
      <c r="H727" s="31"/>
      <c r="I727" s="31"/>
      <c r="J727" s="31"/>
    </row>
    <row r="728" spans="1:17" hidden="1" x14ac:dyDescent="0.25">
      <c r="A728" s="7" t="s">
        <v>52</v>
      </c>
    </row>
    <row r="729" spans="1:17" x14ac:dyDescent="0.25">
      <c r="A729" s="7">
        <v>9</v>
      </c>
      <c r="B729" s="19" t="s">
        <v>361</v>
      </c>
      <c r="C729" s="72" t="s">
        <v>362</v>
      </c>
      <c r="D729" s="73"/>
      <c r="E729" s="73"/>
      <c r="F729" s="21" t="s">
        <v>15</v>
      </c>
      <c r="G729" s="22">
        <v>1</v>
      </c>
      <c r="H729" s="23"/>
      <c r="I729" s="24"/>
      <c r="J729" s="25">
        <f>IF(AND(G729= "",H729= ""), 0, ROUND(ROUND(I729, 2) * ROUND(IF(H729="",G729,H729),  0), 2))</f>
        <v>0</v>
      </c>
      <c r="K729" s="7"/>
      <c r="M729" s="26">
        <v>0.2</v>
      </c>
      <c r="Q729" s="7">
        <v>5551</v>
      </c>
    </row>
    <row r="730" spans="1:17" x14ac:dyDescent="0.25">
      <c r="A730" s="28" t="s">
        <v>108</v>
      </c>
      <c r="B730" s="31"/>
      <c r="C730" s="75" t="s">
        <v>107</v>
      </c>
      <c r="D730" s="75"/>
      <c r="E730" s="75"/>
      <c r="F730" s="31"/>
      <c r="G730" s="31"/>
      <c r="H730" s="31"/>
      <c r="I730" s="31"/>
      <c r="J730" s="31"/>
    </row>
    <row r="731" spans="1:17" hidden="1" x14ac:dyDescent="0.25">
      <c r="A731" s="7" t="s">
        <v>52</v>
      </c>
    </row>
    <row r="732" spans="1:17" hidden="1" x14ac:dyDescent="0.25">
      <c r="A732" s="7" t="s">
        <v>64</v>
      </c>
    </row>
    <row r="733" spans="1:17" ht="16.899999999999999" customHeight="1" x14ac:dyDescent="0.25">
      <c r="A733" s="7">
        <v>5</v>
      </c>
      <c r="B733" s="16" t="s">
        <v>363</v>
      </c>
      <c r="C733" s="74" t="s">
        <v>364</v>
      </c>
      <c r="D733" s="74"/>
      <c r="E733" s="74"/>
      <c r="F733" s="27"/>
      <c r="G733" s="27"/>
      <c r="H733" s="27"/>
      <c r="I733" s="27"/>
      <c r="J733" s="27"/>
      <c r="K733" s="7"/>
    </row>
    <row r="734" spans="1:17" hidden="1" x14ac:dyDescent="0.25">
      <c r="A734" s="7" t="s">
        <v>60</v>
      </c>
    </row>
    <row r="735" spans="1:17" hidden="1" x14ac:dyDescent="0.25">
      <c r="A735" s="7" t="s">
        <v>60</v>
      </c>
    </row>
    <row r="736" spans="1:17" hidden="1" x14ac:dyDescent="0.25">
      <c r="A736" s="7" t="s">
        <v>60</v>
      </c>
    </row>
    <row r="737" spans="1:17" x14ac:dyDescent="0.25">
      <c r="A737" s="7">
        <v>9</v>
      </c>
      <c r="B737" s="19" t="s">
        <v>365</v>
      </c>
      <c r="C737" s="72" t="s">
        <v>366</v>
      </c>
      <c r="D737" s="73"/>
      <c r="E737" s="73"/>
      <c r="F737" s="21" t="s">
        <v>15</v>
      </c>
      <c r="G737" s="22">
        <v>3</v>
      </c>
      <c r="H737" s="23"/>
      <c r="I737" s="24"/>
      <c r="J737" s="25">
        <f>IF(AND(G737= "",H737= ""), 0, ROUND(ROUND(I737, 2) * ROUND(IF(H737="",G737,H737),  0), 2))</f>
        <v>0</v>
      </c>
      <c r="K737" s="7"/>
      <c r="M737" s="26">
        <v>0.2</v>
      </c>
      <c r="Q737" s="7">
        <v>17039</v>
      </c>
    </row>
    <row r="738" spans="1:17" x14ac:dyDescent="0.25">
      <c r="A738" s="28" t="s">
        <v>101</v>
      </c>
      <c r="B738" s="31"/>
      <c r="C738" s="75" t="s">
        <v>100</v>
      </c>
      <c r="D738" s="75"/>
      <c r="E738" s="75"/>
      <c r="F738" s="31"/>
      <c r="G738" s="31"/>
      <c r="H738" s="31"/>
      <c r="I738" s="31"/>
      <c r="J738" s="31"/>
    </row>
    <row r="739" spans="1:17" hidden="1" x14ac:dyDescent="0.25">
      <c r="A739" s="7" t="s">
        <v>52</v>
      </c>
    </row>
    <row r="740" spans="1:17" x14ac:dyDescent="0.25">
      <c r="A740" s="7">
        <v>9</v>
      </c>
      <c r="B740" s="19" t="s">
        <v>367</v>
      </c>
      <c r="C740" s="72" t="s">
        <v>368</v>
      </c>
      <c r="D740" s="73"/>
      <c r="E740" s="73"/>
      <c r="F740" s="21" t="s">
        <v>15</v>
      </c>
      <c r="G740" s="22">
        <v>1</v>
      </c>
      <c r="H740" s="23"/>
      <c r="I740" s="24"/>
      <c r="J740" s="25">
        <f>IF(AND(G740= "",H740= ""), 0, ROUND(ROUND(I740, 2) * ROUND(IF(H740="",G740,H740),  0), 2))</f>
        <v>0</v>
      </c>
      <c r="K740" s="7"/>
      <c r="M740" s="26">
        <v>0.2</v>
      </c>
      <c r="Q740" s="7">
        <v>12563</v>
      </c>
    </row>
    <row r="741" spans="1:17" x14ac:dyDescent="0.25">
      <c r="A741" s="28" t="s">
        <v>104</v>
      </c>
      <c r="B741" s="31"/>
      <c r="C741" s="75" t="s">
        <v>94</v>
      </c>
      <c r="D741" s="75"/>
      <c r="E741" s="75"/>
      <c r="F741" s="31"/>
      <c r="G741" s="31"/>
      <c r="H741" s="31"/>
      <c r="I741" s="31"/>
      <c r="J741" s="31"/>
    </row>
    <row r="742" spans="1:17" hidden="1" x14ac:dyDescent="0.25">
      <c r="A742" s="7" t="s">
        <v>52</v>
      </c>
    </row>
    <row r="743" spans="1:17" x14ac:dyDescent="0.25">
      <c r="A743" s="7">
        <v>9</v>
      </c>
      <c r="B743" s="19" t="s">
        <v>369</v>
      </c>
      <c r="C743" s="72" t="s">
        <v>370</v>
      </c>
      <c r="D743" s="73"/>
      <c r="E743" s="73"/>
      <c r="F743" s="21" t="s">
        <v>15</v>
      </c>
      <c r="G743" s="22">
        <v>1</v>
      </c>
      <c r="H743" s="23"/>
      <c r="I743" s="24"/>
      <c r="J743" s="25">
        <f>IF(AND(G743= "",H743= ""), 0, ROUND(ROUND(I743, 2) * ROUND(IF(H743="",G743,H743),  0), 2))</f>
        <v>0</v>
      </c>
      <c r="K743" s="7"/>
      <c r="M743" s="26">
        <v>0.2</v>
      </c>
      <c r="Q743" s="7">
        <v>5551</v>
      </c>
    </row>
    <row r="744" spans="1:17" x14ac:dyDescent="0.25">
      <c r="A744" s="28" t="s">
        <v>108</v>
      </c>
      <c r="B744" s="31"/>
      <c r="C744" s="75" t="s">
        <v>107</v>
      </c>
      <c r="D744" s="75"/>
      <c r="E744" s="75"/>
      <c r="F744" s="31"/>
      <c r="G744" s="31"/>
      <c r="H744" s="31"/>
      <c r="I744" s="31"/>
      <c r="J744" s="31"/>
    </row>
    <row r="745" spans="1:17" hidden="1" x14ac:dyDescent="0.25">
      <c r="A745" s="7" t="s">
        <v>52</v>
      </c>
    </row>
    <row r="746" spans="1:17" x14ac:dyDescent="0.25">
      <c r="A746" s="7">
        <v>9</v>
      </c>
      <c r="B746" s="19" t="s">
        <v>371</v>
      </c>
      <c r="C746" s="72" t="s">
        <v>372</v>
      </c>
      <c r="D746" s="73"/>
      <c r="E746" s="73"/>
      <c r="F746" s="21" t="s">
        <v>15</v>
      </c>
      <c r="G746" s="22">
        <v>1</v>
      </c>
      <c r="H746" s="23"/>
      <c r="I746" s="24"/>
      <c r="J746" s="25">
        <f>IF(AND(G746= "",H746= ""), 0, ROUND(ROUND(I746, 2) * ROUND(IF(H746="",G746,H746),  0), 2))</f>
        <v>0</v>
      </c>
      <c r="K746" s="7"/>
      <c r="M746" s="26">
        <v>0.2</v>
      </c>
      <c r="Q746" s="7">
        <v>5784</v>
      </c>
    </row>
    <row r="747" spans="1:17" x14ac:dyDescent="0.25">
      <c r="A747" s="28" t="s">
        <v>112</v>
      </c>
      <c r="B747" s="31"/>
      <c r="C747" s="75" t="s">
        <v>111</v>
      </c>
      <c r="D747" s="75"/>
      <c r="E747" s="75"/>
      <c r="F747" s="31"/>
      <c r="G747" s="31"/>
      <c r="H747" s="31"/>
      <c r="I747" s="31"/>
      <c r="J747" s="31"/>
    </row>
    <row r="748" spans="1:17" hidden="1" x14ac:dyDescent="0.25">
      <c r="A748" s="7" t="s">
        <v>52</v>
      </c>
    </row>
    <row r="749" spans="1:17" hidden="1" x14ac:dyDescent="0.25">
      <c r="A749" s="7" t="s">
        <v>64</v>
      </c>
    </row>
    <row r="750" spans="1:17" ht="16.899999999999999" customHeight="1" x14ac:dyDescent="0.25">
      <c r="A750" s="7">
        <v>5</v>
      </c>
      <c r="B750" s="16" t="s">
        <v>373</v>
      </c>
      <c r="C750" s="74" t="s">
        <v>374</v>
      </c>
      <c r="D750" s="74"/>
      <c r="E750" s="74"/>
      <c r="F750" s="27"/>
      <c r="G750" s="27"/>
      <c r="H750" s="27"/>
      <c r="I750" s="27"/>
      <c r="J750" s="27"/>
      <c r="K750" s="7"/>
    </row>
    <row r="751" spans="1:17" x14ac:dyDescent="0.25">
      <c r="A751" s="7">
        <v>9</v>
      </c>
      <c r="B751" s="19" t="s">
        <v>375</v>
      </c>
      <c r="C751" s="72" t="s">
        <v>376</v>
      </c>
      <c r="D751" s="73"/>
      <c r="E751" s="73"/>
      <c r="F751" s="21" t="s">
        <v>15</v>
      </c>
      <c r="G751" s="22">
        <v>1</v>
      </c>
      <c r="H751" s="23"/>
      <c r="I751" s="24"/>
      <c r="J751" s="25">
        <f>IF(AND(G751= "",H751= ""), 0, ROUND(ROUND(I751, 2) * ROUND(IF(H751="",G751,H751),  0), 2))</f>
        <v>0</v>
      </c>
      <c r="K751" s="7"/>
      <c r="M751" s="26">
        <v>0.2</v>
      </c>
      <c r="Q751" s="7">
        <v>12563</v>
      </c>
    </row>
    <row r="752" spans="1:17" x14ac:dyDescent="0.25">
      <c r="A752" s="28" t="s">
        <v>104</v>
      </c>
      <c r="B752" s="31"/>
      <c r="C752" s="75" t="s">
        <v>94</v>
      </c>
      <c r="D752" s="75"/>
      <c r="E752" s="75"/>
      <c r="F752" s="31"/>
      <c r="G752" s="31"/>
      <c r="H752" s="31"/>
      <c r="I752" s="31"/>
      <c r="J752" s="31"/>
    </row>
    <row r="753" spans="1:17" hidden="1" x14ac:dyDescent="0.25">
      <c r="A753" s="7" t="s">
        <v>52</v>
      </c>
    </row>
    <row r="754" spans="1:17" x14ac:dyDescent="0.25">
      <c r="A754" s="7">
        <v>9</v>
      </c>
      <c r="B754" s="19" t="s">
        <v>377</v>
      </c>
      <c r="C754" s="72" t="s">
        <v>378</v>
      </c>
      <c r="D754" s="73"/>
      <c r="E754" s="73"/>
      <c r="F754" s="21" t="s">
        <v>15</v>
      </c>
      <c r="G754" s="22">
        <v>1</v>
      </c>
      <c r="H754" s="23"/>
      <c r="I754" s="24"/>
      <c r="J754" s="25">
        <f>IF(AND(G754= "",H754= ""), 0, ROUND(ROUND(I754, 2) * ROUND(IF(H754="",G754,H754),  0), 2))</f>
        <v>0</v>
      </c>
      <c r="K754" s="7"/>
      <c r="M754" s="26">
        <v>0.2</v>
      </c>
      <c r="Q754" s="7">
        <v>5551</v>
      </c>
    </row>
    <row r="755" spans="1:17" x14ac:dyDescent="0.25">
      <c r="A755" s="28" t="s">
        <v>108</v>
      </c>
      <c r="B755" s="31"/>
      <c r="C755" s="75" t="s">
        <v>107</v>
      </c>
      <c r="D755" s="75"/>
      <c r="E755" s="75"/>
      <c r="F755" s="31"/>
      <c r="G755" s="31"/>
      <c r="H755" s="31"/>
      <c r="I755" s="31"/>
      <c r="J755" s="31"/>
    </row>
    <row r="756" spans="1:17" hidden="1" x14ac:dyDescent="0.25">
      <c r="A756" s="7" t="s">
        <v>52</v>
      </c>
    </row>
    <row r="757" spans="1:17" x14ac:dyDescent="0.25">
      <c r="A757" s="7">
        <v>9</v>
      </c>
      <c r="B757" s="19" t="s">
        <v>379</v>
      </c>
      <c r="C757" s="72" t="s">
        <v>380</v>
      </c>
      <c r="D757" s="73"/>
      <c r="E757" s="73"/>
      <c r="F757" s="21" t="s">
        <v>15</v>
      </c>
      <c r="G757" s="22">
        <v>2</v>
      </c>
      <c r="H757" s="23"/>
      <c r="I757" s="24"/>
      <c r="J757" s="25">
        <f>IF(AND(G757= "",H757= ""), 0, ROUND(ROUND(I757, 2) * ROUND(IF(H757="",G757,H757),  0), 2))</f>
        <v>0</v>
      </c>
      <c r="K757" s="7"/>
      <c r="M757" s="26">
        <v>0.2</v>
      </c>
      <c r="Q757" s="7">
        <v>5784</v>
      </c>
    </row>
    <row r="758" spans="1:17" x14ac:dyDescent="0.25">
      <c r="A758" s="28" t="s">
        <v>112</v>
      </c>
      <c r="B758" s="31"/>
      <c r="C758" s="75" t="s">
        <v>111</v>
      </c>
      <c r="D758" s="75"/>
      <c r="E758" s="75"/>
      <c r="F758" s="31"/>
      <c r="G758" s="31"/>
      <c r="H758" s="31"/>
      <c r="I758" s="31"/>
      <c r="J758" s="31"/>
    </row>
    <row r="759" spans="1:17" hidden="1" x14ac:dyDescent="0.25">
      <c r="A759" s="7" t="s">
        <v>52</v>
      </c>
    </row>
    <row r="760" spans="1:17" hidden="1" x14ac:dyDescent="0.25">
      <c r="A760" s="7" t="s">
        <v>60</v>
      </c>
    </row>
    <row r="761" spans="1:17" hidden="1" x14ac:dyDescent="0.25">
      <c r="A761" s="7" t="s">
        <v>61</v>
      </c>
    </row>
    <row r="762" spans="1:17" hidden="1" x14ac:dyDescent="0.25">
      <c r="A762" s="7" t="s">
        <v>64</v>
      </c>
    </row>
    <row r="763" spans="1:17" ht="16.899999999999999" customHeight="1" x14ac:dyDescent="0.25">
      <c r="A763" s="7">
        <v>5</v>
      </c>
      <c r="B763" s="16" t="s">
        <v>381</v>
      </c>
      <c r="C763" s="74" t="s">
        <v>382</v>
      </c>
      <c r="D763" s="74"/>
      <c r="E763" s="74"/>
      <c r="F763" s="27"/>
      <c r="G763" s="27"/>
      <c r="H763" s="27"/>
      <c r="I763" s="27"/>
      <c r="J763" s="27"/>
      <c r="K763" s="7"/>
    </row>
    <row r="764" spans="1:17" hidden="1" x14ac:dyDescent="0.25">
      <c r="A764" s="7" t="s">
        <v>60</v>
      </c>
    </row>
    <row r="765" spans="1:17" hidden="1" x14ac:dyDescent="0.25">
      <c r="A765" s="7" t="s">
        <v>60</v>
      </c>
    </row>
    <row r="766" spans="1:17" x14ac:dyDescent="0.25">
      <c r="A766" s="7">
        <v>9</v>
      </c>
      <c r="B766" s="19" t="s">
        <v>383</v>
      </c>
      <c r="C766" s="72" t="s">
        <v>384</v>
      </c>
      <c r="D766" s="73"/>
      <c r="E766" s="73"/>
      <c r="F766" s="21" t="s">
        <v>15</v>
      </c>
      <c r="G766" s="22">
        <v>6</v>
      </c>
      <c r="H766" s="23"/>
      <c r="I766" s="24"/>
      <c r="J766" s="25">
        <f>IF(AND(G766= "",H766= ""), 0, ROUND(ROUND(I766, 2) * ROUND(IF(H766="",G766,H766),  0), 2))</f>
        <v>0</v>
      </c>
      <c r="K766" s="7"/>
      <c r="M766" s="26">
        <v>0.2</v>
      </c>
      <c r="Q766" s="7">
        <v>65</v>
      </c>
    </row>
    <row r="767" spans="1:17" hidden="1" x14ac:dyDescent="0.25">
      <c r="A767" s="7" t="s">
        <v>52</v>
      </c>
    </row>
    <row r="768" spans="1:17" hidden="1" x14ac:dyDescent="0.25">
      <c r="A768" s="7" t="s">
        <v>64</v>
      </c>
    </row>
    <row r="769" spans="1:17" hidden="1" x14ac:dyDescent="0.25">
      <c r="A769" s="7" t="s">
        <v>53</v>
      </c>
    </row>
    <row r="770" spans="1:17" hidden="1" x14ac:dyDescent="0.25">
      <c r="A770" s="7" t="s">
        <v>43</v>
      </c>
    </row>
    <row r="771" spans="1:17" ht="37.15" customHeight="1" x14ac:dyDescent="0.25">
      <c r="A771" s="7">
        <v>3</v>
      </c>
      <c r="B771" s="16">
        <v>13</v>
      </c>
      <c r="C771" s="70" t="s">
        <v>385</v>
      </c>
      <c r="D771" s="70"/>
      <c r="E771" s="70"/>
      <c r="F771" s="17"/>
      <c r="G771" s="17"/>
      <c r="H771" s="17"/>
      <c r="I771" s="17"/>
      <c r="J771" s="17"/>
      <c r="K771" s="7"/>
    </row>
    <row r="772" spans="1:17" x14ac:dyDescent="0.25">
      <c r="A772" s="7">
        <v>4</v>
      </c>
      <c r="B772" s="16" t="s">
        <v>386</v>
      </c>
      <c r="C772" s="71" t="s">
        <v>387</v>
      </c>
      <c r="D772" s="71"/>
      <c r="E772" s="71"/>
      <c r="F772" s="18"/>
      <c r="G772" s="18"/>
      <c r="H772" s="18"/>
      <c r="I772" s="18"/>
      <c r="J772" s="18"/>
      <c r="K772" s="7"/>
    </row>
    <row r="773" spans="1:17" ht="33.75" customHeight="1" x14ac:dyDescent="0.25">
      <c r="A773" s="7">
        <v>5</v>
      </c>
      <c r="B773" s="16" t="s">
        <v>388</v>
      </c>
      <c r="C773" s="74" t="s">
        <v>389</v>
      </c>
      <c r="D773" s="74"/>
      <c r="E773" s="74"/>
      <c r="F773" s="27"/>
      <c r="G773" s="27"/>
      <c r="H773" s="27"/>
      <c r="I773" s="27"/>
      <c r="J773" s="27"/>
      <c r="K773" s="7"/>
    </row>
    <row r="774" spans="1:17" ht="27.2" customHeight="1" x14ac:dyDescent="0.25">
      <c r="A774" s="7">
        <v>9</v>
      </c>
      <c r="B774" s="19" t="s">
        <v>390</v>
      </c>
      <c r="C774" s="72" t="s">
        <v>391</v>
      </c>
      <c r="D774" s="73"/>
      <c r="E774" s="73"/>
      <c r="F774" s="21" t="s">
        <v>14</v>
      </c>
      <c r="G774" s="32">
        <v>380</v>
      </c>
      <c r="H774" s="33"/>
      <c r="I774" s="24"/>
      <c r="J774" s="25">
        <f>IF(AND(G774= "",H774= ""), 0, ROUND(ROUND(I774, 2) * ROUND(IF(H774="",G774,H774),  2), 2))</f>
        <v>0</v>
      </c>
      <c r="K774" s="7"/>
      <c r="M774" s="26">
        <v>0.2</v>
      </c>
      <c r="Q774" s="7">
        <v>21061</v>
      </c>
    </row>
    <row r="775" spans="1:17" x14ac:dyDescent="0.25">
      <c r="A775" s="28" t="s">
        <v>198</v>
      </c>
      <c r="B775" s="31"/>
      <c r="C775" s="75" t="s">
        <v>197</v>
      </c>
      <c r="D775" s="75"/>
      <c r="E775" s="75"/>
      <c r="F775" s="31"/>
      <c r="G775" s="31"/>
      <c r="H775" s="31"/>
      <c r="I775" s="31"/>
      <c r="J775" s="31"/>
    </row>
    <row r="776" spans="1:17" hidden="1" x14ac:dyDescent="0.25">
      <c r="A776" s="7" t="s">
        <v>52</v>
      </c>
    </row>
    <row r="777" spans="1:17" hidden="1" x14ac:dyDescent="0.25">
      <c r="A777" s="7" t="s">
        <v>60</v>
      </c>
    </row>
    <row r="778" spans="1:17" hidden="1" x14ac:dyDescent="0.25">
      <c r="A778" s="7" t="s">
        <v>60</v>
      </c>
    </row>
    <row r="779" spans="1:17" hidden="1" x14ac:dyDescent="0.25">
      <c r="A779" s="7" t="s">
        <v>60</v>
      </c>
    </row>
    <row r="780" spans="1:17" hidden="1" x14ac:dyDescent="0.25">
      <c r="A780" s="7" t="s">
        <v>61</v>
      </c>
    </row>
    <row r="781" spans="1:17" hidden="1" x14ac:dyDescent="0.25">
      <c r="A781" s="7" t="s">
        <v>64</v>
      </c>
    </row>
    <row r="782" spans="1:17" x14ac:dyDescent="0.25">
      <c r="A782" s="7">
        <v>5</v>
      </c>
      <c r="B782" s="16" t="s">
        <v>392</v>
      </c>
      <c r="C782" s="74" t="s">
        <v>393</v>
      </c>
      <c r="D782" s="74"/>
      <c r="E782" s="74"/>
      <c r="F782" s="27"/>
      <c r="G782" s="27"/>
      <c r="H782" s="27"/>
      <c r="I782" s="27"/>
      <c r="J782" s="27"/>
      <c r="K782" s="7"/>
    </row>
    <row r="783" spans="1:17" hidden="1" x14ac:dyDescent="0.25">
      <c r="A783" s="7" t="s">
        <v>61</v>
      </c>
    </row>
    <row r="784" spans="1:17" x14ac:dyDescent="0.25">
      <c r="A784" s="7">
        <v>6</v>
      </c>
      <c r="B784" s="16" t="s">
        <v>394</v>
      </c>
      <c r="C784" s="76" t="s">
        <v>395</v>
      </c>
      <c r="D784" s="76"/>
      <c r="E784" s="76"/>
      <c r="F784" s="34"/>
      <c r="G784" s="34"/>
      <c r="H784" s="34"/>
      <c r="I784" s="34"/>
      <c r="J784" s="34"/>
      <c r="K784" s="7"/>
    </row>
    <row r="785" spans="1:17" x14ac:dyDescent="0.25">
      <c r="A785" s="7">
        <v>9</v>
      </c>
      <c r="B785" s="19" t="s">
        <v>396</v>
      </c>
      <c r="C785" s="72" t="s">
        <v>397</v>
      </c>
      <c r="D785" s="73"/>
      <c r="E785" s="73"/>
      <c r="F785" s="21" t="s">
        <v>398</v>
      </c>
      <c r="G785" s="32">
        <v>126</v>
      </c>
      <c r="H785" s="33"/>
      <c r="I785" s="24"/>
      <c r="J785" s="25">
        <f>IF(AND(G785= "",H785= ""), 0, ROUND(ROUND(I785, 2) * ROUND(IF(H785="",G785,H785),  2), 2))</f>
        <v>0</v>
      </c>
      <c r="K785" s="7"/>
      <c r="M785" s="26">
        <v>0.2</v>
      </c>
      <c r="Q785" s="7">
        <v>21061</v>
      </c>
    </row>
    <row r="786" spans="1:17" x14ac:dyDescent="0.25">
      <c r="A786" s="28" t="s">
        <v>198</v>
      </c>
      <c r="B786" s="31"/>
      <c r="C786" s="75" t="s">
        <v>197</v>
      </c>
      <c r="D786" s="75"/>
      <c r="E786" s="75"/>
      <c r="F786" s="31"/>
      <c r="G786" s="31"/>
      <c r="H786" s="31"/>
      <c r="I786" s="31"/>
      <c r="J786" s="31"/>
    </row>
    <row r="787" spans="1:17" hidden="1" x14ac:dyDescent="0.25">
      <c r="A787" s="7" t="s">
        <v>52</v>
      </c>
    </row>
    <row r="788" spans="1:17" hidden="1" x14ac:dyDescent="0.25">
      <c r="A788" s="7" t="s">
        <v>295</v>
      </c>
    </row>
    <row r="789" spans="1:17" hidden="1" x14ac:dyDescent="0.25">
      <c r="A789" s="7" t="s">
        <v>295</v>
      </c>
    </row>
    <row r="790" spans="1:17" hidden="1" x14ac:dyDescent="0.25">
      <c r="A790" s="7" t="s">
        <v>295</v>
      </c>
    </row>
    <row r="791" spans="1:17" hidden="1" x14ac:dyDescent="0.25">
      <c r="A791" s="7" t="s">
        <v>295</v>
      </c>
    </row>
    <row r="792" spans="1:17" hidden="1" x14ac:dyDescent="0.25">
      <c r="A792" s="7" t="s">
        <v>295</v>
      </c>
    </row>
    <row r="793" spans="1:17" hidden="1" x14ac:dyDescent="0.25">
      <c r="A793" s="7" t="s">
        <v>297</v>
      </c>
    </row>
    <row r="794" spans="1:17" ht="16.899999999999999" customHeight="1" x14ac:dyDescent="0.25">
      <c r="A794" s="7">
        <v>6</v>
      </c>
      <c r="B794" s="16" t="s">
        <v>399</v>
      </c>
      <c r="C794" s="76" t="s">
        <v>400</v>
      </c>
      <c r="D794" s="76"/>
      <c r="E794" s="76"/>
      <c r="F794" s="34"/>
      <c r="G794" s="34"/>
      <c r="H794" s="34"/>
      <c r="I794" s="34"/>
      <c r="J794" s="34"/>
      <c r="K794" s="7"/>
    </row>
    <row r="795" spans="1:17" x14ac:dyDescent="0.25">
      <c r="A795" s="7">
        <v>9</v>
      </c>
      <c r="B795" s="19" t="s">
        <v>401</v>
      </c>
      <c r="C795" s="72" t="s">
        <v>402</v>
      </c>
      <c r="D795" s="73"/>
      <c r="E795" s="73"/>
      <c r="F795" s="21" t="s">
        <v>398</v>
      </c>
      <c r="G795" s="32">
        <v>126</v>
      </c>
      <c r="H795" s="33"/>
      <c r="I795" s="24"/>
      <c r="J795" s="25">
        <f>IF(AND(G795= "",H795= ""), 0, ROUND(ROUND(I795, 2) * ROUND(IF(H795="",G795,H795),  2), 2))</f>
        <v>0</v>
      </c>
      <c r="K795" s="7"/>
      <c r="M795" s="26">
        <v>0.2</v>
      </c>
      <c r="Q795" s="7">
        <v>21061</v>
      </c>
    </row>
    <row r="796" spans="1:17" x14ac:dyDescent="0.25">
      <c r="A796" s="28" t="s">
        <v>198</v>
      </c>
      <c r="B796" s="31"/>
      <c r="C796" s="75" t="s">
        <v>197</v>
      </c>
      <c r="D796" s="75"/>
      <c r="E796" s="75"/>
      <c r="F796" s="31"/>
      <c r="G796" s="31"/>
      <c r="H796" s="31"/>
      <c r="I796" s="31"/>
      <c r="J796" s="31"/>
    </row>
    <row r="797" spans="1:17" hidden="1" x14ac:dyDescent="0.25">
      <c r="A797" s="7" t="s">
        <v>52</v>
      </c>
    </row>
    <row r="798" spans="1:17" hidden="1" x14ac:dyDescent="0.25">
      <c r="A798" s="7" t="s">
        <v>295</v>
      </c>
    </row>
    <row r="799" spans="1:17" hidden="1" x14ac:dyDescent="0.25">
      <c r="A799" s="7" t="s">
        <v>297</v>
      </c>
    </row>
    <row r="800" spans="1:17" ht="16.899999999999999" customHeight="1" x14ac:dyDescent="0.25">
      <c r="A800" s="7">
        <v>6</v>
      </c>
      <c r="B800" s="16" t="s">
        <v>403</v>
      </c>
      <c r="C800" s="76" t="s">
        <v>404</v>
      </c>
      <c r="D800" s="76"/>
      <c r="E800" s="76"/>
      <c r="F800" s="34"/>
      <c r="G800" s="34"/>
      <c r="H800" s="34"/>
      <c r="I800" s="34"/>
      <c r="J800" s="34"/>
      <c r="K800" s="7"/>
    </row>
    <row r="801" spans="1:17" x14ac:dyDescent="0.25">
      <c r="A801" s="7">
        <v>9</v>
      </c>
      <c r="B801" s="19" t="s">
        <v>405</v>
      </c>
      <c r="C801" s="72" t="s">
        <v>406</v>
      </c>
      <c r="D801" s="73"/>
      <c r="E801" s="73"/>
      <c r="F801" s="21" t="s">
        <v>15</v>
      </c>
      <c r="G801" s="22">
        <v>14</v>
      </c>
      <c r="H801" s="23"/>
      <c r="I801" s="24"/>
      <c r="J801" s="25">
        <f>IF(AND(G801= "",H801= ""), 0, ROUND(ROUND(I801, 2) * ROUND(IF(H801="",G801,H801),  0), 2))</f>
        <v>0</v>
      </c>
      <c r="K801" s="7"/>
      <c r="M801" s="26">
        <v>0.2</v>
      </c>
      <c r="Q801" s="7">
        <v>21061</v>
      </c>
    </row>
    <row r="802" spans="1:17" x14ac:dyDescent="0.25">
      <c r="A802" s="28" t="s">
        <v>198</v>
      </c>
      <c r="B802" s="31"/>
      <c r="C802" s="75" t="s">
        <v>197</v>
      </c>
      <c r="D802" s="75"/>
      <c r="E802" s="75"/>
      <c r="F802" s="31"/>
      <c r="G802" s="31"/>
      <c r="H802" s="31"/>
      <c r="I802" s="31"/>
      <c r="J802" s="31"/>
    </row>
    <row r="803" spans="1:17" hidden="1" x14ac:dyDescent="0.25">
      <c r="A803" s="7" t="s">
        <v>52</v>
      </c>
    </row>
    <row r="804" spans="1:17" hidden="1" x14ac:dyDescent="0.25">
      <c r="A804" s="7" t="s">
        <v>295</v>
      </c>
    </row>
    <row r="805" spans="1:17" ht="156.4" customHeight="1" x14ac:dyDescent="0.25">
      <c r="A805" s="7" t="s">
        <v>407</v>
      </c>
      <c r="B805" s="20"/>
      <c r="C805" s="73" t="s">
        <v>408</v>
      </c>
      <c r="D805" s="73"/>
      <c r="E805" s="73"/>
      <c r="F805" s="20"/>
      <c r="G805" s="20"/>
      <c r="H805" s="20"/>
      <c r="I805" s="20"/>
      <c r="J805" s="20"/>
    </row>
    <row r="806" spans="1:17" hidden="1" x14ac:dyDescent="0.25">
      <c r="A806" s="7" t="s">
        <v>297</v>
      </c>
    </row>
    <row r="807" spans="1:17" ht="16.899999999999999" customHeight="1" x14ac:dyDescent="0.25">
      <c r="A807" s="7">
        <v>6</v>
      </c>
      <c r="B807" s="16" t="s">
        <v>409</v>
      </c>
      <c r="C807" s="76" t="s">
        <v>374</v>
      </c>
      <c r="D807" s="76"/>
      <c r="E807" s="76"/>
      <c r="F807" s="34"/>
      <c r="G807" s="34"/>
      <c r="H807" s="34"/>
      <c r="I807" s="34"/>
      <c r="J807" s="34"/>
      <c r="K807" s="7"/>
    </row>
    <row r="808" spans="1:17" x14ac:dyDescent="0.25">
      <c r="A808" s="7">
        <v>9</v>
      </c>
      <c r="B808" s="19" t="s">
        <v>410</v>
      </c>
      <c r="C808" s="72" t="s">
        <v>411</v>
      </c>
      <c r="D808" s="73"/>
      <c r="E808" s="73"/>
      <c r="F808" s="21" t="s">
        <v>15</v>
      </c>
      <c r="G808" s="22">
        <v>14</v>
      </c>
      <c r="H808" s="23"/>
      <c r="I808" s="24"/>
      <c r="J808" s="25">
        <f>IF(AND(G808= "",H808= ""), 0, ROUND(ROUND(I808, 2) * ROUND(IF(H808="",G808,H808),  0), 2))</f>
        <v>0</v>
      </c>
      <c r="K808" s="7"/>
      <c r="M808" s="26">
        <v>0.2</v>
      </c>
      <c r="Q808" s="7">
        <v>21061</v>
      </c>
    </row>
    <row r="809" spans="1:17" x14ac:dyDescent="0.25">
      <c r="A809" s="28" t="s">
        <v>198</v>
      </c>
      <c r="B809" s="31"/>
      <c r="C809" s="75" t="s">
        <v>197</v>
      </c>
      <c r="D809" s="75"/>
      <c r="E809" s="75"/>
      <c r="F809" s="31"/>
      <c r="G809" s="31"/>
      <c r="H809" s="31"/>
      <c r="I809" s="31"/>
      <c r="J809" s="31"/>
    </row>
    <row r="810" spans="1:17" hidden="1" x14ac:dyDescent="0.25">
      <c r="A810" s="7" t="s">
        <v>52</v>
      </c>
    </row>
    <row r="811" spans="1:17" hidden="1" x14ac:dyDescent="0.25">
      <c r="A811" s="7" t="s">
        <v>295</v>
      </c>
    </row>
    <row r="812" spans="1:17" hidden="1" x14ac:dyDescent="0.25">
      <c r="A812" s="7" t="s">
        <v>297</v>
      </c>
    </row>
    <row r="813" spans="1:17" hidden="1" x14ac:dyDescent="0.25">
      <c r="A813" s="7" t="s">
        <v>64</v>
      </c>
    </row>
    <row r="814" spans="1:17" ht="16.899999999999999" customHeight="1" x14ac:dyDescent="0.25">
      <c r="A814" s="7">
        <v>5</v>
      </c>
      <c r="B814" s="16" t="s">
        <v>412</v>
      </c>
      <c r="C814" s="74" t="s">
        <v>413</v>
      </c>
      <c r="D814" s="74"/>
      <c r="E814" s="74"/>
      <c r="F814" s="27"/>
      <c r="G814" s="27"/>
      <c r="H814" s="27"/>
      <c r="I814" s="27"/>
      <c r="J814" s="27"/>
      <c r="K814" s="7"/>
    </row>
    <row r="815" spans="1:17" ht="16.899999999999999" customHeight="1" x14ac:dyDescent="0.25">
      <c r="A815" s="7">
        <v>6</v>
      </c>
      <c r="B815" s="16" t="s">
        <v>414</v>
      </c>
      <c r="C815" s="76" t="s">
        <v>415</v>
      </c>
      <c r="D815" s="76"/>
      <c r="E815" s="76"/>
      <c r="F815" s="34"/>
      <c r="G815" s="34"/>
      <c r="H815" s="34"/>
      <c r="I815" s="34"/>
      <c r="J815" s="34"/>
      <c r="K815" s="7"/>
    </row>
    <row r="816" spans="1:17" x14ac:dyDescent="0.25">
      <c r="A816" s="7">
        <v>9</v>
      </c>
      <c r="B816" s="19" t="s">
        <v>416</v>
      </c>
      <c r="C816" s="72" t="s">
        <v>417</v>
      </c>
      <c r="D816" s="73"/>
      <c r="E816" s="73"/>
      <c r="F816" s="21" t="s">
        <v>284</v>
      </c>
      <c r="G816" s="32">
        <v>380</v>
      </c>
      <c r="H816" s="33"/>
      <c r="I816" s="24"/>
      <c r="J816" s="25">
        <f>IF(AND(G816= "",H816= ""), 0, ROUND(ROUND(I816, 2) * ROUND(IF(H816="",G816,H816),  2), 2))</f>
        <v>0</v>
      </c>
      <c r="K816" s="7"/>
      <c r="M816" s="26">
        <v>0.2</v>
      </c>
      <c r="Q816" s="7">
        <v>21061</v>
      </c>
    </row>
    <row r="817" spans="1:17" x14ac:dyDescent="0.25">
      <c r="A817" s="28" t="s">
        <v>198</v>
      </c>
      <c r="B817" s="31"/>
      <c r="C817" s="75" t="s">
        <v>197</v>
      </c>
      <c r="D817" s="75"/>
      <c r="E817" s="75"/>
      <c r="F817" s="31"/>
      <c r="G817" s="31"/>
      <c r="H817" s="31"/>
      <c r="I817" s="31"/>
      <c r="J817" s="31"/>
    </row>
    <row r="818" spans="1:17" hidden="1" x14ac:dyDescent="0.25">
      <c r="A818" s="7" t="s">
        <v>52</v>
      </c>
    </row>
    <row r="819" spans="1:17" hidden="1" x14ac:dyDescent="0.25">
      <c r="A819" s="7" t="s">
        <v>295</v>
      </c>
    </row>
    <row r="820" spans="1:17" hidden="1" x14ac:dyDescent="0.25">
      <c r="A820" s="7" t="s">
        <v>295</v>
      </c>
    </row>
    <row r="821" spans="1:17" hidden="1" x14ac:dyDescent="0.25">
      <c r="A821" s="7" t="s">
        <v>296</v>
      </c>
    </row>
    <row r="822" spans="1:17" hidden="1" x14ac:dyDescent="0.25">
      <c r="A822" s="7" t="s">
        <v>297</v>
      </c>
    </row>
    <row r="823" spans="1:17" ht="16.899999999999999" customHeight="1" x14ac:dyDescent="0.25">
      <c r="A823" s="7">
        <v>6</v>
      </c>
      <c r="B823" s="16" t="s">
        <v>418</v>
      </c>
      <c r="C823" s="76" t="s">
        <v>419</v>
      </c>
      <c r="D823" s="76"/>
      <c r="E823" s="76"/>
      <c r="F823" s="34"/>
      <c r="G823" s="34"/>
      <c r="H823" s="34"/>
      <c r="I823" s="34"/>
      <c r="J823" s="34"/>
      <c r="K823" s="7"/>
    </row>
    <row r="824" spans="1:17" x14ac:dyDescent="0.25">
      <c r="A824" s="7">
        <v>9</v>
      </c>
      <c r="B824" s="19" t="s">
        <v>420</v>
      </c>
      <c r="C824" s="72" t="s">
        <v>50</v>
      </c>
      <c r="D824" s="73"/>
      <c r="E824" s="73"/>
      <c r="F824" s="21" t="s">
        <v>284</v>
      </c>
      <c r="G824" s="32">
        <v>380</v>
      </c>
      <c r="H824" s="33"/>
      <c r="I824" s="24"/>
      <c r="J824" s="25">
        <f>IF(AND(G824= "",H824= ""), 0, ROUND(ROUND(I824, 2) * ROUND(IF(H824="",G824,H824),  2), 2))</f>
        <v>0</v>
      </c>
      <c r="K824" s="7"/>
      <c r="M824" s="26">
        <v>0.2</v>
      </c>
      <c r="Q824" s="7">
        <v>65</v>
      </c>
    </row>
    <row r="825" spans="1:17" hidden="1" x14ac:dyDescent="0.25">
      <c r="A825" s="7" t="s">
        <v>52</v>
      </c>
    </row>
    <row r="826" spans="1:17" hidden="1" x14ac:dyDescent="0.25">
      <c r="A826" s="7" t="s">
        <v>295</v>
      </c>
    </row>
    <row r="827" spans="1:17" hidden="1" x14ac:dyDescent="0.25">
      <c r="A827" s="7" t="s">
        <v>295</v>
      </c>
    </row>
    <row r="828" spans="1:17" hidden="1" x14ac:dyDescent="0.25">
      <c r="A828" s="7" t="s">
        <v>295</v>
      </c>
    </row>
    <row r="829" spans="1:17" hidden="1" x14ac:dyDescent="0.25">
      <c r="A829" s="7" t="s">
        <v>295</v>
      </c>
    </row>
    <row r="830" spans="1:17" hidden="1" x14ac:dyDescent="0.25">
      <c r="A830" s="7" t="s">
        <v>295</v>
      </c>
    </row>
    <row r="831" spans="1:17" hidden="1" x14ac:dyDescent="0.25">
      <c r="A831" s="7" t="s">
        <v>296</v>
      </c>
    </row>
    <row r="832" spans="1:17" hidden="1" x14ac:dyDescent="0.25">
      <c r="A832" s="7" t="s">
        <v>297</v>
      </c>
    </row>
    <row r="833" spans="1:17" ht="16.899999999999999" customHeight="1" x14ac:dyDescent="0.25">
      <c r="A833" s="7">
        <v>6</v>
      </c>
      <c r="B833" s="16" t="s">
        <v>421</v>
      </c>
      <c r="C833" s="76" t="s">
        <v>422</v>
      </c>
      <c r="D833" s="76"/>
      <c r="E833" s="76"/>
      <c r="F833" s="34"/>
      <c r="G833" s="34"/>
      <c r="H833" s="34"/>
      <c r="I833" s="34"/>
      <c r="J833" s="34"/>
      <c r="K833" s="7"/>
    </row>
    <row r="834" spans="1:17" x14ac:dyDescent="0.25">
      <c r="A834" s="7">
        <v>9</v>
      </c>
      <c r="B834" s="19" t="s">
        <v>423</v>
      </c>
      <c r="C834" s="72" t="s">
        <v>424</v>
      </c>
      <c r="D834" s="73"/>
      <c r="E834" s="73"/>
      <c r="F834" s="21" t="s">
        <v>284</v>
      </c>
      <c r="G834" s="32">
        <v>380</v>
      </c>
      <c r="H834" s="33"/>
      <c r="I834" s="24"/>
      <c r="J834" s="25">
        <f>IF(AND(G834= "",H834= ""), 0, ROUND(ROUND(I834, 2) * ROUND(IF(H834="",G834,H834),  2), 2))</f>
        <v>0</v>
      </c>
      <c r="K834" s="7"/>
      <c r="M834" s="26">
        <v>0.2</v>
      </c>
      <c r="Q834" s="7">
        <v>21061</v>
      </c>
    </row>
    <row r="835" spans="1:17" x14ac:dyDescent="0.25">
      <c r="A835" s="28" t="s">
        <v>198</v>
      </c>
      <c r="B835" s="31"/>
      <c r="C835" s="75" t="s">
        <v>197</v>
      </c>
      <c r="D835" s="75"/>
      <c r="E835" s="75"/>
      <c r="F835" s="31"/>
      <c r="G835" s="31"/>
      <c r="H835" s="31"/>
      <c r="I835" s="31"/>
      <c r="J835" s="31"/>
    </row>
    <row r="836" spans="1:17" hidden="1" x14ac:dyDescent="0.25">
      <c r="A836" s="7" t="s">
        <v>52</v>
      </c>
    </row>
    <row r="837" spans="1:17" hidden="1" x14ac:dyDescent="0.25">
      <c r="A837" s="7" t="s">
        <v>295</v>
      </c>
    </row>
    <row r="838" spans="1:17" hidden="1" x14ac:dyDescent="0.25">
      <c r="A838" s="7" t="s">
        <v>295</v>
      </c>
    </row>
    <row r="839" spans="1:17" hidden="1" x14ac:dyDescent="0.25">
      <c r="A839" s="7" t="s">
        <v>295</v>
      </c>
    </row>
    <row r="840" spans="1:17" hidden="1" x14ac:dyDescent="0.25">
      <c r="A840" s="7" t="s">
        <v>295</v>
      </c>
    </row>
    <row r="841" spans="1:17" hidden="1" x14ac:dyDescent="0.25">
      <c r="A841" s="7" t="s">
        <v>295</v>
      </c>
    </row>
    <row r="842" spans="1:17" hidden="1" x14ac:dyDescent="0.25">
      <c r="A842" s="7" t="s">
        <v>295</v>
      </c>
    </row>
    <row r="843" spans="1:17" hidden="1" x14ac:dyDescent="0.25">
      <c r="A843" s="7" t="s">
        <v>296</v>
      </c>
    </row>
    <row r="844" spans="1:17" hidden="1" x14ac:dyDescent="0.25">
      <c r="A844" s="7" t="s">
        <v>297</v>
      </c>
    </row>
    <row r="845" spans="1:17" hidden="1" x14ac:dyDescent="0.25">
      <c r="A845" s="7" t="s">
        <v>64</v>
      </c>
    </row>
    <row r="846" spans="1:17" x14ac:dyDescent="0.25">
      <c r="A846" s="7">
        <v>5</v>
      </c>
      <c r="B846" s="16" t="s">
        <v>425</v>
      </c>
      <c r="C846" s="74" t="s">
        <v>426</v>
      </c>
      <c r="D846" s="74"/>
      <c r="E846" s="74"/>
      <c r="F846" s="27"/>
      <c r="G846" s="27"/>
      <c r="H846" s="27"/>
      <c r="I846" s="27"/>
      <c r="J846" s="27"/>
      <c r="K846" s="7"/>
    </row>
    <row r="847" spans="1:17" x14ac:dyDescent="0.25">
      <c r="A847" s="7">
        <v>6</v>
      </c>
      <c r="B847" s="16" t="s">
        <v>427</v>
      </c>
      <c r="C847" s="76" t="s">
        <v>428</v>
      </c>
      <c r="D847" s="76"/>
      <c r="E847" s="76"/>
      <c r="F847" s="34"/>
      <c r="G847" s="34"/>
      <c r="H847" s="34"/>
      <c r="I847" s="34"/>
      <c r="J847" s="34"/>
      <c r="K847" s="7"/>
    </row>
    <row r="848" spans="1:17" x14ac:dyDescent="0.25">
      <c r="A848" s="7">
        <v>9</v>
      </c>
      <c r="B848" s="19" t="s">
        <v>429</v>
      </c>
      <c r="C848" s="72" t="s">
        <v>430</v>
      </c>
      <c r="D848" s="73"/>
      <c r="E848" s="73"/>
      <c r="F848" s="21" t="s">
        <v>398</v>
      </c>
      <c r="G848" s="32">
        <v>310</v>
      </c>
      <c r="H848" s="33"/>
      <c r="I848" s="24"/>
      <c r="J848" s="25">
        <f>IF(AND(G848= "",H848= ""), 0, ROUND(ROUND(I848, 2) * ROUND(IF(H848="",G848,H848),  2), 2))</f>
        <v>0</v>
      </c>
      <c r="K848" s="7"/>
      <c r="M848" s="26">
        <v>0.2</v>
      </c>
      <c r="Q848" s="7">
        <v>21061</v>
      </c>
    </row>
    <row r="849" spans="1:17" x14ac:dyDescent="0.25">
      <c r="A849" s="28" t="s">
        <v>198</v>
      </c>
      <c r="B849" s="31"/>
      <c r="C849" s="75" t="s">
        <v>197</v>
      </c>
      <c r="D849" s="75"/>
      <c r="E849" s="75"/>
      <c r="F849" s="31"/>
      <c r="G849" s="31"/>
      <c r="H849" s="31"/>
      <c r="I849" s="31"/>
      <c r="J849" s="31"/>
    </row>
    <row r="850" spans="1:17" hidden="1" x14ac:dyDescent="0.25">
      <c r="A850" s="7" t="s">
        <v>52</v>
      </c>
    </row>
    <row r="851" spans="1:17" hidden="1" x14ac:dyDescent="0.25">
      <c r="A851" s="7" t="s">
        <v>295</v>
      </c>
    </row>
    <row r="852" spans="1:17" hidden="1" x14ac:dyDescent="0.25">
      <c r="A852" s="7" t="s">
        <v>295</v>
      </c>
    </row>
    <row r="853" spans="1:17" hidden="1" x14ac:dyDescent="0.25">
      <c r="A853" s="7" t="s">
        <v>295</v>
      </c>
    </row>
    <row r="854" spans="1:17" hidden="1" x14ac:dyDescent="0.25">
      <c r="A854" s="7" t="s">
        <v>295</v>
      </c>
    </row>
    <row r="855" spans="1:17" hidden="1" x14ac:dyDescent="0.25">
      <c r="A855" s="7" t="s">
        <v>295</v>
      </c>
    </row>
    <row r="856" spans="1:17" hidden="1" x14ac:dyDescent="0.25">
      <c r="A856" s="7" t="s">
        <v>295</v>
      </c>
    </row>
    <row r="857" spans="1:17" hidden="1" x14ac:dyDescent="0.25">
      <c r="A857" s="7" t="s">
        <v>295</v>
      </c>
    </row>
    <row r="858" spans="1:17" hidden="1" x14ac:dyDescent="0.25">
      <c r="A858" s="7" t="s">
        <v>296</v>
      </c>
    </row>
    <row r="859" spans="1:17" hidden="1" x14ac:dyDescent="0.25">
      <c r="A859" s="7" t="s">
        <v>297</v>
      </c>
    </row>
    <row r="860" spans="1:17" ht="16.899999999999999" customHeight="1" x14ac:dyDescent="0.25">
      <c r="A860" s="7">
        <v>6</v>
      </c>
      <c r="B860" s="16" t="s">
        <v>431</v>
      </c>
      <c r="C860" s="76" t="s">
        <v>432</v>
      </c>
      <c r="D860" s="76"/>
      <c r="E860" s="76"/>
      <c r="F860" s="34"/>
      <c r="G860" s="34"/>
      <c r="H860" s="34"/>
      <c r="I860" s="34"/>
      <c r="J860" s="34"/>
      <c r="K860" s="7"/>
    </row>
    <row r="861" spans="1:17" ht="27.2" customHeight="1" x14ac:dyDescent="0.25">
      <c r="A861" s="7">
        <v>9</v>
      </c>
      <c r="B861" s="19" t="s">
        <v>433</v>
      </c>
      <c r="C861" s="72" t="s">
        <v>434</v>
      </c>
      <c r="D861" s="73"/>
      <c r="E861" s="73"/>
      <c r="F861" s="21" t="s">
        <v>15</v>
      </c>
      <c r="G861" s="22">
        <v>14</v>
      </c>
      <c r="H861" s="23"/>
      <c r="I861" s="24"/>
      <c r="J861" s="25">
        <f>IF(AND(G861= "",H861= ""), 0, ROUND(ROUND(I861, 2) * ROUND(IF(H861="",G861,H861),  0), 2))</f>
        <v>0</v>
      </c>
      <c r="K861" s="7"/>
      <c r="M861" s="26">
        <v>0.2</v>
      </c>
      <c r="Q861" s="7">
        <v>21061</v>
      </c>
    </row>
    <row r="862" spans="1:17" x14ac:dyDescent="0.25">
      <c r="A862" s="28" t="s">
        <v>198</v>
      </c>
      <c r="B862" s="31"/>
      <c r="C862" s="75" t="s">
        <v>197</v>
      </c>
      <c r="D862" s="75"/>
      <c r="E862" s="75"/>
      <c r="F862" s="31"/>
      <c r="G862" s="31"/>
      <c r="H862" s="31"/>
      <c r="I862" s="31"/>
      <c r="J862" s="31"/>
    </row>
    <row r="863" spans="1:17" hidden="1" x14ac:dyDescent="0.25">
      <c r="A863" s="7" t="s">
        <v>52</v>
      </c>
    </row>
    <row r="864" spans="1:17" hidden="1" x14ac:dyDescent="0.25">
      <c r="A864" s="7" t="s">
        <v>295</v>
      </c>
    </row>
    <row r="865" spans="1:17" hidden="1" x14ac:dyDescent="0.25">
      <c r="A865" s="7" t="s">
        <v>296</v>
      </c>
    </row>
    <row r="866" spans="1:17" hidden="1" x14ac:dyDescent="0.25">
      <c r="A866" s="7" t="s">
        <v>297</v>
      </c>
    </row>
    <row r="867" spans="1:17" ht="16.899999999999999" customHeight="1" x14ac:dyDescent="0.25">
      <c r="A867" s="7">
        <v>6</v>
      </c>
      <c r="B867" s="16" t="s">
        <v>435</v>
      </c>
      <c r="C867" s="76" t="s">
        <v>436</v>
      </c>
      <c r="D867" s="76"/>
      <c r="E867" s="76"/>
      <c r="F867" s="34"/>
      <c r="G867" s="34"/>
      <c r="H867" s="34"/>
      <c r="I867" s="34"/>
      <c r="J867" s="34"/>
      <c r="K867" s="7"/>
    </row>
    <row r="868" spans="1:17" hidden="1" x14ac:dyDescent="0.25">
      <c r="A868" s="7" t="s">
        <v>295</v>
      </c>
    </row>
    <row r="869" spans="1:17" hidden="1" x14ac:dyDescent="0.25">
      <c r="A869" s="7" t="s">
        <v>296</v>
      </c>
    </row>
    <row r="870" spans="1:17" x14ac:dyDescent="0.25">
      <c r="A870" s="7">
        <v>9</v>
      </c>
      <c r="B870" s="19" t="s">
        <v>437</v>
      </c>
      <c r="C870" s="72" t="s">
        <v>438</v>
      </c>
      <c r="D870" s="73"/>
      <c r="E870" s="73"/>
      <c r="F870" s="21" t="s">
        <v>15</v>
      </c>
      <c r="G870" s="22">
        <v>3</v>
      </c>
      <c r="H870" s="23"/>
      <c r="I870" s="24"/>
      <c r="J870" s="25">
        <f>IF(AND(G870= "",H870= ""), 0, ROUND(ROUND(I870, 2) * ROUND(IF(H870="",G870,H870),  0), 2))</f>
        <v>0</v>
      </c>
      <c r="K870" s="7"/>
      <c r="M870" s="26">
        <v>0.2</v>
      </c>
      <c r="Q870" s="7">
        <v>21061</v>
      </c>
    </row>
    <row r="871" spans="1:17" x14ac:dyDescent="0.25">
      <c r="A871" s="28" t="s">
        <v>198</v>
      </c>
      <c r="B871" s="31"/>
      <c r="C871" s="75" t="s">
        <v>197</v>
      </c>
      <c r="D871" s="75"/>
      <c r="E871" s="75"/>
      <c r="F871" s="31"/>
      <c r="G871" s="31"/>
      <c r="H871" s="31"/>
      <c r="I871" s="31"/>
      <c r="J871" s="31"/>
    </row>
    <row r="872" spans="1:17" hidden="1" x14ac:dyDescent="0.25">
      <c r="A872" s="7" t="s">
        <v>52</v>
      </c>
    </row>
    <row r="873" spans="1:17" hidden="1" x14ac:dyDescent="0.25">
      <c r="A873" s="7" t="s">
        <v>297</v>
      </c>
    </row>
    <row r="874" spans="1:17" hidden="1" x14ac:dyDescent="0.25">
      <c r="A874" s="7" t="s">
        <v>64</v>
      </c>
    </row>
    <row r="875" spans="1:17" ht="16.899999999999999" customHeight="1" x14ac:dyDescent="0.25">
      <c r="A875" s="7">
        <v>5</v>
      </c>
      <c r="B875" s="16" t="s">
        <v>439</v>
      </c>
      <c r="C875" s="74" t="s">
        <v>440</v>
      </c>
      <c r="D875" s="74"/>
      <c r="E875" s="74"/>
      <c r="F875" s="27"/>
      <c r="G875" s="27"/>
      <c r="H875" s="27"/>
      <c r="I875" s="27"/>
      <c r="J875" s="27"/>
      <c r="K875" s="7"/>
    </row>
    <row r="876" spans="1:17" ht="16.899999999999999" customHeight="1" x14ac:dyDescent="0.25">
      <c r="A876" s="7">
        <v>6</v>
      </c>
      <c r="B876" s="16" t="s">
        <v>441</v>
      </c>
      <c r="C876" s="76" t="s">
        <v>442</v>
      </c>
      <c r="D876" s="76"/>
      <c r="E876" s="76"/>
      <c r="F876" s="34"/>
      <c r="G876" s="34"/>
      <c r="H876" s="34"/>
      <c r="I876" s="34"/>
      <c r="J876" s="34"/>
      <c r="K876" s="7"/>
    </row>
    <row r="877" spans="1:17" x14ac:dyDescent="0.25">
      <c r="A877" s="7">
        <v>9</v>
      </c>
      <c r="B877" s="19" t="s">
        <v>443</v>
      </c>
      <c r="C877" s="72" t="s">
        <v>444</v>
      </c>
      <c r="D877" s="73"/>
      <c r="E877" s="73"/>
      <c r="F877" s="21" t="s">
        <v>85</v>
      </c>
      <c r="G877" s="22"/>
      <c r="H877" s="23"/>
      <c r="I877" s="24"/>
      <c r="J877" s="25">
        <f>IF(AND(G877= "",H877= ""), 0, ROUND(ROUND(I877, 2) * ROUND(IF(H877="",G877,H877),  0), 2))</f>
        <v>0</v>
      </c>
      <c r="K877" s="7"/>
      <c r="M877" s="26">
        <v>0.2</v>
      </c>
      <c r="Q877" s="7">
        <v>21061</v>
      </c>
    </row>
    <row r="878" spans="1:17" x14ac:dyDescent="0.25">
      <c r="A878" s="28" t="s">
        <v>198</v>
      </c>
      <c r="B878" s="31"/>
      <c r="C878" s="75" t="s">
        <v>197</v>
      </c>
      <c r="D878" s="75"/>
      <c r="E878" s="75"/>
      <c r="F878" s="31"/>
      <c r="G878" s="31"/>
      <c r="H878" s="31"/>
      <c r="I878" s="31"/>
      <c r="J878" s="31"/>
    </row>
    <row r="879" spans="1:17" hidden="1" x14ac:dyDescent="0.25">
      <c r="A879" s="7" t="s">
        <v>52</v>
      </c>
    </row>
    <row r="880" spans="1:17" hidden="1" x14ac:dyDescent="0.25">
      <c r="A880" s="7" t="s">
        <v>295</v>
      </c>
    </row>
    <row r="881" spans="1:17" hidden="1" x14ac:dyDescent="0.25">
      <c r="A881" s="7" t="s">
        <v>295</v>
      </c>
    </row>
    <row r="882" spans="1:17" hidden="1" x14ac:dyDescent="0.25">
      <c r="A882" s="7" t="s">
        <v>297</v>
      </c>
    </row>
    <row r="883" spans="1:17" x14ac:dyDescent="0.25">
      <c r="A883" s="7">
        <v>6</v>
      </c>
      <c r="B883" s="16" t="s">
        <v>445</v>
      </c>
      <c r="C883" s="76" t="s">
        <v>446</v>
      </c>
      <c r="D883" s="76"/>
      <c r="E883" s="76"/>
      <c r="F883" s="34"/>
      <c r="G883" s="34"/>
      <c r="H883" s="34"/>
      <c r="I883" s="34"/>
      <c r="J883" s="34"/>
      <c r="K883" s="7"/>
    </row>
    <row r="884" spans="1:17" x14ac:dyDescent="0.25">
      <c r="A884" s="7">
        <v>9</v>
      </c>
      <c r="B884" s="19" t="s">
        <v>447</v>
      </c>
      <c r="C884" s="72" t="s">
        <v>448</v>
      </c>
      <c r="D884" s="73"/>
      <c r="E884" s="73"/>
      <c r="F884" s="21" t="s">
        <v>398</v>
      </c>
      <c r="G884" s="32">
        <v>126</v>
      </c>
      <c r="H884" s="33"/>
      <c r="I884" s="24"/>
      <c r="J884" s="25">
        <f>IF(AND(G884= "",H884= ""), 0, ROUND(ROUND(I884, 2) * ROUND(IF(H884="",G884,H884),  2), 2))</f>
        <v>0</v>
      </c>
      <c r="K884" s="7"/>
      <c r="M884" s="26">
        <v>0.2</v>
      </c>
      <c r="Q884" s="7">
        <v>21061</v>
      </c>
    </row>
    <row r="885" spans="1:17" x14ac:dyDescent="0.25">
      <c r="A885" s="28" t="s">
        <v>198</v>
      </c>
      <c r="B885" s="31"/>
      <c r="C885" s="75" t="s">
        <v>197</v>
      </c>
      <c r="D885" s="75"/>
      <c r="E885" s="75"/>
      <c r="F885" s="31"/>
      <c r="G885" s="31"/>
      <c r="H885" s="31"/>
      <c r="I885" s="31"/>
      <c r="J885" s="31"/>
    </row>
    <row r="886" spans="1:17" hidden="1" x14ac:dyDescent="0.25">
      <c r="A886" s="7" t="s">
        <v>52</v>
      </c>
    </row>
    <row r="887" spans="1:17" hidden="1" x14ac:dyDescent="0.25">
      <c r="A887" s="7" t="s">
        <v>295</v>
      </c>
    </row>
    <row r="888" spans="1:17" hidden="1" x14ac:dyDescent="0.25">
      <c r="A888" s="7" t="s">
        <v>297</v>
      </c>
    </row>
    <row r="889" spans="1:17" x14ac:dyDescent="0.25">
      <c r="A889" s="7">
        <v>6</v>
      </c>
      <c r="B889" s="16" t="s">
        <v>449</v>
      </c>
      <c r="C889" s="76" t="s">
        <v>450</v>
      </c>
      <c r="D889" s="76"/>
      <c r="E889" s="76"/>
      <c r="F889" s="34"/>
      <c r="G889" s="34"/>
      <c r="H889" s="34"/>
      <c r="I889" s="34"/>
      <c r="J889" s="34"/>
      <c r="K889" s="7"/>
    </row>
    <row r="890" spans="1:17" x14ac:dyDescent="0.25">
      <c r="A890" s="7">
        <v>9</v>
      </c>
      <c r="B890" s="19" t="s">
        <v>451</v>
      </c>
      <c r="C890" s="72" t="s">
        <v>452</v>
      </c>
      <c r="D890" s="73"/>
      <c r="E890" s="73"/>
      <c r="F890" s="21" t="s">
        <v>15</v>
      </c>
      <c r="G890" s="22">
        <v>2</v>
      </c>
      <c r="H890" s="23"/>
      <c r="I890" s="24"/>
      <c r="J890" s="25">
        <f>IF(AND(G890= "",H890= ""), 0, ROUND(ROUND(I890, 2) * ROUND(IF(H890="",G890,H890),  0), 2))</f>
        <v>0</v>
      </c>
      <c r="K890" s="7"/>
      <c r="M890" s="26">
        <v>0.2</v>
      </c>
      <c r="Q890" s="7">
        <v>21061</v>
      </c>
    </row>
    <row r="891" spans="1:17" x14ac:dyDescent="0.25">
      <c r="A891" s="28" t="s">
        <v>198</v>
      </c>
      <c r="B891" s="31"/>
      <c r="C891" s="75" t="s">
        <v>197</v>
      </c>
      <c r="D891" s="75"/>
      <c r="E891" s="75"/>
      <c r="F891" s="31"/>
      <c r="G891" s="31"/>
      <c r="H891" s="31"/>
      <c r="I891" s="31"/>
      <c r="J891" s="31"/>
    </row>
    <row r="892" spans="1:17" hidden="1" x14ac:dyDescent="0.25">
      <c r="A892" s="7" t="s">
        <v>52</v>
      </c>
    </row>
    <row r="893" spans="1:17" x14ac:dyDescent="0.25">
      <c r="A893" s="7">
        <v>9</v>
      </c>
      <c r="B893" s="19" t="s">
        <v>453</v>
      </c>
      <c r="C893" s="72" t="s">
        <v>454</v>
      </c>
      <c r="D893" s="73"/>
      <c r="E893" s="73"/>
      <c r="F893" s="21" t="s">
        <v>15</v>
      </c>
      <c r="G893" s="22">
        <v>9</v>
      </c>
      <c r="H893" s="23"/>
      <c r="I893" s="24"/>
      <c r="J893" s="25">
        <f>IF(AND(G893= "",H893= ""), 0, ROUND(ROUND(I893, 2) * ROUND(IF(H893="",G893,H893),  0), 2))</f>
        <v>0</v>
      </c>
      <c r="K893" s="7"/>
      <c r="M893" s="26">
        <v>0.2</v>
      </c>
      <c r="Q893" s="7">
        <v>21061</v>
      </c>
    </row>
    <row r="894" spans="1:17" x14ac:dyDescent="0.25">
      <c r="A894" s="28" t="s">
        <v>198</v>
      </c>
      <c r="B894" s="31"/>
      <c r="C894" s="75" t="s">
        <v>197</v>
      </c>
      <c r="D894" s="75"/>
      <c r="E894" s="75"/>
      <c r="F894" s="31"/>
      <c r="G894" s="31"/>
      <c r="H894" s="31"/>
      <c r="I894" s="31"/>
      <c r="J894" s="31"/>
    </row>
    <row r="895" spans="1:17" hidden="1" x14ac:dyDescent="0.25">
      <c r="A895" s="7" t="s">
        <v>52</v>
      </c>
    </row>
    <row r="896" spans="1:17" x14ac:dyDescent="0.25">
      <c r="A896" s="7">
        <v>9</v>
      </c>
      <c r="B896" s="19" t="s">
        <v>455</v>
      </c>
      <c r="C896" s="72" t="s">
        <v>456</v>
      </c>
      <c r="D896" s="73"/>
      <c r="E896" s="73"/>
      <c r="F896" s="21" t="s">
        <v>15</v>
      </c>
      <c r="G896" s="22">
        <v>3</v>
      </c>
      <c r="H896" s="23"/>
      <c r="I896" s="24"/>
      <c r="J896" s="25">
        <f>IF(AND(G896= "",H896= ""), 0, ROUND(ROUND(I896, 2) * ROUND(IF(H896="",G896,H896),  0), 2))</f>
        <v>0</v>
      </c>
      <c r="K896" s="7"/>
      <c r="M896" s="26">
        <v>0.2</v>
      </c>
      <c r="Q896" s="7">
        <v>21061</v>
      </c>
    </row>
    <row r="897" spans="1:17" x14ac:dyDescent="0.25">
      <c r="A897" s="28" t="s">
        <v>198</v>
      </c>
      <c r="B897" s="31"/>
      <c r="C897" s="75" t="s">
        <v>197</v>
      </c>
      <c r="D897" s="75"/>
      <c r="E897" s="75"/>
      <c r="F897" s="31"/>
      <c r="G897" s="31"/>
      <c r="H897" s="31"/>
      <c r="I897" s="31"/>
      <c r="J897" s="31"/>
    </row>
    <row r="898" spans="1:17" hidden="1" x14ac:dyDescent="0.25">
      <c r="A898" s="7" t="s">
        <v>52</v>
      </c>
    </row>
    <row r="899" spans="1:17" hidden="1" x14ac:dyDescent="0.25">
      <c r="A899" s="7" t="s">
        <v>295</v>
      </c>
    </row>
    <row r="900" spans="1:17" hidden="1" x14ac:dyDescent="0.25">
      <c r="A900" s="7" t="s">
        <v>295</v>
      </c>
    </row>
    <row r="901" spans="1:17" hidden="1" x14ac:dyDescent="0.25">
      <c r="A901" s="7" t="s">
        <v>295</v>
      </c>
    </row>
    <row r="902" spans="1:17" hidden="1" x14ac:dyDescent="0.25">
      <c r="A902" s="7" t="s">
        <v>297</v>
      </c>
    </row>
    <row r="903" spans="1:17" ht="16.899999999999999" customHeight="1" x14ac:dyDescent="0.25">
      <c r="A903" s="7">
        <v>6</v>
      </c>
      <c r="B903" s="16" t="s">
        <v>457</v>
      </c>
      <c r="C903" s="76" t="s">
        <v>458</v>
      </c>
      <c r="D903" s="76"/>
      <c r="E903" s="76"/>
      <c r="F903" s="34"/>
      <c r="G903" s="34"/>
      <c r="H903" s="34"/>
      <c r="I903" s="34"/>
      <c r="J903" s="34"/>
      <c r="K903" s="7"/>
    </row>
    <row r="904" spans="1:17" x14ac:dyDescent="0.25">
      <c r="A904" s="7">
        <v>9</v>
      </c>
      <c r="B904" s="19" t="s">
        <v>459</v>
      </c>
      <c r="C904" s="72" t="s">
        <v>460</v>
      </c>
      <c r="D904" s="73"/>
      <c r="E904" s="73"/>
      <c r="F904" s="21" t="s">
        <v>15</v>
      </c>
      <c r="G904" s="22">
        <v>14</v>
      </c>
      <c r="H904" s="23"/>
      <c r="I904" s="24"/>
      <c r="J904" s="25">
        <f>IF(AND(G904= "",H904= ""), 0, ROUND(ROUND(I904, 2) * ROUND(IF(H904="",G904,H904),  0), 2))</f>
        <v>0</v>
      </c>
      <c r="K904" s="7"/>
      <c r="M904" s="26">
        <v>0.2</v>
      </c>
      <c r="Q904" s="7">
        <v>21061</v>
      </c>
    </row>
    <row r="905" spans="1:17" x14ac:dyDescent="0.25">
      <c r="A905" s="28" t="s">
        <v>198</v>
      </c>
      <c r="B905" s="31"/>
      <c r="C905" s="75" t="s">
        <v>197</v>
      </c>
      <c r="D905" s="75"/>
      <c r="E905" s="75"/>
      <c r="F905" s="31"/>
      <c r="G905" s="31"/>
      <c r="H905" s="31"/>
      <c r="I905" s="31"/>
      <c r="J905" s="31"/>
    </row>
    <row r="906" spans="1:17" hidden="1" x14ac:dyDescent="0.25">
      <c r="A906" s="7" t="s">
        <v>52</v>
      </c>
    </row>
    <row r="907" spans="1:17" hidden="1" x14ac:dyDescent="0.25">
      <c r="A907" s="7" t="s">
        <v>295</v>
      </c>
    </row>
    <row r="908" spans="1:17" hidden="1" x14ac:dyDescent="0.25">
      <c r="A908" s="7" t="s">
        <v>296</v>
      </c>
    </row>
    <row r="909" spans="1:17" hidden="1" x14ac:dyDescent="0.25">
      <c r="A909" s="7" t="s">
        <v>297</v>
      </c>
    </row>
    <row r="910" spans="1:17" ht="16.899999999999999" customHeight="1" x14ac:dyDescent="0.25">
      <c r="A910" s="7">
        <v>6</v>
      </c>
      <c r="B910" s="16" t="s">
        <v>461</v>
      </c>
      <c r="C910" s="76" t="s">
        <v>382</v>
      </c>
      <c r="D910" s="76"/>
      <c r="E910" s="76"/>
      <c r="F910" s="34"/>
      <c r="G910" s="34"/>
      <c r="H910" s="34"/>
      <c r="I910" s="34"/>
      <c r="J910" s="34"/>
      <c r="K910" s="7"/>
    </row>
    <row r="911" spans="1:17" hidden="1" x14ac:dyDescent="0.25">
      <c r="A911" s="7" t="s">
        <v>295</v>
      </c>
    </row>
    <row r="912" spans="1:17" hidden="1" x14ac:dyDescent="0.25">
      <c r="A912" s="7" t="s">
        <v>295</v>
      </c>
    </row>
    <row r="913" spans="1:17" x14ac:dyDescent="0.25">
      <c r="A913" s="7">
        <v>9</v>
      </c>
      <c r="B913" s="19" t="s">
        <v>462</v>
      </c>
      <c r="C913" s="72" t="s">
        <v>463</v>
      </c>
      <c r="D913" s="73"/>
      <c r="E913" s="73"/>
      <c r="F913" s="21" t="s">
        <v>15</v>
      </c>
      <c r="G913" s="22">
        <v>2</v>
      </c>
      <c r="H913" s="23"/>
      <c r="I913" s="24"/>
      <c r="J913" s="25">
        <f>IF(AND(G913= "",H913= ""), 0, ROUND(ROUND(I913, 2) * ROUND(IF(H913="",G913,H913),  0), 2))</f>
        <v>0</v>
      </c>
      <c r="K913" s="7"/>
      <c r="M913" s="26">
        <v>0.2</v>
      </c>
      <c r="Q913" s="7">
        <v>21061</v>
      </c>
    </row>
    <row r="914" spans="1:17" x14ac:dyDescent="0.25">
      <c r="A914" s="28" t="s">
        <v>198</v>
      </c>
      <c r="B914" s="31"/>
      <c r="C914" s="75" t="s">
        <v>197</v>
      </c>
      <c r="D914" s="75"/>
      <c r="E914" s="75"/>
      <c r="F914" s="31"/>
      <c r="G914" s="31"/>
      <c r="H914" s="31"/>
      <c r="I914" s="31"/>
      <c r="J914" s="31"/>
    </row>
    <row r="915" spans="1:17" hidden="1" x14ac:dyDescent="0.25">
      <c r="A915" s="7" t="s">
        <v>52</v>
      </c>
    </row>
    <row r="916" spans="1:17" hidden="1" x14ac:dyDescent="0.25">
      <c r="A916" s="7" t="s">
        <v>297</v>
      </c>
    </row>
    <row r="917" spans="1:17" hidden="1" x14ac:dyDescent="0.25">
      <c r="A917" s="7" t="s">
        <v>64</v>
      </c>
    </row>
    <row r="918" spans="1:17" hidden="1" x14ac:dyDescent="0.25">
      <c r="A918" s="7" t="s">
        <v>53</v>
      </c>
    </row>
    <row r="919" spans="1:17" ht="36" customHeight="1" x14ac:dyDescent="0.25">
      <c r="A919" s="7">
        <v>4</v>
      </c>
      <c r="B919" s="16" t="s">
        <v>464</v>
      </c>
      <c r="C919" s="71" t="s">
        <v>465</v>
      </c>
      <c r="D919" s="71"/>
      <c r="E919" s="71"/>
      <c r="F919" s="18"/>
      <c r="G919" s="18"/>
      <c r="H919" s="18"/>
      <c r="I919" s="18"/>
      <c r="J919" s="18"/>
      <c r="K919" s="7"/>
    </row>
    <row r="920" spans="1:17" ht="16.899999999999999" customHeight="1" x14ac:dyDescent="0.25">
      <c r="A920" s="7">
        <v>5</v>
      </c>
      <c r="B920" s="16" t="s">
        <v>466</v>
      </c>
      <c r="C920" s="74" t="s">
        <v>467</v>
      </c>
      <c r="D920" s="74"/>
      <c r="E920" s="74"/>
      <c r="F920" s="27"/>
      <c r="G920" s="27"/>
      <c r="H920" s="27"/>
      <c r="I920" s="27"/>
      <c r="J920" s="27"/>
      <c r="K920" s="7"/>
    </row>
    <row r="921" spans="1:17" ht="16.899999999999999" customHeight="1" x14ac:dyDescent="0.25">
      <c r="A921" s="7">
        <v>6</v>
      </c>
      <c r="B921" s="16" t="s">
        <v>468</v>
      </c>
      <c r="C921" s="76" t="s">
        <v>469</v>
      </c>
      <c r="D921" s="76"/>
      <c r="E921" s="76"/>
      <c r="F921" s="34"/>
      <c r="G921" s="34"/>
      <c r="H921" s="34"/>
      <c r="I921" s="34"/>
      <c r="J921" s="34"/>
      <c r="K921" s="7"/>
    </row>
    <row r="922" spans="1:17" x14ac:dyDescent="0.25">
      <c r="A922" s="7">
        <v>9</v>
      </c>
      <c r="B922" s="19" t="s">
        <v>470</v>
      </c>
      <c r="C922" s="72" t="s">
        <v>471</v>
      </c>
      <c r="D922" s="73"/>
      <c r="E922" s="73"/>
      <c r="F922" s="21" t="s">
        <v>472</v>
      </c>
      <c r="G922" s="22"/>
      <c r="H922" s="23"/>
      <c r="I922" s="24"/>
      <c r="J922" s="25">
        <f>IF(AND(G922= "",H922= ""), 0, ROUND(ROUND(I922, 2) * ROUND(IF(H922="",G922,H922),  0), 2))</f>
        <v>0</v>
      </c>
      <c r="K922" s="7"/>
      <c r="M922" s="26">
        <v>0.2</v>
      </c>
      <c r="Q922" s="7">
        <v>28353</v>
      </c>
    </row>
    <row r="923" spans="1:17" x14ac:dyDescent="0.25">
      <c r="A923" s="28" t="s">
        <v>474</v>
      </c>
      <c r="B923" s="31"/>
      <c r="C923" s="75" t="s">
        <v>473</v>
      </c>
      <c r="D923" s="75"/>
      <c r="E923" s="75"/>
      <c r="F923" s="31"/>
      <c r="G923" s="31"/>
      <c r="H923" s="31"/>
      <c r="I923" s="31"/>
      <c r="J923" s="31"/>
    </row>
    <row r="924" spans="1:17" hidden="1" x14ac:dyDescent="0.25">
      <c r="A924" s="7" t="s">
        <v>52</v>
      </c>
    </row>
    <row r="925" spans="1:17" hidden="1" x14ac:dyDescent="0.25">
      <c r="A925" s="7" t="s">
        <v>295</v>
      </c>
    </row>
    <row r="926" spans="1:17" hidden="1" x14ac:dyDescent="0.25">
      <c r="A926" s="7" t="s">
        <v>297</v>
      </c>
    </row>
    <row r="927" spans="1:17" ht="16.899999999999999" customHeight="1" x14ac:dyDescent="0.25">
      <c r="A927" s="7">
        <v>6</v>
      </c>
      <c r="B927" s="16" t="s">
        <v>475</v>
      </c>
      <c r="C927" s="76" t="s">
        <v>476</v>
      </c>
      <c r="D927" s="76"/>
      <c r="E927" s="76"/>
      <c r="F927" s="34"/>
      <c r="G927" s="34"/>
      <c r="H927" s="34"/>
      <c r="I927" s="34"/>
      <c r="J927" s="34"/>
      <c r="K927" s="7"/>
    </row>
    <row r="928" spans="1:17" x14ac:dyDescent="0.25">
      <c r="A928" s="7">
        <v>9</v>
      </c>
      <c r="B928" s="19" t="s">
        <v>477</v>
      </c>
      <c r="C928" s="72" t="s">
        <v>478</v>
      </c>
      <c r="D928" s="73"/>
      <c r="E928" s="73"/>
      <c r="F928" s="21" t="s">
        <v>472</v>
      </c>
      <c r="G928" s="22"/>
      <c r="H928" s="23"/>
      <c r="I928" s="24"/>
      <c r="J928" s="25">
        <f>IF(AND(G928= "",H928= ""), 0, ROUND(ROUND(I928, 2) * ROUND(IF(H928="",G928,H928),  0), 2))</f>
        <v>0</v>
      </c>
      <c r="K928" s="7"/>
      <c r="M928" s="26">
        <v>0.2</v>
      </c>
      <c r="Q928" s="7">
        <v>28353</v>
      </c>
    </row>
    <row r="929" spans="1:17" x14ac:dyDescent="0.25">
      <c r="A929" s="28" t="s">
        <v>474</v>
      </c>
      <c r="B929" s="31"/>
      <c r="C929" s="75" t="s">
        <v>473</v>
      </c>
      <c r="D929" s="75"/>
      <c r="E929" s="75"/>
      <c r="F929" s="31"/>
      <c r="G929" s="31"/>
      <c r="H929" s="31"/>
      <c r="I929" s="31"/>
      <c r="J929" s="31"/>
    </row>
    <row r="930" spans="1:17" hidden="1" x14ac:dyDescent="0.25">
      <c r="A930" s="7" t="s">
        <v>52</v>
      </c>
    </row>
    <row r="931" spans="1:17" hidden="1" x14ac:dyDescent="0.25">
      <c r="A931" s="7" t="s">
        <v>295</v>
      </c>
    </row>
    <row r="932" spans="1:17" hidden="1" x14ac:dyDescent="0.25">
      <c r="A932" s="7" t="s">
        <v>297</v>
      </c>
    </row>
    <row r="933" spans="1:17" hidden="1" x14ac:dyDescent="0.25">
      <c r="A933" s="7" t="s">
        <v>64</v>
      </c>
    </row>
    <row r="934" spans="1:17" ht="16.899999999999999" customHeight="1" x14ac:dyDescent="0.25">
      <c r="A934" s="7">
        <v>5</v>
      </c>
      <c r="B934" s="16" t="s">
        <v>479</v>
      </c>
      <c r="C934" s="74" t="s">
        <v>480</v>
      </c>
      <c r="D934" s="74"/>
      <c r="E934" s="74"/>
      <c r="F934" s="27"/>
      <c r="G934" s="27"/>
      <c r="H934" s="27"/>
      <c r="I934" s="27"/>
      <c r="J934" s="27"/>
      <c r="K934" s="7"/>
    </row>
    <row r="935" spans="1:17" ht="16.899999999999999" customHeight="1" x14ac:dyDescent="0.25">
      <c r="A935" s="7">
        <v>6</v>
      </c>
      <c r="B935" s="16" t="s">
        <v>481</v>
      </c>
      <c r="C935" s="76" t="s">
        <v>482</v>
      </c>
      <c r="D935" s="76"/>
      <c r="E935" s="76"/>
      <c r="F935" s="34"/>
      <c r="G935" s="34"/>
      <c r="H935" s="34"/>
      <c r="I935" s="34"/>
      <c r="J935" s="34"/>
      <c r="K935" s="7"/>
    </row>
    <row r="936" spans="1:17" x14ac:dyDescent="0.25">
      <c r="A936" s="7">
        <v>9</v>
      </c>
      <c r="B936" s="19" t="s">
        <v>483</v>
      </c>
      <c r="C936" s="72" t="s">
        <v>484</v>
      </c>
      <c r="D936" s="73"/>
      <c r="E936" s="73"/>
      <c r="F936" s="21" t="s">
        <v>284</v>
      </c>
      <c r="G936" s="32">
        <v>178</v>
      </c>
      <c r="H936" s="33"/>
      <c r="I936" s="24"/>
      <c r="J936" s="25">
        <f>IF(AND(G936= "",H936= ""), 0, ROUND(ROUND(I936, 2) * ROUND(IF(H936="",G936,H936),  2), 2))</f>
        <v>0</v>
      </c>
      <c r="K936" s="7"/>
      <c r="M936" s="26">
        <v>0.2</v>
      </c>
      <c r="Q936" s="7">
        <v>28353</v>
      </c>
    </row>
    <row r="937" spans="1:17" x14ac:dyDescent="0.25">
      <c r="A937" s="28" t="s">
        <v>474</v>
      </c>
      <c r="B937" s="31"/>
      <c r="C937" s="75" t="s">
        <v>473</v>
      </c>
      <c r="D937" s="75"/>
      <c r="E937" s="75"/>
      <c r="F937" s="31"/>
      <c r="G937" s="31"/>
      <c r="H937" s="31"/>
      <c r="I937" s="31"/>
      <c r="J937" s="31"/>
    </row>
    <row r="938" spans="1:17" hidden="1" x14ac:dyDescent="0.25">
      <c r="A938" s="7" t="s">
        <v>52</v>
      </c>
    </row>
    <row r="939" spans="1:17" hidden="1" x14ac:dyDescent="0.25">
      <c r="A939" s="7" t="s">
        <v>295</v>
      </c>
    </row>
    <row r="940" spans="1:17" hidden="1" x14ac:dyDescent="0.25">
      <c r="A940" s="7" t="s">
        <v>296</v>
      </c>
    </row>
    <row r="941" spans="1:17" hidden="1" x14ac:dyDescent="0.25">
      <c r="A941" s="7" t="s">
        <v>297</v>
      </c>
    </row>
    <row r="942" spans="1:17" hidden="1" x14ac:dyDescent="0.25">
      <c r="A942" s="7" t="s">
        <v>64</v>
      </c>
    </row>
    <row r="943" spans="1:17" x14ac:dyDescent="0.25">
      <c r="A943" s="7">
        <v>5</v>
      </c>
      <c r="B943" s="16" t="s">
        <v>485</v>
      </c>
      <c r="C943" s="74" t="s">
        <v>486</v>
      </c>
      <c r="D943" s="74"/>
      <c r="E943" s="74"/>
      <c r="F943" s="27"/>
      <c r="G943" s="27"/>
      <c r="H943" s="27"/>
      <c r="I943" s="27"/>
      <c r="J943" s="27"/>
      <c r="K943" s="7"/>
    </row>
    <row r="944" spans="1:17" x14ac:dyDescent="0.25">
      <c r="A944" s="7">
        <v>9</v>
      </c>
      <c r="B944" s="19" t="s">
        <v>487</v>
      </c>
      <c r="C944" s="72" t="s">
        <v>50</v>
      </c>
      <c r="D944" s="73"/>
      <c r="E944" s="73"/>
      <c r="F944" s="21" t="s">
        <v>398</v>
      </c>
      <c r="G944" s="32">
        <v>127</v>
      </c>
      <c r="H944" s="33"/>
      <c r="I944" s="24"/>
      <c r="J944" s="25">
        <f>IF(AND(G944= "",H944= ""), 0, ROUND(ROUND(I944, 2) * ROUND(IF(H944="",G944,H944),  2), 2))</f>
        <v>0</v>
      </c>
      <c r="K944" s="7"/>
      <c r="M944" s="26">
        <v>0.2</v>
      </c>
      <c r="Q944" s="7">
        <v>65</v>
      </c>
    </row>
    <row r="945" spans="1:17" hidden="1" x14ac:dyDescent="0.25">
      <c r="A945" s="7" t="s">
        <v>52</v>
      </c>
    </row>
    <row r="946" spans="1:17" hidden="1" x14ac:dyDescent="0.25">
      <c r="A946" s="7" t="s">
        <v>60</v>
      </c>
    </row>
    <row r="947" spans="1:17" hidden="1" x14ac:dyDescent="0.25">
      <c r="A947" s="7" t="s">
        <v>61</v>
      </c>
    </row>
    <row r="948" spans="1:17" hidden="1" x14ac:dyDescent="0.25">
      <c r="A948" s="7" t="s">
        <v>64</v>
      </c>
    </row>
    <row r="949" spans="1:17" x14ac:dyDescent="0.25">
      <c r="A949" s="7">
        <v>5</v>
      </c>
      <c r="B949" s="16" t="s">
        <v>488</v>
      </c>
      <c r="C949" s="74" t="s">
        <v>426</v>
      </c>
      <c r="D949" s="74"/>
      <c r="E949" s="74"/>
      <c r="F949" s="27"/>
      <c r="G949" s="27"/>
      <c r="H949" s="27"/>
      <c r="I949" s="27"/>
      <c r="J949" s="27"/>
      <c r="K949" s="7"/>
    </row>
    <row r="950" spans="1:17" x14ac:dyDescent="0.25">
      <c r="A950" s="7">
        <v>6</v>
      </c>
      <c r="B950" s="16" t="s">
        <v>489</v>
      </c>
      <c r="C950" s="76" t="s">
        <v>428</v>
      </c>
      <c r="D950" s="76"/>
      <c r="E950" s="76"/>
      <c r="F950" s="34"/>
      <c r="G950" s="34"/>
      <c r="H950" s="34"/>
      <c r="I950" s="34"/>
      <c r="J950" s="34"/>
      <c r="K950" s="7"/>
    </row>
    <row r="951" spans="1:17" x14ac:dyDescent="0.25">
      <c r="A951" s="7">
        <v>9</v>
      </c>
      <c r="B951" s="19" t="s">
        <v>490</v>
      </c>
      <c r="C951" s="72" t="s">
        <v>491</v>
      </c>
      <c r="D951" s="73"/>
      <c r="E951" s="73"/>
      <c r="F951" s="21" t="s">
        <v>398</v>
      </c>
      <c r="G951" s="32">
        <v>127</v>
      </c>
      <c r="H951" s="33"/>
      <c r="I951" s="24"/>
      <c r="J951" s="25">
        <f>IF(AND(G951= "",H951= ""), 0, ROUND(ROUND(I951, 2) * ROUND(IF(H951="",G951,H951),  2), 2))</f>
        <v>0</v>
      </c>
      <c r="K951" s="7"/>
      <c r="M951" s="26">
        <v>0.2</v>
      </c>
      <c r="Q951" s="7">
        <v>28353</v>
      </c>
    </row>
    <row r="952" spans="1:17" x14ac:dyDescent="0.25">
      <c r="A952" s="28" t="s">
        <v>474</v>
      </c>
      <c r="B952" s="31"/>
      <c r="C952" s="75" t="s">
        <v>473</v>
      </c>
      <c r="D952" s="75"/>
      <c r="E952" s="75"/>
      <c r="F952" s="31"/>
      <c r="G952" s="31"/>
      <c r="H952" s="31"/>
      <c r="I952" s="31"/>
      <c r="J952" s="31"/>
    </row>
    <row r="953" spans="1:17" hidden="1" x14ac:dyDescent="0.25">
      <c r="A953" s="7" t="s">
        <v>52</v>
      </c>
    </row>
    <row r="954" spans="1:17" hidden="1" x14ac:dyDescent="0.25">
      <c r="A954" s="7" t="s">
        <v>295</v>
      </c>
    </row>
    <row r="955" spans="1:17" hidden="1" x14ac:dyDescent="0.25">
      <c r="A955" s="7" t="s">
        <v>296</v>
      </c>
    </row>
    <row r="956" spans="1:17" hidden="1" x14ac:dyDescent="0.25">
      <c r="A956" s="7" t="s">
        <v>297</v>
      </c>
    </row>
    <row r="957" spans="1:17" ht="16.899999999999999" customHeight="1" x14ac:dyDescent="0.25">
      <c r="A957" s="7">
        <v>6</v>
      </c>
      <c r="B957" s="16" t="s">
        <v>492</v>
      </c>
      <c r="C957" s="76" t="s">
        <v>432</v>
      </c>
      <c r="D957" s="76"/>
      <c r="E957" s="76"/>
      <c r="F957" s="34"/>
      <c r="G957" s="34"/>
      <c r="H957" s="34"/>
      <c r="I957" s="34"/>
      <c r="J957" s="34"/>
      <c r="K957" s="7"/>
    </row>
    <row r="958" spans="1:17" ht="27.2" customHeight="1" x14ac:dyDescent="0.25">
      <c r="A958" s="7">
        <v>9</v>
      </c>
      <c r="B958" s="19" t="s">
        <v>493</v>
      </c>
      <c r="C958" s="72" t="s">
        <v>494</v>
      </c>
      <c r="D958" s="73"/>
      <c r="E958" s="73"/>
      <c r="F958" s="21" t="s">
        <v>15</v>
      </c>
      <c r="G958" s="22">
        <v>8</v>
      </c>
      <c r="H958" s="23"/>
      <c r="I958" s="24"/>
      <c r="J958" s="25">
        <f>IF(AND(G958= "",H958= ""), 0, ROUND(ROUND(I958, 2) * ROUND(IF(H958="",G958,H958),  0), 2))</f>
        <v>0</v>
      </c>
      <c r="K958" s="7"/>
      <c r="M958" s="26">
        <v>0.2</v>
      </c>
      <c r="Q958" s="7">
        <v>28353</v>
      </c>
    </row>
    <row r="959" spans="1:17" x14ac:dyDescent="0.25">
      <c r="A959" s="28" t="s">
        <v>474</v>
      </c>
      <c r="B959" s="31"/>
      <c r="C959" s="75" t="s">
        <v>473</v>
      </c>
      <c r="D959" s="75"/>
      <c r="E959" s="75"/>
      <c r="F959" s="31"/>
      <c r="G959" s="31"/>
      <c r="H959" s="31"/>
      <c r="I959" s="31"/>
      <c r="J959" s="31"/>
    </row>
    <row r="960" spans="1:17" hidden="1" x14ac:dyDescent="0.25">
      <c r="A960" s="7" t="s">
        <v>52</v>
      </c>
    </row>
    <row r="961" spans="1:17" hidden="1" x14ac:dyDescent="0.25">
      <c r="A961" s="7" t="s">
        <v>295</v>
      </c>
    </row>
    <row r="962" spans="1:17" hidden="1" x14ac:dyDescent="0.25">
      <c r="A962" s="7" t="s">
        <v>296</v>
      </c>
    </row>
    <row r="963" spans="1:17" hidden="1" x14ac:dyDescent="0.25">
      <c r="A963" s="7" t="s">
        <v>297</v>
      </c>
    </row>
    <row r="964" spans="1:17" ht="16.899999999999999" customHeight="1" x14ac:dyDescent="0.25">
      <c r="A964" s="7">
        <v>6</v>
      </c>
      <c r="B964" s="16" t="s">
        <v>495</v>
      </c>
      <c r="C964" s="76" t="s">
        <v>436</v>
      </c>
      <c r="D964" s="76"/>
      <c r="E964" s="76"/>
      <c r="F964" s="34"/>
      <c r="G964" s="34"/>
      <c r="H964" s="34"/>
      <c r="I964" s="34"/>
      <c r="J964" s="34"/>
      <c r="K964" s="7"/>
    </row>
    <row r="965" spans="1:17" hidden="1" x14ac:dyDescent="0.25">
      <c r="A965" s="7" t="s">
        <v>295</v>
      </c>
    </row>
    <row r="966" spans="1:17" hidden="1" x14ac:dyDescent="0.25">
      <c r="A966" s="7" t="s">
        <v>296</v>
      </c>
    </row>
    <row r="967" spans="1:17" ht="27.2" customHeight="1" x14ac:dyDescent="0.25">
      <c r="A967" s="7">
        <v>9</v>
      </c>
      <c r="B967" s="19" t="s">
        <v>496</v>
      </c>
      <c r="C967" s="72" t="s">
        <v>494</v>
      </c>
      <c r="D967" s="73"/>
      <c r="E967" s="73"/>
      <c r="F967" s="21" t="s">
        <v>15</v>
      </c>
      <c r="G967" s="22">
        <v>1</v>
      </c>
      <c r="H967" s="23"/>
      <c r="I967" s="24"/>
      <c r="J967" s="25">
        <f>IF(AND(G967= "",H967= ""), 0, ROUND(ROUND(I967, 2) * ROUND(IF(H967="",G967,H967),  0), 2))</f>
        <v>0</v>
      </c>
      <c r="K967" s="7"/>
      <c r="M967" s="26">
        <v>0.2</v>
      </c>
      <c r="Q967" s="7">
        <v>28353</v>
      </c>
    </row>
    <row r="968" spans="1:17" x14ac:dyDescent="0.25">
      <c r="A968" s="28" t="s">
        <v>474</v>
      </c>
      <c r="B968" s="31"/>
      <c r="C968" s="75" t="s">
        <v>473</v>
      </c>
      <c r="D968" s="75"/>
      <c r="E968" s="75"/>
      <c r="F968" s="31"/>
      <c r="G968" s="31"/>
      <c r="H968" s="31"/>
      <c r="I968" s="31"/>
      <c r="J968" s="31"/>
    </row>
    <row r="969" spans="1:17" hidden="1" x14ac:dyDescent="0.25">
      <c r="A969" s="7" t="s">
        <v>52</v>
      </c>
    </row>
    <row r="970" spans="1:17" hidden="1" x14ac:dyDescent="0.25">
      <c r="A970" s="7" t="s">
        <v>297</v>
      </c>
    </row>
    <row r="971" spans="1:17" hidden="1" x14ac:dyDescent="0.25">
      <c r="A971" s="7" t="s">
        <v>64</v>
      </c>
    </row>
    <row r="972" spans="1:17" ht="16.899999999999999" customHeight="1" x14ac:dyDescent="0.25">
      <c r="A972" s="7">
        <v>5</v>
      </c>
      <c r="B972" s="16" t="s">
        <v>497</v>
      </c>
      <c r="C972" s="74" t="s">
        <v>440</v>
      </c>
      <c r="D972" s="74"/>
      <c r="E972" s="74"/>
      <c r="F972" s="27"/>
      <c r="G972" s="27"/>
      <c r="H972" s="27"/>
      <c r="I972" s="27"/>
      <c r="J972" s="27"/>
      <c r="K972" s="7"/>
    </row>
    <row r="973" spans="1:17" ht="16.899999999999999" customHeight="1" x14ac:dyDescent="0.25">
      <c r="A973" s="7">
        <v>6</v>
      </c>
      <c r="B973" s="16" t="s">
        <v>498</v>
      </c>
      <c r="C973" s="76" t="s">
        <v>442</v>
      </c>
      <c r="D973" s="76"/>
      <c r="E973" s="76"/>
      <c r="F973" s="34"/>
      <c r="G973" s="34"/>
      <c r="H973" s="34"/>
      <c r="I973" s="34"/>
      <c r="J973" s="34"/>
      <c r="K973" s="7"/>
    </row>
    <row r="974" spans="1:17" x14ac:dyDescent="0.25">
      <c r="A974" s="7">
        <v>9</v>
      </c>
      <c r="B974" s="19" t="s">
        <v>499</v>
      </c>
      <c r="C974" s="72" t="s">
        <v>500</v>
      </c>
      <c r="D974" s="73"/>
      <c r="E974" s="73"/>
      <c r="F974" s="21" t="s">
        <v>85</v>
      </c>
      <c r="G974" s="22"/>
      <c r="H974" s="23"/>
      <c r="I974" s="24"/>
      <c r="J974" s="25">
        <f>IF(AND(G974= "",H974= ""), 0, ROUND(ROUND(I974, 2) * ROUND(IF(H974="",G974,H974),  0), 2))</f>
        <v>0</v>
      </c>
      <c r="K974" s="7"/>
      <c r="M974" s="26">
        <v>0.2</v>
      </c>
      <c r="Q974" s="7">
        <v>28353</v>
      </c>
    </row>
    <row r="975" spans="1:17" x14ac:dyDescent="0.25">
      <c r="A975" s="28" t="s">
        <v>474</v>
      </c>
      <c r="B975" s="31"/>
      <c r="C975" s="75" t="s">
        <v>473</v>
      </c>
      <c r="D975" s="75"/>
      <c r="E975" s="75"/>
      <c r="F975" s="31"/>
      <c r="G975" s="31"/>
      <c r="H975" s="31"/>
      <c r="I975" s="31"/>
      <c r="J975" s="31"/>
    </row>
    <row r="976" spans="1:17" hidden="1" x14ac:dyDescent="0.25">
      <c r="A976" s="7" t="s">
        <v>52</v>
      </c>
    </row>
    <row r="977" spans="1:17" hidden="1" x14ac:dyDescent="0.25">
      <c r="A977" s="7" t="s">
        <v>295</v>
      </c>
    </row>
    <row r="978" spans="1:17" hidden="1" x14ac:dyDescent="0.25">
      <c r="A978" s="7" t="s">
        <v>295</v>
      </c>
    </row>
    <row r="979" spans="1:17" hidden="1" x14ac:dyDescent="0.25">
      <c r="A979" s="7" t="s">
        <v>297</v>
      </c>
    </row>
    <row r="980" spans="1:17" x14ac:dyDescent="0.25">
      <c r="A980" s="7">
        <v>6</v>
      </c>
      <c r="B980" s="16" t="s">
        <v>501</v>
      </c>
      <c r="C980" s="76" t="s">
        <v>502</v>
      </c>
      <c r="D980" s="76"/>
      <c r="E980" s="76"/>
      <c r="F980" s="34"/>
      <c r="G980" s="34"/>
      <c r="H980" s="34"/>
      <c r="I980" s="34"/>
      <c r="J980" s="34"/>
      <c r="K980" s="7"/>
    </row>
    <row r="981" spans="1:17" x14ac:dyDescent="0.25">
      <c r="A981" s="7">
        <v>9</v>
      </c>
      <c r="B981" s="19" t="s">
        <v>503</v>
      </c>
      <c r="C981" s="72" t="s">
        <v>504</v>
      </c>
      <c r="D981" s="73"/>
      <c r="E981" s="73"/>
      <c r="F981" s="21" t="s">
        <v>398</v>
      </c>
      <c r="G981" s="32">
        <v>127</v>
      </c>
      <c r="H981" s="33"/>
      <c r="I981" s="24"/>
      <c r="J981" s="25">
        <f>IF(AND(G981= "",H981= ""), 0, ROUND(ROUND(I981, 2) * ROUND(IF(H981="",G981,H981),  2), 2))</f>
        <v>0</v>
      </c>
      <c r="K981" s="7"/>
      <c r="M981" s="26">
        <v>0.2</v>
      </c>
      <c r="Q981" s="7">
        <v>28353</v>
      </c>
    </row>
    <row r="982" spans="1:17" x14ac:dyDescent="0.25">
      <c r="A982" s="28" t="s">
        <v>474</v>
      </c>
      <c r="B982" s="31"/>
      <c r="C982" s="75" t="s">
        <v>473</v>
      </c>
      <c r="D982" s="75"/>
      <c r="E982" s="75"/>
      <c r="F982" s="31"/>
      <c r="G982" s="31"/>
      <c r="H982" s="31"/>
      <c r="I982" s="31"/>
      <c r="J982" s="31"/>
    </row>
    <row r="983" spans="1:17" hidden="1" x14ac:dyDescent="0.25">
      <c r="A983" s="7" t="s">
        <v>52</v>
      </c>
    </row>
    <row r="984" spans="1:17" hidden="1" x14ac:dyDescent="0.25">
      <c r="A984" s="7" t="s">
        <v>295</v>
      </c>
    </row>
    <row r="985" spans="1:17" hidden="1" x14ac:dyDescent="0.25">
      <c r="A985" s="7" t="s">
        <v>295</v>
      </c>
    </row>
    <row r="986" spans="1:17" hidden="1" x14ac:dyDescent="0.25">
      <c r="A986" s="7" t="s">
        <v>297</v>
      </c>
    </row>
    <row r="987" spans="1:17" x14ac:dyDescent="0.25">
      <c r="A987" s="7">
        <v>6</v>
      </c>
      <c r="B987" s="16" t="s">
        <v>505</v>
      </c>
      <c r="C987" s="76" t="s">
        <v>450</v>
      </c>
      <c r="D987" s="76"/>
      <c r="E987" s="76"/>
      <c r="F987" s="34"/>
      <c r="G987" s="34"/>
      <c r="H987" s="34"/>
      <c r="I987" s="34"/>
      <c r="J987" s="34"/>
      <c r="K987" s="7"/>
    </row>
    <row r="988" spans="1:17" ht="22.9" customHeight="1" x14ac:dyDescent="0.25">
      <c r="A988" s="7">
        <v>9</v>
      </c>
      <c r="B988" s="19" t="s">
        <v>506</v>
      </c>
      <c r="C988" s="72" t="s">
        <v>507</v>
      </c>
      <c r="D988" s="73"/>
      <c r="E988" s="73"/>
      <c r="F988" s="21" t="s">
        <v>15</v>
      </c>
      <c r="G988" s="22">
        <v>3</v>
      </c>
      <c r="H988" s="23"/>
      <c r="I988" s="24"/>
      <c r="J988" s="25">
        <f>IF(AND(G988= "",H988= ""), 0, ROUND(ROUND(I988, 2) * ROUND(IF(H988="",G988,H988),  0), 2))</f>
        <v>0</v>
      </c>
      <c r="K988" s="7"/>
      <c r="M988" s="26">
        <v>0.2</v>
      </c>
      <c r="Q988" s="7">
        <v>28353</v>
      </c>
    </row>
    <row r="989" spans="1:17" x14ac:dyDescent="0.25">
      <c r="A989" s="28" t="s">
        <v>474</v>
      </c>
      <c r="B989" s="31"/>
      <c r="C989" s="75" t="s">
        <v>473</v>
      </c>
      <c r="D989" s="75"/>
      <c r="E989" s="75"/>
      <c r="F989" s="31"/>
      <c r="G989" s="31"/>
      <c r="H989" s="31"/>
      <c r="I989" s="31"/>
      <c r="J989" s="31"/>
    </row>
    <row r="990" spans="1:17" hidden="1" x14ac:dyDescent="0.25">
      <c r="A990" s="7" t="s">
        <v>52</v>
      </c>
    </row>
    <row r="991" spans="1:17" ht="22.9" customHeight="1" x14ac:dyDescent="0.25">
      <c r="A991" s="7">
        <v>9</v>
      </c>
      <c r="B991" s="19" t="s">
        <v>508</v>
      </c>
      <c r="C991" s="72" t="s">
        <v>509</v>
      </c>
      <c r="D991" s="73"/>
      <c r="E991" s="73"/>
      <c r="F991" s="21" t="s">
        <v>15</v>
      </c>
      <c r="G991" s="22">
        <v>1</v>
      </c>
      <c r="H991" s="23"/>
      <c r="I991" s="24"/>
      <c r="J991" s="25">
        <f>IF(AND(G991= "",H991= ""), 0, ROUND(ROUND(I991, 2) * ROUND(IF(H991="",G991,H991),  0), 2))</f>
        <v>0</v>
      </c>
      <c r="K991" s="7"/>
      <c r="M991" s="26">
        <v>0.2</v>
      </c>
      <c r="Q991" s="7">
        <v>28353</v>
      </c>
    </row>
    <row r="992" spans="1:17" x14ac:dyDescent="0.25">
      <c r="A992" s="28" t="s">
        <v>474</v>
      </c>
      <c r="B992" s="31"/>
      <c r="C992" s="75" t="s">
        <v>473</v>
      </c>
      <c r="D992" s="75"/>
      <c r="E992" s="75"/>
      <c r="F992" s="31"/>
      <c r="G992" s="31"/>
      <c r="H992" s="31"/>
      <c r="I992" s="31"/>
      <c r="J992" s="31"/>
    </row>
    <row r="993" spans="1:17" hidden="1" x14ac:dyDescent="0.25">
      <c r="A993" s="7" t="s">
        <v>52</v>
      </c>
    </row>
    <row r="994" spans="1:17" hidden="1" x14ac:dyDescent="0.25">
      <c r="A994" s="7" t="s">
        <v>295</v>
      </c>
    </row>
    <row r="995" spans="1:17" hidden="1" x14ac:dyDescent="0.25">
      <c r="A995" s="7" t="s">
        <v>295</v>
      </c>
    </row>
    <row r="996" spans="1:17" hidden="1" x14ac:dyDescent="0.25">
      <c r="A996" s="7" t="s">
        <v>295</v>
      </c>
    </row>
    <row r="997" spans="1:17" hidden="1" x14ac:dyDescent="0.25">
      <c r="A997" s="7" t="s">
        <v>297</v>
      </c>
    </row>
    <row r="998" spans="1:17" ht="16.899999999999999" customHeight="1" x14ac:dyDescent="0.25">
      <c r="A998" s="7">
        <v>6</v>
      </c>
      <c r="B998" s="16" t="s">
        <v>510</v>
      </c>
      <c r="C998" s="76" t="s">
        <v>374</v>
      </c>
      <c r="D998" s="76"/>
      <c r="E998" s="76"/>
      <c r="F998" s="34"/>
      <c r="G998" s="34"/>
      <c r="H998" s="34"/>
      <c r="I998" s="34"/>
      <c r="J998" s="34"/>
      <c r="K998" s="7"/>
    </row>
    <row r="999" spans="1:17" x14ac:dyDescent="0.25">
      <c r="A999" s="7">
        <v>9</v>
      </c>
      <c r="B999" s="19" t="s">
        <v>511</v>
      </c>
      <c r="C999" s="72" t="s">
        <v>512</v>
      </c>
      <c r="D999" s="73"/>
      <c r="E999" s="73"/>
      <c r="F999" s="21" t="s">
        <v>15</v>
      </c>
      <c r="G999" s="22">
        <v>8</v>
      </c>
      <c r="H999" s="23"/>
      <c r="I999" s="24"/>
      <c r="J999" s="25">
        <f>IF(AND(G999= "",H999= ""), 0, ROUND(ROUND(I999, 2) * ROUND(IF(H999="",G999,H999),  0), 2))</f>
        <v>0</v>
      </c>
      <c r="K999" s="7"/>
      <c r="M999" s="26">
        <v>0.2</v>
      </c>
      <c r="Q999" s="7">
        <v>28353</v>
      </c>
    </row>
    <row r="1000" spans="1:17" x14ac:dyDescent="0.25">
      <c r="A1000" s="28" t="s">
        <v>474</v>
      </c>
      <c r="B1000" s="31"/>
      <c r="C1000" s="75" t="s">
        <v>473</v>
      </c>
      <c r="D1000" s="75"/>
      <c r="E1000" s="75"/>
      <c r="F1000" s="31"/>
      <c r="G1000" s="31"/>
      <c r="H1000" s="31"/>
      <c r="I1000" s="31"/>
      <c r="J1000" s="31"/>
    </row>
    <row r="1001" spans="1:17" hidden="1" x14ac:dyDescent="0.25">
      <c r="A1001" s="7" t="s">
        <v>52</v>
      </c>
    </row>
    <row r="1002" spans="1:17" hidden="1" x14ac:dyDescent="0.25">
      <c r="A1002" s="7" t="s">
        <v>295</v>
      </c>
    </row>
    <row r="1003" spans="1:17" hidden="1" x14ac:dyDescent="0.25">
      <c r="A1003" s="7" t="s">
        <v>297</v>
      </c>
    </row>
    <row r="1004" spans="1:17" ht="16.899999999999999" customHeight="1" x14ac:dyDescent="0.25">
      <c r="A1004" s="7">
        <v>6</v>
      </c>
      <c r="B1004" s="16" t="s">
        <v>513</v>
      </c>
      <c r="C1004" s="76" t="s">
        <v>458</v>
      </c>
      <c r="D1004" s="76"/>
      <c r="E1004" s="76"/>
      <c r="F1004" s="34"/>
      <c r="G1004" s="34"/>
      <c r="H1004" s="34"/>
      <c r="I1004" s="34"/>
      <c r="J1004" s="34"/>
      <c r="K1004" s="7"/>
    </row>
    <row r="1005" spans="1:17" x14ac:dyDescent="0.25">
      <c r="A1005" s="7">
        <v>9</v>
      </c>
      <c r="B1005" s="19" t="s">
        <v>514</v>
      </c>
      <c r="C1005" s="72" t="s">
        <v>515</v>
      </c>
      <c r="D1005" s="73"/>
      <c r="E1005" s="73"/>
      <c r="F1005" s="21" t="s">
        <v>15</v>
      </c>
      <c r="G1005" s="22">
        <v>4</v>
      </c>
      <c r="H1005" s="23"/>
      <c r="I1005" s="24"/>
      <c r="J1005" s="25">
        <f>IF(AND(G1005= "",H1005= ""), 0, ROUND(ROUND(I1005, 2) * ROUND(IF(H1005="",G1005,H1005),  0), 2))</f>
        <v>0</v>
      </c>
      <c r="K1005" s="7"/>
      <c r="M1005" s="26">
        <v>0.2</v>
      </c>
      <c r="Q1005" s="7">
        <v>28353</v>
      </c>
    </row>
    <row r="1006" spans="1:17" x14ac:dyDescent="0.25">
      <c r="A1006" s="28" t="s">
        <v>474</v>
      </c>
      <c r="B1006" s="31"/>
      <c r="C1006" s="75" t="s">
        <v>473</v>
      </c>
      <c r="D1006" s="75"/>
      <c r="E1006" s="75"/>
      <c r="F1006" s="31"/>
      <c r="G1006" s="31"/>
      <c r="H1006" s="31"/>
      <c r="I1006" s="31"/>
      <c r="J1006" s="31"/>
    </row>
    <row r="1007" spans="1:17" hidden="1" x14ac:dyDescent="0.25">
      <c r="A1007" s="7" t="s">
        <v>52</v>
      </c>
    </row>
    <row r="1008" spans="1:17" hidden="1" x14ac:dyDescent="0.25">
      <c r="A1008" s="7" t="s">
        <v>295</v>
      </c>
    </row>
    <row r="1009" spans="1:10" hidden="1" x14ac:dyDescent="0.25">
      <c r="A1009" s="7" t="s">
        <v>296</v>
      </c>
    </row>
    <row r="1010" spans="1:10" hidden="1" x14ac:dyDescent="0.25">
      <c r="A1010" s="7" t="s">
        <v>297</v>
      </c>
    </row>
    <row r="1011" spans="1:10" hidden="1" x14ac:dyDescent="0.25">
      <c r="A1011" s="7" t="s">
        <v>64</v>
      </c>
    </row>
    <row r="1012" spans="1:10" hidden="1" x14ac:dyDescent="0.25">
      <c r="A1012" s="7" t="s">
        <v>53</v>
      </c>
    </row>
    <row r="1013" spans="1:10" hidden="1" x14ac:dyDescent="0.25">
      <c r="A1013" s="7" t="s">
        <v>43</v>
      </c>
    </row>
    <row r="1014" spans="1:10" ht="40.9" customHeight="1" x14ac:dyDescent="0.25">
      <c r="B1014" s="3"/>
      <c r="C1014" s="77" t="s">
        <v>516</v>
      </c>
      <c r="D1014" s="77"/>
      <c r="E1014" s="77"/>
      <c r="F1014" s="77"/>
      <c r="G1014" s="77"/>
      <c r="H1014" s="77"/>
      <c r="I1014" s="77"/>
      <c r="J1014" s="77"/>
    </row>
    <row r="1016" spans="1:10" ht="15.75" x14ac:dyDescent="0.25">
      <c r="C1016" s="78" t="s">
        <v>517</v>
      </c>
      <c r="D1016" s="78"/>
      <c r="E1016" s="78"/>
      <c r="F1016" s="78"/>
      <c r="G1016" s="78"/>
      <c r="H1016" s="78"/>
      <c r="I1016" s="78"/>
      <c r="J1016" s="78"/>
    </row>
    <row r="1017" spans="1:10" ht="36" customHeight="1" x14ac:dyDescent="0.25">
      <c r="C1017" s="80" t="s">
        <v>518</v>
      </c>
      <c r="D1017" s="81"/>
      <c r="E1017" s="81"/>
      <c r="F1017" s="79">
        <f>SUMIF(K21:K51, "", J21:J51)</f>
        <v>0</v>
      </c>
      <c r="G1017" s="79"/>
      <c r="H1017" s="79"/>
      <c r="I1017" s="79"/>
      <c r="J1017" s="79"/>
    </row>
    <row r="1018" spans="1:10" ht="33.75" customHeight="1" x14ac:dyDescent="0.25">
      <c r="C1018" s="80" t="s">
        <v>519</v>
      </c>
      <c r="D1018" s="81"/>
      <c r="E1018" s="81"/>
      <c r="F1018" s="79">
        <f>SUMIF(K68:K78, "", J68:J78)</f>
        <v>0</v>
      </c>
      <c r="G1018" s="79"/>
      <c r="H1018" s="79"/>
      <c r="I1018" s="79"/>
      <c r="J1018" s="79"/>
    </row>
    <row r="1019" spans="1:10" ht="33.75" customHeight="1" x14ac:dyDescent="0.25">
      <c r="C1019" s="80" t="s">
        <v>520</v>
      </c>
      <c r="D1019" s="81"/>
      <c r="E1019" s="81"/>
      <c r="F1019" s="79">
        <f>SUMIF(K105:K332, "", J105:J332)</f>
        <v>0</v>
      </c>
      <c r="G1019" s="79"/>
      <c r="H1019" s="79"/>
      <c r="I1019" s="79"/>
      <c r="J1019" s="79"/>
    </row>
    <row r="1020" spans="1:10" ht="33.75" customHeight="1" x14ac:dyDescent="0.25">
      <c r="C1020" s="80" t="s">
        <v>521</v>
      </c>
      <c r="D1020" s="81"/>
      <c r="E1020" s="81"/>
      <c r="F1020" s="79">
        <f>SUMIF(K341:K350, "", J341:J350)</f>
        <v>0</v>
      </c>
      <c r="G1020" s="79"/>
      <c r="H1020" s="79"/>
      <c r="I1020" s="79"/>
      <c r="J1020" s="79"/>
    </row>
    <row r="1021" spans="1:10" ht="36" customHeight="1" x14ac:dyDescent="0.25">
      <c r="C1021" s="80" t="s">
        <v>522</v>
      </c>
      <c r="D1021" s="81"/>
      <c r="E1021" s="81"/>
      <c r="F1021" s="79">
        <f>SUMIF(K393:K601, "", J393:J601)</f>
        <v>0</v>
      </c>
      <c r="G1021" s="79"/>
      <c r="H1021" s="79"/>
      <c r="I1021" s="79"/>
      <c r="J1021" s="79"/>
    </row>
    <row r="1022" spans="1:10" ht="36" customHeight="1" x14ac:dyDescent="0.25">
      <c r="C1022" s="80" t="s">
        <v>523</v>
      </c>
      <c r="D1022" s="81"/>
      <c r="E1022" s="81"/>
      <c r="F1022" s="79">
        <f>SUMIF(K610:K644, "", J610:J644)</f>
        <v>0</v>
      </c>
      <c r="G1022" s="79"/>
      <c r="H1022" s="79"/>
      <c r="I1022" s="79"/>
      <c r="J1022" s="79"/>
    </row>
    <row r="1023" spans="1:10" ht="33.75" customHeight="1" x14ac:dyDescent="0.25">
      <c r="C1023" s="80" t="s">
        <v>524</v>
      </c>
      <c r="D1023" s="81"/>
      <c r="E1023" s="81"/>
      <c r="F1023" s="79">
        <f>SUMIF(K655:K766, "", J655:J766)</f>
        <v>0</v>
      </c>
      <c r="G1023" s="79"/>
      <c r="H1023" s="79"/>
      <c r="I1023" s="79"/>
      <c r="J1023" s="79"/>
    </row>
    <row r="1024" spans="1:10" ht="33.75" customHeight="1" x14ac:dyDescent="0.25">
      <c r="C1024" s="80" t="s">
        <v>525</v>
      </c>
      <c r="D1024" s="81"/>
      <c r="E1024" s="81"/>
      <c r="F1024" s="79">
        <f>SUMIF(K774:K1005, "", J774:J1005)</f>
        <v>0</v>
      </c>
      <c r="G1024" s="79"/>
      <c r="H1024" s="79"/>
      <c r="I1024" s="79"/>
      <c r="J1024" s="79"/>
    </row>
    <row r="1025" spans="1:13" ht="29.45" customHeight="1" x14ac:dyDescent="0.25">
      <c r="C1025" s="82" t="s">
        <v>526</v>
      </c>
      <c r="D1025" s="83"/>
      <c r="E1025" s="83"/>
      <c r="F1025" s="35"/>
      <c r="G1025" s="35"/>
      <c r="H1025" s="35"/>
      <c r="I1025" s="35"/>
      <c r="J1025" s="36"/>
    </row>
    <row r="1026" spans="1:13" x14ac:dyDescent="0.25">
      <c r="C1026" s="84"/>
      <c r="D1026" s="85"/>
      <c r="E1026" s="85"/>
      <c r="F1026" s="85"/>
      <c r="G1026" s="85"/>
      <c r="H1026" s="85"/>
      <c r="I1026" s="85"/>
      <c r="J1026" s="86"/>
    </row>
    <row r="1027" spans="1:13" x14ac:dyDescent="0.25">
      <c r="A1027" s="28"/>
      <c r="C1027" s="87" t="s">
        <v>527</v>
      </c>
      <c r="D1027" s="52"/>
      <c r="E1027" s="52"/>
      <c r="F1027" s="88">
        <f>SUMIF(K5:K1014, IF(K4="","",K4), J5:J1014)</f>
        <v>0</v>
      </c>
      <c r="G1027" s="89"/>
      <c r="H1027" s="89"/>
      <c r="I1027" s="89"/>
      <c r="J1027" s="90"/>
    </row>
    <row r="1028" spans="1:13" x14ac:dyDescent="0.25">
      <c r="A1028" s="28"/>
      <c r="C1028" s="87" t="s">
        <v>528</v>
      </c>
      <c r="D1028" s="52"/>
      <c r="E1028" s="52"/>
      <c r="F1028" s="88">
        <f>ROUND(SUMIF(K5:K1014, IF(K4="","",K4), J5:J1014) * 0.2, 2)</f>
        <v>0</v>
      </c>
      <c r="G1028" s="89"/>
      <c r="H1028" s="89"/>
      <c r="I1028" s="89"/>
      <c r="J1028" s="90"/>
    </row>
    <row r="1029" spans="1:13" x14ac:dyDescent="0.25">
      <c r="C1029" s="91" t="s">
        <v>529</v>
      </c>
      <c r="D1029" s="92"/>
      <c r="E1029" s="92"/>
      <c r="F1029" s="93">
        <f>SUM(F1027:F1028)</f>
        <v>0</v>
      </c>
      <c r="G1029" s="94"/>
      <c r="H1029" s="94"/>
      <c r="I1029" s="94"/>
      <c r="J1029" s="95"/>
    </row>
    <row r="1030" spans="1:13" x14ac:dyDescent="0.25">
      <c r="C1030" s="96"/>
      <c r="D1030" s="97"/>
      <c r="E1030" s="97"/>
      <c r="F1030" s="97"/>
      <c r="G1030" s="97"/>
      <c r="H1030" s="97"/>
      <c r="I1030" s="97"/>
      <c r="J1030" s="97"/>
    </row>
    <row r="1031" spans="1:13" x14ac:dyDescent="0.25">
      <c r="C1031" s="98" t="s">
        <v>530</v>
      </c>
      <c r="D1031" s="97"/>
      <c r="E1031" s="97"/>
      <c r="F1031" s="97"/>
      <c r="G1031" s="97"/>
      <c r="H1031" s="97"/>
      <c r="I1031" s="97"/>
      <c r="J1031" s="97"/>
    </row>
    <row r="1032" spans="1:13" x14ac:dyDescent="0.25">
      <c r="C1032" s="92" t="str">
        <f>IF(Paramètres!AA2&lt;&gt;"",Paramètres!AA2,"")</f>
        <v xml:space="preserve">Zéro euro </v>
      </c>
      <c r="D1032" s="92"/>
      <c r="E1032" s="92"/>
      <c r="F1032" s="92"/>
      <c r="G1032" s="92"/>
      <c r="H1032" s="92"/>
      <c r="I1032" s="92"/>
      <c r="J1032" s="92"/>
    </row>
    <row r="1033" spans="1:13" x14ac:dyDescent="0.25">
      <c r="C1033" s="92"/>
      <c r="D1033" s="92"/>
      <c r="E1033" s="92"/>
      <c r="F1033" s="92"/>
      <c r="G1033" s="92"/>
      <c r="H1033" s="92"/>
      <c r="I1033" s="92"/>
      <c r="J1033" s="92"/>
    </row>
    <row r="1035" spans="1:13" ht="15.75" x14ac:dyDescent="0.25">
      <c r="C1035" s="78" t="s">
        <v>531</v>
      </c>
      <c r="D1035" s="78"/>
      <c r="E1035" s="78"/>
      <c r="F1035" s="78"/>
      <c r="G1035" s="78"/>
      <c r="H1035" s="78"/>
      <c r="I1035" s="78"/>
      <c r="J1035" s="78"/>
    </row>
    <row r="1036" spans="1:13" x14ac:dyDescent="0.25">
      <c r="C1036" s="99" t="s">
        <v>339</v>
      </c>
      <c r="D1036" s="99"/>
      <c r="E1036" s="99"/>
      <c r="L1036" s="7">
        <v>1</v>
      </c>
    </row>
    <row r="1037" spans="1:13" x14ac:dyDescent="0.25">
      <c r="C1037" s="100" t="s">
        <v>532</v>
      </c>
      <c r="D1037" s="100"/>
      <c r="E1037" s="100"/>
      <c r="F1037" s="101">
        <f>SUMIF(L5:L1014,L1037, J5:J1014)</f>
        <v>0</v>
      </c>
      <c r="G1037" s="101"/>
      <c r="H1037" s="101"/>
      <c r="I1037" s="101"/>
      <c r="J1037" s="101"/>
      <c r="K1037" s="7">
        <v>1</v>
      </c>
      <c r="L1037" s="7">
        <v>116026</v>
      </c>
    </row>
    <row r="1038" spans="1:13" hidden="1" x14ac:dyDescent="0.25">
      <c r="A1038" s="7">
        <v>0.2</v>
      </c>
      <c r="C1038" s="39" t="str">
        <f>"	- dont T.V.A. à 20% sur " &amp;ROUND((SUMPRODUCT((L5:L1014=L1037)*1, J5:J1014,(M5:M1014=A1038)*1)), 2)&amp; "€ :"</f>
        <v xml:space="preserve">	- dont T.V.A. à 20% sur 0€ :</v>
      </c>
      <c r="D1038" s="39"/>
      <c r="E1038" s="39"/>
      <c r="F1038" s="102"/>
      <c r="G1038" s="102"/>
      <c r="H1038" s="102"/>
      <c r="I1038" s="102"/>
      <c r="J1038" s="102"/>
      <c r="K1038" s="7">
        <v>1</v>
      </c>
      <c r="M1038" s="7">
        <f>ROUND((SUMPRODUCT((L5:L1014=L1037)*1, J5:J1014,(M5:M1014=A1038)*1))*A1038, 2)</f>
        <v>0</v>
      </c>
    </row>
    <row r="1039" spans="1:13" x14ac:dyDescent="0.25">
      <c r="C1039" s="100" t="s">
        <v>533</v>
      </c>
      <c r="D1039" s="100"/>
      <c r="E1039" s="100"/>
      <c r="F1039" s="38"/>
      <c r="G1039" s="38"/>
      <c r="H1039" s="38"/>
      <c r="I1039" s="38"/>
      <c r="J1039" s="38"/>
    </row>
    <row r="1040" spans="1:13" x14ac:dyDescent="0.25">
      <c r="C1040" s="103" t="s">
        <v>534</v>
      </c>
      <c r="D1040" s="103"/>
      <c r="E1040" s="103"/>
      <c r="F1040" s="101">
        <f>SUM(F1037:F1038)</f>
        <v>0</v>
      </c>
      <c r="G1040" s="101"/>
      <c r="H1040" s="101"/>
      <c r="I1040" s="101"/>
      <c r="J1040" s="101"/>
    </row>
    <row r="1041" spans="1:11" x14ac:dyDescent="0.25">
      <c r="C1041" s="103" t="s">
        <v>535</v>
      </c>
      <c r="D1041" s="103"/>
      <c r="E1041" s="103"/>
      <c r="F1041" s="101">
        <f>SUM(M1037:M1038)</f>
        <v>0</v>
      </c>
      <c r="G1041" s="101"/>
      <c r="H1041" s="101"/>
      <c r="I1041" s="101"/>
      <c r="J1041" s="101"/>
    </row>
    <row r="1042" spans="1:11" x14ac:dyDescent="0.25">
      <c r="C1042" s="103" t="s">
        <v>536</v>
      </c>
      <c r="D1042" s="103"/>
      <c r="E1042" s="103"/>
      <c r="F1042" s="101">
        <f>SUM(F1040:F1041)</f>
        <v>0</v>
      </c>
      <c r="G1042" s="101"/>
      <c r="H1042" s="101"/>
      <c r="I1042" s="101"/>
      <c r="J1042" s="101"/>
    </row>
    <row r="1044" spans="1:11" hidden="1" x14ac:dyDescent="0.25">
      <c r="C1044" s="104" t="s">
        <v>537</v>
      </c>
      <c r="D1044" s="104"/>
      <c r="E1044" s="104"/>
      <c r="F1044" s="104"/>
      <c r="G1044" s="104"/>
      <c r="H1044" s="104"/>
      <c r="I1044" s="104"/>
      <c r="J1044" s="104"/>
    </row>
    <row r="1045" spans="1:11" hidden="1" x14ac:dyDescent="0.25">
      <c r="C1045" s="99" t="s">
        <v>538</v>
      </c>
      <c r="D1045" s="99"/>
      <c r="E1045" s="99"/>
      <c r="F1045" s="88">
        <f>SUMIF(K5:K1014, IF(K4="","",K4), J5:J1014)</f>
        <v>0</v>
      </c>
      <c r="G1045" s="88"/>
      <c r="H1045" s="88"/>
      <c r="I1045" s="88"/>
      <c r="J1045" s="88"/>
    </row>
    <row r="1046" spans="1:11" hidden="1" x14ac:dyDescent="0.25">
      <c r="A1046" s="28"/>
      <c r="C1046" s="99" t="s">
        <v>539</v>
      </c>
      <c r="D1046" s="97"/>
      <c r="E1046" s="97"/>
      <c r="F1046" s="88">
        <f>ROUND(SUMIF(K5:K1014, IF(K4="","",K4), J5:J1014) * 0.2, 2)</f>
        <v>0</v>
      </c>
      <c r="G1046" s="89"/>
      <c r="H1046" s="89"/>
      <c r="I1046" s="89"/>
      <c r="J1046" s="89"/>
    </row>
    <row r="1047" spans="1:11" hidden="1" x14ac:dyDescent="0.25">
      <c r="C1047" s="99" t="s">
        <v>540</v>
      </c>
      <c r="D1047" s="97"/>
      <c r="E1047" s="97"/>
      <c r="F1047" s="88">
        <f>SUM(F1045:F1046)</f>
        <v>0</v>
      </c>
      <c r="G1047" s="89"/>
      <c r="H1047" s="89"/>
      <c r="I1047" s="89"/>
      <c r="J1047" s="89"/>
    </row>
    <row r="1048" spans="1:11" x14ac:dyDescent="0.25">
      <c r="C1048" s="104" t="s">
        <v>541</v>
      </c>
      <c r="D1048" s="104"/>
      <c r="E1048" s="104"/>
      <c r="F1048" s="104"/>
      <c r="G1048" s="104"/>
      <c r="H1048" s="104"/>
      <c r="I1048" s="104"/>
      <c r="J1048" s="104"/>
      <c r="K1048" s="7">
        <v>1</v>
      </c>
    </row>
    <row r="1049" spans="1:11" x14ac:dyDescent="0.25">
      <c r="C1049" s="99" t="s">
        <v>538</v>
      </c>
      <c r="D1049" s="99"/>
      <c r="E1049" s="99"/>
      <c r="F1049" s="88">
        <f>SUM(SUMIF(K1036:K1042,K1048, F1036:F1042),F1045)</f>
        <v>0</v>
      </c>
      <c r="G1049" s="88"/>
      <c r="H1049" s="88"/>
      <c r="I1049" s="88"/>
      <c r="J1049" s="88"/>
    </row>
    <row r="1050" spans="1:11" x14ac:dyDescent="0.25">
      <c r="C1050" s="99" t="s">
        <v>539</v>
      </c>
      <c r="D1050" s="99"/>
      <c r="E1050" s="99"/>
      <c r="F1050" s="88">
        <f>SUM(SUMIF(K1036:K1042,K1048, M1036:M1042),F1046)</f>
        <v>0</v>
      </c>
      <c r="G1050" s="88"/>
      <c r="H1050" s="88"/>
      <c r="I1050" s="88"/>
      <c r="J1050" s="88"/>
    </row>
    <row r="1051" spans="1:11" x14ac:dyDescent="0.25">
      <c r="C1051" s="99" t="s">
        <v>540</v>
      </c>
      <c r="D1051" s="99"/>
      <c r="E1051" s="99"/>
      <c r="F1051" s="88">
        <f>SUM(F1049:F1050)</f>
        <v>0</v>
      </c>
      <c r="G1051" s="88"/>
      <c r="H1051" s="88"/>
      <c r="I1051" s="88"/>
      <c r="J1051" s="88"/>
    </row>
    <row r="1053" spans="1:11" x14ac:dyDescent="0.25">
      <c r="C1053" s="104" t="s">
        <v>542</v>
      </c>
      <c r="D1053" s="104"/>
      <c r="E1053" s="104"/>
      <c r="F1053" s="104"/>
      <c r="G1053" s="104"/>
      <c r="H1053" s="104"/>
      <c r="I1053" s="104"/>
      <c r="J1053" s="104"/>
      <c r="K1053" s="7" t="s">
        <v>339</v>
      </c>
    </row>
    <row r="1054" spans="1:11" x14ac:dyDescent="0.25">
      <c r="C1054" s="99" t="s">
        <v>538</v>
      </c>
      <c r="D1054" s="99"/>
      <c r="E1054" s="99"/>
      <c r="F1054" s="88">
        <f>SUMIF(K5:K1014,K1053, J5:J1014)</f>
        <v>0</v>
      </c>
      <c r="G1054" s="88"/>
      <c r="H1054" s="88"/>
      <c r="I1054" s="88"/>
      <c r="J1054" s="88"/>
    </row>
    <row r="1055" spans="1:11" x14ac:dyDescent="0.25">
      <c r="C1055" s="99" t="s">
        <v>539</v>
      </c>
      <c r="D1055" s="99"/>
      <c r="E1055" s="99"/>
      <c r="F1055" s="88">
        <f>SUM(M1036:M1043)</f>
        <v>0</v>
      </c>
      <c r="G1055" s="88"/>
      <c r="H1055" s="88"/>
      <c r="I1055" s="88"/>
      <c r="J1055" s="88"/>
    </row>
    <row r="1056" spans="1:11" x14ac:dyDescent="0.25">
      <c r="C1056" s="99" t="s">
        <v>540</v>
      </c>
      <c r="D1056" s="99"/>
      <c r="E1056" s="99"/>
      <c r="F1056" s="88">
        <f>SUM(F1054:F1055)</f>
        <v>0</v>
      </c>
      <c r="G1056" s="88"/>
      <c r="H1056" s="88"/>
      <c r="I1056" s="88"/>
      <c r="J1056" s="88"/>
    </row>
    <row r="1058" spans="3:11" x14ac:dyDescent="0.25">
      <c r="C1058" s="104" t="s">
        <v>543</v>
      </c>
      <c r="D1058" s="104"/>
      <c r="E1058" s="104"/>
      <c r="F1058" s="104"/>
      <c r="G1058" s="104"/>
      <c r="H1058" s="104"/>
      <c r="I1058" s="104"/>
      <c r="J1058" s="104"/>
      <c r="K1058" s="7" t="s">
        <v>339</v>
      </c>
    </row>
    <row r="1059" spans="3:11" x14ac:dyDescent="0.25">
      <c r="C1059" s="99" t="s">
        <v>538</v>
      </c>
      <c r="D1059" s="99"/>
      <c r="E1059" s="99"/>
      <c r="F1059" s="88">
        <f>F1054+F1045</f>
        <v>0</v>
      </c>
      <c r="G1059" s="88"/>
      <c r="H1059" s="88"/>
      <c r="I1059" s="88"/>
      <c r="J1059" s="88"/>
    </row>
    <row r="1060" spans="3:11" x14ac:dyDescent="0.25">
      <c r="C1060" s="99" t="s">
        <v>539</v>
      </c>
      <c r="D1060" s="99"/>
      <c r="E1060" s="99"/>
      <c r="F1060" s="88">
        <f>F1055+F1046</f>
        <v>0</v>
      </c>
      <c r="G1060" s="88"/>
      <c r="H1060" s="88"/>
      <c r="I1060" s="88"/>
      <c r="J1060" s="88"/>
    </row>
    <row r="1061" spans="3:11" x14ac:dyDescent="0.25">
      <c r="C1061" s="99" t="s">
        <v>540</v>
      </c>
      <c r="D1061" s="99"/>
      <c r="E1061" s="99"/>
      <c r="F1061" s="88">
        <f>SUM(F1059:F1060)</f>
        <v>0</v>
      </c>
      <c r="G1061" s="88"/>
      <c r="H1061" s="88"/>
      <c r="I1061" s="88"/>
      <c r="J1061" s="88"/>
    </row>
    <row r="1063" spans="3:11" ht="56.65" customHeight="1" x14ac:dyDescent="0.25">
      <c r="F1063" s="100" t="s">
        <v>544</v>
      </c>
      <c r="G1063" s="100"/>
      <c r="H1063" s="100"/>
      <c r="I1063" s="100"/>
      <c r="J1063" s="100"/>
    </row>
    <row r="1065" spans="3:11" ht="85.15" customHeight="1" x14ac:dyDescent="0.25">
      <c r="C1065" s="105" t="s">
        <v>545</v>
      </c>
      <c r="D1065" s="105"/>
      <c r="F1065" s="105" t="s">
        <v>546</v>
      </c>
      <c r="G1065" s="105"/>
      <c r="H1065" s="105"/>
      <c r="I1065" s="105"/>
      <c r="J1065" s="105"/>
    </row>
    <row r="1066" spans="3:11" x14ac:dyDescent="0.25">
      <c r="C1066" s="106" t="s">
        <v>547</v>
      </c>
      <c r="D1066" s="106"/>
      <c r="E1066" s="106"/>
      <c r="F1066" s="106"/>
      <c r="G1066" s="106"/>
      <c r="H1066" s="106"/>
      <c r="I1066" s="106"/>
      <c r="J1066" s="106"/>
    </row>
  </sheetData>
  <sheetProtection password="E95E" sheet="1" objects="1" selectLockedCells="1"/>
  <mergeCells count="415">
    <mergeCell ref="C1060:E1060"/>
    <mergeCell ref="F1060:J1060"/>
    <mergeCell ref="C1061:E1061"/>
    <mergeCell ref="F1061:J1061"/>
    <mergeCell ref="F1063:J1063"/>
    <mergeCell ref="C1065:D1065"/>
    <mergeCell ref="F1065:J1065"/>
    <mergeCell ref="C1066:J1066"/>
    <mergeCell ref="C1053:J1053"/>
    <mergeCell ref="C1054:E1054"/>
    <mergeCell ref="F1054:J1054"/>
    <mergeCell ref="C1055:E1055"/>
    <mergeCell ref="F1055:J1055"/>
    <mergeCell ref="C1056:E1056"/>
    <mergeCell ref="F1056:J1056"/>
    <mergeCell ref="C1058:J1058"/>
    <mergeCell ref="C1059:E1059"/>
    <mergeCell ref="F1059:J1059"/>
    <mergeCell ref="C1047:E1047"/>
    <mergeCell ref="F1047:J1047"/>
    <mergeCell ref="C1048:J1048"/>
    <mergeCell ref="C1049:E1049"/>
    <mergeCell ref="F1049:J1049"/>
    <mergeCell ref="C1050:E1050"/>
    <mergeCell ref="F1050:J1050"/>
    <mergeCell ref="C1051:E1051"/>
    <mergeCell ref="F1051:J1051"/>
    <mergeCell ref="C1041:E1041"/>
    <mergeCell ref="F1041:J1041"/>
    <mergeCell ref="C1042:E1042"/>
    <mergeCell ref="F1042:J1042"/>
    <mergeCell ref="C1044:J1044"/>
    <mergeCell ref="C1045:E1045"/>
    <mergeCell ref="F1045:J1045"/>
    <mergeCell ref="C1046:E1046"/>
    <mergeCell ref="F1046:J1046"/>
    <mergeCell ref="C1032:J1032"/>
    <mergeCell ref="C1033:J1033"/>
    <mergeCell ref="C1035:J1035"/>
    <mergeCell ref="C1036:E1036"/>
    <mergeCell ref="C1037:E1037"/>
    <mergeCell ref="F1037:J1037"/>
    <mergeCell ref="F1038:J1038"/>
    <mergeCell ref="C1039:E1039"/>
    <mergeCell ref="C1040:E1040"/>
    <mergeCell ref="F1040:J1040"/>
    <mergeCell ref="C1026:J1026"/>
    <mergeCell ref="C1027:E1027"/>
    <mergeCell ref="F1027:J1027"/>
    <mergeCell ref="C1028:E1028"/>
    <mergeCell ref="F1028:J1028"/>
    <mergeCell ref="C1029:E1029"/>
    <mergeCell ref="F1029:J1029"/>
    <mergeCell ref="C1030:J1030"/>
    <mergeCell ref="C1031:J1031"/>
    <mergeCell ref="F1021:J1021"/>
    <mergeCell ref="C1021:E1021"/>
    <mergeCell ref="F1022:J1022"/>
    <mergeCell ref="C1022:E1022"/>
    <mergeCell ref="F1023:J1023"/>
    <mergeCell ref="C1023:E1023"/>
    <mergeCell ref="F1024:J1024"/>
    <mergeCell ref="C1024:E1024"/>
    <mergeCell ref="C1025:E1025"/>
    <mergeCell ref="C1016:J1016"/>
    <mergeCell ref="F1017:J1017"/>
    <mergeCell ref="C1017:E1017"/>
    <mergeCell ref="F1018:J1018"/>
    <mergeCell ref="C1018:E1018"/>
    <mergeCell ref="F1019:J1019"/>
    <mergeCell ref="C1019:E1019"/>
    <mergeCell ref="F1020:J1020"/>
    <mergeCell ref="C1020:E1020"/>
    <mergeCell ref="C991:E991"/>
    <mergeCell ref="C992:E992"/>
    <mergeCell ref="C998:E998"/>
    <mergeCell ref="C999:E999"/>
    <mergeCell ref="C1000:E1000"/>
    <mergeCell ref="C1004:E1004"/>
    <mergeCell ref="C1005:E1005"/>
    <mergeCell ref="C1006:E1006"/>
    <mergeCell ref="C1014:J1014"/>
    <mergeCell ref="C973:E973"/>
    <mergeCell ref="C974:E974"/>
    <mergeCell ref="C975:E975"/>
    <mergeCell ref="C980:E980"/>
    <mergeCell ref="C981:E981"/>
    <mergeCell ref="C982:E982"/>
    <mergeCell ref="C987:E987"/>
    <mergeCell ref="C988:E988"/>
    <mergeCell ref="C989:E989"/>
    <mergeCell ref="C951:E951"/>
    <mergeCell ref="C952:E952"/>
    <mergeCell ref="C957:E957"/>
    <mergeCell ref="C958:E958"/>
    <mergeCell ref="C959:E959"/>
    <mergeCell ref="C964:E964"/>
    <mergeCell ref="C967:E967"/>
    <mergeCell ref="C968:E968"/>
    <mergeCell ref="C972:E972"/>
    <mergeCell ref="C929:E929"/>
    <mergeCell ref="C934:E934"/>
    <mergeCell ref="C935:E935"/>
    <mergeCell ref="C936:E936"/>
    <mergeCell ref="C937:E937"/>
    <mergeCell ref="C943:E943"/>
    <mergeCell ref="C944:E944"/>
    <mergeCell ref="C949:E949"/>
    <mergeCell ref="C950:E950"/>
    <mergeCell ref="C913:E913"/>
    <mergeCell ref="C914:E914"/>
    <mergeCell ref="C919:E919"/>
    <mergeCell ref="C920:E920"/>
    <mergeCell ref="C921:E921"/>
    <mergeCell ref="C922:E922"/>
    <mergeCell ref="C923:E923"/>
    <mergeCell ref="C927:E927"/>
    <mergeCell ref="C928:E928"/>
    <mergeCell ref="C891:E891"/>
    <mergeCell ref="C893:E893"/>
    <mergeCell ref="C894:E894"/>
    <mergeCell ref="C896:E896"/>
    <mergeCell ref="C897:E897"/>
    <mergeCell ref="C903:E903"/>
    <mergeCell ref="C904:E904"/>
    <mergeCell ref="C905:E905"/>
    <mergeCell ref="C910:E910"/>
    <mergeCell ref="C875:E875"/>
    <mergeCell ref="C876:E876"/>
    <mergeCell ref="C877:E877"/>
    <mergeCell ref="C878:E878"/>
    <mergeCell ref="C883:E883"/>
    <mergeCell ref="C884:E884"/>
    <mergeCell ref="C885:E885"/>
    <mergeCell ref="C889:E889"/>
    <mergeCell ref="C890:E890"/>
    <mergeCell ref="C847:E847"/>
    <mergeCell ref="C848:E848"/>
    <mergeCell ref="C849:E849"/>
    <mergeCell ref="C860:E860"/>
    <mergeCell ref="C861:E861"/>
    <mergeCell ref="C862:E862"/>
    <mergeCell ref="C867:E867"/>
    <mergeCell ref="C870:E870"/>
    <mergeCell ref="C871:E871"/>
    <mergeCell ref="C815:E815"/>
    <mergeCell ref="C816:E816"/>
    <mergeCell ref="C817:E817"/>
    <mergeCell ref="C823:E823"/>
    <mergeCell ref="C824:E824"/>
    <mergeCell ref="C833:E833"/>
    <mergeCell ref="C834:E834"/>
    <mergeCell ref="C835:E835"/>
    <mergeCell ref="C846:E846"/>
    <mergeCell ref="C796:E796"/>
    <mergeCell ref="C800:E800"/>
    <mergeCell ref="C801:E801"/>
    <mergeCell ref="C802:E802"/>
    <mergeCell ref="C805:E805"/>
    <mergeCell ref="C807:E807"/>
    <mergeCell ref="C808:E808"/>
    <mergeCell ref="C809:E809"/>
    <mergeCell ref="C814:E814"/>
    <mergeCell ref="C773:E773"/>
    <mergeCell ref="C774:E774"/>
    <mergeCell ref="C775:E775"/>
    <mergeCell ref="C782:E782"/>
    <mergeCell ref="C784:E784"/>
    <mergeCell ref="C785:E785"/>
    <mergeCell ref="C786:E786"/>
    <mergeCell ref="C794:E794"/>
    <mergeCell ref="C795:E795"/>
    <mergeCell ref="C752:E752"/>
    <mergeCell ref="C754:E754"/>
    <mergeCell ref="C755:E755"/>
    <mergeCell ref="C757:E757"/>
    <mergeCell ref="C758:E758"/>
    <mergeCell ref="C763:E763"/>
    <mergeCell ref="C766:E766"/>
    <mergeCell ref="C771:E771"/>
    <mergeCell ref="C772:E772"/>
    <mergeCell ref="C738:E738"/>
    <mergeCell ref="C740:E740"/>
    <mergeCell ref="C741:E741"/>
    <mergeCell ref="C743:E743"/>
    <mergeCell ref="C744:E744"/>
    <mergeCell ref="C746:E746"/>
    <mergeCell ref="C747:E747"/>
    <mergeCell ref="C750:E750"/>
    <mergeCell ref="C751:E751"/>
    <mergeCell ref="C721:E721"/>
    <mergeCell ref="C723:E723"/>
    <mergeCell ref="C724:E724"/>
    <mergeCell ref="C726:E726"/>
    <mergeCell ref="C727:E727"/>
    <mergeCell ref="C729:E729"/>
    <mergeCell ref="C730:E730"/>
    <mergeCell ref="C733:E733"/>
    <mergeCell ref="C737:E737"/>
    <mergeCell ref="C703:E703"/>
    <mergeCell ref="C707:E707"/>
    <mergeCell ref="C708:E708"/>
    <mergeCell ref="C710:E710"/>
    <mergeCell ref="C711:E711"/>
    <mergeCell ref="C713:E713"/>
    <mergeCell ref="C714:E714"/>
    <mergeCell ref="C717:E717"/>
    <mergeCell ref="C720:E720"/>
    <mergeCell ref="C683:E683"/>
    <mergeCell ref="C684:E684"/>
    <mergeCell ref="C686:E686"/>
    <mergeCell ref="C687:E687"/>
    <mergeCell ref="C692:E692"/>
    <mergeCell ref="C693:E693"/>
    <mergeCell ref="C697:E697"/>
    <mergeCell ref="C698:E698"/>
    <mergeCell ref="C702:E702"/>
    <mergeCell ref="C668:E668"/>
    <mergeCell ref="C670:E670"/>
    <mergeCell ref="C672:E672"/>
    <mergeCell ref="C674:E674"/>
    <mergeCell ref="C676:E676"/>
    <mergeCell ref="C677:E677"/>
    <mergeCell ref="C678:E678"/>
    <mergeCell ref="C680:E680"/>
    <mergeCell ref="C681:E681"/>
    <mergeCell ref="C652:E652"/>
    <mergeCell ref="C655:E655"/>
    <mergeCell ref="C656:E656"/>
    <mergeCell ref="C658:E658"/>
    <mergeCell ref="C659:E659"/>
    <mergeCell ref="C661:E661"/>
    <mergeCell ref="C662:E662"/>
    <mergeCell ref="C664:E664"/>
    <mergeCell ref="C665:E665"/>
    <mergeCell ref="C632:E632"/>
    <mergeCell ref="C636:E636"/>
    <mergeCell ref="C641:E641"/>
    <mergeCell ref="C642:E642"/>
    <mergeCell ref="C644:E644"/>
    <mergeCell ref="C645:E645"/>
    <mergeCell ref="C649:E649"/>
    <mergeCell ref="C650:E650"/>
    <mergeCell ref="C651:E651"/>
    <mergeCell ref="C609:E609"/>
    <mergeCell ref="C610:E610"/>
    <mergeCell ref="C611:E611"/>
    <mergeCell ref="C613:E613"/>
    <mergeCell ref="C614:E614"/>
    <mergeCell ref="C620:E620"/>
    <mergeCell ref="C621:E621"/>
    <mergeCell ref="C626:E626"/>
    <mergeCell ref="C631:E631"/>
    <mergeCell ref="C576:E576"/>
    <mergeCell ref="C585:E585"/>
    <mergeCell ref="C586:E586"/>
    <mergeCell ref="C590:E590"/>
    <mergeCell ref="C591:E591"/>
    <mergeCell ref="C601:E601"/>
    <mergeCell ref="C602:E602"/>
    <mergeCell ref="C607:E607"/>
    <mergeCell ref="C608:E608"/>
    <mergeCell ref="C554:E554"/>
    <mergeCell ref="C555:E555"/>
    <mergeCell ref="C557:E557"/>
    <mergeCell ref="C558:E558"/>
    <mergeCell ref="C561:E561"/>
    <mergeCell ref="C568:E568"/>
    <mergeCell ref="C569:E569"/>
    <mergeCell ref="C573:E573"/>
    <mergeCell ref="C574:E574"/>
    <mergeCell ref="C525:E525"/>
    <mergeCell ref="C526:E526"/>
    <mergeCell ref="C529:E529"/>
    <mergeCell ref="C530:E530"/>
    <mergeCell ref="C540:E540"/>
    <mergeCell ref="C541:E541"/>
    <mergeCell ref="C543:E543"/>
    <mergeCell ref="C544:E544"/>
    <mergeCell ref="C547:E547"/>
    <mergeCell ref="C483:E483"/>
    <mergeCell ref="C486:E486"/>
    <mergeCell ref="C500:E500"/>
    <mergeCell ref="C501:E501"/>
    <mergeCell ref="C504:E504"/>
    <mergeCell ref="C519:E519"/>
    <mergeCell ref="C520:E520"/>
    <mergeCell ref="C522:E522"/>
    <mergeCell ref="C523:E523"/>
    <mergeCell ref="C443:E443"/>
    <mergeCell ref="C444:E444"/>
    <mergeCell ref="C446:E446"/>
    <mergeCell ref="C447:E447"/>
    <mergeCell ref="C450:E450"/>
    <mergeCell ref="C464:E464"/>
    <mergeCell ref="C465:E465"/>
    <mergeCell ref="C468:E468"/>
    <mergeCell ref="C482:E482"/>
    <mergeCell ref="C397:E397"/>
    <mergeCell ref="C399:E399"/>
    <mergeCell ref="C400:E400"/>
    <mergeCell ref="C402:E402"/>
    <mergeCell ref="C403:E403"/>
    <mergeCell ref="C406:E406"/>
    <mergeCell ref="C425:E425"/>
    <mergeCell ref="C426:E426"/>
    <mergeCell ref="C429:E429"/>
    <mergeCell ref="C350:E350"/>
    <mergeCell ref="C351:E351"/>
    <mergeCell ref="C353:E353"/>
    <mergeCell ref="C361:E361"/>
    <mergeCell ref="C372:E372"/>
    <mergeCell ref="C373:E373"/>
    <mergeCell ref="C393:E393"/>
    <mergeCell ref="C394:E394"/>
    <mergeCell ref="C396:E396"/>
    <mergeCell ref="C333:E333"/>
    <mergeCell ref="C338:E338"/>
    <mergeCell ref="C339:E339"/>
    <mergeCell ref="C341:E341"/>
    <mergeCell ref="C342:E342"/>
    <mergeCell ref="C344:E344"/>
    <mergeCell ref="C345:E345"/>
    <mergeCell ref="C347:E347"/>
    <mergeCell ref="C348:E348"/>
    <mergeCell ref="C286:E286"/>
    <mergeCell ref="C295:E295"/>
    <mergeCell ref="C296:E296"/>
    <mergeCell ref="C299:E299"/>
    <mergeCell ref="C300:E300"/>
    <mergeCell ref="C301:E301"/>
    <mergeCell ref="C319:E319"/>
    <mergeCell ref="C320:E320"/>
    <mergeCell ref="C332:E332"/>
    <mergeCell ref="C260:E260"/>
    <mergeCell ref="C272:E272"/>
    <mergeCell ref="C273:E273"/>
    <mergeCell ref="C275:E275"/>
    <mergeCell ref="C276:E276"/>
    <mergeCell ref="C278:E278"/>
    <mergeCell ref="C279:E279"/>
    <mergeCell ref="C281:E281"/>
    <mergeCell ref="C282:E282"/>
    <mergeCell ref="C233:E233"/>
    <mergeCell ref="C235:E235"/>
    <mergeCell ref="C236:E236"/>
    <mergeCell ref="C238:E238"/>
    <mergeCell ref="C239:E239"/>
    <mergeCell ref="C242:E242"/>
    <mergeCell ref="C254:E254"/>
    <mergeCell ref="C255:E255"/>
    <mergeCell ref="C259:E259"/>
    <mergeCell ref="C208:E208"/>
    <mergeCell ref="C210:E210"/>
    <mergeCell ref="C211:E211"/>
    <mergeCell ref="C213:E213"/>
    <mergeCell ref="C214:E214"/>
    <mergeCell ref="C217:E217"/>
    <mergeCell ref="C229:E229"/>
    <mergeCell ref="C230:E230"/>
    <mergeCell ref="C232:E232"/>
    <mergeCell ref="C184:E184"/>
    <mergeCell ref="C186:E186"/>
    <mergeCell ref="C187:E187"/>
    <mergeCell ref="C189:E189"/>
    <mergeCell ref="C190:E190"/>
    <mergeCell ref="C193:E193"/>
    <mergeCell ref="C204:E204"/>
    <mergeCell ref="C205:E205"/>
    <mergeCell ref="C207:E207"/>
    <mergeCell ref="C159:E159"/>
    <mergeCell ref="C160:E160"/>
    <mergeCell ref="C162:E162"/>
    <mergeCell ref="C163:E163"/>
    <mergeCell ref="C166:E166"/>
    <mergeCell ref="C167:E167"/>
    <mergeCell ref="C180:E180"/>
    <mergeCell ref="C181:E181"/>
    <mergeCell ref="C183:E183"/>
    <mergeCell ref="C125:E125"/>
    <mergeCell ref="C127:E127"/>
    <mergeCell ref="C128:E128"/>
    <mergeCell ref="C130:E130"/>
    <mergeCell ref="C131:E131"/>
    <mergeCell ref="C134:E134"/>
    <mergeCell ref="C143:E143"/>
    <mergeCell ref="C144:E144"/>
    <mergeCell ref="C147:E147"/>
    <mergeCell ref="C81:E81"/>
    <mergeCell ref="C86:E86"/>
    <mergeCell ref="C87:E87"/>
    <mergeCell ref="C105:E105"/>
    <mergeCell ref="C107:E107"/>
    <mergeCell ref="C109:E109"/>
    <mergeCell ref="C121:E121"/>
    <mergeCell ref="C122:E122"/>
    <mergeCell ref="C124:E124"/>
    <mergeCell ref="C37:E37"/>
    <mergeCell ref="C51:E51"/>
    <mergeCell ref="C58:E58"/>
    <mergeCell ref="C59:E59"/>
    <mergeCell ref="C68:E68"/>
    <mergeCell ref="C71:E71"/>
    <mergeCell ref="C72:E72"/>
    <mergeCell ref="C76:E76"/>
    <mergeCell ref="C78:E78"/>
    <mergeCell ref="C3:E3"/>
    <mergeCell ref="C4:E4"/>
    <mergeCell ref="C15:E15"/>
    <mergeCell ref="C16:E16"/>
    <mergeCell ref="C21:E21"/>
    <mergeCell ref="C24:E24"/>
    <mergeCell ref="C25:E25"/>
    <mergeCell ref="C26:E26"/>
    <mergeCell ref="C34:E34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&amp;LES44 22.2074 - Construction d'une crèche de 60 berceaux au camps Dugommier
97122 - Baie-Mahault&amp;RDPGF - Lot n°03 Charpente, Couverture, Bardage &amp; Étanchéité  
DCE (9/04/2024)</oddHeader>
    <oddFooter>&amp;LNOVAM Ingénierie&amp;RPage &amp;P/&amp;N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37" t="s">
        <v>548</v>
      </c>
      <c r="AA1" s="7">
        <f>IF(DPGF!F1029&lt;&gt;"",DPGF!F1029,"0")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40" t="s">
        <v>549</v>
      </c>
      <c r="B3" s="38" t="s">
        <v>550</v>
      </c>
      <c r="C3" s="107" t="s">
        <v>575</v>
      </c>
      <c r="D3" s="107"/>
      <c r="E3" s="107"/>
      <c r="F3" s="107"/>
      <c r="G3" s="107"/>
      <c r="H3" s="107"/>
      <c r="I3" s="107"/>
      <c r="J3" s="107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40" t="s">
        <v>551</v>
      </c>
      <c r="B5" s="38" t="s">
        <v>552</v>
      </c>
      <c r="C5" s="107" t="s">
        <v>576</v>
      </c>
      <c r="D5" s="107"/>
      <c r="E5" s="107"/>
      <c r="F5" s="107"/>
      <c r="G5" s="107"/>
      <c r="H5" s="107"/>
      <c r="I5" s="107"/>
      <c r="J5" s="107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40" t="s">
        <v>561</v>
      </c>
      <c r="B7" s="38" t="s">
        <v>562</v>
      </c>
      <c r="C7" s="41" t="s">
        <v>577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40" t="s">
        <v>563</v>
      </c>
      <c r="B9" s="38" t="s">
        <v>564</v>
      </c>
      <c r="C9" s="41" t="s">
        <v>40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40" t="s">
        <v>553</v>
      </c>
      <c r="B11" s="38" t="s">
        <v>554</v>
      </c>
      <c r="C11" s="107" t="s">
        <v>41</v>
      </c>
      <c r="D11" s="107"/>
      <c r="E11" s="107"/>
      <c r="F11" s="107"/>
      <c r="G11" s="107"/>
      <c r="H11" s="107"/>
      <c r="I11" s="107"/>
      <c r="J11" s="107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40" t="s">
        <v>565</v>
      </c>
      <c r="B13" s="38" t="s">
        <v>566</v>
      </c>
      <c r="C13" s="41" t="s">
        <v>578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40" t="s">
        <v>567</v>
      </c>
      <c r="B15" s="38" t="s">
        <v>568</v>
      </c>
      <c r="C15" s="41" t="s">
        <v>579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40" t="s">
        <v>569</v>
      </c>
      <c r="B17" s="38" t="s">
        <v>570</v>
      </c>
      <c r="C17" s="41" t="s">
        <v>580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42">
        <v>0.2</v>
      </c>
      <c r="E19" s="43" t="s">
        <v>571</v>
      </c>
      <c r="AA19" s="7">
        <f>INT((AA5-AA18*100)/10)</f>
        <v>0</v>
      </c>
    </row>
    <row r="20" spans="1:27" ht="12.75" customHeight="1" x14ac:dyDescent="0.25">
      <c r="C20" s="44">
        <v>5.5E-2</v>
      </c>
      <c r="E20" s="43" t="s">
        <v>572</v>
      </c>
      <c r="AA20" s="7">
        <f>AA5-AA18*100-AA19*10</f>
        <v>0</v>
      </c>
    </row>
    <row r="21" spans="1:27" ht="12.75" customHeight="1" x14ac:dyDescent="0.25">
      <c r="C21" s="44">
        <v>0</v>
      </c>
      <c r="E21" s="43" t="s">
        <v>573</v>
      </c>
      <c r="AA21" s="7">
        <f>INT(AA6/10)</f>
        <v>0</v>
      </c>
    </row>
    <row r="22" spans="1:27" ht="12.75" customHeight="1" x14ac:dyDescent="0.25">
      <c r="C22" s="45">
        <v>0</v>
      </c>
      <c r="E22" s="43" t="s">
        <v>574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40" t="s">
        <v>555</v>
      </c>
      <c r="B24" s="38" t="s">
        <v>556</v>
      </c>
      <c r="C24" s="107"/>
      <c r="D24" s="107"/>
      <c r="E24" s="107"/>
      <c r="F24" s="107"/>
      <c r="G24" s="107"/>
      <c r="H24" s="107"/>
      <c r="I24" s="107"/>
      <c r="J24" s="107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40" t="s">
        <v>557</v>
      </c>
      <c r="B26" s="38" t="s">
        <v>558</v>
      </c>
      <c r="C26" s="107" t="s">
        <v>581</v>
      </c>
      <c r="D26" s="107"/>
      <c r="E26" s="107"/>
      <c r="F26" s="107"/>
      <c r="G26" s="107"/>
      <c r="H26" s="107"/>
      <c r="I26" s="107"/>
      <c r="J26" s="107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40" t="s">
        <v>559</v>
      </c>
      <c r="B28" s="38" t="s">
        <v>560</v>
      </c>
      <c r="C28" s="107"/>
      <c r="D28" s="107"/>
      <c r="E28" s="107"/>
      <c r="F28" s="107"/>
      <c r="G28" s="107"/>
      <c r="H28" s="107"/>
      <c r="I28" s="107"/>
      <c r="J28" s="107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582</v>
      </c>
      <c r="B1" s="7" t="s">
        <v>583</v>
      </c>
    </row>
    <row r="2" spans="1:3" x14ac:dyDescent="0.25">
      <c r="A2" s="7" t="s">
        <v>584</v>
      </c>
      <c r="B2" s="7" t="s">
        <v>575</v>
      </c>
    </row>
    <row r="3" spans="1:3" x14ac:dyDescent="0.25">
      <c r="A3" s="7" t="s">
        <v>585</v>
      </c>
      <c r="B3" s="7">
        <v>1</v>
      </c>
    </row>
    <row r="4" spans="1:3" x14ac:dyDescent="0.25">
      <c r="A4" s="7" t="s">
        <v>586</v>
      </c>
      <c r="B4" s="7">
        <v>0</v>
      </c>
    </row>
    <row r="5" spans="1:3" x14ac:dyDescent="0.25">
      <c r="A5" s="7" t="s">
        <v>587</v>
      </c>
      <c r="B5" s="7">
        <v>0</v>
      </c>
    </row>
    <row r="6" spans="1:3" x14ac:dyDescent="0.25">
      <c r="A6" s="7" t="s">
        <v>588</v>
      </c>
      <c r="B6" s="7">
        <v>1</v>
      </c>
    </row>
    <row r="7" spans="1:3" x14ac:dyDescent="0.25">
      <c r="A7" s="7" t="s">
        <v>589</v>
      </c>
      <c r="B7" s="7">
        <v>1</v>
      </c>
    </row>
    <row r="8" spans="1:3" x14ac:dyDescent="0.25">
      <c r="A8" s="7" t="s">
        <v>590</v>
      </c>
      <c r="B8" s="7">
        <v>0</v>
      </c>
    </row>
    <row r="9" spans="1:3" x14ac:dyDescent="0.25">
      <c r="A9" s="7" t="s">
        <v>591</v>
      </c>
      <c r="B9" s="7">
        <v>0</v>
      </c>
    </row>
    <row r="10" spans="1:3" x14ac:dyDescent="0.25">
      <c r="A10" s="7" t="s">
        <v>592</v>
      </c>
      <c r="C10" s="7" t="s">
        <v>593</v>
      </c>
    </row>
    <row r="11" spans="1:3" x14ac:dyDescent="0.25">
      <c r="A11" s="7" t="s">
        <v>594</v>
      </c>
      <c r="B11" s="7">
        <v>0</v>
      </c>
    </row>
    <row r="12" spans="1:3" x14ac:dyDescent="0.25">
      <c r="A12" s="7" t="s">
        <v>595</v>
      </c>
      <c r="B12" s="7" t="s">
        <v>596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8" t="s">
        <v>597</v>
      </c>
      <c r="C2" s="108"/>
      <c r="D2" s="108"/>
      <c r="E2" s="108"/>
      <c r="F2" s="108"/>
      <c r="G2" s="108"/>
      <c r="H2" s="108"/>
      <c r="I2" s="108"/>
      <c r="J2" s="108"/>
    </row>
    <row r="4" spans="1:10" ht="12.75" customHeight="1" x14ac:dyDescent="0.25">
      <c r="A4" s="40" t="s">
        <v>549</v>
      </c>
      <c r="B4" s="38" t="s">
        <v>598</v>
      </c>
      <c r="C4" s="109"/>
      <c r="D4" s="109"/>
      <c r="E4" s="109"/>
      <c r="F4" s="109"/>
      <c r="G4" s="109"/>
      <c r="H4" s="109"/>
      <c r="I4" s="109"/>
      <c r="J4" s="109"/>
    </row>
    <row r="6" spans="1:10" ht="12.75" customHeight="1" x14ac:dyDescent="0.25">
      <c r="A6" s="40" t="s">
        <v>551</v>
      </c>
      <c r="B6" s="38" t="s">
        <v>599</v>
      </c>
      <c r="C6" s="109"/>
      <c r="D6" s="109"/>
      <c r="E6" s="109"/>
      <c r="F6" s="109"/>
      <c r="G6" s="109"/>
      <c r="H6" s="109"/>
      <c r="I6" s="109"/>
      <c r="J6" s="109"/>
    </row>
    <row r="8" spans="1:10" ht="12.75" customHeight="1" x14ac:dyDescent="0.25">
      <c r="A8" s="40" t="s">
        <v>561</v>
      </c>
      <c r="B8" s="38" t="s">
        <v>600</v>
      </c>
      <c r="C8" s="109"/>
      <c r="D8" s="109"/>
      <c r="E8" s="109"/>
      <c r="F8" s="109"/>
      <c r="G8" s="109"/>
      <c r="H8" s="109"/>
      <c r="I8" s="109"/>
      <c r="J8" s="109"/>
    </row>
    <row r="10" spans="1:10" ht="12.75" customHeight="1" x14ac:dyDescent="0.25">
      <c r="A10" s="40" t="s">
        <v>563</v>
      </c>
      <c r="B10" s="38" t="s">
        <v>601</v>
      </c>
      <c r="C10" s="110"/>
      <c r="D10" s="110"/>
      <c r="E10" s="110"/>
      <c r="F10" s="110"/>
      <c r="G10" s="110"/>
      <c r="H10" s="110"/>
      <c r="I10" s="110"/>
      <c r="J10" s="110"/>
    </row>
    <row r="12" spans="1:10" ht="12.75" customHeight="1" x14ac:dyDescent="0.25">
      <c r="A12" s="40" t="s">
        <v>553</v>
      </c>
      <c r="B12" s="38" t="s">
        <v>602</v>
      </c>
      <c r="C12" s="109"/>
      <c r="D12" s="109"/>
      <c r="E12" s="109"/>
      <c r="F12" s="109"/>
      <c r="G12" s="109"/>
      <c r="H12" s="109"/>
      <c r="I12" s="109"/>
      <c r="J12" s="109"/>
    </row>
    <row r="14" spans="1:10" ht="12.75" customHeight="1" x14ac:dyDescent="0.25">
      <c r="A14" s="40" t="s">
        <v>565</v>
      </c>
      <c r="B14" s="38" t="s">
        <v>603</v>
      </c>
      <c r="C14" s="109"/>
      <c r="D14" s="109"/>
      <c r="E14" s="109"/>
      <c r="F14" s="109"/>
      <c r="G14" s="109"/>
      <c r="H14" s="109"/>
      <c r="I14" s="109"/>
      <c r="J14" s="109"/>
    </row>
    <row r="16" spans="1:10" ht="12.75" customHeight="1" x14ac:dyDescent="0.25">
      <c r="A16" s="40" t="s">
        <v>567</v>
      </c>
      <c r="B16" s="38" t="s">
        <v>604</v>
      </c>
      <c r="C16" s="109"/>
      <c r="D16" s="109"/>
      <c r="E16" s="109"/>
      <c r="F16" s="109"/>
      <c r="G16" s="109"/>
      <c r="H16" s="109"/>
      <c r="I16" s="109"/>
      <c r="J16" s="109"/>
    </row>
    <row r="18" spans="1:10" ht="12.75" customHeight="1" x14ac:dyDescent="0.25">
      <c r="A18" s="40" t="s">
        <v>569</v>
      </c>
      <c r="B18" s="38" t="s">
        <v>605</v>
      </c>
      <c r="C18" s="111"/>
      <c r="D18" s="111"/>
      <c r="E18" s="111"/>
      <c r="F18" s="111"/>
      <c r="G18" s="111"/>
      <c r="H18" s="111"/>
      <c r="I18" s="111"/>
      <c r="J18" s="111"/>
    </row>
    <row r="20" spans="1:10" ht="12.75" customHeight="1" x14ac:dyDescent="0.25">
      <c r="A20" s="40" t="s">
        <v>606</v>
      </c>
      <c r="B20" s="38" t="s">
        <v>607</v>
      </c>
      <c r="C20" s="111"/>
      <c r="D20" s="111"/>
      <c r="E20" s="111"/>
      <c r="F20" s="111"/>
      <c r="G20" s="111"/>
      <c r="H20" s="111"/>
      <c r="I20" s="111"/>
      <c r="J20" s="111"/>
    </row>
    <row r="22" spans="1:10" ht="12.75" customHeight="1" x14ac:dyDescent="0.25">
      <c r="A22" s="40" t="s">
        <v>555</v>
      </c>
      <c r="B22" s="38" t="s">
        <v>608</v>
      </c>
      <c r="C22" s="111"/>
      <c r="D22" s="111"/>
      <c r="E22" s="111"/>
      <c r="F22" s="111"/>
      <c r="G22" s="111"/>
      <c r="H22" s="111"/>
      <c r="I22" s="111"/>
      <c r="J22" s="111"/>
    </row>
    <row r="24" spans="1:10" ht="12.75" customHeight="1" x14ac:dyDescent="0.25">
      <c r="A24" s="40" t="s">
        <v>557</v>
      </c>
      <c r="B24" s="38" t="s">
        <v>609</v>
      </c>
      <c r="C24" s="109"/>
      <c r="D24" s="109"/>
      <c r="E24" s="109"/>
      <c r="F24" s="109"/>
      <c r="G24" s="109"/>
      <c r="H24" s="109"/>
      <c r="I24" s="109"/>
      <c r="J24" s="109"/>
    </row>
    <row r="28" spans="1:10" ht="60" customHeight="1" x14ac:dyDescent="0.25">
      <c r="A28" s="40" t="s">
        <v>559</v>
      </c>
      <c r="B28" s="38" t="s">
        <v>610</v>
      </c>
      <c r="C28" s="109"/>
      <c r="D28" s="109"/>
      <c r="E28" s="109"/>
      <c r="F28" s="109"/>
      <c r="G28" s="109"/>
      <c r="H28" s="109"/>
      <c r="I28" s="109"/>
      <c r="J28" s="109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12" t="s">
        <v>611</v>
      </c>
      <c r="C2" s="112"/>
      <c r="D2" s="112"/>
      <c r="E2" s="112"/>
      <c r="F2" s="112"/>
    </row>
    <row r="4" spans="2:6" ht="12.75" customHeight="1" x14ac:dyDescent="0.25">
      <c r="B4" s="46" t="s">
        <v>612</v>
      </c>
      <c r="C4" s="46" t="s">
        <v>613</v>
      </c>
      <c r="D4" s="46" t="s">
        <v>614</v>
      </c>
      <c r="E4" s="46" t="s">
        <v>615</v>
      </c>
      <c r="F4" s="46" t="s">
        <v>616</v>
      </c>
    </row>
    <row r="6" spans="2:6" ht="12.75" customHeight="1" x14ac:dyDescent="0.25">
      <c r="B6" s="47"/>
      <c r="C6" s="48"/>
      <c r="D6" s="49"/>
      <c r="E6" s="50"/>
      <c r="F6" s="51" t="str">
        <f>IF(AND(E6= "",D6= ""), "", ROUND(ROUND(E6, 2) * ROUND(D6, 3), 2))</f>
        <v/>
      </c>
    </row>
    <row r="8" spans="2:6" ht="12.75" customHeight="1" x14ac:dyDescent="0.25">
      <c r="B8" s="47"/>
      <c r="C8" s="48"/>
      <c r="D8" s="49"/>
      <c r="E8" s="50"/>
      <c r="F8" s="51" t="str">
        <f>IF(AND(E8= "",D8= ""), "", ROUND(ROUND(E8, 2) * ROUND(D8, 3), 2))</f>
        <v/>
      </c>
    </row>
    <row r="10" spans="2:6" ht="12.75" customHeight="1" x14ac:dyDescent="0.25">
      <c r="B10" s="47"/>
      <c r="C10" s="48"/>
      <c r="D10" s="49"/>
      <c r="E10" s="50"/>
      <c r="F10" s="51" t="str">
        <f>IF(AND(E10= "",D10= ""), "", ROUND(ROUND(E10, 2) * ROUND(D10, 3), 2))</f>
        <v/>
      </c>
    </row>
    <row r="12" spans="2:6" ht="12.75" customHeight="1" x14ac:dyDescent="0.25">
      <c r="B12" s="47"/>
      <c r="C12" s="48"/>
      <c r="D12" s="49"/>
      <c r="E12" s="50"/>
      <c r="F12" s="51" t="str">
        <f>IF(AND(E12= "",D12= ""), "", ROUND(ROUND(E12, 2) * ROUND(D12, 3), 2))</f>
        <v/>
      </c>
    </row>
    <row r="14" spans="2:6" ht="12.75" customHeight="1" x14ac:dyDescent="0.25">
      <c r="B14" s="47"/>
      <c r="C14" s="48"/>
      <c r="D14" s="49"/>
      <c r="E14" s="50"/>
      <c r="F14" s="51" t="str">
        <f>IF(AND(E14= "",D14= ""), "", ROUND(ROUND(E14, 2) * ROUND(D14, 3), 2))</f>
        <v/>
      </c>
    </row>
    <row r="16" spans="2:6" ht="12.75" customHeight="1" x14ac:dyDescent="0.25">
      <c r="B16" s="47"/>
      <c r="C16" s="48"/>
      <c r="D16" s="49"/>
      <c r="E16" s="50"/>
      <c r="F16" s="51" t="str">
        <f>IF(AND(E16= "",D16= ""), "", ROUND(ROUND(E16, 2) * ROUND(D16, 3), 2))</f>
        <v/>
      </c>
    </row>
    <row r="18" spans="2:6" ht="12.75" customHeight="1" x14ac:dyDescent="0.25">
      <c r="B18" s="47"/>
      <c r="C18" s="48"/>
      <c r="D18" s="49"/>
      <c r="E18" s="50"/>
      <c r="F18" s="51" t="str">
        <f>IF(AND(E18= "",D18= ""), "", ROUND(ROUND(E18, 2) * ROUND(D18, 3), 2))</f>
        <v/>
      </c>
    </row>
    <row r="20" spans="2:6" ht="12.75" customHeight="1" x14ac:dyDescent="0.25">
      <c r="B20" s="47"/>
      <c r="C20" s="48"/>
      <c r="D20" s="49"/>
      <c r="E20" s="50"/>
      <c r="F20" s="51" t="str">
        <f>IF(AND(E20= "",D20= ""), "", ROUND(ROUND(E20, 2) * ROUND(D20, 3), 2))</f>
        <v/>
      </c>
    </row>
    <row r="22" spans="2:6" ht="12.75" customHeight="1" x14ac:dyDescent="0.25">
      <c r="B22" s="47"/>
      <c r="C22" s="48"/>
      <c r="D22" s="49"/>
      <c r="E22" s="50"/>
      <c r="F22" s="51" t="str">
        <f>IF(AND(E22= "",D22= ""), "", ROUND(ROUND(E22, 2) * ROUND(D22, 3), 2))</f>
        <v/>
      </c>
    </row>
    <row r="24" spans="2:6" ht="12.75" customHeight="1" x14ac:dyDescent="0.25">
      <c r="B24" s="47"/>
      <c r="C24" s="48"/>
      <c r="D24" s="49"/>
      <c r="E24" s="50"/>
      <c r="F24" s="51" t="str">
        <f>IF(AND(E24= "",D24= ""), "", ROUND(ROUND(E24, 2) * ROUND(D24, 3), 2))</f>
        <v/>
      </c>
    </row>
    <row r="26" spans="2:6" ht="12.75" customHeight="1" x14ac:dyDescent="0.25">
      <c r="B26" s="47"/>
      <c r="C26" s="48"/>
      <c r="D26" s="49"/>
      <c r="E26" s="50"/>
      <c r="F26" s="51" t="str">
        <f>IF(AND(E26= "",D26= ""), "", ROUND(ROUND(E26, 2) * ROUND(D26, 3), 2))</f>
        <v/>
      </c>
    </row>
    <row r="28" spans="2:6" ht="12.75" customHeight="1" x14ac:dyDescent="0.25">
      <c r="B28" s="47"/>
      <c r="C28" s="48"/>
      <c r="D28" s="49"/>
      <c r="E28" s="50"/>
      <c r="F28" s="51" t="str">
        <f>IF(AND(E28= "",D28= ""), "", ROUND(ROUND(E28, 2) * ROUND(D28, 3), 2))</f>
        <v/>
      </c>
    </row>
    <row r="30" spans="2:6" ht="12.75" customHeight="1" x14ac:dyDescent="0.25">
      <c r="B30" s="47"/>
      <c r="C30" s="48"/>
      <c r="D30" s="49"/>
      <c r="E30" s="50"/>
      <c r="F30" s="51" t="str">
        <f>IF(AND(E30= "",D30= ""), "", ROUND(ROUND(E30, 2) * ROUND(D30, 3), 2))</f>
        <v/>
      </c>
    </row>
    <row r="32" spans="2:6" ht="12.75" customHeight="1" x14ac:dyDescent="0.25">
      <c r="B32" s="47"/>
      <c r="C32" s="48"/>
      <c r="D32" s="49"/>
      <c r="E32" s="50"/>
      <c r="F32" s="51" t="str">
        <f>IF(AND(E32= "",D32= ""), "", ROUND(ROUND(E32, 2) * ROUND(D32, 3), 2))</f>
        <v/>
      </c>
    </row>
    <row r="34" spans="2:6" ht="12.75" customHeight="1" x14ac:dyDescent="0.25">
      <c r="B34" s="47"/>
      <c r="C34" s="48"/>
      <c r="D34" s="49"/>
      <c r="E34" s="50"/>
      <c r="F34" s="51" t="str">
        <f>IF(AND(E34= "",D34= ""), "", ROUND(ROUND(E34, 2) * ROUND(D34, 3), 2))</f>
        <v/>
      </c>
    </row>
    <row r="36" spans="2:6" ht="12.75" customHeight="1" x14ac:dyDescent="0.25">
      <c r="B36" s="47"/>
      <c r="C36" s="48"/>
      <c r="D36" s="49"/>
      <c r="E36" s="50"/>
      <c r="F36" s="51" t="str">
        <f>IF(AND(E36= "",D36= ""), "", ROUND(ROUND(E36, 2) * ROUND(D36, 3), 2))</f>
        <v/>
      </c>
    </row>
    <row r="38" spans="2:6" ht="12.75" customHeight="1" x14ac:dyDescent="0.25">
      <c r="B38" s="47"/>
      <c r="C38" s="48"/>
      <c r="D38" s="49"/>
      <c r="E38" s="50"/>
      <c r="F38" s="51" t="str">
        <f>IF(AND(E38= "",D38= ""), "", ROUND(ROUND(E38, 2) * ROUND(D38, 3), 2))</f>
        <v/>
      </c>
    </row>
    <row r="40" spans="2:6" ht="12.75" customHeight="1" x14ac:dyDescent="0.25">
      <c r="B40" s="47"/>
      <c r="C40" s="48"/>
      <c r="D40" s="49"/>
      <c r="E40" s="50"/>
      <c r="F40" s="51" t="str">
        <f>IF(AND(E40= "",D40= ""), "", ROUND(ROUND(E40, 2) * ROUND(D40, 3), 2))</f>
        <v/>
      </c>
    </row>
    <row r="42" spans="2:6" ht="12.75" customHeight="1" x14ac:dyDescent="0.25">
      <c r="B42" s="47"/>
      <c r="C42" s="48"/>
      <c r="D42" s="49"/>
      <c r="E42" s="50"/>
      <c r="F42" s="51" t="str">
        <f>IF(AND(E42= "",D42= ""), "", ROUND(ROUND(E42, 2) * ROUND(D42, 3), 2))</f>
        <v/>
      </c>
    </row>
    <row r="44" spans="2:6" ht="12.75" customHeight="1" x14ac:dyDescent="0.25">
      <c r="B44" s="47"/>
      <c r="C44" s="48"/>
      <c r="D44" s="49"/>
      <c r="E44" s="50"/>
      <c r="F44" s="51" t="str">
        <f>IF(AND(E44= "",D44= ""), "", ROUND(ROUND(E44, 2) * ROUND(D44, 3), 2))</f>
        <v/>
      </c>
    </row>
    <row r="46" spans="2:6" ht="12.75" customHeight="1" x14ac:dyDescent="0.25">
      <c r="B46" s="47"/>
      <c r="C46" s="48"/>
      <c r="D46" s="49"/>
      <c r="E46" s="50"/>
      <c r="F46" s="51" t="str">
        <f>IF(AND(E46= "",D46= ""), "", ROUND(ROUND(E46, 2) * ROUND(D46, 3), 2))</f>
        <v/>
      </c>
    </row>
    <row r="48" spans="2:6" ht="12.75" customHeight="1" x14ac:dyDescent="0.25">
      <c r="B48" s="47"/>
      <c r="C48" s="48"/>
      <c r="D48" s="49"/>
      <c r="E48" s="50"/>
      <c r="F48" s="51" t="str">
        <f>IF(AND(E48= "",D48= ""), "", ROUND(ROUND(E48, 2) * ROUND(D48, 3), 2))</f>
        <v/>
      </c>
    </row>
    <row r="50" spans="2:6" ht="12.75" customHeight="1" x14ac:dyDescent="0.25">
      <c r="B50" s="47"/>
      <c r="C50" s="48"/>
      <c r="D50" s="49"/>
      <c r="E50" s="50"/>
      <c r="F50" s="51" t="str">
        <f>IF(AND(E50= "",D50= ""), "", ROUND(ROUND(E50, 2) * ROUND(D50, 3), 2))</f>
        <v/>
      </c>
    </row>
    <row r="52" spans="2:6" ht="12.75" customHeight="1" x14ac:dyDescent="0.25">
      <c r="B52" s="47"/>
      <c r="C52" s="48"/>
      <c r="D52" s="49"/>
      <c r="E52" s="50"/>
      <c r="F52" s="51" t="str">
        <f>IF(AND(E52= "",D52= ""), "", ROUND(ROUND(E52, 2) * ROUND(D52, 3), 2))</f>
        <v/>
      </c>
    </row>
    <row r="54" spans="2:6" ht="12.75" customHeight="1" x14ac:dyDescent="0.25">
      <c r="B54" s="47"/>
      <c r="C54" s="48"/>
      <c r="D54" s="49"/>
      <c r="E54" s="50"/>
      <c r="F54" s="51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Hind ALIFRIQUI</dc:creator>
  <cp:lastModifiedBy>Hind ALIFRIQUI</cp:lastModifiedBy>
  <dcterms:created xsi:type="dcterms:W3CDTF">2024-04-09T08:06:22Z</dcterms:created>
  <dcterms:modified xsi:type="dcterms:W3CDTF">2024-04-09T08:06:52Z</dcterms:modified>
</cp:coreProperties>
</file>