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<sst xmlns="http://schemas.openxmlformats.org/spreadsheetml/2006/main" count="1244" uniqueCount="497">
  <si>
    <t>Dossier</t>
  </si>
  <si>
    <t>Date</t>
  </si>
  <si>
    <t>Phase</t>
  </si>
  <si>
    <t>Indice</t>
  </si>
  <si>
    <t>ACOUSTICIEN : 
    GAMBA
    5 avenue Jules Verne - Parc des Gresillières
    44230 ST-SEBASTIEN-SUR-LOIRE
    Tél : 02 40 34 11 22</t>
  </si>
  <si>
    <t>BE INGENIERIE GENERALE : 
    NOVAM Ingénierie
    1 Rue Newton
    85300 Challans
    Tél : 02 51 93 51 95</t>
  </si>
  <si>
    <t>BE FLUIDES : 
    SIPE
    21 Lot Betania
    97 231 Le Robet</t>
  </si>
  <si>
    <t>ARCHITECTE : 
    ACAPA SARL D ARCHITECTURE
    3 LOT LES HAUTS DE MONTRAVEL
    97354 REMIRE-MONTJOLY</t>
  </si>
  <si>
    <t>MAITRE D'OEUVRE : 
    EURL D'ARCHITECTURE LAURENT LAVALL
    9 TOUR MASSABIELLE, Guadeloupe
    97110 POINTE-À-PITRE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</si>
  <si>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</si>
  <si>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</si>
  <si>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</si>
  <si>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</si>
  <si>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</si>
  <si>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</si>
  <si>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</si>
  <si>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</si>
  <si>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</si>
  <si>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</si>
  <si>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</si>
  <si>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</si>
  <si>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</si>
  <si>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</si>
  <si>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</si>
  <si>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</si>
  <si>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</si>
  <si>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</si>
  <si>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</si>
  <si>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</si>
  <si>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</si>
  <si>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</si>
  <si>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</si>
  <si>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</si>
  <si>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</si>
  <si>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</si>
  <si>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</si>
  <si>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</si>
  <si>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</si>
  <si>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</si>
  <si>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n°02</t>
  </si>
  <si>
    <t>GROS-OEUVRE</t>
  </si>
  <si>
    <t>3.&amp;</t>
  </si>
  <si>
    <t>DESCRIPTIF DES TRAVAUX</t>
  </si>
  <si>
    <t>6.1</t>
  </si>
  <si>
    <t>INSTALLATION DE CHANTIER &amp; DEPENSES D'INTERET COMMUNS</t>
  </si>
  <si>
    <t>6.1.1</t>
  </si>
  <si>
    <t>Compte prorata &amp; Dépense d’intérêt communs</t>
  </si>
  <si>
    <t>5.T</t>
  </si>
  <si>
    <t>5.&amp;</t>
  </si>
  <si>
    <t>6.1.2</t>
  </si>
  <si>
    <t>Prise de possession du site - État des lieux</t>
  </si>
  <si>
    <t>6.&amp;</t>
  </si>
  <si>
    <t>6.1.2.2</t>
  </si>
  <si>
    <t>État des lieux</t>
  </si>
  <si>
    <t>6.C</t>
  </si>
  <si>
    <t>6.T</t>
  </si>
  <si>
    <t>6.L</t>
  </si>
  <si>
    <t>6.1.2.2.1</t>
  </si>
  <si>
    <t>Etat des lieux - Constats d'huissiers</t>
  </si>
  <si>
    <t>9.&amp;</t>
  </si>
  <si>
    <t>6.1.3</t>
  </si>
  <si>
    <t>Isolement du chantier et signalisation</t>
  </si>
  <si>
    <t>5.L</t>
  </si>
  <si>
    <t>6.1.3.1</t>
  </si>
  <si>
    <t>Clôtures grillagées</t>
  </si>
  <si>
    <t>6.F</t>
  </si>
  <si>
    <t>6.1.3.1.1</t>
  </si>
  <si>
    <t>Clôture Grillagée Provisoire - Ht 2.00ml</t>
  </si>
  <si>
    <t>ML</t>
  </si>
  <si>
    <t>6.1.3.2</t>
  </si>
  <si>
    <t>Portail d'accès et portillon</t>
  </si>
  <si>
    <t>6.1.3.2.1</t>
  </si>
  <si>
    <t>Portail accès véhicules - Entrée/sortie</t>
  </si>
  <si>
    <t>ENS</t>
  </si>
  <si>
    <t>6.1.3.2.2</t>
  </si>
  <si>
    <t>Portail accès piétons - Entrée/sortie</t>
  </si>
  <si>
    <t>6.1.5</t>
  </si>
  <si>
    <t>Accès et aires de chantier</t>
  </si>
  <si>
    <t>6.1.5.1</t>
  </si>
  <si>
    <t>6.1.6</t>
  </si>
  <si>
    <t>Aire de lavage</t>
  </si>
  <si>
    <t>6.1.6.1</t>
  </si>
  <si>
    <t>FT</t>
  </si>
  <si>
    <t>6.1.7</t>
  </si>
  <si>
    <t>Installation de chantier</t>
  </si>
  <si>
    <t>5.C</t>
  </si>
  <si>
    <t>5.A</t>
  </si>
  <si>
    <t>6.1.7.1</t>
  </si>
  <si>
    <t>4.&amp;</t>
  </si>
  <si>
    <t>6.2</t>
  </si>
  <si>
    <t>ETUDES PREALABLES</t>
  </si>
  <si>
    <t>6.2.1</t>
  </si>
  <si>
    <t>Mission - Honoraires - Étude béton armé</t>
  </si>
  <si>
    <t>6.2.1.1</t>
  </si>
  <si>
    <t>Mission de Base+EXE</t>
  </si>
  <si>
    <t>6.2.1.1.1</t>
  </si>
  <si>
    <t>6.3</t>
  </si>
  <si>
    <t>TRAVAUX PREPARATOIRES</t>
  </si>
  <si>
    <t>6.3.2</t>
  </si>
  <si>
    <t>Implantation des ouvrages</t>
  </si>
  <si>
    <t>6.3.2.1</t>
  </si>
  <si>
    <t>6.3.3</t>
  </si>
  <si>
    <t>Protection Anti-termites</t>
  </si>
  <si>
    <t>6.3.3.1</t>
  </si>
  <si>
    <t>Traitement préventif anti-termites par barrière physique ou physico-chimique</t>
  </si>
  <si>
    <t>6.3.3.1.1</t>
  </si>
  <si>
    <t>6.4</t>
  </si>
  <si>
    <t>FONDATIONS - SOUBASSEMENTS</t>
  </si>
  <si>
    <t>6.4.2</t>
  </si>
  <si>
    <t>Semelles B.A.</t>
  </si>
  <si>
    <t>6.4.2.1</t>
  </si>
  <si>
    <t>Semelles isolées</t>
  </si>
  <si>
    <t>6.4.2.1.1</t>
  </si>
  <si>
    <t>Terrassement</t>
  </si>
  <si>
    <t>M3</t>
  </si>
  <si>
    <t>6.4.2.1.2</t>
  </si>
  <si>
    <t>Gros béton (X0) - Ep. 5cm mini - Dispersions considérées à 20 %</t>
  </si>
  <si>
    <t>6.4.2.1.3</t>
  </si>
  <si>
    <t>Béton</t>
  </si>
  <si>
    <t>6.4.2.1.4</t>
  </si>
  <si>
    <t>Coffrage</t>
  </si>
  <si>
    <t>6.4.2.1.5</t>
  </si>
  <si>
    <t>Acier H.A.</t>
  </si>
  <si>
    <t>KG</t>
  </si>
  <si>
    <t>6.4.2.1.6</t>
  </si>
  <si>
    <t>Remblaiement</t>
  </si>
  <si>
    <t>6.4.2.1.7</t>
  </si>
  <si>
    <t>évacuation</t>
  </si>
  <si>
    <t>8.&amp;</t>
  </si>
  <si>
    <t>6.4.2.2</t>
  </si>
  <si>
    <t>Semelles filantes</t>
  </si>
  <si>
    <t>6.4.2.2.1</t>
  </si>
  <si>
    <t>6.4.2.2.2</t>
  </si>
  <si>
    <t>6.4.2.2.3</t>
  </si>
  <si>
    <t>6.4.2.2.4</t>
  </si>
  <si>
    <t>6.4.2.2.5</t>
  </si>
  <si>
    <t>6.4.2.2.6</t>
  </si>
  <si>
    <t>Remblaiement,</t>
  </si>
  <si>
    <t>6.4.2.2.7</t>
  </si>
  <si>
    <t>6.4.3</t>
  </si>
  <si>
    <t>Fûts B.A.</t>
  </si>
  <si>
    <t>6.4.3.1</t>
  </si>
  <si>
    <t>6.4.3.2</t>
  </si>
  <si>
    <t>6.4.3.3</t>
  </si>
  <si>
    <t>6.4.3.4</t>
  </si>
  <si>
    <t>Prescellements platine + tiges d'ancrage (fourniture au lot charpente)</t>
  </si>
  <si>
    <t>6.4.4</t>
  </si>
  <si>
    <t>Radier BA</t>
  </si>
  <si>
    <t>6.4.4.1</t>
  </si>
  <si>
    <t>Radier B.A.</t>
  </si>
  <si>
    <t>6.4.4.1.1</t>
  </si>
  <si>
    <t>Radier 16cm</t>
  </si>
  <si>
    <t>6.4.4.1.1.1</t>
  </si>
  <si>
    <t>9.M.Z</t>
  </si>
  <si>
    <t>6.4.4.1.1.2</t>
  </si>
  <si>
    <t>Aciers H.A.</t>
  </si>
  <si>
    <t>6.4.4.1.1.3</t>
  </si>
  <si>
    <t>Aciers T.S.</t>
  </si>
  <si>
    <t>6.4.4.1.2</t>
  </si>
  <si>
    <t>Radier 25cm</t>
  </si>
  <si>
    <t>6.4.4.1.2.1</t>
  </si>
  <si>
    <t>6.4.4.1.2.2</t>
  </si>
  <si>
    <t>6.4.4.1.2.3</t>
  </si>
  <si>
    <t>6.4.4.2</t>
  </si>
  <si>
    <t>État de surface</t>
  </si>
  <si>
    <t>6.A</t>
  </si>
  <si>
    <t>6.4.4.2.1</t>
  </si>
  <si>
    <t>Finition lissée</t>
  </si>
  <si>
    <t>6.4.4.3</t>
  </si>
  <si>
    <t>Sujétion - Forme de pente</t>
  </si>
  <si>
    <t>6.4.4.3.1</t>
  </si>
  <si>
    <t>Sujétion pour forme de pente</t>
  </si>
  <si>
    <t>6.4.5</t>
  </si>
  <si>
    <t>Relevés B.A.</t>
  </si>
  <si>
    <t>6.4.5.1</t>
  </si>
  <si>
    <t>Pour relevés BA filants</t>
  </si>
  <si>
    <t>6.4.5.1.1</t>
  </si>
  <si>
    <t>6.4.5.1.2</t>
  </si>
  <si>
    <t>6.4.5.1.3</t>
  </si>
  <si>
    <t>6.4.6</t>
  </si>
  <si>
    <t>Bêches B.A.</t>
  </si>
  <si>
    <t>6.4.6.1</t>
  </si>
  <si>
    <t>Bèches B.A.</t>
  </si>
  <si>
    <t>6.4.6.1.1</t>
  </si>
  <si>
    <t>6.4.6.1.2</t>
  </si>
  <si>
    <t>6.4.6.1.3</t>
  </si>
  <si>
    <t>Coffrage de rive</t>
  </si>
  <si>
    <t>6.4.6.1.4</t>
  </si>
  <si>
    <t>6.4.7</t>
  </si>
  <si>
    <t>Travaux de protection des parois enterrées</t>
  </si>
  <si>
    <t>6.4.7.1</t>
  </si>
  <si>
    <t>Badigeon hydrofuge</t>
  </si>
  <si>
    <t>6.UMOD</t>
  </si>
  <si>
    <t>6.4.7.1.1</t>
  </si>
  <si>
    <t>Sur soubassements extérieurs périphériques</t>
  </si>
  <si>
    <t>6.5</t>
  </si>
  <si>
    <t>CANALISATIONS - RESEAUX</t>
  </si>
  <si>
    <t>6.5.1</t>
  </si>
  <si>
    <t>Généralités réseaux - Canalisations</t>
  </si>
  <si>
    <t>6.5.2</t>
  </si>
  <si>
    <t>Test &amp; Essais</t>
  </si>
  <si>
    <t>6.5.2.1</t>
  </si>
  <si>
    <t>Contrôle des réseaux</t>
  </si>
  <si>
    <t>6.5.2.1.1</t>
  </si>
  <si>
    <t>Contrôle des réseaux EP</t>
  </si>
  <si>
    <t>6.5.2.1.2</t>
  </si>
  <si>
    <t>Contrôle des réseaux EU-EV</t>
  </si>
  <si>
    <t>6.5.3</t>
  </si>
  <si>
    <t>Plan de récolement</t>
  </si>
  <si>
    <t>6.5.3.1</t>
  </si>
  <si>
    <t>Plan de recolement</t>
  </si>
  <si>
    <t>6.5.4</t>
  </si>
  <si>
    <t>Évacuation E.P.</t>
  </si>
  <si>
    <t>6.5.4.2</t>
  </si>
  <si>
    <t>Collecteurs PVC</t>
  </si>
  <si>
    <t>6.5.4.2.1</t>
  </si>
  <si>
    <t>Enterrées sous bâtiment - PVC CR4</t>
  </si>
  <si>
    <t>6.5.4.2.1.1</t>
  </si>
  <si>
    <t xml:space="preserve">EP PVC - Compris accessoires </t>
  </si>
  <si>
    <t>6.5.5</t>
  </si>
  <si>
    <t>Drainage périphérique</t>
  </si>
  <si>
    <t>6.5.5.1</t>
  </si>
  <si>
    <t>Drains à cunette</t>
  </si>
  <si>
    <t>6.5.5.1.1</t>
  </si>
  <si>
    <t>Drains à cunette - Compris regards et raccordement sur réseau EP</t>
  </si>
  <si>
    <t>6.5.5.2</t>
  </si>
  <si>
    <t>Regards de jonction - Visitable</t>
  </si>
  <si>
    <t>6.5.5.2.1</t>
  </si>
  <si>
    <t>Regards de jonction</t>
  </si>
  <si>
    <t>6.5.5.2.1.1</t>
  </si>
  <si>
    <t>Regards Visitables (40 x40)mini</t>
  </si>
  <si>
    <t>6.5.5.3</t>
  </si>
  <si>
    <t>Regards de jonction - Borgnes</t>
  </si>
  <si>
    <t>6.5.5.3.1</t>
  </si>
  <si>
    <t>6.5.5.3.1.1</t>
  </si>
  <si>
    <t>Regards Borgnes (30 x30)</t>
  </si>
  <si>
    <t>6.5.6</t>
  </si>
  <si>
    <t>Évacuation E.U. - E.V.</t>
  </si>
  <si>
    <t>6.5.6.2</t>
  </si>
  <si>
    <t>Collecteurs EU-EV enterrés</t>
  </si>
  <si>
    <t>6.5.6.2.1</t>
  </si>
  <si>
    <t>EU - EV PVC - Compris Accessoires</t>
  </si>
  <si>
    <t>6.5.7</t>
  </si>
  <si>
    <t>Collecte et traitement des eaux usées de cuisine</t>
  </si>
  <si>
    <t>6.5.7.1</t>
  </si>
  <si>
    <t>Collecteurs</t>
  </si>
  <si>
    <t>6.5.7.1.1</t>
  </si>
  <si>
    <t>Collecte et traitement des eaux usées de cuisine en PVC C HTA - Compris Accessoires</t>
  </si>
  <si>
    <t>6.5.8</t>
  </si>
  <si>
    <t>Fourreaux divers</t>
  </si>
  <si>
    <t>6.5.8.1</t>
  </si>
  <si>
    <t>Électricité</t>
  </si>
  <si>
    <t>6.5.8.1.1</t>
  </si>
  <si>
    <t>Tranchée + fourreau TPC - Provision 30ml</t>
  </si>
  <si>
    <t>6.5.8.2</t>
  </si>
  <si>
    <t>Télécommunication</t>
  </si>
  <si>
    <t>6.5.8.2.1</t>
  </si>
  <si>
    <t>6.5.8.3</t>
  </si>
  <si>
    <t>Eau, AEP</t>
  </si>
  <si>
    <t>6.5.8.3.1</t>
  </si>
  <si>
    <t>Tranchée + fourreau TPC  - Provision 30ml</t>
  </si>
  <si>
    <t>6.6</t>
  </si>
  <si>
    <t>PLANCHER BAS - DALLAGE - DALLE PORTEE</t>
  </si>
  <si>
    <t>6.6.1</t>
  </si>
  <si>
    <t>Composition de la forme</t>
  </si>
  <si>
    <t>6.6.4</t>
  </si>
  <si>
    <t>Reprofilage - Nivelage - Sablage</t>
  </si>
  <si>
    <t>6.6.4.1</t>
  </si>
  <si>
    <t>Reprofilage - Nivelage - Sablage - Ép. 2 cm</t>
  </si>
  <si>
    <t>6.6.6</t>
  </si>
  <si>
    <t>Forme B.A. - Dallage B.A. sur terre-plein non armé</t>
  </si>
  <si>
    <t>6.6.6.1</t>
  </si>
  <si>
    <t>Dallage B.A. sur terre-plein</t>
  </si>
  <si>
    <t>6.6.6.1.1</t>
  </si>
  <si>
    <t>6.6.6.1.2</t>
  </si>
  <si>
    <t>6.6.6.1.3</t>
  </si>
  <si>
    <t>6.6.6.1.4</t>
  </si>
  <si>
    <t>6.6.6.1.5</t>
  </si>
  <si>
    <t>Joints divers, et traitement des joints</t>
  </si>
  <si>
    <t>6.6.6.2</t>
  </si>
  <si>
    <t>6.6.6.2.1</t>
  </si>
  <si>
    <t>Finition Béton balayé</t>
  </si>
  <si>
    <t>6.6.6.3</t>
  </si>
  <si>
    <t>6.6.6.3.1</t>
  </si>
  <si>
    <t>6.7</t>
  </si>
  <si>
    <t>OUVRAGES EN ELEVATION (superstructure)</t>
  </si>
  <si>
    <t>6.7.1</t>
  </si>
  <si>
    <t>Maçonnerie d'agglomérés hourdés au mortier de ciment</t>
  </si>
  <si>
    <t>6.7.1.1</t>
  </si>
  <si>
    <t>Agglos de 15 creux (cloisonnement)</t>
  </si>
  <si>
    <t>6.7.1.1.1</t>
  </si>
  <si>
    <t>Agglos de 15 creux, compris ossature B.A.</t>
  </si>
  <si>
    <t>6.7.1.1.2</t>
  </si>
  <si>
    <t>Façon de rejointoiement</t>
  </si>
  <si>
    <t>6.7.1.1.3</t>
  </si>
  <si>
    <t>Enduit intérieur au mortier bâtard</t>
  </si>
  <si>
    <t>6.7.1.1.4</t>
  </si>
  <si>
    <t>Linteaux</t>
  </si>
  <si>
    <t>6.7.2</t>
  </si>
  <si>
    <t>Murs en béton banché</t>
  </si>
  <si>
    <t>6.7.2.1</t>
  </si>
  <si>
    <t>6.7.2.1.1</t>
  </si>
  <si>
    <t>Voile B.A ht sup. à 4.00m</t>
  </si>
  <si>
    <t>6.7.2.1.1.1</t>
  </si>
  <si>
    <t>6.7.2.1.1.2</t>
  </si>
  <si>
    <t>6.7.2.1.1.3</t>
  </si>
  <si>
    <t>6.7.2.1.1.4</t>
  </si>
  <si>
    <t>Acier T.S.</t>
  </si>
  <si>
    <t>6.7.2.1.2</t>
  </si>
  <si>
    <t>Voile B.A ht inf. à 4.00m</t>
  </si>
  <si>
    <t>6.7.2.1.2.1</t>
  </si>
  <si>
    <t>6.7.2.1.2.2</t>
  </si>
  <si>
    <t>6.7.2.1.2.3</t>
  </si>
  <si>
    <t>6.7.2.1.2.4</t>
  </si>
  <si>
    <t>6.7.2.2</t>
  </si>
  <si>
    <t>Sujétions particulières d'exécution</t>
  </si>
  <si>
    <t>6.7.2.2.1</t>
  </si>
  <si>
    <t xml:space="preserve">Sujétions particulières d'exécutions </t>
  </si>
  <si>
    <t>6.7.2.2.1.1</t>
  </si>
  <si>
    <t>Prescellements</t>
  </si>
  <si>
    <t>6.7.3</t>
  </si>
  <si>
    <t>Ossatures et structures béton armé</t>
  </si>
  <si>
    <t>6.7.3.1</t>
  </si>
  <si>
    <t>Poteaux B.A. - Section rectangulaire</t>
  </si>
  <si>
    <t>6.7.3.1.1</t>
  </si>
  <si>
    <t>6.7.3.1.2</t>
  </si>
  <si>
    <t>6.7.3.1.3</t>
  </si>
  <si>
    <t>6.7.3.2</t>
  </si>
  <si>
    <t>Poutres B.A. - Bandes Noyées - Chevêtre B.A.</t>
  </si>
  <si>
    <t>6.7.3.2.1</t>
  </si>
  <si>
    <t>6.7.3.2.2</t>
  </si>
  <si>
    <t>6.7.3.2.3</t>
  </si>
  <si>
    <t>6.7.4</t>
  </si>
  <si>
    <t>Planchers béton armé</t>
  </si>
  <si>
    <t>6.7.4.1</t>
  </si>
  <si>
    <t>Planchers en béton armé coulés en place - Portée courante</t>
  </si>
  <si>
    <t>6.7.4.1.1</t>
  </si>
  <si>
    <t>6.7.4.1.2</t>
  </si>
  <si>
    <t>6.7.4.1.3</t>
  </si>
  <si>
    <t>6.7.4.1.4</t>
  </si>
  <si>
    <t>6.7.4.1.5</t>
  </si>
  <si>
    <t>Finitions et Sujétions particulières d'exécutions</t>
  </si>
  <si>
    <t>6.7.4.1.5.1</t>
  </si>
  <si>
    <t>Sous-Face : Parement Soigné*</t>
  </si>
  <si>
    <t>6.7.4.2</t>
  </si>
  <si>
    <t>Dalles béton coulées sur plancher</t>
  </si>
  <si>
    <t>6.7.4.2.1</t>
  </si>
  <si>
    <t>6.7.4.3</t>
  </si>
  <si>
    <t>Rappel: État de surfaces des dalles et des planchers - PM</t>
  </si>
  <si>
    <t>6.7.4.4</t>
  </si>
  <si>
    <t>Sujétion: Forme de pente intégrée</t>
  </si>
  <si>
    <t>6.7.4.4.1</t>
  </si>
  <si>
    <t>Forme de pente incorporée vers évacuation</t>
  </si>
  <si>
    <t>6.7.5</t>
  </si>
  <si>
    <t>Trous - Percements - Réservations - Saignées - Scellements</t>
  </si>
  <si>
    <t>6.7.5.1</t>
  </si>
  <si>
    <t xml:space="preserve">Dans les ouvrages neufs courants : </t>
  </si>
  <si>
    <t>6.7.5.1.1</t>
  </si>
  <si>
    <t>Dans les ouvrages neufs courants</t>
  </si>
  <si>
    <t>Ft</t>
  </si>
  <si>
    <t>6.8</t>
  </si>
  <si>
    <t>FINITIONS &amp; QUALITES DES PAREMENTS BETON</t>
  </si>
  <si>
    <t>6.8.1</t>
  </si>
  <si>
    <t>Traitements de finitions &amp; Qualités de parement béton</t>
  </si>
  <si>
    <t>6.8.1.1</t>
  </si>
  <si>
    <t>Parement Soigné* - C3</t>
  </si>
  <si>
    <t>6.8.1.1.1</t>
  </si>
  <si>
    <t>Parement Soigné C3</t>
  </si>
  <si>
    <t>6.9</t>
  </si>
  <si>
    <t>FINITIONS - TRAVAUX DIVERS</t>
  </si>
  <si>
    <t>6.9.1</t>
  </si>
  <si>
    <t>Traitements des ouvertures dans les ouvrages en béton armé</t>
  </si>
  <si>
    <t>6.9.1.1</t>
  </si>
  <si>
    <t>Appuis béton</t>
  </si>
  <si>
    <t>6.9.1.1.1</t>
  </si>
  <si>
    <t>6.9.1.2</t>
  </si>
  <si>
    <t>Seuils ciment</t>
  </si>
  <si>
    <t>6.9.1.2.1</t>
  </si>
  <si>
    <t>6.9.2</t>
  </si>
  <si>
    <t>Joints de dilatation et traitements des joints de dilatation</t>
  </si>
  <si>
    <t>6.9.2.1</t>
  </si>
  <si>
    <t>6.9.3</t>
  </si>
  <si>
    <t>Travaux divers - Lots techniques</t>
  </si>
  <si>
    <t>6.9.3.1</t>
  </si>
  <si>
    <t>Socles B.A.et Plateforme de propreté</t>
  </si>
  <si>
    <t>6.9.3.1.1</t>
  </si>
  <si>
    <t>FIN DE CHANTIER - ERREUR OU OMISSION</t>
  </si>
  <si>
    <t>7.1</t>
  </si>
  <si>
    <t>ERREURS OU OMISSIONS</t>
  </si>
  <si>
    <t>4.C</t>
  </si>
  <si>
    <t>7.1.1</t>
  </si>
  <si>
    <t xml:space="preserve">Quantitatifs du M.O.E. </t>
  </si>
  <si>
    <t>7.2</t>
  </si>
  <si>
    <t>FIN DE CHANTIER</t>
  </si>
  <si>
    <t>7.2.1</t>
  </si>
  <si>
    <t>Protection des ouvrages</t>
  </si>
  <si>
    <t>7.2.1.1</t>
  </si>
  <si>
    <t>7.2.2</t>
  </si>
  <si>
    <t>Dossier des Ouvrages Exécutés</t>
  </si>
  <si>
    <t>7.2.2.1</t>
  </si>
  <si>
    <t>D.O.E</t>
  </si>
  <si>
    <t>7.2.3</t>
  </si>
  <si>
    <t>Nettoyage de chantier</t>
  </si>
  <si>
    <t>7.2.3.1</t>
  </si>
  <si>
    <t>RECAPITULATIF
Lot n°02 GROS-OEUVRE</t>
  </si>
  <si>
    <t>RECAPITULATIF DES CHAPITRES</t>
  </si>
  <si>
    <t>6 - DESCRIPTIF DES TRAVAUX</t>
  </si>
  <si>
    <t>- 6.1 - INSTALLATION DE CHANTIER &amp; DEPENSES D'INTERET COMMUNS</t>
  </si>
  <si>
    <t>- 6.2 - ETUDES PREALABLES</t>
  </si>
  <si>
    <t>- 6.3 - TRAVAUX PREPARATOIRES</t>
  </si>
  <si>
    <t>- 6.4 - FONDATIONS - SOUBASSEMENTS</t>
  </si>
  <si>
    <t>- 6.5 - CANALISATIONS - RESEAUX</t>
  </si>
  <si>
    <t>- 6.6 - PLANCHER BAS - DALLAGE - DALLE PORTEE</t>
  </si>
  <si>
    <t>- 6.7 - OUVRAGES EN ELEVATION (superstructure)</t>
  </si>
  <si>
    <t>- 6.8 - FINITIONS &amp; QUALITES DES PAREMENTS BETON</t>
  </si>
  <si>
    <t>- 6.9 - FINITIONS - TRAVAUX DIVERS</t>
  </si>
  <si>
    <t>7 - FIN DE CHANTIER - ERREUR OU OMISSION</t>
  </si>
  <si>
    <t>- 7.1 - ERREURS OU OMISSIONS</t>
  </si>
  <si>
    <t>- 7.2 - FIN DE CHANTIER</t>
  </si>
  <si>
    <t>Total du lot GROS-OEUVRE</t>
  </si>
  <si>
    <t>Total H.T. :</t>
  </si>
  <si>
    <t>Total T.V.A. (8,5%)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</si>
  <si>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</si>
  <si>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</si>
  <si>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</si>
  <si>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</si>
  <si>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</si>
  <si>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</si>
  <si>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</si>
  <si>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</si>
  <si>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</si>
  <si>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</si>
  <si>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</si>
  <si>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</si>
  <si>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</si>
  <si>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</si>
  <si>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</si>
  <si>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</si>
  <si>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</si>
  <si>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</si>
  <si>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</si>
  <si>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</si>
  <si>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</si>
  <si>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</si>
  <si>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</si>
  <si>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</si>
  <si>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</si>
  <si>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</si>
  <si>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</si>
  <si>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</si>
  <si>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</si>
  <si>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</si>
  <si>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</si>
  <si>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</si>
  <si>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D.P.G.F.</t>
  </si>
  <si>
    <t>Construction d'une crèche de 60 berceaux au camps Dugommier</t>
  </si>
  <si>
    <t>22.2074 AS44</t>
  </si>
  <si>
    <t>09/04/2024</t>
  </si>
  <si>
    <t>DCE</t>
  </si>
  <si>
    <t>Camp Dugommier</t>
  </si>
  <si>
    <t>97122 Baie-Mahault</t>
  </si>
  <si>
    <t>VERSION</t>
  </si>
  <si>
    <t>4.00</t>
  </si>
  <si>
    <t>TYPEDOC</t>
  </si>
  <si>
    <t>DPGF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</si>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</sst>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4" formatCode="#,##0"/>
    <numFmt numFmtId="165" formatCode="#,##0.00"/>
    <numFmt numFmtId="165" formatCode="#,##0.00"/>
    <numFmt numFmtId="166" formatCode="0.00%"/>
    <numFmt numFmtId="165" formatCode="#,##0.00"/>
    <numFmt numFmtId="165" formatCode="#,##0.00"/>
    <numFmt numFmtId="167" formatCode="#,##0.000"/>
    <numFmt numFmtId="167" formatCode="#,##0.000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8" formatCode="#,##0.00\ [$€];[Red]-#,##0.00\ [$€]"/>
    <numFmt numFmtId="166" formatCode="0.00%"/>
    <numFmt numFmtId="166" formatCode="0.00%"/>
    <numFmt numFmtId="166" formatCode="0.00%"/>
    <numFmt numFmtId="169" formatCode="00000"/>
    <numFmt numFmtId="170" formatCode="0#&quot; &quot;##&quot; &quot;##&quot; &quot;##&quot; &quot;##"/>
    <numFmt numFmtId="167" formatCode="#,##0.000"/>
    <numFmt numFmtId="168" formatCode="#,##0.00\ [$€];[Red]-#,##0.00\ [$€]"/>
    <numFmt numFmtId="168" formatCode="#,##0.00\ [$€];[Red]-#,##0.00\ [$€]"/>
  </numFmts>
  <fonts count="1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sz val="7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2" borderId="4" xfId="0" applyFont="1" applyFill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12" xfId="0" applyNumberFormat="1" applyFont="1" applyBorder="1" applyAlignment="1" applyProtection="1">
      <alignment horizontal="right" vertical="top" wrapText="1"/>
      <protection locked="0"/>
    </xf>
    <xf numFmtId="165" fontId="11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3" fillId="0" borderId="0" xfId="0" applyNumberFormat="1" applyFont="1" applyAlignment="1">
      <alignment horizontal="right" vertical="top" wrapText="1"/>
    </xf>
    <xf numFmtId="165" fontId="11" fillId="0" borderId="9" xfId="0" applyNumberFormat="1" applyFont="1" applyBorder="1" applyAlignment="1">
      <alignment horizontal="right" vertical="top" wrapText="1"/>
    </xf>
    <xf numFmtId="165" fontId="11" fillId="0" borderId="12" xfId="0" applyNumberFormat="1" applyFont="1" applyBorder="1" applyAlignment="1" applyProtection="1">
      <alignment horizontal="right" vertical="top" wrapText="1"/>
      <protection locked="0"/>
    </xf>
    <xf numFmtId="0" fontId="12" fillId="0" borderId="0" xfId="0" applyFont="1" applyAlignment="1">
      <alignment vertical="top" wrapText="1"/>
    </xf>
    <xf numFmtId="167" fontId="11" fillId="0" borderId="9" xfId="0" applyNumberFormat="1" applyFont="1" applyBorder="1" applyAlignment="1">
      <alignment horizontal="right" vertical="top" wrapText="1"/>
    </xf>
    <xf numFmtId="167" fontId="11" fillId="0" borderId="12" xfId="0" applyNumberFormat="1" applyFont="1" applyBorder="1" applyAlignment="1" applyProtection="1">
      <alignment horizontal="right" vertical="top" wrapText="1"/>
      <protection locked="0"/>
    </xf>
    <xf numFmtId="0" fontId="6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8" fontId="1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indent="1" wrapText="1"/>
    </xf>
    <xf numFmtId="0" fontId="14" fillId="0" borderId="0" xfId="0" applyFont="1" applyAlignment="1">
      <alignment vertical="top" wrapText="1"/>
    </xf>
    <xf numFmtId="168" fontId="14" fillId="0" borderId="0" xfId="0" applyNumberFormat="1" applyFont="1" applyAlignment="1">
      <alignment horizontal="right" vertical="top" indent="1" wrapText="1"/>
    </xf>
    <xf numFmtId="168" fontId="14" fillId="0" borderId="0" xfId="0" applyNumberFormat="1" applyFont="1" applyAlignment="1">
      <alignment horizontal="right" vertical="top" wrapText="1"/>
    </xf>
    <xf numFmtId="0" fontId="12" fillId="0" borderId="13" xfId="0" applyFont="1" applyBorder="1" applyAlignment="1">
      <alignment vertical="top" wrapText="1"/>
    </xf>
    <xf numFmtId="0" fontId="12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8" fillId="0" borderId="18" xfId="0" applyFont="1" applyBorder="1" applyAlignment="1">
      <alignment vertical="top" wrapText="1"/>
    </xf>
    <xf numFmtId="168" fontId="8" fillId="0" borderId="0" xfId="0" applyNumberFormat="1" applyFont="1" applyAlignment="1">
      <alignment vertical="top" wrapText="1"/>
    </xf>
    <xf numFmtId="168" fontId="1" fillId="0" borderId="0" xfId="0" applyNumberFormat="1" applyFont="1" applyAlignment="1">
      <alignment vertical="top" wrapText="1"/>
    </xf>
    <xf numFmtId="168" fontId="1" fillId="0" borderId="19" xfId="0" applyNumberFormat="1" applyFont="1" applyBorder="1" applyAlignment="1">
      <alignment vertical="top" wrapText="1"/>
    </xf>
    <xf numFmtId="0" fontId="8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8" fontId="8" fillId="0" borderId="21" xfId="0" applyNumberFormat="1" applyFont="1" applyBorder="1" applyAlignment="1">
      <alignment vertical="top" wrapText="1"/>
    </xf>
    <xf numFmtId="168" fontId="1" fillId="0" borderId="21" xfId="0" applyNumberFormat="1" applyFont="1" applyBorder="1" applyAlignment="1">
      <alignment vertical="top" wrapText="1"/>
    </xf>
    <xf numFmtId="168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66" fontId="5" fillId="0" borderId="10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66" fontId="5" fillId="0" borderId="11" xfId="0" applyNumberFormat="1" applyFont="1" applyBorder="1" applyAlignment="1">
      <alignment horizontal="right" vertical="top" wrapText="1"/>
    </xf>
    <xf numFmtId="166" fontId="5" fillId="0" borderId="24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vertical="top" wrapText="1"/>
      <protection locked="0"/>
    </xf>
    <xf numFmtId="169" fontId="5" fillId="0" borderId="12" xfId="0" applyNumberFormat="1" applyFont="1" applyBorder="1" applyAlignment="1" applyProtection="1">
      <alignment vertical="top" wrapText="1"/>
      <protection locked="0"/>
    </xf>
    <xf numFmtId="170" fontId="5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12" xfId="0" applyFont="1" applyBorder="1" applyAlignment="1" applyProtection="1">
      <alignment horizontal="left" vertical="top" wrapText="1"/>
      <protection locked="0"/>
    </xf>
    <xf numFmtId="0" fontId="5" fillId="0" borderId="12" xfId="0" applyFont="1" applyBorder="1" applyAlignment="1" applyProtection="1">
      <alignment horizontal="center" vertical="top" wrapText="1"/>
      <protection locked="0"/>
    </xf>
    <xf numFmtId="167" fontId="5" fillId="0" borderId="12" xfId="0" applyNumberFormat="1" applyFont="1" applyBorder="1" applyAlignment="1" applyProtection="1">
      <alignment horizontal="right" vertical="top" wrapText="1"/>
      <protection locked="0"/>
    </xf>
    <xf numFmtId="168" fontId="5" fillId="0" borderId="12" xfId="0" applyNumberFormat="1" applyFont="1" applyBorder="1" applyAlignment="1" applyProtection="1">
      <alignment horizontal="right" vertical="top" wrapText="1"/>
      <protection locked="0"/>
    </xf>
    <xf numFmtId="168" fontId="5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481013</xdr:colOff>
      <xdr:row>1</xdr:row>
      <xdr:rowOff>0</xdr:rowOff>
    </xdr:from>
    <xdr:to>
      <xdr:col>6</xdr:col>
      <xdr:colOff>350741</xdr:colOff>
      <xdr:row>9</xdr:row>
      <xdr:rowOff>114171</xdr:rowOff>
    </xdr:to>
    <xdr:pic>
      <xdr:nvPicPr>
        <xdr:cNvPr id="2" name="Picture 1" descr="{f1523e7d-9842-4b20-800b-8262f6f8f9ec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67213" y="114300"/>
          <a:ext cx="726979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7"/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10" t="s">
        <v>8</v>
      </c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10" t="s">
        <v>7</v>
      </c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10" t="s">
        <v>6</v>
      </c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10" t="s">
        <v>5</v>
      </c>
      <c r="C71" s="6"/>
      <c r="D71" s="7"/>
      <c r="E71" s="15"/>
      <c r="F71" s="9"/>
      <c r="G71" s="9"/>
      <c r="H71" s="16"/>
      <c r="I71" s="8"/>
    </row>
    <row r="72" spans="2:9" ht="9.00113" customHeight="1">
      <c r="B72" s="5"/>
      <c r="C72" s="6"/>
      <c r="D72" s="7"/>
      <c r="E72" s="15"/>
      <c r="F72" s="9"/>
      <c r="G72" s="9"/>
      <c r="H72" s="16"/>
      <c r="I72" s="8"/>
    </row>
    <row r="73" spans="2:9" ht="9.00113" customHeight="1">
      <c r="B73" s="5"/>
      <c r="C73" s="6"/>
      <c r="D73" s="7"/>
      <c r="E73" s="15"/>
      <c r="F73" s="9"/>
      <c r="G73" s="9"/>
      <c r="H73" s="16"/>
      <c r="I73" s="8"/>
    </row>
    <row r="74" spans="2:9" ht="9.00113" customHeight="1">
      <c r="B74" s="5"/>
      <c r="C74" s="6"/>
      <c r="D74" s="7"/>
      <c r="E74" s="15"/>
      <c r="F74" s="9"/>
      <c r="G74" s="9"/>
      <c r="H74" s="16"/>
      <c r="I74" s="8"/>
    </row>
    <row r="75" spans="2:9" ht="9.00113" customHeight="1">
      <c r="B75" s="5"/>
      <c r="C75" s="6"/>
      <c r="D75" s="7"/>
      <c r="E75" s="15"/>
      <c r="F75" s="9"/>
      <c r="G75" s="9"/>
      <c r="H75" s="16"/>
      <c r="I75" s="8"/>
    </row>
    <row r="76" spans="2:9" ht="9.00113" customHeight="1">
      <c r="B76" s="5"/>
      <c r="C76" s="6"/>
      <c r="D76" s="7"/>
      <c r="E76" s="17"/>
      <c r="F76" s="18"/>
      <c r="G76" s="18"/>
      <c r="H76" s="19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10" t="s">
        <v>4</v>
      </c>
      <c r="C78" s="6"/>
      <c r="D78" s="7"/>
      <c r="E78" s="7"/>
      <c r="F78" s="20" t="s">
        <v>0</v>
      </c>
      <c r="G78" s="20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0"/>
      <c r="G79" s="20"/>
      <c r="H79" s="7"/>
      <c r="I79" s="8"/>
    </row>
    <row r="80" spans="2:9" ht="9.00113" customHeight="1">
      <c r="B80" s="5"/>
      <c r="C80" s="6"/>
      <c r="D80" s="7"/>
      <c r="E80" s="7"/>
      <c r="F80" s="20" t="s">
        <v>1</v>
      </c>
      <c r="G80" s="20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0"/>
      <c r="G81" s="20"/>
      <c r="H81" s="7"/>
      <c r="I81" s="8"/>
    </row>
    <row r="82" spans="2:9" ht="9.00113" customHeight="1">
      <c r="B82" s="5"/>
      <c r="C82" s="6"/>
      <c r="D82" s="7"/>
      <c r="E82" s="7"/>
      <c r="F82" s="20" t="s">
        <v>2</v>
      </c>
      <c r="G82" s="20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0"/>
      <c r="G83" s="20"/>
      <c r="H83" s="7"/>
      <c r="I83" s="8"/>
    </row>
    <row r="84" spans="2:9" ht="9.00113" customHeight="1">
      <c r="B84" s="5"/>
      <c r="C84" s="6"/>
      <c r="D84" s="7"/>
      <c r="E84" s="7"/>
      <c r="F84" s="20" t="s">
        <v>3</v>
      </c>
      <c r="G84" s="20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0"/>
      <c r="G85" s="20"/>
      <c r="H85" s="7"/>
      <c r="I85" s="8"/>
    </row>
    <row r="86" spans="2:9" ht="9.00113" customHeight="1">
      <c r="B86" s="21"/>
      <c r="C86" s="22"/>
      <c r="D86" s="23"/>
      <c r="E86" s="23"/>
      <c r="F86" s="23"/>
      <c r="G86" s="23"/>
      <c r="H86" s="23"/>
      <c r="I86" s="24"/>
    </row>
  </sheetData>
  <sheetProtection password="E95E" sheet="1" objects="1" selectLockedCells="1"/>
  <mergeCells count="22">
    <mergeCell ref="E2:H10"/>
    <mergeCell ref="E11:H19"/>
    <mergeCell ref="E20:H27"/>
    <mergeCell ref="E28:H45"/>
    <mergeCell ref="E47:E58"/>
    <mergeCell ref="F47:H58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B78:C84"/>
    <mergeCell ref="B71:C77"/>
    <mergeCell ref="B64:C70"/>
    <mergeCell ref="B57:C63"/>
    <mergeCell ref="B50:C56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859"/>
  <sheetViews>
    <sheetView showGridLines="0" tabSelected="1" workbookViewId="0">
      <pane ySplit="3" topLeftCell="A4" activePane="bottomLeft" state="frozen"/>
      <selection pane="bottomLeft" activeCell="H75" sqref="H75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9</v>
      </c>
      <c r="B1" s="7" t="s">
        <v>10</v>
      </c>
      <c r="C1" s="7" t="s">
        <v>11</v>
      </c>
      <c r="D1" s="7" t="s">
        <v>12</v>
      </c>
      <c r="E1" s="7" t="s">
        <v>13</v>
      </c>
      <c r="F1" s="7" t="s">
        <v>14</v>
      </c>
      <c r="G1" s="7" t="s">
        <v>15</v>
      </c>
      <c r="H1" s="7" t="s">
        <v>16</v>
      </c>
      <c r="I1" s="7" t="s">
        <v>17</v>
      </c>
      <c r="J1" s="7" t="s">
        <v>18</v>
      </c>
      <c r="K1" s="7" t="s">
        <v>19</v>
      </c>
      <c r="M1" s="7" t="s">
        <v>20</v>
      </c>
      <c r="N1" s="7" t="s">
        <v>21</v>
      </c>
      <c r="O1" s="7" t="s">
        <v>22</v>
      </c>
      <c r="P1" s="7" t="s">
        <v>23</v>
      </c>
      <c r="Q1" s="7" t="s">
        <v>24</v>
      </c>
    </row>
    <row r="3" spans="1:17">
      <c r="A3" s="7" t="s">
        <v>25</v>
      </c>
      <c r="B3" s="25" t="s">
        <v>26</v>
      </c>
      <c r="C3" s="25" t="s">
        <v>27</v>
      </c>
      <c r="D3" s="25"/>
      <c r="E3" s="25"/>
      <c r="F3" s="25" t="s">
        <v>14</v>
      </c>
      <c r="G3" s="25" t="s">
        <v>28</v>
      </c>
      <c r="H3" s="25" t="s">
        <v>29</v>
      </c>
      <c r="I3" s="25" t="s">
        <v>30</v>
      </c>
      <c r="J3" s="25" t="s">
        <v>31</v>
      </c>
      <c r="K3" s="25" t="s">
        <v>32</v>
      </c>
      <c r="L3" s="25" t="s">
        <v>33</v>
      </c>
      <c r="M3" s="25" t="s">
        <v>34</v>
      </c>
      <c r="N3" s="25" t="s">
        <v>35</v>
      </c>
      <c r="O3" s="25" t="s">
        <v>36</v>
      </c>
      <c r="P3" s="25" t="s">
        <v>37</v>
      </c>
      <c r="Q3" s="25" t="s">
        <v>38</v>
      </c>
    </row>
    <row r="4" spans="1:17" ht="18.6038" customHeight="1">
      <c r="A4" s="7">
        <v>2</v>
      </c>
      <c r="B4" s="26" t="s">
        <v>39</v>
      </c>
      <c r="C4" s="27" t="s">
        <v>40</v>
      </c>
      <c r="D4" s="27"/>
      <c r="E4" s="27"/>
      <c r="F4" s="27"/>
      <c r="G4" s="27"/>
      <c r="H4" s="27"/>
      <c r="I4" s="27"/>
      <c r="J4" s="26"/>
      <c r="K4" s="7"/>
    </row>
    <row r="5" spans="1:17" hidden="1">
      <c r="A5" s="7">
        <v>3</v>
      </c>
    </row>
    <row r="6" spans="1:17" hidden="1">
      <c r="A6" s="7" t="s">
        <v>41</v>
      </c>
    </row>
    <row r="7" spans="1:17" hidden="1">
      <c r="A7" s="7">
        <v>3</v>
      </c>
    </row>
    <row r="8" spans="1:17" hidden="1">
      <c r="A8" s="7" t="s">
        <v>41</v>
      </c>
    </row>
    <row r="9" spans="1:17" hidden="1">
      <c r="A9" s="7">
        <v>3</v>
      </c>
    </row>
    <row r="10" spans="1:17" hidden="1">
      <c r="A10" s="7" t="s">
        <v>41</v>
      </c>
    </row>
    <row r="11" spans="1:17" hidden="1">
      <c r="A11" s="7">
        <v>3</v>
      </c>
    </row>
    <row r="12" spans="1:17" hidden="1">
      <c r="A12" s="7" t="s">
        <v>41</v>
      </c>
    </row>
    <row r="13" spans="1:17" hidden="1">
      <c r="A13" s="7">
        <v>3</v>
      </c>
    </row>
    <row r="14" spans="1:17" hidden="1">
      <c r="A14" s="7" t="s">
        <v>41</v>
      </c>
    </row>
    <row r="15" spans="1:17" ht="18.6038" customHeight="1">
      <c r="A15" s="7">
        <v>3</v>
      </c>
      <c r="B15" s="28">
        <v>6</v>
      </c>
      <c r="C15" s="29" t="s">
        <v>42</v>
      </c>
      <c r="D15" s="29"/>
      <c r="E15" s="29"/>
      <c r="F15" s="29"/>
      <c r="G15" s="29"/>
      <c r="H15" s="29"/>
      <c r="I15" s="29"/>
      <c r="J15" s="30"/>
      <c r="K15" s="7"/>
    </row>
    <row r="16" spans="1:17" ht="29.425" customHeight="1">
      <c r="A16" s="7">
        <v>4</v>
      </c>
      <c r="B16" s="28" t="s">
        <v>43</v>
      </c>
      <c r="C16" s="31" t="s">
        <v>44</v>
      </c>
      <c r="D16" s="31"/>
      <c r="E16" s="31"/>
      <c r="F16" s="31"/>
      <c r="G16" s="31"/>
      <c r="H16" s="31"/>
      <c r="I16" s="31"/>
      <c r="J16" s="32"/>
      <c r="K16" s="7"/>
    </row>
    <row r="17" spans="1:11" ht="33.825" customHeight="1">
      <c r="A17" s="7">
        <v>5</v>
      </c>
      <c r="B17" s="28" t="s">
        <v>45</v>
      </c>
      <c r="C17" s="33" t="s">
        <v>46</v>
      </c>
      <c r="D17" s="33"/>
      <c r="E17" s="33"/>
      <c r="F17" s="33"/>
      <c r="G17" s="33"/>
      <c r="H17" s="33"/>
      <c r="I17" s="33"/>
      <c r="J17" s="34"/>
      <c r="K17" s="7"/>
    </row>
    <row r="18" spans="1:11" hidden="1">
      <c r="A18" s="7" t="s">
        <v>47</v>
      </c>
    </row>
    <row r="19" spans="1:11" hidden="1">
      <c r="A19" s="7" t="s">
        <v>47</v>
      </c>
    </row>
    <row r="20" spans="1:11" hidden="1">
      <c r="A20" s="7" t="s">
        <v>47</v>
      </c>
    </row>
    <row r="21" spans="1:11" hidden="1">
      <c r="A21" s="7" t="s">
        <v>47</v>
      </c>
    </row>
    <row r="22" spans="1:11" hidden="1">
      <c r="A22" s="7" t="s">
        <v>47</v>
      </c>
    </row>
    <row r="23" spans="1:11" hidden="1">
      <c r="A23" s="7" t="s">
        <v>47</v>
      </c>
    </row>
    <row r="24" spans="1:11" hidden="1">
      <c r="A24" s="7" t="s">
        <v>47</v>
      </c>
    </row>
    <row r="25" spans="1:11" hidden="1">
      <c r="A25" s="7" t="s">
        <v>47</v>
      </c>
    </row>
    <row r="26" spans="1:11" hidden="1">
      <c r="A26" s="7" t="s">
        <v>47</v>
      </c>
    </row>
    <row r="27" spans="1:11" hidden="1">
      <c r="A27" s="7" t="s">
        <v>47</v>
      </c>
    </row>
    <row r="28" spans="1:11" hidden="1">
      <c r="A28" s="7" t="s">
        <v>47</v>
      </c>
    </row>
    <row r="29" spans="1:11" hidden="1">
      <c r="A29" s="7" t="s">
        <v>47</v>
      </c>
    </row>
    <row r="30" spans="1:11" hidden="1">
      <c r="A30" s="7" t="s">
        <v>47</v>
      </c>
    </row>
    <row r="31" spans="1:11" hidden="1">
      <c r="A31" s="7" t="s">
        <v>47</v>
      </c>
    </row>
    <row r="32" spans="1:11" hidden="1">
      <c r="A32" s="7" t="s">
        <v>47</v>
      </c>
    </row>
    <row r="33" spans="1:1" hidden="1">
      <c r="A33" s="7" t="s">
        <v>47</v>
      </c>
    </row>
    <row r="34" spans="1:1" hidden="1">
      <c r="A34" s="7" t="s">
        <v>47</v>
      </c>
    </row>
    <row r="35" spans="1:1" hidden="1">
      <c r="A35" s="7" t="s">
        <v>47</v>
      </c>
    </row>
    <row r="36" spans="1:1" hidden="1">
      <c r="A36" s="7" t="s">
        <v>47</v>
      </c>
    </row>
    <row r="37" spans="1:1" hidden="1">
      <c r="A37" s="7" t="s">
        <v>47</v>
      </c>
    </row>
    <row r="38" spans="1:1" hidden="1">
      <c r="A38" s="7" t="s">
        <v>47</v>
      </c>
    </row>
    <row r="39" spans="1:1" hidden="1">
      <c r="A39" s="7" t="s">
        <v>47</v>
      </c>
    </row>
    <row r="40" spans="1:1" hidden="1">
      <c r="A40" s="7" t="s">
        <v>47</v>
      </c>
    </row>
    <row r="41" spans="1:1" hidden="1">
      <c r="A41" s="7" t="s">
        <v>47</v>
      </c>
    </row>
    <row r="42" spans="1:1" hidden="1">
      <c r="A42" s="7" t="s">
        <v>47</v>
      </c>
    </row>
    <row r="43" spans="1:1" hidden="1">
      <c r="A43" s="7" t="s">
        <v>47</v>
      </c>
    </row>
    <row r="44" spans="1:1" hidden="1">
      <c r="A44" s="7" t="s">
        <v>47</v>
      </c>
    </row>
    <row r="45" spans="1:1" hidden="1">
      <c r="A45" s="7" t="s">
        <v>47</v>
      </c>
    </row>
    <row r="46" spans="1:1" hidden="1">
      <c r="A46" s="7" t="s">
        <v>47</v>
      </c>
    </row>
    <row r="47" spans="1:1" hidden="1">
      <c r="A47" s="7" t="s">
        <v>47</v>
      </c>
    </row>
    <row r="48" spans="1:1" hidden="1">
      <c r="A48" s="7" t="s">
        <v>47</v>
      </c>
    </row>
    <row r="49" spans="1:11" hidden="1">
      <c r="A49" s="7" t="s">
        <v>47</v>
      </c>
    </row>
    <row r="50" spans="1:11" hidden="1">
      <c r="A50" s="7" t="s">
        <v>47</v>
      </c>
    </row>
    <row r="51" spans="1:11" hidden="1">
      <c r="A51" s="7" t="s">
        <v>47</v>
      </c>
    </row>
    <row r="52" spans="1:11" hidden="1">
      <c r="A52" s="7" t="s">
        <v>48</v>
      </c>
    </row>
    <row r="53" spans="1:11" ht="16.9125" customHeight="1">
      <c r="A53" s="7">
        <v>5</v>
      </c>
      <c r="B53" s="28" t="s">
        <v>49</v>
      </c>
      <c r="C53" s="33" t="s">
        <v>50</v>
      </c>
      <c r="D53" s="33"/>
      <c r="E53" s="33"/>
      <c r="F53" s="33"/>
      <c r="G53" s="33"/>
      <c r="H53" s="33"/>
      <c r="I53" s="33"/>
      <c r="J53" s="34"/>
      <c r="K53" s="7"/>
    </row>
    <row r="54" spans="1:11" hidden="1">
      <c r="A54" s="7" t="s">
        <v>47</v>
      </c>
    </row>
    <row r="55" spans="1:11" hidden="1">
      <c r="A55" s="7" t="s">
        <v>47</v>
      </c>
    </row>
    <row r="56" spans="1:11" hidden="1">
      <c r="A56" s="7" t="s">
        <v>47</v>
      </c>
    </row>
    <row r="57" spans="1:11" hidden="1">
      <c r="A57" s="7" t="s">
        <v>47</v>
      </c>
    </row>
    <row r="58" spans="1:11" hidden="1">
      <c r="A58" s="7" t="s">
        <v>47</v>
      </c>
    </row>
    <row r="59" spans="1:11" hidden="1">
      <c r="A59" s="7" t="s">
        <v>47</v>
      </c>
    </row>
    <row r="60" spans="1:11" hidden="1">
      <c r="A60" s="7" t="s">
        <v>47</v>
      </c>
    </row>
    <row r="61" spans="1:11" hidden="1">
      <c r="A61" s="7" t="s">
        <v>47</v>
      </c>
    </row>
    <row r="62" spans="1:11" hidden="1">
      <c r="A62" s="7" t="s">
        <v>47</v>
      </c>
    </row>
    <row r="63" spans="1:11" hidden="1">
      <c r="A63" s="7" t="s">
        <v>47</v>
      </c>
    </row>
    <row r="64" spans="1:11" hidden="1">
      <c r="A64" s="7" t="s">
        <v>47</v>
      </c>
    </row>
    <row r="65" spans="1:17" hidden="1">
      <c r="A65" s="7" t="s">
        <v>47</v>
      </c>
    </row>
    <row r="66" spans="1:17" hidden="1">
      <c r="A66" s="7" t="s">
        <v>47</v>
      </c>
    </row>
    <row r="67" spans="1:17" hidden="1">
      <c r="A67" s="7">
        <v>6</v>
      </c>
    </row>
    <row r="68" spans="1:17" hidden="1">
      <c r="A68" s="7" t="s">
        <v>51</v>
      </c>
    </row>
    <row r="69" spans="1:17">
      <c r="A69" s="7">
        <v>6</v>
      </c>
      <c r="B69" s="28" t="s">
        <v>52</v>
      </c>
      <c r="C69" s="35" t="s">
        <v>53</v>
      </c>
      <c r="D69" s="35"/>
      <c r="E69" s="35"/>
      <c r="F69" s="35"/>
      <c r="G69" s="35"/>
      <c r="H69" s="35"/>
      <c r="I69" s="35"/>
      <c r="J69" s="36"/>
      <c r="K69" s="7"/>
    </row>
    <row r="70" spans="1:17" hidden="1">
      <c r="A70" s="7" t="s">
        <v>54</v>
      </c>
    </row>
    <row r="71" spans="1:17" hidden="1">
      <c r="A71" s="7" t="s">
        <v>54</v>
      </c>
    </row>
    <row r="72" spans="1:17" hidden="1">
      <c r="A72" s="7" t="s">
        <v>54</v>
      </c>
    </row>
    <row r="73" spans="1:17" hidden="1">
      <c r="A73" s="7" t="s">
        <v>55</v>
      </c>
    </row>
    <row r="74" spans="1:17" hidden="1">
      <c r="A74" s="7" t="s">
        <v>56</v>
      </c>
    </row>
    <row r="75" spans="1:17">
      <c r="A75" s="7">
        <v>9</v>
      </c>
      <c r="B75" s="37" t="s">
        <v>57</v>
      </c>
      <c r="C75" s="38" t="s">
        <v>58</v>
      </c>
      <c r="D75" s="39"/>
      <c r="E75" s="39"/>
      <c r="F75" s="40" t="s">
        <v>14</v>
      </c>
      <c r="G75" s="41">
        <v>1</v>
      </c>
      <c r="H75" s="42"/>
      <c r="I75" s="43"/>
      <c r="J75" s="44">
        <f>IF(AND(G75= "",H75= ""), 0, ROUND(ROUND(I75, 2) * ROUND(IF(H75="",G75,H75),  0), 2))</f>
        <v/>
      </c>
      <c r="K75" s="7"/>
      <c r="M75" s="45">
        <v>0.08500000000000001</v>
      </c>
      <c r="Q75" s="7">
        <v>378</v>
      </c>
    </row>
    <row r="76" spans="1:17" hidden="1">
      <c r="A76" s="7" t="s">
        <v>59</v>
      </c>
    </row>
    <row r="77" spans="1:17" hidden="1">
      <c r="A77" s="7" t="s">
        <v>51</v>
      </c>
    </row>
    <row r="78" spans="1:17" hidden="1">
      <c r="A78" s="7" t="s">
        <v>48</v>
      </c>
    </row>
    <row r="79" spans="1:17" ht="16.9125" customHeight="1">
      <c r="A79" s="7">
        <v>5</v>
      </c>
      <c r="B79" s="28" t="s">
        <v>60</v>
      </c>
      <c r="C79" s="33" t="s">
        <v>61</v>
      </c>
      <c r="D79" s="33"/>
      <c r="E79" s="33"/>
      <c r="F79" s="33"/>
      <c r="G79" s="33"/>
      <c r="H79" s="33"/>
      <c r="I79" s="33"/>
      <c r="J79" s="34"/>
      <c r="K79" s="7"/>
    </row>
    <row r="80" spans="1:17" hidden="1">
      <c r="A80" s="7" t="s">
        <v>47</v>
      </c>
    </row>
    <row r="81" spans="1:17" hidden="1">
      <c r="A81" s="7" t="s">
        <v>47</v>
      </c>
    </row>
    <row r="82" spans="1:17" hidden="1">
      <c r="A82" s="7" t="s">
        <v>47</v>
      </c>
    </row>
    <row r="83" spans="1:17" hidden="1">
      <c r="A83" s="7" t="s">
        <v>47</v>
      </c>
    </row>
    <row r="84" spans="1:17" hidden="1">
      <c r="A84" s="7" t="s">
        <v>47</v>
      </c>
    </row>
    <row r="85" spans="1:17" hidden="1">
      <c r="A85" s="7" t="s">
        <v>62</v>
      </c>
    </row>
    <row r="86" spans="1:17" ht="16.9125" customHeight="1">
      <c r="A86" s="7">
        <v>6</v>
      </c>
      <c r="B86" s="28" t="s">
        <v>63</v>
      </c>
      <c r="C86" s="35" t="s">
        <v>64</v>
      </c>
      <c r="D86" s="35"/>
      <c r="E86" s="35"/>
      <c r="F86" s="35"/>
      <c r="G86" s="35"/>
      <c r="H86" s="35"/>
      <c r="I86" s="35"/>
      <c r="J86" s="36"/>
      <c r="K86" s="7"/>
    </row>
    <row r="87" spans="1:17" hidden="1">
      <c r="A87" s="7" t="s">
        <v>54</v>
      </c>
    </row>
    <row r="88" spans="1:17" hidden="1">
      <c r="A88" s="7" t="s">
        <v>55</v>
      </c>
    </row>
    <row r="89" spans="1:17" hidden="1">
      <c r="A89" s="7" t="s">
        <v>65</v>
      </c>
    </row>
    <row r="90" spans="1:17" hidden="1">
      <c r="A90" s="7" t="s">
        <v>65</v>
      </c>
    </row>
    <row r="91" spans="1:17" hidden="1">
      <c r="A91" s="7" t="s">
        <v>55</v>
      </c>
    </row>
    <row r="92" spans="1:17" hidden="1">
      <c r="A92" s="7" t="s">
        <v>55</v>
      </c>
    </row>
    <row r="93" spans="1:17" hidden="1">
      <c r="A93" s="7" t="s">
        <v>55</v>
      </c>
    </row>
    <row r="94" spans="1:17">
      <c r="A94" s="7">
        <v>9</v>
      </c>
      <c r="B94" s="37" t="s">
        <v>66</v>
      </c>
      <c r="C94" s="38" t="s">
        <v>67</v>
      </c>
      <c r="D94" s="39"/>
      <c r="E94" s="39"/>
      <c r="F94" s="40" t="s">
        <v>68</v>
      </c>
      <c r="G94" s="46">
        <v>275</v>
      </c>
      <c r="H94" s="47"/>
      <c r="I94" s="43"/>
      <c r="J94" s="44">
        <f>IF(AND(G94= "",H94= ""), 0, ROUND(ROUND(I94, 2) * ROUND(IF(H94="",G94,H94),  2), 2))</f>
        <v/>
      </c>
      <c r="K94" s="7"/>
      <c r="M94" s="45">
        <v>0.08500000000000001</v>
      </c>
      <c r="Q94" s="7">
        <v>378</v>
      </c>
    </row>
    <row r="95" spans="1:17" hidden="1">
      <c r="A95" s="7" t="s">
        <v>59</v>
      </c>
    </row>
    <row r="96" spans="1:17" hidden="1">
      <c r="A96" s="7" t="s">
        <v>51</v>
      </c>
    </row>
    <row r="97" spans="1:17" ht="16.9125" customHeight="1">
      <c r="A97" s="7">
        <v>6</v>
      </c>
      <c r="B97" s="28" t="s">
        <v>69</v>
      </c>
      <c r="C97" s="35" t="s">
        <v>70</v>
      </c>
      <c r="D97" s="35"/>
      <c r="E97" s="35"/>
      <c r="F97" s="35"/>
      <c r="G97" s="35"/>
      <c r="H97" s="35"/>
      <c r="I97" s="35"/>
      <c r="J97" s="36"/>
      <c r="K97" s="7"/>
    </row>
    <row r="98" spans="1:17" hidden="1">
      <c r="A98" s="7" t="s">
        <v>55</v>
      </c>
    </row>
    <row r="99" spans="1:17" hidden="1">
      <c r="A99" s="7" t="s">
        <v>56</v>
      </c>
    </row>
    <row r="100" spans="1:17">
      <c r="A100" s="7">
        <v>9</v>
      </c>
      <c r="B100" s="37" t="s">
        <v>71</v>
      </c>
      <c r="C100" s="38" t="s">
        <v>72</v>
      </c>
      <c r="D100" s="39"/>
      <c r="E100" s="39"/>
      <c r="F100" s="40" t="s">
        <v>73</v>
      </c>
      <c r="G100" s="41">
        <v>1</v>
      </c>
      <c r="H100" s="42"/>
      <c r="I100" s="43"/>
      <c r="J100" s="44">
        <f>IF(AND(G100= "",H100= ""), 0, ROUND(ROUND(I100, 2) * ROUND(IF(H100="",G100,H100),  0), 2))</f>
        <v/>
      </c>
      <c r="K100" s="7"/>
      <c r="M100" s="45">
        <v>0.08500000000000001</v>
      </c>
      <c r="Q100" s="7">
        <v>378</v>
      </c>
    </row>
    <row r="101" spans="1:17" hidden="1">
      <c r="A101" s="7" t="s">
        <v>59</v>
      </c>
    </row>
    <row r="102" spans="1:17">
      <c r="A102" s="7">
        <v>9</v>
      </c>
      <c r="B102" s="37" t="s">
        <v>74</v>
      </c>
      <c r="C102" s="38" t="s">
        <v>75</v>
      </c>
      <c r="D102" s="39"/>
      <c r="E102" s="39"/>
      <c r="F102" s="40" t="s">
        <v>73</v>
      </c>
      <c r="G102" s="41">
        <v>1</v>
      </c>
      <c r="H102" s="42"/>
      <c r="I102" s="43"/>
      <c r="J102" s="44">
        <f>IF(AND(G102= "",H102= ""), 0, ROUND(ROUND(I102, 2) * ROUND(IF(H102="",G102,H102),  0), 2))</f>
        <v/>
      </c>
      <c r="K102" s="7"/>
      <c r="M102" s="45">
        <v>0.08500000000000001</v>
      </c>
      <c r="Q102" s="7">
        <v>378</v>
      </c>
    </row>
    <row r="103" spans="1:17" hidden="1">
      <c r="A103" s="7" t="s">
        <v>59</v>
      </c>
    </row>
    <row r="104" spans="1:17" hidden="1">
      <c r="A104" s="7" t="s">
        <v>51</v>
      </c>
    </row>
    <row r="105" spans="1:17" hidden="1">
      <c r="A105" s="7" t="s">
        <v>48</v>
      </c>
    </row>
    <row r="106" spans="1:17" hidden="1">
      <c r="A106" s="7">
        <v>5</v>
      </c>
    </row>
    <row r="107" spans="1:17" hidden="1">
      <c r="A107" s="7" t="s">
        <v>48</v>
      </c>
    </row>
    <row r="108" spans="1:17">
      <c r="A108" s="7">
        <v>5</v>
      </c>
      <c r="B108" s="28" t="s">
        <v>76</v>
      </c>
      <c r="C108" s="33" t="s">
        <v>77</v>
      </c>
      <c r="D108" s="33"/>
      <c r="E108" s="33"/>
      <c r="F108" s="33"/>
      <c r="G108" s="33"/>
      <c r="H108" s="33"/>
      <c r="I108" s="33"/>
      <c r="J108" s="34"/>
      <c r="K108" s="7"/>
    </row>
    <row r="109" spans="1:17" hidden="1">
      <c r="A109" s="7" t="s">
        <v>47</v>
      </c>
    </row>
    <row r="110" spans="1:17" hidden="1">
      <c r="A110" s="7" t="s">
        <v>47</v>
      </c>
    </row>
    <row r="111" spans="1:17" hidden="1">
      <c r="A111" s="7" t="s">
        <v>47</v>
      </c>
    </row>
    <row r="112" spans="1:17" hidden="1">
      <c r="A112" s="7" t="s">
        <v>47</v>
      </c>
    </row>
    <row r="113" spans="1:17" hidden="1">
      <c r="A113" s="7" t="s">
        <v>47</v>
      </c>
    </row>
    <row r="114" spans="1:17" hidden="1">
      <c r="A114" s="7" t="s">
        <v>62</v>
      </c>
    </row>
    <row r="115" spans="1:17">
      <c r="A115" s="7">
        <v>9</v>
      </c>
      <c r="B115" s="37" t="s">
        <v>78</v>
      </c>
      <c r="C115" s="38" t="s">
        <v>77</v>
      </c>
      <c r="D115" s="39"/>
      <c r="E115" s="39"/>
      <c r="F115" s="40" t="s">
        <v>73</v>
      </c>
      <c r="G115" s="41">
        <v>1</v>
      </c>
      <c r="H115" s="42"/>
      <c r="I115" s="43"/>
      <c r="J115" s="44">
        <f>IF(AND(G115= "",H115= ""), 0, ROUND(ROUND(I115, 2) * ROUND(IF(H115="",G115,H115),  0), 2))</f>
        <v/>
      </c>
      <c r="K115" s="7"/>
      <c r="M115" s="45">
        <v>0.08500000000000001</v>
      </c>
      <c r="Q115" s="7">
        <v>378</v>
      </c>
    </row>
    <row r="116" spans="1:17" hidden="1">
      <c r="A116" s="7" t="s">
        <v>59</v>
      </c>
    </row>
    <row r="117" spans="1:17" hidden="1">
      <c r="A117" s="7" t="s">
        <v>48</v>
      </c>
    </row>
    <row r="118" spans="1:17" ht="16.9125" customHeight="1">
      <c r="A118" s="7">
        <v>5</v>
      </c>
      <c r="B118" s="28" t="s">
        <v>79</v>
      </c>
      <c r="C118" s="33" t="s">
        <v>80</v>
      </c>
      <c r="D118" s="33"/>
      <c r="E118" s="33"/>
      <c r="F118" s="33"/>
      <c r="G118" s="33"/>
      <c r="H118" s="33"/>
      <c r="I118" s="33"/>
      <c r="J118" s="34"/>
      <c r="K118" s="7"/>
    </row>
    <row r="119" spans="1:17" hidden="1">
      <c r="A119" s="7" t="s">
        <v>47</v>
      </c>
    </row>
    <row r="120" spans="1:17" hidden="1">
      <c r="A120" s="7" t="s">
        <v>47</v>
      </c>
    </row>
    <row r="121" spans="1:17" hidden="1">
      <c r="A121" s="7" t="s">
        <v>47</v>
      </c>
    </row>
    <row r="122" spans="1:17" hidden="1">
      <c r="A122" s="7" t="s">
        <v>47</v>
      </c>
    </row>
    <row r="123" spans="1:17" hidden="1">
      <c r="A123" s="7" t="s">
        <v>47</v>
      </c>
    </row>
    <row r="124" spans="1:17" hidden="1">
      <c r="A124" s="7" t="s">
        <v>47</v>
      </c>
    </row>
    <row r="125" spans="1:17" hidden="1">
      <c r="A125" s="7" t="s">
        <v>47</v>
      </c>
    </row>
    <row r="126" spans="1:17" hidden="1">
      <c r="A126" s="7" t="s">
        <v>47</v>
      </c>
    </row>
    <row r="127" spans="1:17" hidden="1">
      <c r="A127" s="7" t="s">
        <v>47</v>
      </c>
    </row>
    <row r="128" spans="1:17" hidden="1">
      <c r="A128" s="7" t="s">
        <v>62</v>
      </c>
    </row>
    <row r="129" spans="1:17">
      <c r="A129" s="7">
        <v>9</v>
      </c>
      <c r="B129" s="37" t="s">
        <v>81</v>
      </c>
      <c r="C129" s="38" t="s">
        <v>80</v>
      </c>
      <c r="D129" s="39"/>
      <c r="E129" s="39"/>
      <c r="F129" s="40" t="s">
        <v>82</v>
      </c>
      <c r="G129" s="41">
        <v>1</v>
      </c>
      <c r="H129" s="42"/>
      <c r="I129" s="43"/>
      <c r="J129" s="44">
        <f>IF(AND(G129= "",H129= ""), 0, ROUND(ROUND(I129, 2) * ROUND(IF(H129="",G129,H129),  0), 2))</f>
        <v/>
      </c>
      <c r="K129" s="7"/>
      <c r="M129" s="45">
        <v>0.08500000000000001</v>
      </c>
      <c r="Q129" s="7">
        <v>378</v>
      </c>
    </row>
    <row r="130" spans="1:17" hidden="1">
      <c r="A130" s="7" t="s">
        <v>59</v>
      </c>
    </row>
    <row r="131" spans="1:17" hidden="1">
      <c r="A131" s="7" t="s">
        <v>48</v>
      </c>
    </row>
    <row r="132" spans="1:17">
      <c r="A132" s="7">
        <v>5</v>
      </c>
      <c r="B132" s="28" t="s">
        <v>83</v>
      </c>
      <c r="C132" s="33" t="s">
        <v>84</v>
      </c>
      <c r="D132" s="33"/>
      <c r="E132" s="33"/>
      <c r="F132" s="33"/>
      <c r="G132" s="33"/>
      <c r="H132" s="33"/>
      <c r="I132" s="33"/>
      <c r="J132" s="34"/>
      <c r="K132" s="7"/>
    </row>
    <row r="133" spans="1:17" hidden="1">
      <c r="A133" s="7" t="s">
        <v>85</v>
      </c>
    </row>
    <row r="134" spans="1:17" hidden="1">
      <c r="A134" s="7" t="s">
        <v>86</v>
      </c>
    </row>
    <row r="135" spans="1:17" hidden="1">
      <c r="A135" s="7" t="s">
        <v>47</v>
      </c>
    </row>
    <row r="136" spans="1:17" hidden="1">
      <c r="A136" s="7" t="s">
        <v>47</v>
      </c>
    </row>
    <row r="137" spans="1:17" hidden="1">
      <c r="A137" s="7" t="s">
        <v>47</v>
      </c>
    </row>
    <row r="138" spans="1:17" hidden="1">
      <c r="A138" s="7" t="s">
        <v>47</v>
      </c>
    </row>
    <row r="139" spans="1:17" hidden="1">
      <c r="A139" s="7" t="s">
        <v>47</v>
      </c>
    </row>
    <row r="140" spans="1:17" hidden="1">
      <c r="A140" s="7" t="s">
        <v>47</v>
      </c>
    </row>
    <row r="141" spans="1:17" hidden="1">
      <c r="A141" s="7" t="s">
        <v>47</v>
      </c>
    </row>
    <row r="142" spans="1:17" hidden="1">
      <c r="A142" s="7" t="s">
        <v>47</v>
      </c>
    </row>
    <row r="143" spans="1:17" hidden="1">
      <c r="A143" s="7" t="s">
        <v>47</v>
      </c>
    </row>
    <row r="144" spans="1:17" hidden="1">
      <c r="A144" s="7" t="s">
        <v>47</v>
      </c>
    </row>
    <row r="145" spans="1:17" hidden="1">
      <c r="A145" s="7" t="s">
        <v>47</v>
      </c>
    </row>
    <row r="146" spans="1:17" hidden="1">
      <c r="A146" s="7" t="s">
        <v>47</v>
      </c>
    </row>
    <row r="147" spans="1:17" hidden="1">
      <c r="A147" s="7" t="s">
        <v>47</v>
      </c>
    </row>
    <row r="148" spans="1:17" hidden="1">
      <c r="A148" s="7" t="s">
        <v>47</v>
      </c>
    </row>
    <row r="149" spans="1:17" hidden="1">
      <c r="A149" s="7" t="s">
        <v>47</v>
      </c>
    </row>
    <row r="150" spans="1:17" hidden="1">
      <c r="A150" s="7" t="s">
        <v>47</v>
      </c>
    </row>
    <row r="151" spans="1:17" hidden="1">
      <c r="A151" s="7" t="s">
        <v>47</v>
      </c>
    </row>
    <row r="152" spans="1:17" hidden="1">
      <c r="A152" s="7" t="s">
        <v>47</v>
      </c>
    </row>
    <row r="153" spans="1:17" hidden="1">
      <c r="A153" s="7" t="s">
        <v>62</v>
      </c>
    </row>
    <row r="154" spans="1:17">
      <c r="A154" s="7">
        <v>9</v>
      </c>
      <c r="B154" s="37" t="s">
        <v>87</v>
      </c>
      <c r="C154" s="38" t="s">
        <v>84</v>
      </c>
      <c r="D154" s="39"/>
      <c r="E154" s="39"/>
      <c r="F154" s="40" t="s">
        <v>82</v>
      </c>
      <c r="G154" s="41">
        <v>1</v>
      </c>
      <c r="H154" s="42"/>
      <c r="I154" s="43"/>
      <c r="J154" s="44">
        <f>IF(AND(G154= "",H154= ""), 0, ROUND(ROUND(I154, 2) * ROUND(IF(H154="",G154,H154),  0), 2))</f>
        <v/>
      </c>
      <c r="K154" s="7"/>
      <c r="M154" s="45">
        <v>0.08500000000000001</v>
      </c>
      <c r="Q154" s="7">
        <v>378</v>
      </c>
    </row>
    <row r="155" spans="1:17" hidden="1">
      <c r="A155" s="7" t="s">
        <v>59</v>
      </c>
    </row>
    <row r="156" spans="1:17" hidden="1">
      <c r="A156" s="7" t="s">
        <v>48</v>
      </c>
    </row>
    <row r="157" spans="1:17" hidden="1">
      <c r="A157" s="7" t="s">
        <v>88</v>
      </c>
    </row>
    <row r="158" spans="1:17">
      <c r="A158" s="7">
        <v>4</v>
      </c>
      <c r="B158" s="28" t="s">
        <v>89</v>
      </c>
      <c r="C158" s="31" t="s">
        <v>90</v>
      </c>
      <c r="D158" s="31"/>
      <c r="E158" s="31"/>
      <c r="F158" s="31"/>
      <c r="G158" s="31"/>
      <c r="H158" s="31"/>
      <c r="I158" s="31"/>
      <c r="J158" s="32"/>
      <c r="K158" s="7"/>
    </row>
    <row r="159" spans="1:17">
      <c r="A159" s="7">
        <v>5</v>
      </c>
      <c r="B159" s="28" t="s">
        <v>91</v>
      </c>
      <c r="C159" s="33" t="s">
        <v>92</v>
      </c>
      <c r="D159" s="33"/>
      <c r="E159" s="33"/>
      <c r="F159" s="33"/>
      <c r="G159" s="33"/>
      <c r="H159" s="33"/>
      <c r="I159" s="33"/>
      <c r="J159" s="34"/>
      <c r="K159" s="7"/>
    </row>
    <row r="160" spans="1:17" hidden="1">
      <c r="A160" s="7" t="s">
        <v>85</v>
      </c>
    </row>
    <row r="161" spans="1:17" hidden="1">
      <c r="A161" s="7" t="s">
        <v>47</v>
      </c>
    </row>
    <row r="162" spans="1:17" hidden="1">
      <c r="A162" s="7" t="s">
        <v>47</v>
      </c>
    </row>
    <row r="163" spans="1:17">
      <c r="A163" s="7">
        <v>6</v>
      </c>
      <c r="B163" s="28" t="s">
        <v>93</v>
      </c>
      <c r="C163" s="35" t="s">
        <v>94</v>
      </c>
      <c r="D163" s="35"/>
      <c r="E163" s="35"/>
      <c r="F163" s="35"/>
      <c r="G163" s="35"/>
      <c r="H163" s="35"/>
      <c r="I163" s="35"/>
      <c r="J163" s="36"/>
      <c r="K163" s="7"/>
    </row>
    <row r="164" spans="1:17" hidden="1">
      <c r="A164" s="7" t="s">
        <v>55</v>
      </c>
    </row>
    <row r="165" spans="1:17" hidden="1">
      <c r="A165" s="7" t="s">
        <v>55</v>
      </c>
    </row>
    <row r="166" spans="1:17" hidden="1">
      <c r="A166" s="7" t="s">
        <v>55</v>
      </c>
    </row>
    <row r="167" spans="1:17">
      <c r="A167" s="7">
        <v>9</v>
      </c>
      <c r="B167" s="37" t="s">
        <v>95</v>
      </c>
      <c r="C167" s="38" t="s">
        <v>94</v>
      </c>
      <c r="D167" s="39"/>
      <c r="E167" s="39"/>
      <c r="F167" s="40" t="s">
        <v>82</v>
      </c>
      <c r="G167" s="41">
        <v>1</v>
      </c>
      <c r="H167" s="42"/>
      <c r="I167" s="43"/>
      <c r="J167" s="44">
        <f>IF(AND(G167= "",H167= ""), 0, ROUND(ROUND(I167, 2) * ROUND(IF(H167="",G167,H167),  0), 2))</f>
        <v/>
      </c>
      <c r="K167" s="7"/>
      <c r="M167" s="45">
        <v>0.08500000000000001</v>
      </c>
      <c r="Q167" s="7">
        <v>378</v>
      </c>
    </row>
    <row r="168" spans="1:17" hidden="1">
      <c r="A168" s="7" t="s">
        <v>59</v>
      </c>
    </row>
    <row r="169" spans="1:17" hidden="1">
      <c r="A169" s="7" t="s">
        <v>51</v>
      </c>
    </row>
    <row r="170" spans="1:17" hidden="1">
      <c r="A170" s="7" t="s">
        <v>47</v>
      </c>
    </row>
    <row r="171" spans="1:17" hidden="1">
      <c r="A171" s="7" t="s">
        <v>48</v>
      </c>
    </row>
    <row r="172" spans="1:17" hidden="1">
      <c r="A172" s="7" t="s">
        <v>88</v>
      </c>
    </row>
    <row r="173" spans="1:17">
      <c r="A173" s="7">
        <v>4</v>
      </c>
      <c r="B173" s="28" t="s">
        <v>96</v>
      </c>
      <c r="C173" s="31" t="s">
        <v>97</v>
      </c>
      <c r="D173" s="31"/>
      <c r="E173" s="31"/>
      <c r="F173" s="31"/>
      <c r="G173" s="31"/>
      <c r="H173" s="31"/>
      <c r="I173" s="31"/>
      <c r="J173" s="32"/>
      <c r="K173" s="7"/>
    </row>
    <row r="174" spans="1:17" hidden="1">
      <c r="A174" s="7">
        <v>5</v>
      </c>
    </row>
    <row r="175" spans="1:17" hidden="1">
      <c r="A175" s="7" t="s">
        <v>48</v>
      </c>
    </row>
    <row r="176" spans="1:17" ht="16.9125" customHeight="1">
      <c r="A176" s="7">
        <v>5</v>
      </c>
      <c r="B176" s="28" t="s">
        <v>98</v>
      </c>
      <c r="C176" s="33" t="s">
        <v>99</v>
      </c>
      <c r="D176" s="33"/>
      <c r="E176" s="33"/>
      <c r="F176" s="33"/>
      <c r="G176" s="33"/>
      <c r="H176" s="33"/>
      <c r="I176" s="33"/>
      <c r="J176" s="34"/>
      <c r="K176" s="7"/>
    </row>
    <row r="177" spans="1:17" hidden="1">
      <c r="A177" s="7" t="s">
        <v>47</v>
      </c>
    </row>
    <row r="178" spans="1:17" hidden="1">
      <c r="A178" s="7" t="s">
        <v>47</v>
      </c>
    </row>
    <row r="179" spans="1:17" hidden="1">
      <c r="A179" s="7" t="s">
        <v>47</v>
      </c>
    </row>
    <row r="180" spans="1:17" hidden="1">
      <c r="A180" s="7" t="s">
        <v>47</v>
      </c>
    </row>
    <row r="181" spans="1:17" hidden="1">
      <c r="A181" s="7" t="s">
        <v>47</v>
      </c>
    </row>
    <row r="182" spans="1:17" hidden="1">
      <c r="A182" s="7" t="s">
        <v>62</v>
      </c>
    </row>
    <row r="183" spans="1:17">
      <c r="A183" s="7">
        <v>9</v>
      </c>
      <c r="B183" s="37" t="s">
        <v>100</v>
      </c>
      <c r="C183" s="38" t="s">
        <v>99</v>
      </c>
      <c r="D183" s="39"/>
      <c r="E183" s="39"/>
      <c r="F183" s="40" t="s">
        <v>82</v>
      </c>
      <c r="G183" s="41">
        <v>1</v>
      </c>
      <c r="H183" s="42"/>
      <c r="I183" s="43"/>
      <c r="J183" s="44">
        <f>IF(AND(G183= "",H183= ""), 0, ROUND(ROUND(I183, 2) * ROUND(IF(H183="",G183,H183),  0), 2))</f>
        <v/>
      </c>
      <c r="K183" s="7"/>
      <c r="M183" s="45">
        <v>0.08500000000000001</v>
      </c>
      <c r="Q183" s="7">
        <v>378</v>
      </c>
    </row>
    <row r="184" spans="1:17" hidden="1">
      <c r="A184" s="7" t="s">
        <v>59</v>
      </c>
    </row>
    <row r="185" spans="1:17" hidden="1">
      <c r="A185" s="7" t="s">
        <v>48</v>
      </c>
    </row>
    <row r="186" spans="1:17">
      <c r="A186" s="7">
        <v>5</v>
      </c>
      <c r="B186" s="28" t="s">
        <v>101</v>
      </c>
      <c r="C186" s="33" t="s">
        <v>102</v>
      </c>
      <c r="D186" s="33"/>
      <c r="E186" s="33"/>
      <c r="F186" s="33"/>
      <c r="G186" s="33"/>
      <c r="H186" s="33"/>
      <c r="I186" s="33"/>
      <c r="J186" s="34"/>
      <c r="K186" s="7"/>
    </row>
    <row r="187" spans="1:17" hidden="1">
      <c r="A187" s="7" t="s">
        <v>47</v>
      </c>
    </row>
    <row r="188" spans="1:17" hidden="1">
      <c r="A188" s="7" t="s">
        <v>47</v>
      </c>
    </row>
    <row r="189" spans="1:17" hidden="1">
      <c r="A189" s="7" t="s">
        <v>47</v>
      </c>
    </row>
    <row r="190" spans="1:17" hidden="1">
      <c r="A190" s="7" t="s">
        <v>47</v>
      </c>
    </row>
    <row r="191" spans="1:17" hidden="1">
      <c r="A191" s="7" t="s">
        <v>47</v>
      </c>
    </row>
    <row r="192" spans="1:17" hidden="1">
      <c r="A192" s="7" t="s">
        <v>47</v>
      </c>
    </row>
    <row r="193" spans="1:17" ht="33.825" customHeight="1">
      <c r="A193" s="7">
        <v>6</v>
      </c>
      <c r="B193" s="28" t="s">
        <v>103</v>
      </c>
      <c r="C193" s="35" t="s">
        <v>104</v>
      </c>
      <c r="D193" s="35"/>
      <c r="E193" s="35"/>
      <c r="F193" s="35"/>
      <c r="G193" s="35"/>
      <c r="H193" s="35"/>
      <c r="I193" s="35"/>
      <c r="J193" s="36"/>
      <c r="K193" s="7"/>
    </row>
    <row r="194" spans="1:17" hidden="1">
      <c r="A194" s="7" t="s">
        <v>55</v>
      </c>
    </row>
    <row r="195" spans="1:17" hidden="1">
      <c r="A195" s="7" t="s">
        <v>55</v>
      </c>
    </row>
    <row r="196" spans="1:17" hidden="1">
      <c r="A196" s="7" t="s">
        <v>56</v>
      </c>
    </row>
    <row r="197" spans="1:17" ht="27.225" customHeight="1">
      <c r="A197" s="7">
        <v>9</v>
      </c>
      <c r="B197" s="37" t="s">
        <v>105</v>
      </c>
      <c r="C197" s="38" t="s">
        <v>104</v>
      </c>
      <c r="D197" s="39"/>
      <c r="E197" s="39"/>
      <c r="F197" s="40" t="s">
        <v>73</v>
      </c>
      <c r="G197" s="41">
        <v>1</v>
      </c>
      <c r="H197" s="42"/>
      <c r="I197" s="43"/>
      <c r="J197" s="44">
        <f>IF(AND(G197= "",H197= ""), 0, ROUND(ROUND(I197, 2) * ROUND(IF(H197="",G197,H197),  0), 2))</f>
        <v/>
      </c>
      <c r="K197" s="7"/>
      <c r="M197" s="45">
        <v>0.08500000000000001</v>
      </c>
      <c r="Q197" s="7">
        <v>378</v>
      </c>
    </row>
    <row r="198" spans="1:17" hidden="1">
      <c r="A198" s="7" t="s">
        <v>59</v>
      </c>
    </row>
    <row r="199" spans="1:17" hidden="1">
      <c r="A199" s="7" t="s">
        <v>51</v>
      </c>
    </row>
    <row r="200" spans="1:17" hidden="1">
      <c r="A200" s="7" t="s">
        <v>48</v>
      </c>
    </row>
    <row r="201" spans="1:17" hidden="1">
      <c r="A201" s="7">
        <v>5</v>
      </c>
    </row>
    <row r="202" spans="1:17" hidden="1">
      <c r="A202" s="7" t="s">
        <v>48</v>
      </c>
    </row>
    <row r="203" spans="1:17" hidden="1">
      <c r="A203" s="7" t="s">
        <v>88</v>
      </c>
    </row>
    <row r="204" spans="1:17">
      <c r="A204" s="7">
        <v>4</v>
      </c>
      <c r="B204" s="28" t="s">
        <v>106</v>
      </c>
      <c r="C204" s="31" t="s">
        <v>107</v>
      </c>
      <c r="D204" s="31"/>
      <c r="E204" s="31"/>
      <c r="F204" s="31"/>
      <c r="G204" s="31"/>
      <c r="H204" s="31"/>
      <c r="I204" s="31"/>
      <c r="J204" s="32"/>
      <c r="K204" s="7"/>
    </row>
    <row r="205" spans="1:17" hidden="1">
      <c r="A205" s="7">
        <v>5</v>
      </c>
    </row>
    <row r="206" spans="1:17" hidden="1">
      <c r="A206" s="7" t="s">
        <v>48</v>
      </c>
    </row>
    <row r="207" spans="1:17">
      <c r="A207" s="7">
        <v>5</v>
      </c>
      <c r="B207" s="28" t="s">
        <v>108</v>
      </c>
      <c r="C207" s="33" t="s">
        <v>109</v>
      </c>
      <c r="D207" s="33"/>
      <c r="E207" s="33"/>
      <c r="F207" s="33"/>
      <c r="G207" s="33"/>
      <c r="H207" s="33"/>
      <c r="I207" s="33"/>
      <c r="J207" s="34"/>
      <c r="K207" s="7"/>
    </row>
    <row r="208" spans="1:17" hidden="1">
      <c r="A208" s="7" t="s">
        <v>47</v>
      </c>
    </row>
    <row r="209" spans="1:17" hidden="1">
      <c r="A209" s="7" t="s">
        <v>47</v>
      </c>
    </row>
    <row r="210" spans="1:17" hidden="1">
      <c r="A210" s="7" t="s">
        <v>47</v>
      </c>
    </row>
    <row r="211" spans="1:17" hidden="1">
      <c r="A211" s="7" t="s">
        <v>47</v>
      </c>
    </row>
    <row r="212" spans="1:17" hidden="1">
      <c r="A212" s="7" t="s">
        <v>47</v>
      </c>
    </row>
    <row r="213" spans="1:17" hidden="1">
      <c r="A213" s="7" t="s">
        <v>47</v>
      </c>
    </row>
    <row r="214" spans="1:17" hidden="1">
      <c r="A214" s="7" t="s">
        <v>47</v>
      </c>
    </row>
    <row r="215" spans="1:17" hidden="1">
      <c r="A215" s="7" t="s">
        <v>47</v>
      </c>
    </row>
    <row r="216" spans="1:17" hidden="1">
      <c r="A216" s="7" t="s">
        <v>47</v>
      </c>
    </row>
    <row r="217" spans="1:17" hidden="1">
      <c r="A217" s="7" t="s">
        <v>62</v>
      </c>
    </row>
    <row r="218" spans="1:17">
      <c r="A218" s="7">
        <v>8</v>
      </c>
      <c r="B218" s="37" t="s">
        <v>110</v>
      </c>
      <c r="C218" s="48" t="s">
        <v>111</v>
      </c>
      <c r="D218" s="48"/>
      <c r="E218" s="48"/>
      <c r="J218" s="39"/>
      <c r="K218" s="7"/>
    </row>
    <row r="219" spans="1:17">
      <c r="A219" s="7">
        <v>9</v>
      </c>
      <c r="B219" s="37" t="s">
        <v>112</v>
      </c>
      <c r="C219" s="38" t="s">
        <v>113</v>
      </c>
      <c r="D219" s="39"/>
      <c r="E219" s="39"/>
      <c r="F219" s="40" t="s">
        <v>114</v>
      </c>
      <c r="G219" s="49">
        <v>115.54</v>
      </c>
      <c r="H219" s="50"/>
      <c r="I219" s="43"/>
      <c r="J219" s="44">
        <f>IF(AND(G219= "",H219= ""), 0, ROUND(ROUND(I219, 2) * ROUND(IF(H219="",G219,H219),  3), 2))</f>
        <v/>
      </c>
      <c r="K219" s="7"/>
      <c r="M219" s="45">
        <v>0.08500000000000001</v>
      </c>
      <c r="Q219" s="7">
        <v>378</v>
      </c>
    </row>
    <row r="220" spans="1:17" hidden="1">
      <c r="A220" s="7" t="s">
        <v>59</v>
      </c>
    </row>
    <row r="221" spans="1:17" ht="27.225" customHeight="1">
      <c r="A221" s="7">
        <v>9</v>
      </c>
      <c r="B221" s="37" t="s">
        <v>115</v>
      </c>
      <c r="C221" s="38" t="s">
        <v>116</v>
      </c>
      <c r="D221" s="39"/>
      <c r="E221" s="39"/>
      <c r="F221" s="40" t="s">
        <v>114</v>
      </c>
      <c r="G221" s="49">
        <v>36.34</v>
      </c>
      <c r="H221" s="50"/>
      <c r="I221" s="43"/>
      <c r="J221" s="44">
        <f>IF(AND(G221= "",H221= ""), 0, ROUND(ROUND(I221, 2) * ROUND(IF(H221="",G221,H221),  3), 2))</f>
        <v/>
      </c>
      <c r="K221" s="7"/>
      <c r="M221" s="45">
        <v>0.08500000000000001</v>
      </c>
      <c r="Q221" s="7">
        <v>378</v>
      </c>
    </row>
    <row r="222" spans="1:17" hidden="1">
      <c r="A222" s="7" t="s">
        <v>59</v>
      </c>
    </row>
    <row r="223" spans="1:17">
      <c r="A223" s="7">
        <v>9</v>
      </c>
      <c r="B223" s="37" t="s">
        <v>117</v>
      </c>
      <c r="C223" s="38" t="s">
        <v>118</v>
      </c>
      <c r="D223" s="39"/>
      <c r="E223" s="39"/>
      <c r="F223" s="40" t="s">
        <v>114</v>
      </c>
      <c r="G223" s="49">
        <v>31.94</v>
      </c>
      <c r="H223" s="50"/>
      <c r="I223" s="43"/>
      <c r="J223" s="44">
        <f>IF(AND(G223= "",H223= ""), 0, ROUND(ROUND(I223, 2) * ROUND(IF(H223="",G223,H223),  3), 2))</f>
        <v/>
      </c>
      <c r="K223" s="7"/>
      <c r="M223" s="45">
        <v>0.08500000000000001</v>
      </c>
      <c r="Q223" s="7">
        <v>378</v>
      </c>
    </row>
    <row r="224" spans="1:17" hidden="1">
      <c r="A224" s="7" t="s">
        <v>59</v>
      </c>
    </row>
    <row r="225" spans="1:17">
      <c r="A225" s="7">
        <v>9</v>
      </c>
      <c r="B225" s="37" t="s">
        <v>119</v>
      </c>
      <c r="C225" s="38" t="s">
        <v>120</v>
      </c>
      <c r="D225" s="39"/>
      <c r="E225" s="39"/>
      <c r="F225" s="40" t="s">
        <v>13</v>
      </c>
      <c r="G225" s="46">
        <v>73.3</v>
      </c>
      <c r="H225" s="47"/>
      <c r="I225" s="43"/>
      <c r="J225" s="44">
        <f>IF(AND(G225= "",H225= ""), 0, ROUND(ROUND(I225, 2) * ROUND(IF(H225="",G225,H225),  2), 2))</f>
        <v/>
      </c>
      <c r="K225" s="7"/>
      <c r="M225" s="45">
        <v>0.08500000000000001</v>
      </c>
      <c r="Q225" s="7">
        <v>378</v>
      </c>
    </row>
    <row r="226" spans="1:17" hidden="1">
      <c r="A226" s="7" t="s">
        <v>59</v>
      </c>
    </row>
    <row r="227" spans="1:17">
      <c r="A227" s="7">
        <v>9</v>
      </c>
      <c r="B227" s="37" t="s">
        <v>121</v>
      </c>
      <c r="C227" s="38" t="s">
        <v>122</v>
      </c>
      <c r="D227" s="39"/>
      <c r="E227" s="39"/>
      <c r="F227" s="40" t="s">
        <v>123</v>
      </c>
      <c r="G227" s="41">
        <v>1277</v>
      </c>
      <c r="H227" s="42"/>
      <c r="I227" s="43"/>
      <c r="J227" s="44">
        <f>IF(AND(G227= "",H227= ""), 0, ROUND(ROUND(I227, 2) * ROUND(IF(H227="",G227,H227),  0), 2))</f>
        <v/>
      </c>
      <c r="K227" s="7"/>
      <c r="M227" s="45">
        <v>0.08500000000000001</v>
      </c>
      <c r="Q227" s="7">
        <v>378</v>
      </c>
    </row>
    <row r="228" spans="1:17" hidden="1">
      <c r="A228" s="7" t="s">
        <v>59</v>
      </c>
    </row>
    <row r="229" spans="1:17">
      <c r="A229" s="7">
        <v>9</v>
      </c>
      <c r="B229" s="37" t="s">
        <v>124</v>
      </c>
      <c r="C229" s="38" t="s">
        <v>125</v>
      </c>
      <c r="D229" s="39"/>
      <c r="E229" s="39"/>
      <c r="F229" s="40" t="s">
        <v>114</v>
      </c>
      <c r="G229" s="49">
        <v>53.33</v>
      </c>
      <c r="H229" s="50"/>
      <c r="I229" s="43"/>
      <c r="J229" s="44">
        <f>IF(AND(G229= "",H229= ""), 0, ROUND(ROUND(I229, 2) * ROUND(IF(H229="",G229,H229),  3), 2))</f>
        <v/>
      </c>
      <c r="K229" s="7"/>
      <c r="M229" s="45">
        <v>0.08500000000000001</v>
      </c>
      <c r="Q229" s="7">
        <v>378</v>
      </c>
    </row>
    <row r="230" spans="1:17" hidden="1">
      <c r="A230" s="7" t="s">
        <v>59</v>
      </c>
    </row>
    <row r="231" spans="1:17">
      <c r="A231" s="7">
        <v>9</v>
      </c>
      <c r="B231" s="37" t="s">
        <v>126</v>
      </c>
      <c r="C231" s="38" t="s">
        <v>127</v>
      </c>
      <c r="D231" s="39"/>
      <c r="E231" s="39"/>
      <c r="F231" s="40" t="s">
        <v>82</v>
      </c>
      <c r="G231" s="41">
        <v>1</v>
      </c>
      <c r="H231" s="42"/>
      <c r="I231" s="43"/>
      <c r="J231" s="44">
        <f>IF(AND(G231= "",H231= ""), 0, ROUND(ROUND(I231, 2) * ROUND(IF(H231="",G231,H231),  0), 2))</f>
        <v/>
      </c>
      <c r="K231" s="7"/>
      <c r="M231" s="45">
        <v>0.08500000000000001</v>
      </c>
      <c r="Q231" s="7">
        <v>378</v>
      </c>
    </row>
    <row r="232" spans="1:17" hidden="1">
      <c r="A232" s="7" t="s">
        <v>59</v>
      </c>
    </row>
    <row r="233" spans="1:17" hidden="1">
      <c r="A233" s="7" t="s">
        <v>128</v>
      </c>
    </row>
    <row r="234" spans="1:17">
      <c r="A234" s="7">
        <v>8</v>
      </c>
      <c r="B234" s="37" t="s">
        <v>129</v>
      </c>
      <c r="C234" s="48" t="s">
        <v>130</v>
      </c>
      <c r="D234" s="48"/>
      <c r="E234" s="48"/>
      <c r="J234" s="39"/>
      <c r="K234" s="7"/>
    </row>
    <row r="235" spans="1:17">
      <c r="A235" s="7">
        <v>9</v>
      </c>
      <c r="B235" s="37" t="s">
        <v>131</v>
      </c>
      <c r="C235" s="38" t="s">
        <v>113</v>
      </c>
      <c r="D235" s="39"/>
      <c r="E235" s="39"/>
      <c r="F235" s="40" t="s">
        <v>114</v>
      </c>
      <c r="G235" s="49">
        <v>18.65</v>
      </c>
      <c r="H235" s="50"/>
      <c r="I235" s="43"/>
      <c r="J235" s="44">
        <f>IF(AND(G235= "",H235= ""), 0, ROUND(ROUND(I235, 2) * ROUND(IF(H235="",G235,H235),  3), 2))</f>
        <v/>
      </c>
      <c r="K235" s="7"/>
      <c r="M235" s="45">
        <v>0.08500000000000001</v>
      </c>
      <c r="Q235" s="7">
        <v>378</v>
      </c>
    </row>
    <row r="236" spans="1:17" hidden="1">
      <c r="A236" s="7" t="s">
        <v>59</v>
      </c>
    </row>
    <row r="237" spans="1:17" ht="27.225" customHeight="1">
      <c r="A237" s="7">
        <v>9</v>
      </c>
      <c r="B237" s="37" t="s">
        <v>132</v>
      </c>
      <c r="C237" s="38" t="s">
        <v>116</v>
      </c>
      <c r="D237" s="39"/>
      <c r="E237" s="39"/>
      <c r="F237" s="40" t="s">
        <v>114</v>
      </c>
      <c r="G237" s="49">
        <v>11.34</v>
      </c>
      <c r="H237" s="50"/>
      <c r="I237" s="43"/>
      <c r="J237" s="44">
        <f>IF(AND(G237= "",H237= ""), 0, ROUND(ROUND(I237, 2) * ROUND(IF(H237="",G237,H237),  3), 2))</f>
        <v/>
      </c>
      <c r="K237" s="7"/>
      <c r="M237" s="45">
        <v>0.08500000000000001</v>
      </c>
      <c r="Q237" s="7">
        <v>378</v>
      </c>
    </row>
    <row r="238" spans="1:17" hidden="1">
      <c r="A238" s="7" t="s">
        <v>59</v>
      </c>
    </row>
    <row r="239" spans="1:17">
      <c r="A239" s="7">
        <v>9</v>
      </c>
      <c r="B239" s="37" t="s">
        <v>133</v>
      </c>
      <c r="C239" s="38" t="s">
        <v>118</v>
      </c>
      <c r="D239" s="39"/>
      <c r="E239" s="39"/>
      <c r="F239" s="40" t="s">
        <v>114</v>
      </c>
      <c r="G239" s="49">
        <v>4.9</v>
      </c>
      <c r="H239" s="50"/>
      <c r="I239" s="43"/>
      <c r="J239" s="44">
        <f>IF(AND(G239= "",H239= ""), 0, ROUND(ROUND(I239, 2) * ROUND(IF(H239="",G239,H239),  3), 2))</f>
        <v/>
      </c>
      <c r="K239" s="7"/>
      <c r="M239" s="45">
        <v>0.08500000000000001</v>
      </c>
      <c r="Q239" s="7">
        <v>378</v>
      </c>
    </row>
    <row r="240" spans="1:17" hidden="1">
      <c r="A240" s="7" t="s">
        <v>59</v>
      </c>
    </row>
    <row r="241" spans="1:17">
      <c r="A241" s="7">
        <v>9</v>
      </c>
      <c r="B241" s="37" t="s">
        <v>134</v>
      </c>
      <c r="C241" s="38" t="s">
        <v>120</v>
      </c>
      <c r="D241" s="39"/>
      <c r="E241" s="39"/>
      <c r="F241" s="40" t="s">
        <v>13</v>
      </c>
      <c r="G241" s="46">
        <v>9.800000000000001</v>
      </c>
      <c r="H241" s="47"/>
      <c r="I241" s="43"/>
      <c r="J241" s="44">
        <f>IF(AND(G241= "",H241= ""), 0, ROUND(ROUND(I241, 2) * ROUND(IF(H241="",G241,H241),  2), 2))</f>
        <v/>
      </c>
      <c r="K241" s="7"/>
      <c r="M241" s="45">
        <v>0.08500000000000001</v>
      </c>
      <c r="Q241" s="7">
        <v>378</v>
      </c>
    </row>
    <row r="242" spans="1:17" hidden="1">
      <c r="A242" s="7" t="s">
        <v>59</v>
      </c>
    </row>
    <row r="243" spans="1:17">
      <c r="A243" s="7">
        <v>9</v>
      </c>
      <c r="B243" s="37" t="s">
        <v>135</v>
      </c>
      <c r="C243" s="38" t="s">
        <v>122</v>
      </c>
      <c r="D243" s="39"/>
      <c r="E243" s="39"/>
      <c r="F243" s="40" t="s">
        <v>123</v>
      </c>
      <c r="G243" s="41">
        <v>269</v>
      </c>
      <c r="H243" s="42"/>
      <c r="I243" s="43"/>
      <c r="J243" s="44">
        <f>IF(AND(G243= "",H243= ""), 0, ROUND(ROUND(I243, 2) * ROUND(IF(H243="",G243,H243),  0), 2))</f>
        <v/>
      </c>
      <c r="K243" s="7"/>
      <c r="M243" s="45">
        <v>0.08500000000000001</v>
      </c>
      <c r="Q243" s="7">
        <v>378</v>
      </c>
    </row>
    <row r="244" spans="1:17" hidden="1">
      <c r="A244" s="7" t="s">
        <v>59</v>
      </c>
    </row>
    <row r="245" spans="1:17">
      <c r="A245" s="7">
        <v>9</v>
      </c>
      <c r="B245" s="37" t="s">
        <v>136</v>
      </c>
      <c r="C245" s="38" t="s">
        <v>137</v>
      </c>
      <c r="D245" s="39"/>
      <c r="E245" s="39"/>
      <c r="F245" s="40" t="s">
        <v>114</v>
      </c>
      <c r="G245" s="49">
        <v>3.45</v>
      </c>
      <c r="H245" s="50"/>
      <c r="I245" s="43"/>
      <c r="J245" s="44">
        <f>IF(AND(G245= "",H245= ""), 0, ROUND(ROUND(I245, 2) * ROUND(IF(H245="",G245,H245),  3), 2))</f>
        <v/>
      </c>
      <c r="K245" s="7"/>
      <c r="M245" s="45">
        <v>0.08500000000000001</v>
      </c>
      <c r="Q245" s="7">
        <v>378</v>
      </c>
    </row>
    <row r="246" spans="1:17" hidden="1">
      <c r="A246" s="7" t="s">
        <v>59</v>
      </c>
    </row>
    <row r="247" spans="1:17">
      <c r="A247" s="7">
        <v>9</v>
      </c>
      <c r="B247" s="37" t="s">
        <v>138</v>
      </c>
      <c r="C247" s="38" t="s">
        <v>127</v>
      </c>
      <c r="D247" s="39"/>
      <c r="E247" s="39"/>
      <c r="F247" s="40" t="s">
        <v>82</v>
      </c>
      <c r="G247" s="41">
        <v>1</v>
      </c>
      <c r="H247" s="42"/>
      <c r="I247" s="43"/>
      <c r="J247" s="44">
        <f>IF(AND(G247= "",H247= ""), 0, ROUND(ROUND(I247, 2) * ROUND(IF(H247="",G247,H247),  0), 2))</f>
        <v/>
      </c>
      <c r="K247" s="7"/>
      <c r="M247" s="45">
        <v>0.08500000000000001</v>
      </c>
      <c r="Q247" s="7">
        <v>378</v>
      </c>
    </row>
    <row r="248" spans="1:17" hidden="1">
      <c r="A248" s="7" t="s">
        <v>59</v>
      </c>
    </row>
    <row r="249" spans="1:17" hidden="1">
      <c r="A249" s="7" t="s">
        <v>128</v>
      </c>
    </row>
    <row r="250" spans="1:17" hidden="1">
      <c r="A250" s="7" t="s">
        <v>48</v>
      </c>
    </row>
    <row r="251" spans="1:17">
      <c r="A251" s="7">
        <v>5</v>
      </c>
      <c r="B251" s="28" t="s">
        <v>139</v>
      </c>
      <c r="C251" s="33" t="s">
        <v>140</v>
      </c>
      <c r="D251" s="33"/>
      <c r="E251" s="33"/>
      <c r="F251" s="33"/>
      <c r="G251" s="33"/>
      <c r="H251" s="33"/>
      <c r="I251" s="33"/>
      <c r="J251" s="34"/>
      <c r="K251" s="7"/>
    </row>
    <row r="252" spans="1:17" hidden="1">
      <c r="A252" s="7" t="s">
        <v>47</v>
      </c>
    </row>
    <row r="253" spans="1:17" hidden="1">
      <c r="A253" s="7" t="s">
        <v>47</v>
      </c>
    </row>
    <row r="254" spans="1:17" hidden="1">
      <c r="A254" s="7" t="s">
        <v>62</v>
      </c>
    </row>
    <row r="255" spans="1:17">
      <c r="A255" s="7">
        <v>9</v>
      </c>
      <c r="B255" s="37" t="s">
        <v>141</v>
      </c>
      <c r="C255" s="38" t="s">
        <v>118</v>
      </c>
      <c r="D255" s="39"/>
      <c r="E255" s="39"/>
      <c r="F255" s="40" t="s">
        <v>114</v>
      </c>
      <c r="G255" s="49">
        <v>5.88</v>
      </c>
      <c r="H255" s="50"/>
      <c r="I255" s="43"/>
      <c r="J255" s="44">
        <f>IF(AND(G255= "",H255= ""), 0, ROUND(ROUND(I255, 2) * ROUND(IF(H255="",G255,H255),  3), 2))</f>
        <v/>
      </c>
      <c r="K255" s="7"/>
      <c r="M255" s="45">
        <v>0.08500000000000001</v>
      </c>
      <c r="Q255" s="7">
        <v>378</v>
      </c>
    </row>
    <row r="256" spans="1:17" hidden="1">
      <c r="A256" s="7" t="s">
        <v>59</v>
      </c>
    </row>
    <row r="257" spans="1:17">
      <c r="A257" s="7">
        <v>9</v>
      </c>
      <c r="B257" s="37" t="s">
        <v>142</v>
      </c>
      <c r="C257" s="38" t="s">
        <v>120</v>
      </c>
      <c r="D257" s="39"/>
      <c r="E257" s="39"/>
      <c r="F257" s="40" t="s">
        <v>13</v>
      </c>
      <c r="G257" s="46">
        <v>41.6</v>
      </c>
      <c r="H257" s="47"/>
      <c r="I257" s="43"/>
      <c r="J257" s="44">
        <f>IF(AND(G257= "",H257= ""), 0, ROUND(ROUND(I257, 2) * ROUND(IF(H257="",G257,H257),  2), 2))</f>
        <v/>
      </c>
      <c r="K257" s="7"/>
      <c r="M257" s="45">
        <v>0.08500000000000001</v>
      </c>
      <c r="Q257" s="7">
        <v>378</v>
      </c>
    </row>
    <row r="258" spans="1:17" hidden="1">
      <c r="A258" s="7" t="s">
        <v>59</v>
      </c>
    </row>
    <row r="259" spans="1:17">
      <c r="A259" s="7">
        <v>9</v>
      </c>
      <c r="B259" s="37" t="s">
        <v>143</v>
      </c>
      <c r="C259" s="38" t="s">
        <v>122</v>
      </c>
      <c r="D259" s="39"/>
      <c r="E259" s="39"/>
      <c r="F259" s="40" t="s">
        <v>123</v>
      </c>
      <c r="G259" s="41">
        <v>705</v>
      </c>
      <c r="H259" s="42"/>
      <c r="I259" s="43"/>
      <c r="J259" s="44">
        <f>IF(AND(G259= "",H259= ""), 0, ROUND(ROUND(I259, 2) * ROUND(IF(H259="",G259,H259),  0), 2))</f>
        <v/>
      </c>
      <c r="K259" s="7"/>
      <c r="M259" s="45">
        <v>0.08500000000000001</v>
      </c>
      <c r="Q259" s="7">
        <v>378</v>
      </c>
    </row>
    <row r="260" spans="1:17" hidden="1">
      <c r="A260" s="7" t="s">
        <v>59</v>
      </c>
    </row>
    <row r="261" spans="1:17" ht="27.225" customHeight="1">
      <c r="A261" s="7">
        <v>9</v>
      </c>
      <c r="B261" s="37" t="s">
        <v>144</v>
      </c>
      <c r="C261" s="38" t="s">
        <v>145</v>
      </c>
      <c r="D261" s="39"/>
      <c r="E261" s="39"/>
      <c r="F261" s="40" t="s">
        <v>14</v>
      </c>
      <c r="G261" s="41">
        <v>38</v>
      </c>
      <c r="H261" s="42"/>
      <c r="I261" s="43"/>
      <c r="J261" s="44">
        <f>IF(AND(G261= "",H261= ""), 0, ROUND(ROUND(I261, 2) * ROUND(IF(H261="",G261,H261),  0), 2))</f>
        <v/>
      </c>
      <c r="K261" s="7"/>
      <c r="M261" s="45">
        <v>0.08500000000000001</v>
      </c>
      <c r="Q261" s="7">
        <v>378</v>
      </c>
    </row>
    <row r="262" spans="1:17" hidden="1">
      <c r="A262" s="7" t="s">
        <v>59</v>
      </c>
    </row>
    <row r="263" spans="1:17" hidden="1">
      <c r="A263" s="7" t="s">
        <v>48</v>
      </c>
    </row>
    <row r="264" spans="1:17">
      <c r="A264" s="7">
        <v>5</v>
      </c>
      <c r="B264" s="28" t="s">
        <v>146</v>
      </c>
      <c r="C264" s="33" t="s">
        <v>147</v>
      </c>
      <c r="D264" s="33"/>
      <c r="E264" s="33"/>
      <c r="F264" s="33"/>
      <c r="G264" s="33"/>
      <c r="H264" s="33"/>
      <c r="I264" s="33"/>
      <c r="J264" s="34"/>
      <c r="K264" s="7"/>
    </row>
    <row r="265" spans="1:17" hidden="1">
      <c r="A265" s="7" t="s">
        <v>86</v>
      </c>
    </row>
    <row r="266" spans="1:17" hidden="1">
      <c r="A266" s="7" t="s">
        <v>47</v>
      </c>
    </row>
    <row r="267" spans="1:17">
      <c r="A267" s="7">
        <v>6</v>
      </c>
      <c r="B267" s="28" t="s">
        <v>148</v>
      </c>
      <c r="C267" s="35" t="s">
        <v>149</v>
      </c>
      <c r="D267" s="35"/>
      <c r="E267" s="35"/>
      <c r="F267" s="35"/>
      <c r="G267" s="35"/>
      <c r="H267" s="35"/>
      <c r="I267" s="35"/>
      <c r="J267" s="36"/>
      <c r="K267" s="7"/>
    </row>
    <row r="268" spans="1:17" hidden="1">
      <c r="A268" s="7" t="s">
        <v>56</v>
      </c>
    </row>
    <row r="269" spans="1:17">
      <c r="A269" s="7">
        <v>8</v>
      </c>
      <c r="B269" s="37" t="s">
        <v>150</v>
      </c>
      <c r="C269" s="48" t="s">
        <v>151</v>
      </c>
      <c r="D269" s="48"/>
      <c r="E269" s="48"/>
      <c r="J269" s="39"/>
      <c r="K269" s="7"/>
    </row>
    <row r="270" spans="1:17">
      <c r="A270" s="7">
        <v>9</v>
      </c>
      <c r="B270" s="37" t="s">
        <v>152</v>
      </c>
      <c r="C270" s="38" t="s">
        <v>118</v>
      </c>
      <c r="D270" s="39"/>
      <c r="E270" s="39"/>
      <c r="F270" s="40" t="s">
        <v>114</v>
      </c>
      <c r="G270" s="49">
        <v>101.76</v>
      </c>
      <c r="H270" s="50"/>
      <c r="I270" s="43"/>
      <c r="J270" s="44">
        <f>IF(AND(G270= "",H270= ""), 0, ROUND(ROUND(I270, 2) * ROUND(IF(H270="",G270,H270),  3), 2))</f>
        <v/>
      </c>
      <c r="K270" s="7"/>
      <c r="M270" s="45">
        <v>0.08500000000000001</v>
      </c>
      <c r="Q270" s="7">
        <v>378</v>
      </c>
    </row>
    <row r="271" spans="1:17" hidden="1">
      <c r="A271" s="7" t="s">
        <v>153</v>
      </c>
    </row>
    <row r="272" spans="1:17" hidden="1">
      <c r="A272" s="7" t="s">
        <v>59</v>
      </c>
    </row>
    <row r="273" spans="1:17">
      <c r="A273" s="7">
        <v>9</v>
      </c>
      <c r="B273" s="37" t="s">
        <v>154</v>
      </c>
      <c r="C273" s="38" t="s">
        <v>155</v>
      </c>
      <c r="D273" s="39"/>
      <c r="E273" s="39"/>
      <c r="F273" s="40" t="s">
        <v>123</v>
      </c>
      <c r="G273" s="41">
        <v>1908</v>
      </c>
      <c r="H273" s="42"/>
      <c r="I273" s="43"/>
      <c r="J273" s="44">
        <f>IF(AND(G273= "",H273= ""), 0, ROUND(ROUND(I273, 2) * ROUND(IF(H273="",G273,H273),  0), 2))</f>
        <v/>
      </c>
      <c r="K273" s="7"/>
      <c r="M273" s="45">
        <v>0.08500000000000001</v>
      </c>
      <c r="Q273" s="7">
        <v>378</v>
      </c>
    </row>
    <row r="274" spans="1:17" hidden="1">
      <c r="A274" s="7" t="s">
        <v>153</v>
      </c>
    </row>
    <row r="275" spans="1:17" hidden="1">
      <c r="A275" s="7" t="s">
        <v>59</v>
      </c>
    </row>
    <row r="276" spans="1:17">
      <c r="A276" s="7">
        <v>9</v>
      </c>
      <c r="B276" s="37" t="s">
        <v>156</v>
      </c>
      <c r="C276" s="38" t="s">
        <v>157</v>
      </c>
      <c r="D276" s="39"/>
      <c r="E276" s="39"/>
      <c r="F276" s="40" t="s">
        <v>123</v>
      </c>
      <c r="G276" s="41">
        <v>9540</v>
      </c>
      <c r="H276" s="42"/>
      <c r="I276" s="43"/>
      <c r="J276" s="44">
        <f>IF(AND(G276= "",H276= ""), 0, ROUND(ROUND(I276, 2) * ROUND(IF(H276="",G276,H276),  0), 2))</f>
        <v/>
      </c>
      <c r="K276" s="7"/>
      <c r="M276" s="45">
        <v>0.08500000000000001</v>
      </c>
      <c r="Q276" s="7">
        <v>378</v>
      </c>
    </row>
    <row r="277" spans="1:17" hidden="1">
      <c r="A277" s="7" t="s">
        <v>153</v>
      </c>
    </row>
    <row r="278" spans="1:17" hidden="1">
      <c r="A278" s="7" t="s">
        <v>59</v>
      </c>
    </row>
    <row r="279" spans="1:17" hidden="1">
      <c r="A279" s="7" t="s">
        <v>128</v>
      </c>
    </row>
    <row r="280" spans="1:17">
      <c r="A280" s="7">
        <v>8</v>
      </c>
      <c r="B280" s="37" t="s">
        <v>158</v>
      </c>
      <c r="C280" s="48" t="s">
        <v>159</v>
      </c>
      <c r="D280" s="48"/>
      <c r="E280" s="48"/>
      <c r="J280" s="39"/>
      <c r="K280" s="7"/>
    </row>
    <row r="281" spans="1:17">
      <c r="A281" s="7">
        <v>9</v>
      </c>
      <c r="B281" s="37" t="s">
        <v>160</v>
      </c>
      <c r="C281" s="38" t="s">
        <v>118</v>
      </c>
      <c r="D281" s="39"/>
      <c r="E281" s="39"/>
      <c r="F281" s="40" t="s">
        <v>114</v>
      </c>
      <c r="G281" s="49">
        <v>82.75</v>
      </c>
      <c r="H281" s="50"/>
      <c r="I281" s="43"/>
      <c r="J281" s="44">
        <f>IF(AND(G281= "",H281= ""), 0, ROUND(ROUND(I281, 2) * ROUND(IF(H281="",G281,H281),  3), 2))</f>
        <v/>
      </c>
      <c r="K281" s="7"/>
      <c r="M281" s="45">
        <v>0.08500000000000001</v>
      </c>
      <c r="Q281" s="7">
        <v>378</v>
      </c>
    </row>
    <row r="282" spans="1:17" hidden="1">
      <c r="A282" s="7" t="s">
        <v>153</v>
      </c>
    </row>
    <row r="283" spans="1:17" hidden="1">
      <c r="A283" s="7" t="s">
        <v>59</v>
      </c>
    </row>
    <row r="284" spans="1:17">
      <c r="A284" s="7">
        <v>9</v>
      </c>
      <c r="B284" s="37" t="s">
        <v>161</v>
      </c>
      <c r="C284" s="38" t="s">
        <v>155</v>
      </c>
      <c r="D284" s="39"/>
      <c r="E284" s="39"/>
      <c r="F284" s="40" t="s">
        <v>123</v>
      </c>
      <c r="G284" s="41">
        <v>993</v>
      </c>
      <c r="H284" s="42"/>
      <c r="I284" s="43"/>
      <c r="J284" s="44">
        <f>IF(AND(G284= "",H284= ""), 0, ROUND(ROUND(I284, 2) * ROUND(IF(H284="",G284,H284),  0), 2))</f>
        <v/>
      </c>
      <c r="K284" s="7"/>
      <c r="M284" s="45">
        <v>0.08500000000000001</v>
      </c>
      <c r="Q284" s="7">
        <v>378</v>
      </c>
    </row>
    <row r="285" spans="1:17" hidden="1">
      <c r="A285" s="7" t="s">
        <v>153</v>
      </c>
    </row>
    <row r="286" spans="1:17" hidden="1">
      <c r="A286" s="7" t="s">
        <v>59</v>
      </c>
    </row>
    <row r="287" spans="1:17">
      <c r="A287" s="7">
        <v>9</v>
      </c>
      <c r="B287" s="37" t="s">
        <v>162</v>
      </c>
      <c r="C287" s="38" t="s">
        <v>157</v>
      </c>
      <c r="D287" s="39"/>
      <c r="E287" s="39"/>
      <c r="F287" s="40" t="s">
        <v>123</v>
      </c>
      <c r="G287" s="41">
        <v>4965</v>
      </c>
      <c r="H287" s="42"/>
      <c r="I287" s="43"/>
      <c r="J287" s="44">
        <f>IF(AND(G287= "",H287= ""), 0, ROUND(ROUND(I287, 2) * ROUND(IF(H287="",G287,H287),  0), 2))</f>
        <v/>
      </c>
      <c r="K287" s="7"/>
      <c r="M287" s="45">
        <v>0.08500000000000001</v>
      </c>
      <c r="Q287" s="7">
        <v>378</v>
      </c>
    </row>
    <row r="288" spans="1:17" hidden="1">
      <c r="A288" s="7" t="s">
        <v>153</v>
      </c>
    </row>
    <row r="289" spans="1:17" hidden="1">
      <c r="A289" s="7" t="s">
        <v>59</v>
      </c>
    </row>
    <row r="290" spans="1:17" hidden="1">
      <c r="A290" s="7" t="s">
        <v>128</v>
      </c>
    </row>
    <row r="291" spans="1:17" hidden="1">
      <c r="A291" s="7" t="s">
        <v>51</v>
      </c>
    </row>
    <row r="292" spans="1:17">
      <c r="A292" s="7">
        <v>6</v>
      </c>
      <c r="B292" s="28" t="s">
        <v>163</v>
      </c>
      <c r="C292" s="35" t="s">
        <v>164</v>
      </c>
      <c r="D292" s="35"/>
      <c r="E292" s="35"/>
      <c r="F292" s="35"/>
      <c r="G292" s="35"/>
      <c r="H292" s="35"/>
      <c r="I292" s="35"/>
      <c r="J292" s="36"/>
      <c r="K292" s="7"/>
    </row>
    <row r="293" spans="1:17" hidden="1">
      <c r="A293" s="7" t="s">
        <v>165</v>
      </c>
    </row>
    <row r="294" spans="1:17" hidden="1">
      <c r="A294" s="7" t="s">
        <v>165</v>
      </c>
    </row>
    <row r="295" spans="1:17" hidden="1">
      <c r="A295" s="7" t="s">
        <v>55</v>
      </c>
    </row>
    <row r="296" spans="1:17" hidden="1">
      <c r="A296" s="7" t="s">
        <v>56</v>
      </c>
    </row>
    <row r="297" spans="1:17">
      <c r="A297" s="7">
        <v>9</v>
      </c>
      <c r="B297" s="37" t="s">
        <v>166</v>
      </c>
      <c r="C297" s="38" t="s">
        <v>167</v>
      </c>
      <c r="D297" s="39"/>
      <c r="E297" s="39"/>
      <c r="F297" s="40" t="s">
        <v>13</v>
      </c>
      <c r="G297" s="46">
        <v>967</v>
      </c>
      <c r="H297" s="47"/>
      <c r="I297" s="43"/>
      <c r="J297" s="44">
        <f>IF(AND(G297= "",H297= ""), 0, ROUND(ROUND(I297, 2) * ROUND(IF(H297="",G297,H297),  2), 2))</f>
        <v/>
      </c>
      <c r="K297" s="7"/>
      <c r="M297" s="45">
        <v>0.08500000000000001</v>
      </c>
      <c r="Q297" s="7">
        <v>378</v>
      </c>
    </row>
    <row r="298" spans="1:17" hidden="1">
      <c r="A298" s="7" t="s">
        <v>153</v>
      </c>
    </row>
    <row r="299" spans="1:17" hidden="1">
      <c r="A299" s="7" t="s">
        <v>59</v>
      </c>
    </row>
    <row r="300" spans="1:17" hidden="1">
      <c r="A300" s="7" t="s">
        <v>51</v>
      </c>
    </row>
    <row r="301" spans="1:17" ht="16.9125" customHeight="1">
      <c r="A301" s="7">
        <v>6</v>
      </c>
      <c r="B301" s="28" t="s">
        <v>168</v>
      </c>
      <c r="C301" s="35" t="s">
        <v>169</v>
      </c>
      <c r="D301" s="35"/>
      <c r="E301" s="35"/>
      <c r="F301" s="35"/>
      <c r="G301" s="35"/>
      <c r="H301" s="35"/>
      <c r="I301" s="35"/>
      <c r="J301" s="36"/>
      <c r="K301" s="7"/>
    </row>
    <row r="302" spans="1:17" hidden="1">
      <c r="A302" s="7" t="s">
        <v>55</v>
      </c>
    </row>
    <row r="303" spans="1:17" hidden="1">
      <c r="A303" s="7" t="s">
        <v>56</v>
      </c>
    </row>
    <row r="304" spans="1:17">
      <c r="A304" s="7">
        <v>9</v>
      </c>
      <c r="B304" s="37" t="s">
        <v>170</v>
      </c>
      <c r="C304" s="38" t="s">
        <v>171</v>
      </c>
      <c r="D304" s="39"/>
      <c r="E304" s="39"/>
      <c r="F304" s="40" t="s">
        <v>73</v>
      </c>
      <c r="G304" s="41">
        <v>1</v>
      </c>
      <c r="H304" s="42"/>
      <c r="I304" s="43"/>
      <c r="J304" s="44">
        <f>IF(AND(G304= "",H304= ""), 0, ROUND(ROUND(I304, 2) * ROUND(IF(H304="",G304,H304),  0), 2))</f>
        <v/>
      </c>
      <c r="K304" s="7"/>
      <c r="M304" s="45">
        <v>0.08500000000000001</v>
      </c>
      <c r="Q304" s="7">
        <v>378</v>
      </c>
    </row>
    <row r="305" spans="1:17" hidden="1">
      <c r="A305" s="7" t="s">
        <v>59</v>
      </c>
    </row>
    <row r="306" spans="1:17" hidden="1">
      <c r="A306" s="7" t="s">
        <v>51</v>
      </c>
    </row>
    <row r="307" spans="1:17" hidden="1">
      <c r="A307" s="7" t="s">
        <v>48</v>
      </c>
    </row>
    <row r="308" spans="1:17">
      <c r="A308" s="7">
        <v>5</v>
      </c>
      <c r="B308" s="28" t="s">
        <v>172</v>
      </c>
      <c r="C308" s="33" t="s">
        <v>173</v>
      </c>
      <c r="D308" s="33"/>
      <c r="E308" s="33"/>
      <c r="F308" s="33"/>
      <c r="G308" s="33"/>
      <c r="H308" s="33"/>
      <c r="I308" s="33"/>
      <c r="J308" s="34"/>
      <c r="K308" s="7"/>
    </row>
    <row r="309" spans="1:17" hidden="1">
      <c r="A309" s="7" t="s">
        <v>47</v>
      </c>
    </row>
    <row r="310" spans="1:17" hidden="1">
      <c r="A310" s="7" t="s">
        <v>62</v>
      </c>
    </row>
    <row r="311" spans="1:17">
      <c r="A311" s="7">
        <v>8</v>
      </c>
      <c r="B311" s="37" t="s">
        <v>174</v>
      </c>
      <c r="C311" s="48" t="s">
        <v>175</v>
      </c>
      <c r="D311" s="48"/>
      <c r="E311" s="48"/>
      <c r="J311" s="39"/>
      <c r="K311" s="7"/>
    </row>
    <row r="312" spans="1:17">
      <c r="A312" s="7">
        <v>9</v>
      </c>
      <c r="B312" s="37" t="s">
        <v>176</v>
      </c>
      <c r="C312" s="38" t="s">
        <v>118</v>
      </c>
      <c r="D312" s="39"/>
      <c r="E312" s="39"/>
      <c r="F312" s="40" t="s">
        <v>114</v>
      </c>
      <c r="G312" s="49">
        <v>1.34</v>
      </c>
      <c r="H312" s="50"/>
      <c r="I312" s="43"/>
      <c r="J312" s="44">
        <f>IF(AND(G312= "",H312= ""), 0, ROUND(ROUND(I312, 2) * ROUND(IF(H312="",G312,H312),  3), 2))</f>
        <v/>
      </c>
      <c r="K312" s="7"/>
      <c r="M312" s="45">
        <v>0.08500000000000001</v>
      </c>
      <c r="Q312" s="7">
        <v>378</v>
      </c>
    </row>
    <row r="313" spans="1:17" hidden="1">
      <c r="A313" s="7" t="s">
        <v>59</v>
      </c>
    </row>
    <row r="314" spans="1:17">
      <c r="A314" s="7">
        <v>9</v>
      </c>
      <c r="B314" s="37" t="s">
        <v>177</v>
      </c>
      <c r="C314" s="38" t="s">
        <v>120</v>
      </c>
      <c r="D314" s="39"/>
      <c r="E314" s="39"/>
      <c r="F314" s="40" t="s">
        <v>13</v>
      </c>
      <c r="G314" s="46">
        <v>13.4</v>
      </c>
      <c r="H314" s="47"/>
      <c r="I314" s="43"/>
      <c r="J314" s="44">
        <f>IF(AND(G314= "",H314= ""), 0, ROUND(ROUND(I314, 2) * ROUND(IF(H314="",G314,H314),  2), 2))</f>
        <v/>
      </c>
      <c r="K314" s="7"/>
      <c r="M314" s="45">
        <v>0.08500000000000001</v>
      </c>
      <c r="Q314" s="7">
        <v>378</v>
      </c>
    </row>
    <row r="315" spans="1:17" hidden="1">
      <c r="A315" s="7" t="s">
        <v>59</v>
      </c>
    </row>
    <row r="316" spans="1:17">
      <c r="A316" s="7">
        <v>9</v>
      </c>
      <c r="B316" s="37" t="s">
        <v>178</v>
      </c>
      <c r="C316" s="38" t="s">
        <v>122</v>
      </c>
      <c r="D316" s="39"/>
      <c r="E316" s="39"/>
      <c r="F316" s="40" t="s">
        <v>123</v>
      </c>
      <c r="G316" s="41">
        <v>74</v>
      </c>
      <c r="H316" s="42"/>
      <c r="I316" s="43"/>
      <c r="J316" s="44">
        <f>IF(AND(G316= "",H316= ""), 0, ROUND(ROUND(I316, 2) * ROUND(IF(H316="",G316,H316),  0), 2))</f>
        <v/>
      </c>
      <c r="K316" s="7"/>
      <c r="M316" s="45">
        <v>0.08500000000000001</v>
      </c>
      <c r="Q316" s="7">
        <v>378</v>
      </c>
    </row>
    <row r="317" spans="1:17" hidden="1">
      <c r="A317" s="7" t="s">
        <v>59</v>
      </c>
    </row>
    <row r="318" spans="1:17" hidden="1">
      <c r="A318" s="7" t="s">
        <v>128</v>
      </c>
    </row>
    <row r="319" spans="1:17" hidden="1">
      <c r="A319" s="7" t="s">
        <v>48</v>
      </c>
    </row>
    <row r="320" spans="1:17">
      <c r="A320" s="7">
        <v>5</v>
      </c>
      <c r="B320" s="28" t="s">
        <v>179</v>
      </c>
      <c r="C320" s="33" t="s">
        <v>180</v>
      </c>
      <c r="D320" s="33"/>
      <c r="E320" s="33"/>
      <c r="F320" s="33"/>
      <c r="G320" s="33"/>
      <c r="H320" s="33"/>
      <c r="I320" s="33"/>
      <c r="J320" s="34"/>
      <c r="K320" s="7"/>
    </row>
    <row r="321" spans="1:17" hidden="1">
      <c r="A321" s="7" t="s">
        <v>47</v>
      </c>
    </row>
    <row r="322" spans="1:17" hidden="1">
      <c r="A322" s="7" t="s">
        <v>47</v>
      </c>
    </row>
    <row r="323" spans="1:17" hidden="1">
      <c r="A323" s="7" t="s">
        <v>47</v>
      </c>
    </row>
    <row r="324" spans="1:17" hidden="1">
      <c r="A324" s="7" t="s">
        <v>47</v>
      </c>
    </row>
    <row r="325" spans="1:17" hidden="1">
      <c r="A325" s="7" t="s">
        <v>47</v>
      </c>
    </row>
    <row r="326" spans="1:17" hidden="1">
      <c r="A326" s="7" t="s">
        <v>47</v>
      </c>
    </row>
    <row r="327" spans="1:17" hidden="1">
      <c r="A327" s="7" t="s">
        <v>62</v>
      </c>
    </row>
    <row r="328" spans="1:17">
      <c r="A328" s="7">
        <v>8</v>
      </c>
      <c r="B328" s="37" t="s">
        <v>181</v>
      </c>
      <c r="C328" s="48" t="s">
        <v>182</v>
      </c>
      <c r="D328" s="48"/>
      <c r="E328" s="48"/>
      <c r="J328" s="39"/>
      <c r="K328" s="7"/>
    </row>
    <row r="329" spans="1:17">
      <c r="A329" s="7">
        <v>9</v>
      </c>
      <c r="B329" s="37" t="s">
        <v>183</v>
      </c>
      <c r="C329" s="38" t="s">
        <v>113</v>
      </c>
      <c r="D329" s="39"/>
      <c r="E329" s="39"/>
      <c r="F329" s="40" t="s">
        <v>114</v>
      </c>
      <c r="G329" s="49">
        <v>53.28</v>
      </c>
      <c r="H329" s="50"/>
      <c r="I329" s="43"/>
      <c r="J329" s="44">
        <f>IF(AND(G329= "",H329= ""), 0, ROUND(ROUND(I329, 2) * ROUND(IF(H329="",G329,H329),  3), 2))</f>
        <v/>
      </c>
      <c r="K329" s="7"/>
      <c r="M329" s="45">
        <v>0.08500000000000001</v>
      </c>
      <c r="Q329" s="7">
        <v>378</v>
      </c>
    </row>
    <row r="330" spans="1:17" hidden="1">
      <c r="A330" s="7" t="s">
        <v>59</v>
      </c>
    </row>
    <row r="331" spans="1:17">
      <c r="A331" s="7">
        <v>9</v>
      </c>
      <c r="B331" s="37" t="s">
        <v>184</v>
      </c>
      <c r="C331" s="38" t="s">
        <v>118</v>
      </c>
      <c r="D331" s="39"/>
      <c r="E331" s="39"/>
      <c r="F331" s="40" t="s">
        <v>114</v>
      </c>
      <c r="G331" s="49">
        <v>53.28</v>
      </c>
      <c r="H331" s="50"/>
      <c r="I331" s="43"/>
      <c r="J331" s="44">
        <f>IF(AND(G331= "",H331= ""), 0, ROUND(ROUND(I331, 2) * ROUND(IF(H331="",G331,H331),  3), 2))</f>
        <v/>
      </c>
      <c r="K331" s="7"/>
      <c r="M331" s="45">
        <v>0.08500000000000001</v>
      </c>
      <c r="Q331" s="7">
        <v>378</v>
      </c>
    </row>
    <row r="332" spans="1:17" hidden="1">
      <c r="A332" s="7" t="s">
        <v>59</v>
      </c>
    </row>
    <row r="333" spans="1:17">
      <c r="A333" s="7">
        <v>9</v>
      </c>
      <c r="B333" s="37" t="s">
        <v>185</v>
      </c>
      <c r="C333" s="38" t="s">
        <v>186</v>
      </c>
      <c r="D333" s="39"/>
      <c r="E333" s="39"/>
      <c r="F333" s="40" t="s">
        <v>13</v>
      </c>
      <c r="G333" s="46">
        <v>386</v>
      </c>
      <c r="H333" s="47"/>
      <c r="I333" s="43"/>
      <c r="J333" s="44">
        <f>IF(AND(G333= "",H333= ""), 0, ROUND(ROUND(I333, 2) * ROUND(IF(H333="",G333,H333),  2), 2))</f>
        <v/>
      </c>
      <c r="K333" s="7"/>
      <c r="M333" s="45">
        <v>0.08500000000000001</v>
      </c>
      <c r="Q333" s="7">
        <v>378</v>
      </c>
    </row>
    <row r="334" spans="1:17" hidden="1">
      <c r="A334" s="7" t="s">
        <v>59</v>
      </c>
    </row>
    <row r="335" spans="1:17">
      <c r="A335" s="7">
        <v>9</v>
      </c>
      <c r="B335" s="37" t="s">
        <v>187</v>
      </c>
      <c r="C335" s="38" t="s">
        <v>122</v>
      </c>
      <c r="D335" s="39"/>
      <c r="E335" s="39"/>
      <c r="F335" s="40" t="s">
        <v>123</v>
      </c>
      <c r="G335" s="41">
        <v>4262</v>
      </c>
      <c r="H335" s="42"/>
      <c r="I335" s="43"/>
      <c r="J335" s="44">
        <f>IF(AND(G335= "",H335= ""), 0, ROUND(ROUND(I335, 2) * ROUND(IF(H335="",G335,H335),  0), 2))</f>
        <v/>
      </c>
      <c r="K335" s="7"/>
      <c r="M335" s="45">
        <v>0.08500000000000001</v>
      </c>
      <c r="Q335" s="7">
        <v>378</v>
      </c>
    </row>
    <row r="336" spans="1:17" hidden="1">
      <c r="A336" s="7" t="s">
        <v>59</v>
      </c>
    </row>
    <row r="337" spans="1:17" hidden="1">
      <c r="A337" s="7" t="s">
        <v>128</v>
      </c>
    </row>
    <row r="338" spans="1:17" hidden="1">
      <c r="A338" s="7" t="s">
        <v>48</v>
      </c>
    </row>
    <row r="339" spans="1:17" ht="16.9125" customHeight="1">
      <c r="A339" s="7">
        <v>5</v>
      </c>
      <c r="B339" s="28" t="s">
        <v>188</v>
      </c>
      <c r="C339" s="33" t="s">
        <v>189</v>
      </c>
      <c r="D339" s="33"/>
      <c r="E339" s="33"/>
      <c r="F339" s="33"/>
      <c r="G339" s="33"/>
      <c r="H339" s="33"/>
      <c r="I339" s="33"/>
      <c r="J339" s="34"/>
      <c r="K339" s="7"/>
    </row>
    <row r="340" spans="1:17" ht="16.9125" customHeight="1">
      <c r="A340" s="7">
        <v>6</v>
      </c>
      <c r="B340" s="28" t="s">
        <v>190</v>
      </c>
      <c r="C340" s="35" t="s">
        <v>191</v>
      </c>
      <c r="D340" s="35"/>
      <c r="E340" s="35"/>
      <c r="F340" s="35"/>
      <c r="G340" s="35"/>
      <c r="H340" s="35"/>
      <c r="I340" s="35"/>
      <c r="J340" s="36"/>
      <c r="K340" s="7"/>
    </row>
    <row r="341" spans="1:17" hidden="1">
      <c r="A341" s="7" t="s">
        <v>55</v>
      </c>
    </row>
    <row r="342" spans="1:17" hidden="1">
      <c r="A342" s="7" t="s">
        <v>65</v>
      </c>
    </row>
    <row r="343" spans="1:17" hidden="1">
      <c r="A343" s="7" t="s">
        <v>192</v>
      </c>
    </row>
    <row r="344" spans="1:17" hidden="1">
      <c r="A344" s="7" t="s">
        <v>56</v>
      </c>
    </row>
    <row r="345" spans="1:17">
      <c r="A345" s="7">
        <v>9</v>
      </c>
      <c r="B345" s="37" t="s">
        <v>193</v>
      </c>
      <c r="C345" s="38" t="s">
        <v>194</v>
      </c>
      <c r="D345" s="39"/>
      <c r="E345" s="39"/>
      <c r="F345" s="40" t="s">
        <v>13</v>
      </c>
      <c r="G345" s="46">
        <v>192.4</v>
      </c>
      <c r="H345" s="47"/>
      <c r="I345" s="43"/>
      <c r="J345" s="44">
        <f>IF(AND(G345= "",H345= ""), 0, ROUND(ROUND(I345, 2) * ROUND(IF(H345="",G345,H345),  2), 2))</f>
        <v/>
      </c>
      <c r="K345" s="7"/>
      <c r="M345" s="45">
        <v>0.08500000000000001</v>
      </c>
      <c r="Q345" s="7">
        <v>378</v>
      </c>
    </row>
    <row r="346" spans="1:17" hidden="1">
      <c r="A346" s="7" t="s">
        <v>153</v>
      </c>
    </row>
    <row r="347" spans="1:17" hidden="1">
      <c r="A347" s="7" t="s">
        <v>59</v>
      </c>
    </row>
    <row r="348" spans="1:17" hidden="1">
      <c r="A348" s="7" t="s">
        <v>51</v>
      </c>
    </row>
    <row r="349" spans="1:17" hidden="1">
      <c r="A349" s="7" t="s">
        <v>48</v>
      </c>
    </row>
    <row r="350" spans="1:17" hidden="1">
      <c r="A350" s="7" t="s">
        <v>88</v>
      </c>
    </row>
    <row r="351" spans="1:17">
      <c r="A351" s="7">
        <v>4</v>
      </c>
      <c r="B351" s="28" t="s">
        <v>195</v>
      </c>
      <c r="C351" s="31" t="s">
        <v>196</v>
      </c>
      <c r="D351" s="31"/>
      <c r="E351" s="31"/>
      <c r="F351" s="31"/>
      <c r="G351" s="31"/>
      <c r="H351" s="31"/>
      <c r="I351" s="31"/>
      <c r="J351" s="32"/>
      <c r="K351" s="7"/>
    </row>
    <row r="352" spans="1:17">
      <c r="A352" s="7">
        <v>5</v>
      </c>
      <c r="B352" s="28" t="s">
        <v>197</v>
      </c>
      <c r="C352" s="33" t="s">
        <v>198</v>
      </c>
      <c r="D352" s="33"/>
      <c r="E352" s="33"/>
      <c r="F352" s="33"/>
      <c r="G352" s="33"/>
      <c r="H352" s="33"/>
      <c r="I352" s="33"/>
      <c r="J352" s="34"/>
      <c r="K352" s="7"/>
    </row>
    <row r="353" spans="1:17" hidden="1">
      <c r="A353" s="7" t="s">
        <v>47</v>
      </c>
    </row>
    <row r="354" spans="1:17" hidden="1">
      <c r="A354" s="7" t="s">
        <v>47</v>
      </c>
    </row>
    <row r="355" spans="1:17" hidden="1">
      <c r="A355" s="7" t="s">
        <v>47</v>
      </c>
    </row>
    <row r="356" spans="1:17" hidden="1">
      <c r="A356" s="7" t="s">
        <v>47</v>
      </c>
    </row>
    <row r="357" spans="1:17" hidden="1">
      <c r="A357" s="7" t="s">
        <v>47</v>
      </c>
    </row>
    <row r="358" spans="1:17" hidden="1">
      <c r="A358" s="7" t="s">
        <v>47</v>
      </c>
    </row>
    <row r="359" spans="1:17" hidden="1">
      <c r="A359" s="7" t="s">
        <v>47</v>
      </c>
    </row>
    <row r="360" spans="1:17" hidden="1">
      <c r="A360" s="7" t="s">
        <v>48</v>
      </c>
    </row>
    <row r="361" spans="1:17">
      <c r="A361" s="7">
        <v>5</v>
      </c>
      <c r="B361" s="28" t="s">
        <v>199</v>
      </c>
      <c r="C361" s="33" t="s">
        <v>200</v>
      </c>
      <c r="D361" s="33"/>
      <c r="E361" s="33"/>
      <c r="F361" s="33"/>
      <c r="G361" s="33"/>
      <c r="H361" s="33"/>
      <c r="I361" s="33"/>
      <c r="J361" s="34"/>
      <c r="K361" s="7"/>
    </row>
    <row r="362" spans="1:17">
      <c r="A362" s="7">
        <v>6</v>
      </c>
      <c r="B362" s="28" t="s">
        <v>201</v>
      </c>
      <c r="C362" s="35" t="s">
        <v>202</v>
      </c>
      <c r="D362" s="35"/>
      <c r="E362" s="35"/>
      <c r="F362" s="35"/>
      <c r="G362" s="35"/>
      <c r="H362" s="35"/>
      <c r="I362" s="35"/>
      <c r="J362" s="36"/>
      <c r="K362" s="7"/>
    </row>
    <row r="363" spans="1:17" hidden="1">
      <c r="A363" s="7" t="s">
        <v>55</v>
      </c>
    </row>
    <row r="364" spans="1:17" hidden="1">
      <c r="A364" s="7" t="s">
        <v>55</v>
      </c>
    </row>
    <row r="365" spans="1:17">
      <c r="A365" s="7">
        <v>9</v>
      </c>
      <c r="B365" s="37" t="s">
        <v>203</v>
      </c>
      <c r="C365" s="38" t="s">
        <v>204</v>
      </c>
      <c r="D365" s="39"/>
      <c r="E365" s="39"/>
      <c r="F365" s="40" t="s">
        <v>73</v>
      </c>
      <c r="G365" s="41">
        <v>1</v>
      </c>
      <c r="H365" s="42"/>
      <c r="I365" s="43"/>
      <c r="J365" s="44">
        <f>IF(AND(G365= "",H365= ""), 0, ROUND(ROUND(I365, 2) * ROUND(IF(H365="",G365,H365),  0), 2))</f>
        <v/>
      </c>
      <c r="K365" s="7"/>
      <c r="M365" s="45">
        <v>0.08500000000000001</v>
      </c>
      <c r="Q365" s="7">
        <v>378</v>
      </c>
    </row>
    <row r="366" spans="1:17" hidden="1">
      <c r="A366" s="7" t="s">
        <v>59</v>
      </c>
    </row>
    <row r="367" spans="1:17">
      <c r="A367" s="7">
        <v>9</v>
      </c>
      <c r="B367" s="37" t="s">
        <v>205</v>
      </c>
      <c r="C367" s="38" t="s">
        <v>206</v>
      </c>
      <c r="D367" s="39"/>
      <c r="E367" s="39"/>
      <c r="F367" s="40" t="s">
        <v>73</v>
      </c>
      <c r="G367" s="41">
        <v>1</v>
      </c>
      <c r="H367" s="42"/>
      <c r="I367" s="43"/>
      <c r="J367" s="44">
        <f>IF(AND(G367= "",H367= ""), 0, ROUND(ROUND(I367, 2) * ROUND(IF(H367="",G367,H367),  0), 2))</f>
        <v/>
      </c>
      <c r="K367" s="7"/>
      <c r="M367" s="45">
        <v>0.08500000000000001</v>
      </c>
      <c r="Q367" s="7">
        <v>378</v>
      </c>
    </row>
    <row r="368" spans="1:17" hidden="1">
      <c r="A368" s="7" t="s">
        <v>59</v>
      </c>
    </row>
    <row r="369" spans="1:17" hidden="1">
      <c r="A369" s="7" t="s">
        <v>51</v>
      </c>
    </row>
    <row r="370" spans="1:17" hidden="1">
      <c r="A370" s="7" t="s">
        <v>48</v>
      </c>
    </row>
    <row r="371" spans="1:17">
      <c r="A371" s="7">
        <v>5</v>
      </c>
      <c r="B371" s="28" t="s">
        <v>207</v>
      </c>
      <c r="C371" s="33" t="s">
        <v>208</v>
      </c>
      <c r="D371" s="33"/>
      <c r="E371" s="33"/>
      <c r="F371" s="33"/>
      <c r="G371" s="33"/>
      <c r="H371" s="33"/>
      <c r="I371" s="33"/>
      <c r="J371" s="34"/>
      <c r="K371" s="7"/>
    </row>
    <row r="372" spans="1:17" hidden="1">
      <c r="A372" s="7" t="s">
        <v>47</v>
      </c>
    </row>
    <row r="373" spans="1:17" hidden="1">
      <c r="A373" s="7" t="s">
        <v>62</v>
      </c>
    </row>
    <row r="374" spans="1:17">
      <c r="A374" s="7">
        <v>9</v>
      </c>
      <c r="B374" s="37" t="s">
        <v>209</v>
      </c>
      <c r="C374" s="38" t="s">
        <v>210</v>
      </c>
      <c r="D374" s="39"/>
      <c r="E374" s="39"/>
      <c r="F374" s="40" t="s">
        <v>82</v>
      </c>
      <c r="G374" s="41">
        <v>1</v>
      </c>
      <c r="H374" s="42"/>
      <c r="I374" s="43"/>
      <c r="J374" s="44">
        <f>IF(AND(G374= "",H374= ""), 0, ROUND(ROUND(I374, 2) * ROUND(IF(H374="",G374,H374),  0), 2))</f>
        <v/>
      </c>
      <c r="K374" s="7"/>
      <c r="M374" s="45">
        <v>0.08500000000000001</v>
      </c>
      <c r="Q374" s="7">
        <v>378</v>
      </c>
    </row>
    <row r="375" spans="1:17" hidden="1">
      <c r="A375" s="7" t="s">
        <v>59</v>
      </c>
    </row>
    <row r="376" spans="1:17" hidden="1">
      <c r="A376" s="7" t="s">
        <v>48</v>
      </c>
    </row>
    <row r="377" spans="1:17">
      <c r="A377" s="7">
        <v>5</v>
      </c>
      <c r="B377" s="28" t="s">
        <v>211</v>
      </c>
      <c r="C377" s="33" t="s">
        <v>212</v>
      </c>
      <c r="D377" s="33"/>
      <c r="E377" s="33"/>
      <c r="F377" s="33"/>
      <c r="G377" s="33"/>
      <c r="H377" s="33"/>
      <c r="I377" s="33"/>
      <c r="J377" s="34"/>
      <c r="K377" s="7"/>
    </row>
    <row r="378" spans="1:17" hidden="1">
      <c r="A378" s="7">
        <v>6</v>
      </c>
    </row>
    <row r="379" spans="1:17" hidden="1">
      <c r="A379" s="7" t="s">
        <v>51</v>
      </c>
    </row>
    <row r="380" spans="1:17" hidden="1">
      <c r="A380" s="7" t="s">
        <v>47</v>
      </c>
    </row>
    <row r="381" spans="1:17">
      <c r="A381" s="7">
        <v>6</v>
      </c>
      <c r="B381" s="28" t="s">
        <v>213</v>
      </c>
      <c r="C381" s="35" t="s">
        <v>214</v>
      </c>
      <c r="D381" s="35"/>
      <c r="E381" s="35"/>
      <c r="F381" s="35"/>
      <c r="G381" s="35"/>
      <c r="H381" s="35"/>
      <c r="I381" s="35"/>
      <c r="J381" s="36"/>
      <c r="K381" s="7"/>
    </row>
    <row r="382" spans="1:17" hidden="1">
      <c r="A382" s="7" t="s">
        <v>55</v>
      </c>
    </row>
    <row r="383" spans="1:17" hidden="1">
      <c r="A383" s="7" t="s">
        <v>55</v>
      </c>
    </row>
    <row r="384" spans="1:17" hidden="1">
      <c r="A384" s="7" t="s">
        <v>55</v>
      </c>
    </row>
    <row r="385" spans="1:17" hidden="1">
      <c r="A385" s="7" t="s">
        <v>55</v>
      </c>
    </row>
    <row r="386" spans="1:17" hidden="1">
      <c r="A386" s="7" t="s">
        <v>55</v>
      </c>
    </row>
    <row r="387" spans="1:17" hidden="1">
      <c r="A387" s="7" t="s">
        <v>55</v>
      </c>
    </row>
    <row r="388" spans="1:17" hidden="1">
      <c r="A388" s="7" t="s">
        <v>55</v>
      </c>
    </row>
    <row r="389" spans="1:17" hidden="1">
      <c r="A389" s="7" t="s">
        <v>55</v>
      </c>
    </row>
    <row r="390" spans="1:17" hidden="1">
      <c r="A390" s="7" t="s">
        <v>56</v>
      </c>
    </row>
    <row r="391" spans="1:17">
      <c r="A391" s="7">
        <v>8</v>
      </c>
      <c r="B391" s="37" t="s">
        <v>215</v>
      </c>
      <c r="C391" s="48" t="s">
        <v>216</v>
      </c>
      <c r="D391" s="48"/>
      <c r="E391" s="48"/>
      <c r="J391" s="39"/>
      <c r="K391" s="7"/>
    </row>
    <row r="392" spans="1:17">
      <c r="A392" s="7">
        <v>9</v>
      </c>
      <c r="B392" s="37" t="s">
        <v>217</v>
      </c>
      <c r="C392" s="38" t="s">
        <v>218</v>
      </c>
      <c r="D392" s="39"/>
      <c r="E392" s="39"/>
      <c r="F392" s="40" t="s">
        <v>68</v>
      </c>
      <c r="G392" s="46">
        <v>148</v>
      </c>
      <c r="H392" s="47"/>
      <c r="I392" s="43"/>
      <c r="J392" s="44">
        <f>IF(AND(G392= "",H392= ""), 0, ROUND(ROUND(I392, 2) * ROUND(IF(H392="",G392,H392),  2), 2))</f>
        <v/>
      </c>
      <c r="K392" s="7"/>
      <c r="M392" s="45">
        <v>0.08500000000000001</v>
      </c>
      <c r="Q392" s="7">
        <v>378</v>
      </c>
    </row>
    <row r="393" spans="1:17" hidden="1">
      <c r="A393" s="7" t="s">
        <v>59</v>
      </c>
    </row>
    <row r="394" spans="1:17" hidden="1">
      <c r="A394" s="7" t="s">
        <v>128</v>
      </c>
    </row>
    <row r="395" spans="1:17" hidden="1">
      <c r="A395" s="7" t="s">
        <v>51</v>
      </c>
    </row>
    <row r="396" spans="1:17" hidden="1">
      <c r="A396" s="7">
        <v>6</v>
      </c>
    </row>
    <row r="397" spans="1:17" hidden="1">
      <c r="A397" s="7" t="s">
        <v>51</v>
      </c>
    </row>
    <row r="398" spans="1:17" hidden="1">
      <c r="A398" s="7">
        <v>6</v>
      </c>
    </row>
    <row r="399" spans="1:17" hidden="1">
      <c r="A399" s="7" t="s">
        <v>51</v>
      </c>
    </row>
    <row r="400" spans="1:17" hidden="1">
      <c r="A400" s="7">
        <v>6</v>
      </c>
    </row>
    <row r="401" spans="1:17" hidden="1">
      <c r="A401" s="7" t="s">
        <v>51</v>
      </c>
    </row>
    <row r="402" spans="1:17" hidden="1">
      <c r="A402" s="7" t="s">
        <v>48</v>
      </c>
    </row>
    <row r="403" spans="1:17" ht="16.9125" customHeight="1">
      <c r="A403" s="7">
        <v>5</v>
      </c>
      <c r="B403" s="28" t="s">
        <v>219</v>
      </c>
      <c r="C403" s="33" t="s">
        <v>220</v>
      </c>
      <c r="D403" s="33"/>
      <c r="E403" s="33"/>
      <c r="F403" s="33"/>
      <c r="G403" s="33"/>
      <c r="H403" s="33"/>
      <c r="I403" s="33"/>
      <c r="J403" s="34"/>
      <c r="K403" s="7"/>
    </row>
    <row r="404" spans="1:17" hidden="1">
      <c r="A404" s="7" t="s">
        <v>47</v>
      </c>
    </row>
    <row r="405" spans="1:17" hidden="1">
      <c r="A405" s="7" t="s">
        <v>47</v>
      </c>
    </row>
    <row r="406" spans="1:17" hidden="1">
      <c r="A406" s="7" t="s">
        <v>62</v>
      </c>
    </row>
    <row r="407" spans="1:17">
      <c r="A407" s="7">
        <v>6</v>
      </c>
      <c r="B407" s="28" t="s">
        <v>221</v>
      </c>
      <c r="C407" s="35" t="s">
        <v>222</v>
      </c>
      <c r="D407" s="35"/>
      <c r="E407" s="35"/>
      <c r="F407" s="35"/>
      <c r="G407" s="35"/>
      <c r="H407" s="35"/>
      <c r="I407" s="35"/>
      <c r="J407" s="36"/>
      <c r="K407" s="7"/>
    </row>
    <row r="408" spans="1:17" hidden="1">
      <c r="A408" s="7" t="s">
        <v>55</v>
      </c>
    </row>
    <row r="409" spans="1:17" hidden="1">
      <c r="A409" s="7" t="s">
        <v>55</v>
      </c>
    </row>
    <row r="410" spans="1:17" hidden="1">
      <c r="A410" s="7" t="s">
        <v>55</v>
      </c>
    </row>
    <row r="411" spans="1:17" ht="27.225" customHeight="1">
      <c r="A411" s="7">
        <v>9</v>
      </c>
      <c r="B411" s="37" t="s">
        <v>223</v>
      </c>
      <c r="C411" s="38" t="s">
        <v>224</v>
      </c>
      <c r="D411" s="39"/>
      <c r="E411" s="39"/>
      <c r="F411" s="40" t="s">
        <v>68</v>
      </c>
      <c r="G411" s="46">
        <v>296</v>
      </c>
      <c r="H411" s="47"/>
      <c r="I411" s="43"/>
      <c r="J411" s="44">
        <f>IF(AND(G411= "",H411= ""), 0, ROUND(ROUND(I411, 2) * ROUND(IF(H411="",G411,H411),  2), 2))</f>
        <v/>
      </c>
      <c r="K411" s="7"/>
      <c r="M411" s="45">
        <v>0.08500000000000001</v>
      </c>
      <c r="Q411" s="7">
        <v>378</v>
      </c>
    </row>
    <row r="412" spans="1:17" hidden="1">
      <c r="A412" s="7" t="s">
        <v>59</v>
      </c>
    </row>
    <row r="413" spans="1:17" hidden="1">
      <c r="A413" s="7" t="s">
        <v>51</v>
      </c>
    </row>
    <row r="414" spans="1:17" ht="16.9125" customHeight="1">
      <c r="A414" s="7">
        <v>6</v>
      </c>
      <c r="B414" s="28" t="s">
        <v>225</v>
      </c>
      <c r="C414" s="35" t="s">
        <v>226</v>
      </c>
      <c r="D414" s="35"/>
      <c r="E414" s="35"/>
      <c r="F414" s="35"/>
      <c r="G414" s="35"/>
      <c r="H414" s="35"/>
      <c r="I414" s="35"/>
      <c r="J414" s="36"/>
      <c r="K414" s="7"/>
    </row>
    <row r="415" spans="1:17" hidden="1">
      <c r="A415" s="7" t="s">
        <v>54</v>
      </c>
    </row>
    <row r="416" spans="1:17" hidden="1">
      <c r="A416" s="7" t="s">
        <v>55</v>
      </c>
    </row>
    <row r="417" spans="1:17" hidden="1">
      <c r="A417" s="7" t="s">
        <v>55</v>
      </c>
    </row>
    <row r="418" spans="1:17" hidden="1">
      <c r="A418" s="7" t="s">
        <v>55</v>
      </c>
    </row>
    <row r="419" spans="1:17" hidden="1">
      <c r="A419" s="7" t="s">
        <v>55</v>
      </c>
    </row>
    <row r="420" spans="1:17" hidden="1">
      <c r="A420" s="7" t="s">
        <v>55</v>
      </c>
    </row>
    <row r="421" spans="1:17" hidden="1">
      <c r="A421" s="7" t="s">
        <v>55</v>
      </c>
    </row>
    <row r="422" spans="1:17" hidden="1">
      <c r="A422" s="7" t="s">
        <v>56</v>
      </c>
    </row>
    <row r="423" spans="1:17">
      <c r="A423" s="7">
        <v>8</v>
      </c>
      <c r="B423" s="37" t="s">
        <v>227</v>
      </c>
      <c r="C423" s="48" t="s">
        <v>228</v>
      </c>
      <c r="D423" s="48"/>
      <c r="E423" s="48"/>
      <c r="J423" s="39"/>
      <c r="K423" s="7"/>
    </row>
    <row r="424" spans="1:17">
      <c r="A424" s="7">
        <v>9</v>
      </c>
      <c r="B424" s="37" t="s">
        <v>229</v>
      </c>
      <c r="C424" s="38" t="s">
        <v>230</v>
      </c>
      <c r="D424" s="39"/>
      <c r="E424" s="39"/>
      <c r="F424" s="40" t="s">
        <v>14</v>
      </c>
      <c r="G424" s="41">
        <v>10</v>
      </c>
      <c r="H424" s="42"/>
      <c r="I424" s="43"/>
      <c r="J424" s="44">
        <f>IF(AND(G424= "",H424= ""), 0, ROUND(ROUND(I424, 2) * ROUND(IF(H424="",G424,H424),  0), 2))</f>
        <v/>
      </c>
      <c r="K424" s="7"/>
      <c r="M424" s="45">
        <v>0.08500000000000001</v>
      </c>
      <c r="Q424" s="7">
        <v>378</v>
      </c>
    </row>
    <row r="425" spans="1:17" hidden="1">
      <c r="A425" s="7" t="s">
        <v>59</v>
      </c>
    </row>
    <row r="426" spans="1:17" hidden="1">
      <c r="A426" s="7" t="s">
        <v>128</v>
      </c>
    </row>
    <row r="427" spans="1:17" hidden="1">
      <c r="A427" s="7" t="s">
        <v>51</v>
      </c>
    </row>
    <row r="428" spans="1:17" ht="16.9125" customHeight="1">
      <c r="A428" s="7">
        <v>6</v>
      </c>
      <c r="B428" s="28" t="s">
        <v>231</v>
      </c>
      <c r="C428" s="35" t="s">
        <v>232</v>
      </c>
      <c r="D428" s="35"/>
      <c r="E428" s="35"/>
      <c r="F428" s="35"/>
      <c r="G428" s="35"/>
      <c r="H428" s="35"/>
      <c r="I428" s="35"/>
      <c r="J428" s="36"/>
      <c r="K428" s="7"/>
    </row>
    <row r="429" spans="1:17" hidden="1">
      <c r="A429" s="7" t="s">
        <v>55</v>
      </c>
    </row>
    <row r="430" spans="1:17" hidden="1">
      <c r="A430" s="7" t="s">
        <v>55</v>
      </c>
    </row>
    <row r="431" spans="1:17" hidden="1">
      <c r="A431" s="7" t="s">
        <v>55</v>
      </c>
    </row>
    <row r="432" spans="1:17" hidden="1">
      <c r="A432" s="7" t="s">
        <v>55</v>
      </c>
    </row>
    <row r="433" spans="1:17" hidden="1">
      <c r="A433" s="7" t="s">
        <v>56</v>
      </c>
    </row>
    <row r="434" spans="1:17">
      <c r="A434" s="7">
        <v>8</v>
      </c>
      <c r="B434" s="37" t="s">
        <v>233</v>
      </c>
      <c r="C434" s="48" t="s">
        <v>228</v>
      </c>
      <c r="D434" s="48"/>
      <c r="E434" s="48"/>
      <c r="J434" s="39"/>
      <c r="K434" s="7"/>
    </row>
    <row r="435" spans="1:17">
      <c r="A435" s="7">
        <v>9</v>
      </c>
      <c r="B435" s="37" t="s">
        <v>234</v>
      </c>
      <c r="C435" s="38" t="s">
        <v>235</v>
      </c>
      <c r="D435" s="39"/>
      <c r="E435" s="39"/>
      <c r="F435" s="40" t="s">
        <v>14</v>
      </c>
      <c r="G435" s="41">
        <v>5</v>
      </c>
      <c r="H435" s="42"/>
      <c r="I435" s="43"/>
      <c r="J435" s="44">
        <f>IF(AND(G435= "",H435= ""), 0, ROUND(ROUND(I435, 2) * ROUND(IF(H435="",G435,H435),  0), 2))</f>
        <v/>
      </c>
      <c r="K435" s="7"/>
      <c r="M435" s="45">
        <v>0.08500000000000001</v>
      </c>
      <c r="Q435" s="7">
        <v>378</v>
      </c>
    </row>
    <row r="436" spans="1:17" hidden="1">
      <c r="A436" s="7" t="s">
        <v>59</v>
      </c>
    </row>
    <row r="437" spans="1:17" hidden="1">
      <c r="A437" s="7" t="s">
        <v>128</v>
      </c>
    </row>
    <row r="438" spans="1:17" hidden="1">
      <c r="A438" s="7" t="s">
        <v>51</v>
      </c>
    </row>
    <row r="439" spans="1:17" hidden="1">
      <c r="A439" s="7" t="s">
        <v>48</v>
      </c>
    </row>
    <row r="440" spans="1:17">
      <c r="A440" s="7">
        <v>5</v>
      </c>
      <c r="B440" s="28" t="s">
        <v>236</v>
      </c>
      <c r="C440" s="33" t="s">
        <v>237</v>
      </c>
      <c r="D440" s="33"/>
      <c r="E440" s="33"/>
      <c r="F440" s="33"/>
      <c r="G440" s="33"/>
      <c r="H440" s="33"/>
      <c r="I440" s="33"/>
      <c r="J440" s="34"/>
      <c r="K440" s="7"/>
    </row>
    <row r="441" spans="1:17" hidden="1">
      <c r="A441" s="7">
        <v>6</v>
      </c>
    </row>
    <row r="442" spans="1:17" hidden="1">
      <c r="A442" s="7" t="s">
        <v>51</v>
      </c>
    </row>
    <row r="443" spans="1:17" hidden="1">
      <c r="A443" s="7" t="s">
        <v>47</v>
      </c>
    </row>
    <row r="444" spans="1:17">
      <c r="A444" s="7">
        <v>6</v>
      </c>
      <c r="B444" s="28" t="s">
        <v>238</v>
      </c>
      <c r="C444" s="35" t="s">
        <v>239</v>
      </c>
      <c r="D444" s="35"/>
      <c r="E444" s="35"/>
      <c r="F444" s="35"/>
      <c r="G444" s="35"/>
      <c r="H444" s="35"/>
      <c r="I444" s="35"/>
      <c r="J444" s="36"/>
      <c r="K444" s="7"/>
    </row>
    <row r="445" spans="1:17" hidden="1">
      <c r="A445" s="7" t="s">
        <v>55</v>
      </c>
    </row>
    <row r="446" spans="1:17" hidden="1">
      <c r="A446" s="7" t="s">
        <v>55</v>
      </c>
    </row>
    <row r="447" spans="1:17" hidden="1">
      <c r="A447" s="7" t="s">
        <v>55</v>
      </c>
    </row>
    <row r="448" spans="1:17" hidden="1">
      <c r="A448" s="7" t="s">
        <v>55</v>
      </c>
    </row>
    <row r="449" spans="1:17" hidden="1">
      <c r="A449" s="7" t="s">
        <v>55</v>
      </c>
    </row>
    <row r="450" spans="1:17" hidden="1">
      <c r="A450" s="7" t="s">
        <v>55</v>
      </c>
    </row>
    <row r="451" spans="1:17" hidden="1">
      <c r="A451" s="7" t="s">
        <v>55</v>
      </c>
    </row>
    <row r="452" spans="1:17" hidden="1">
      <c r="A452" s="7" t="s">
        <v>55</v>
      </c>
    </row>
    <row r="453" spans="1:17" hidden="1">
      <c r="A453" s="7" t="s">
        <v>56</v>
      </c>
    </row>
    <row r="454" spans="1:17">
      <c r="A454" s="7">
        <v>9</v>
      </c>
      <c r="B454" s="37" t="s">
        <v>240</v>
      </c>
      <c r="C454" s="38" t="s">
        <v>241</v>
      </c>
      <c r="D454" s="39"/>
      <c r="E454" s="39"/>
      <c r="F454" s="40" t="s">
        <v>68</v>
      </c>
      <c r="G454" s="46">
        <v>147</v>
      </c>
      <c r="H454" s="47"/>
      <c r="I454" s="43"/>
      <c r="J454" s="44">
        <f>IF(AND(G454= "",H454= ""), 0, ROUND(ROUND(I454, 2) * ROUND(IF(H454="",G454,H454),  2), 2))</f>
        <v/>
      </c>
      <c r="K454" s="7"/>
      <c r="M454" s="45">
        <v>0.08500000000000001</v>
      </c>
      <c r="Q454" s="7">
        <v>378</v>
      </c>
    </row>
    <row r="455" spans="1:17" hidden="1">
      <c r="A455" s="7" t="s">
        <v>59</v>
      </c>
    </row>
    <row r="456" spans="1:17" hidden="1">
      <c r="A456" s="7" t="s">
        <v>51</v>
      </c>
    </row>
    <row r="457" spans="1:17" hidden="1">
      <c r="A457" s="7">
        <v>6</v>
      </c>
    </row>
    <row r="458" spans="1:17" hidden="1">
      <c r="A458" s="7" t="s">
        <v>51</v>
      </c>
    </row>
    <row r="459" spans="1:17" hidden="1">
      <c r="A459" s="7">
        <v>6</v>
      </c>
    </row>
    <row r="460" spans="1:17" hidden="1">
      <c r="A460" s="7" t="s">
        <v>51</v>
      </c>
    </row>
    <row r="461" spans="1:17" hidden="1">
      <c r="A461" s="7">
        <v>6</v>
      </c>
    </row>
    <row r="462" spans="1:17" hidden="1">
      <c r="A462" s="7" t="s">
        <v>51</v>
      </c>
    </row>
    <row r="463" spans="1:17" hidden="1">
      <c r="A463" s="7">
        <v>6</v>
      </c>
    </row>
    <row r="464" spans="1:17" hidden="1">
      <c r="A464" s="7" t="s">
        <v>51</v>
      </c>
    </row>
    <row r="465" spans="1:17" hidden="1">
      <c r="A465" s="7" t="s">
        <v>48</v>
      </c>
    </row>
    <row r="466" spans="1:17" ht="27.225" customHeight="1">
      <c r="A466" s="7">
        <v>5</v>
      </c>
      <c r="B466" s="28" t="s">
        <v>242</v>
      </c>
      <c r="C466" s="33" t="s">
        <v>243</v>
      </c>
      <c r="D466" s="33"/>
      <c r="E466" s="33"/>
      <c r="F466" s="33"/>
      <c r="G466" s="33"/>
      <c r="H466" s="33"/>
      <c r="I466" s="33"/>
      <c r="J466" s="34"/>
      <c r="K466" s="7"/>
    </row>
    <row r="467" spans="1:17">
      <c r="A467" s="7">
        <v>6</v>
      </c>
      <c r="B467" s="28" t="s">
        <v>244</v>
      </c>
      <c r="C467" s="35" t="s">
        <v>245</v>
      </c>
      <c r="D467" s="35"/>
      <c r="E467" s="35"/>
      <c r="F467" s="35"/>
      <c r="G467" s="35"/>
      <c r="H467" s="35"/>
      <c r="I467" s="35"/>
      <c r="J467" s="36"/>
      <c r="K467" s="7"/>
    </row>
    <row r="468" spans="1:17" hidden="1">
      <c r="A468" s="7" t="s">
        <v>55</v>
      </c>
    </row>
    <row r="469" spans="1:17" hidden="1">
      <c r="A469" s="7" t="s">
        <v>55</v>
      </c>
    </row>
    <row r="470" spans="1:17" hidden="1">
      <c r="A470" s="7" t="s">
        <v>55</v>
      </c>
    </row>
    <row r="471" spans="1:17" hidden="1">
      <c r="A471" s="7" t="s">
        <v>55</v>
      </c>
    </row>
    <row r="472" spans="1:17" hidden="1">
      <c r="A472" s="7" t="s">
        <v>55</v>
      </c>
    </row>
    <row r="473" spans="1:17" hidden="1">
      <c r="A473" s="7" t="s">
        <v>55</v>
      </c>
    </row>
    <row r="474" spans="1:17" hidden="1">
      <c r="A474" s="7" t="s">
        <v>55</v>
      </c>
    </row>
    <row r="475" spans="1:17" hidden="1">
      <c r="A475" s="7" t="s">
        <v>55</v>
      </c>
    </row>
    <row r="476" spans="1:17" hidden="1">
      <c r="A476" s="7" t="s">
        <v>56</v>
      </c>
    </row>
    <row r="477" spans="1:17" ht="27.225" customHeight="1">
      <c r="A477" s="7">
        <v>9</v>
      </c>
      <c r="B477" s="37" t="s">
        <v>246</v>
      </c>
      <c r="C477" s="38" t="s">
        <v>247</v>
      </c>
      <c r="D477" s="39"/>
      <c r="E477" s="39"/>
      <c r="F477" s="40" t="s">
        <v>68</v>
      </c>
      <c r="G477" s="46">
        <v>13</v>
      </c>
      <c r="H477" s="47"/>
      <c r="I477" s="43"/>
      <c r="J477" s="44">
        <f>IF(AND(G477= "",H477= ""), 0, ROUND(ROUND(I477, 2) * ROUND(IF(H477="",G477,H477),  2), 2))</f>
        <v/>
      </c>
      <c r="K477" s="7"/>
      <c r="M477" s="45">
        <v>0.08500000000000001</v>
      </c>
      <c r="Q477" s="7">
        <v>378</v>
      </c>
    </row>
    <row r="478" spans="1:17" hidden="1">
      <c r="A478" s="7" t="s">
        <v>59</v>
      </c>
    </row>
    <row r="479" spans="1:17" hidden="1">
      <c r="A479" s="7" t="s">
        <v>51</v>
      </c>
    </row>
    <row r="480" spans="1:17" hidden="1">
      <c r="A480" s="7">
        <v>6</v>
      </c>
    </row>
    <row r="481" spans="1:17" hidden="1">
      <c r="A481" s="7" t="s">
        <v>51</v>
      </c>
    </row>
    <row r="482" spans="1:17" hidden="1">
      <c r="A482" s="7">
        <v>6</v>
      </c>
    </row>
    <row r="483" spans="1:17" hidden="1">
      <c r="A483" s="7" t="s">
        <v>51</v>
      </c>
    </row>
    <row r="484" spans="1:17" hidden="1">
      <c r="A484" s="7">
        <v>6</v>
      </c>
    </row>
    <row r="485" spans="1:17" hidden="1">
      <c r="A485" s="7" t="s">
        <v>51</v>
      </c>
    </row>
    <row r="486" spans="1:17" hidden="1">
      <c r="A486" s="7" t="s">
        <v>48</v>
      </c>
    </row>
    <row r="487" spans="1:17">
      <c r="A487" s="7">
        <v>5</v>
      </c>
      <c r="B487" s="28" t="s">
        <v>248</v>
      </c>
      <c r="C487" s="33" t="s">
        <v>249</v>
      </c>
      <c r="D487" s="33"/>
      <c r="E487" s="33"/>
      <c r="F487" s="33"/>
      <c r="G487" s="33"/>
      <c r="H487" s="33"/>
      <c r="I487" s="33"/>
      <c r="J487" s="34"/>
      <c r="K487" s="7"/>
    </row>
    <row r="488" spans="1:17" hidden="1">
      <c r="A488" s="7" t="s">
        <v>47</v>
      </c>
    </row>
    <row r="489" spans="1:17">
      <c r="A489" s="7">
        <v>6</v>
      </c>
      <c r="B489" s="28" t="s">
        <v>250</v>
      </c>
      <c r="C489" s="35" t="s">
        <v>251</v>
      </c>
      <c r="D489" s="35"/>
      <c r="E489" s="35"/>
      <c r="F489" s="35"/>
      <c r="G489" s="35"/>
      <c r="H489" s="35"/>
      <c r="I489" s="35"/>
      <c r="J489" s="36"/>
      <c r="K489" s="7"/>
    </row>
    <row r="490" spans="1:17" hidden="1">
      <c r="A490" s="7" t="s">
        <v>55</v>
      </c>
    </row>
    <row r="491" spans="1:17" hidden="1">
      <c r="A491" s="7" t="s">
        <v>56</v>
      </c>
    </row>
    <row r="492" spans="1:17">
      <c r="A492" s="7">
        <v>9</v>
      </c>
      <c r="B492" s="37" t="s">
        <v>252</v>
      </c>
      <c r="C492" s="38" t="s">
        <v>253</v>
      </c>
      <c r="D492" s="39"/>
      <c r="E492" s="39"/>
      <c r="F492" s="40" t="s">
        <v>68</v>
      </c>
      <c r="G492" s="46">
        <v>30</v>
      </c>
      <c r="H492" s="47"/>
      <c r="I492" s="43"/>
      <c r="J492" s="44">
        <f>IF(AND(G492= "",H492= ""), 0, ROUND(ROUND(I492, 2) * ROUND(IF(H492="",G492,H492),  2), 2))</f>
        <v/>
      </c>
      <c r="K492" s="7"/>
      <c r="M492" s="45">
        <v>0.08500000000000001</v>
      </c>
      <c r="Q492" s="7">
        <v>378</v>
      </c>
    </row>
    <row r="493" spans="1:17" hidden="1">
      <c r="A493" s="7" t="s">
        <v>59</v>
      </c>
    </row>
    <row r="494" spans="1:17" hidden="1">
      <c r="A494" s="7" t="s">
        <v>51</v>
      </c>
    </row>
    <row r="495" spans="1:17">
      <c r="A495" s="7">
        <v>6</v>
      </c>
      <c r="B495" s="28" t="s">
        <v>254</v>
      </c>
      <c r="C495" s="35" t="s">
        <v>255</v>
      </c>
      <c r="D495" s="35"/>
      <c r="E495" s="35"/>
      <c r="F495" s="35"/>
      <c r="G495" s="35"/>
      <c r="H495" s="35"/>
      <c r="I495" s="35"/>
      <c r="J495" s="36"/>
      <c r="K495" s="7"/>
    </row>
    <row r="496" spans="1:17" hidden="1">
      <c r="A496" s="7" t="s">
        <v>55</v>
      </c>
    </row>
    <row r="497" spans="1:17" hidden="1">
      <c r="A497" s="7" t="s">
        <v>56</v>
      </c>
    </row>
    <row r="498" spans="1:17">
      <c r="A498" s="7">
        <v>9</v>
      </c>
      <c r="B498" s="37" t="s">
        <v>256</v>
      </c>
      <c r="C498" s="38" t="s">
        <v>253</v>
      </c>
      <c r="D498" s="39"/>
      <c r="E498" s="39"/>
      <c r="F498" s="40" t="s">
        <v>68</v>
      </c>
      <c r="G498" s="46">
        <v>30</v>
      </c>
      <c r="H498" s="47"/>
      <c r="I498" s="43"/>
      <c r="J498" s="44">
        <f>IF(AND(G498= "",H498= ""), 0, ROUND(ROUND(I498, 2) * ROUND(IF(H498="",G498,H498),  2), 2))</f>
        <v/>
      </c>
      <c r="K498" s="7"/>
      <c r="M498" s="45">
        <v>0.08500000000000001</v>
      </c>
      <c r="Q498" s="7">
        <v>378</v>
      </c>
    </row>
    <row r="499" spans="1:17" hidden="1">
      <c r="A499" s="7" t="s">
        <v>59</v>
      </c>
    </row>
    <row r="500" spans="1:17" hidden="1">
      <c r="A500" s="7" t="s">
        <v>51</v>
      </c>
    </row>
    <row r="501" spans="1:17" ht="15.8125" customHeight="1">
      <c r="A501" s="7">
        <v>6</v>
      </c>
      <c r="B501" s="28" t="s">
        <v>257</v>
      </c>
      <c r="C501" s="35" t="s">
        <v>258</v>
      </c>
      <c r="D501" s="35"/>
      <c r="E501" s="35"/>
      <c r="F501" s="35"/>
      <c r="G501" s="35"/>
      <c r="H501" s="35"/>
      <c r="I501" s="35"/>
      <c r="J501" s="36"/>
      <c r="K501" s="7"/>
    </row>
    <row r="502" spans="1:17" hidden="1">
      <c r="A502" s="7" t="s">
        <v>55</v>
      </c>
    </row>
    <row r="503" spans="1:17" hidden="1">
      <c r="A503" s="7" t="s">
        <v>56</v>
      </c>
    </row>
    <row r="504" spans="1:17">
      <c r="A504" s="7">
        <v>9</v>
      </c>
      <c r="B504" s="37" t="s">
        <v>259</v>
      </c>
      <c r="C504" s="38" t="s">
        <v>260</v>
      </c>
      <c r="D504" s="39"/>
      <c r="E504" s="39"/>
      <c r="F504" s="40" t="s">
        <v>68</v>
      </c>
      <c r="G504" s="46">
        <v>30</v>
      </c>
      <c r="H504" s="47"/>
      <c r="I504" s="43"/>
      <c r="J504" s="44">
        <f>IF(AND(G504= "",H504= ""), 0, ROUND(ROUND(I504, 2) * ROUND(IF(H504="",G504,H504),  2), 2))</f>
        <v/>
      </c>
      <c r="K504" s="7"/>
      <c r="M504" s="45">
        <v>0.08500000000000001</v>
      </c>
      <c r="Q504" s="7">
        <v>378</v>
      </c>
    </row>
    <row r="505" spans="1:17" hidden="1">
      <c r="A505" s="7" t="s">
        <v>59</v>
      </c>
    </row>
    <row r="506" spans="1:17" hidden="1">
      <c r="A506" s="7" t="s">
        <v>51</v>
      </c>
    </row>
    <row r="507" spans="1:17" hidden="1">
      <c r="A507" s="7" t="s">
        <v>48</v>
      </c>
    </row>
    <row r="508" spans="1:17" hidden="1">
      <c r="A508" s="7" t="s">
        <v>88</v>
      </c>
    </row>
    <row r="509" spans="1:17" ht="29.425" customHeight="1">
      <c r="A509" s="7">
        <v>4</v>
      </c>
      <c r="B509" s="28" t="s">
        <v>261</v>
      </c>
      <c r="C509" s="31" t="s">
        <v>262</v>
      </c>
      <c r="D509" s="31"/>
      <c r="E509" s="31"/>
      <c r="F509" s="31"/>
      <c r="G509" s="31"/>
      <c r="H509" s="31"/>
      <c r="I509" s="31"/>
      <c r="J509" s="32"/>
      <c r="K509" s="7"/>
    </row>
    <row r="510" spans="1:17" ht="16.9125" customHeight="1">
      <c r="A510" s="7">
        <v>5</v>
      </c>
      <c r="B510" s="28" t="s">
        <v>263</v>
      </c>
      <c r="C510" s="33" t="s">
        <v>264</v>
      </c>
      <c r="D510" s="33"/>
      <c r="E510" s="33"/>
      <c r="F510" s="33"/>
      <c r="G510" s="33"/>
      <c r="H510" s="33"/>
      <c r="I510" s="33"/>
      <c r="J510" s="34"/>
      <c r="K510" s="7"/>
    </row>
    <row r="511" spans="1:17" hidden="1">
      <c r="A511" s="7" t="s">
        <v>47</v>
      </c>
    </row>
    <row r="512" spans="1:17" hidden="1">
      <c r="A512" s="7" t="s">
        <v>47</v>
      </c>
    </row>
    <row r="513" spans="1:17" hidden="1">
      <c r="A513" s="7" t="s">
        <v>47</v>
      </c>
    </row>
    <row r="514" spans="1:17" hidden="1">
      <c r="A514" s="7" t="s">
        <v>48</v>
      </c>
    </row>
    <row r="515" spans="1:17" hidden="1">
      <c r="A515" s="7">
        <v>5</v>
      </c>
    </row>
    <row r="516" spans="1:17" hidden="1">
      <c r="A516" s="7" t="s">
        <v>48</v>
      </c>
    </row>
    <row r="517" spans="1:17" hidden="1">
      <c r="A517" s="7">
        <v>5</v>
      </c>
    </row>
    <row r="518" spans="1:17" hidden="1">
      <c r="A518" s="7" t="s">
        <v>48</v>
      </c>
    </row>
    <row r="519" spans="1:17" ht="16.9125" customHeight="1">
      <c r="A519" s="7">
        <v>5</v>
      </c>
      <c r="B519" s="28" t="s">
        <v>265</v>
      </c>
      <c r="C519" s="33" t="s">
        <v>266</v>
      </c>
      <c r="D519" s="33"/>
      <c r="E519" s="33"/>
      <c r="F519" s="33"/>
      <c r="G519" s="33"/>
      <c r="H519" s="33"/>
      <c r="I519" s="33"/>
      <c r="J519" s="34"/>
      <c r="K519" s="7"/>
    </row>
    <row r="520" spans="1:17" hidden="1">
      <c r="A520" s="7" t="s">
        <v>86</v>
      </c>
    </row>
    <row r="521" spans="1:17" hidden="1">
      <c r="A521" s="7" t="s">
        <v>47</v>
      </c>
    </row>
    <row r="522" spans="1:17" hidden="1">
      <c r="A522" s="7" t="s">
        <v>62</v>
      </c>
    </row>
    <row r="523" spans="1:17">
      <c r="A523" s="7">
        <v>9</v>
      </c>
      <c r="B523" s="37" t="s">
        <v>267</v>
      </c>
      <c r="C523" s="38" t="s">
        <v>268</v>
      </c>
      <c r="D523" s="39"/>
      <c r="E523" s="39"/>
      <c r="F523" s="40" t="s">
        <v>13</v>
      </c>
      <c r="G523" s="46">
        <v>252</v>
      </c>
      <c r="H523" s="47"/>
      <c r="I523" s="43"/>
      <c r="J523" s="44">
        <f>IF(AND(G523= "",H523= ""), 0, ROUND(ROUND(I523, 2) * ROUND(IF(H523="",G523,H523),  2), 2))</f>
        <v/>
      </c>
      <c r="K523" s="7"/>
      <c r="M523" s="45">
        <v>0.08500000000000001</v>
      </c>
      <c r="Q523" s="7">
        <v>378</v>
      </c>
    </row>
    <row r="524" spans="1:17" hidden="1">
      <c r="A524" s="7" t="s">
        <v>59</v>
      </c>
    </row>
    <row r="525" spans="1:17" hidden="1">
      <c r="A525" s="7" t="s">
        <v>48</v>
      </c>
    </row>
    <row r="526" spans="1:17" hidden="1">
      <c r="A526" s="7">
        <v>5</v>
      </c>
    </row>
    <row r="527" spans="1:17" hidden="1">
      <c r="A527" s="7" t="s">
        <v>48</v>
      </c>
    </row>
    <row r="528" spans="1:17" ht="33.825" customHeight="1">
      <c r="A528" s="7">
        <v>5</v>
      </c>
      <c r="B528" s="28" t="s">
        <v>269</v>
      </c>
      <c r="C528" s="33" t="s">
        <v>270</v>
      </c>
      <c r="D528" s="33"/>
      <c r="E528" s="33"/>
      <c r="F528" s="33"/>
      <c r="G528" s="33"/>
      <c r="H528" s="33"/>
      <c r="I528" s="33"/>
      <c r="J528" s="34"/>
      <c r="K528" s="7"/>
    </row>
    <row r="529" spans="1:17" hidden="1">
      <c r="A529" s="7" t="s">
        <v>47</v>
      </c>
    </row>
    <row r="530" spans="1:17" hidden="1">
      <c r="A530" s="7" t="s">
        <v>47</v>
      </c>
    </row>
    <row r="531" spans="1:17" hidden="1">
      <c r="A531" s="7" t="s">
        <v>47</v>
      </c>
    </row>
    <row r="532" spans="1:17" hidden="1">
      <c r="A532" s="7" t="s">
        <v>47</v>
      </c>
    </row>
    <row r="533" spans="1:17" hidden="1">
      <c r="A533" s="7" t="s">
        <v>47</v>
      </c>
    </row>
    <row r="534" spans="1:17" ht="16.9125" customHeight="1">
      <c r="A534" s="7">
        <v>6</v>
      </c>
      <c r="B534" s="28" t="s">
        <v>271</v>
      </c>
      <c r="C534" s="35" t="s">
        <v>272</v>
      </c>
      <c r="D534" s="35"/>
      <c r="E534" s="35"/>
      <c r="F534" s="35"/>
      <c r="G534" s="35"/>
      <c r="H534" s="35"/>
      <c r="I534" s="35"/>
      <c r="J534" s="36"/>
      <c r="K534" s="7"/>
    </row>
    <row r="535" spans="1:17" hidden="1">
      <c r="A535" s="7" t="s">
        <v>56</v>
      </c>
    </row>
    <row r="536" spans="1:17">
      <c r="A536" s="7">
        <v>9</v>
      </c>
      <c r="B536" s="37" t="s">
        <v>273</v>
      </c>
      <c r="C536" s="38" t="s">
        <v>118</v>
      </c>
      <c r="D536" s="39"/>
      <c r="E536" s="39"/>
      <c r="F536" s="40" t="s">
        <v>114</v>
      </c>
      <c r="G536" s="49">
        <v>32.76</v>
      </c>
      <c r="H536" s="50"/>
      <c r="I536" s="43"/>
      <c r="J536" s="44">
        <f>IF(AND(G536= "",H536= ""), 0, ROUND(ROUND(I536, 2) * ROUND(IF(H536="",G536,H536),  3), 2))</f>
        <v/>
      </c>
      <c r="K536" s="7"/>
      <c r="M536" s="45">
        <v>0.08500000000000001</v>
      </c>
      <c r="Q536" s="7">
        <v>378</v>
      </c>
    </row>
    <row r="537" spans="1:17" hidden="1">
      <c r="A537" s="7" t="s">
        <v>59</v>
      </c>
    </row>
    <row r="538" spans="1:17">
      <c r="A538" s="7">
        <v>9</v>
      </c>
      <c r="B538" s="37" t="s">
        <v>274</v>
      </c>
      <c r="C538" s="38" t="s">
        <v>186</v>
      </c>
      <c r="D538" s="39"/>
      <c r="E538" s="39"/>
      <c r="F538" s="40" t="s">
        <v>13</v>
      </c>
      <c r="G538" s="46">
        <v>26.3</v>
      </c>
      <c r="H538" s="47"/>
      <c r="I538" s="43"/>
      <c r="J538" s="44">
        <f>IF(AND(G538= "",H538= ""), 0, ROUND(ROUND(I538, 2) * ROUND(IF(H538="",G538,H538),  2), 2))</f>
        <v/>
      </c>
      <c r="K538" s="7"/>
      <c r="M538" s="45">
        <v>0.08500000000000001</v>
      </c>
      <c r="Q538" s="7">
        <v>378</v>
      </c>
    </row>
    <row r="539" spans="1:17" hidden="1">
      <c r="A539" s="7" t="s">
        <v>59</v>
      </c>
    </row>
    <row r="540" spans="1:17">
      <c r="A540" s="7">
        <v>9</v>
      </c>
      <c r="B540" s="37" t="s">
        <v>275</v>
      </c>
      <c r="C540" s="38" t="s">
        <v>155</v>
      </c>
      <c r="D540" s="39"/>
      <c r="E540" s="39"/>
      <c r="F540" s="40" t="s">
        <v>123</v>
      </c>
      <c r="G540" s="41">
        <v>126</v>
      </c>
      <c r="H540" s="42"/>
      <c r="I540" s="43"/>
      <c r="J540" s="44">
        <f>IF(AND(G540= "",H540= ""), 0, ROUND(ROUND(I540, 2) * ROUND(IF(H540="",G540,H540),  0), 2))</f>
        <v/>
      </c>
      <c r="K540" s="7"/>
      <c r="M540" s="45">
        <v>0.08500000000000001</v>
      </c>
      <c r="Q540" s="7">
        <v>378</v>
      </c>
    </row>
    <row r="541" spans="1:17" hidden="1">
      <c r="A541" s="7" t="s">
        <v>59</v>
      </c>
    </row>
    <row r="542" spans="1:17">
      <c r="A542" s="7">
        <v>9</v>
      </c>
      <c r="B542" s="37" t="s">
        <v>276</v>
      </c>
      <c r="C542" s="38" t="s">
        <v>157</v>
      </c>
      <c r="D542" s="39"/>
      <c r="E542" s="39"/>
      <c r="F542" s="40" t="s">
        <v>123</v>
      </c>
      <c r="G542" s="41">
        <v>756</v>
      </c>
      <c r="H542" s="42"/>
      <c r="I542" s="43"/>
      <c r="J542" s="44">
        <f>IF(AND(G542= "",H542= ""), 0, ROUND(ROUND(I542, 2) * ROUND(IF(H542="",G542,H542),  0), 2))</f>
        <v/>
      </c>
      <c r="K542" s="7"/>
      <c r="M542" s="45">
        <v>0.08500000000000001</v>
      </c>
      <c r="Q542" s="7">
        <v>378</v>
      </c>
    </row>
    <row r="543" spans="1:17" hidden="1">
      <c r="A543" s="7" t="s">
        <v>59</v>
      </c>
    </row>
    <row r="544" spans="1:17">
      <c r="A544" s="7">
        <v>9</v>
      </c>
      <c r="B544" s="37" t="s">
        <v>277</v>
      </c>
      <c r="C544" s="38" t="s">
        <v>278</v>
      </c>
      <c r="D544" s="39"/>
      <c r="E544" s="39"/>
      <c r="F544" s="40" t="s">
        <v>73</v>
      </c>
      <c r="G544" s="41">
        <v>1</v>
      </c>
      <c r="H544" s="42"/>
      <c r="I544" s="43"/>
      <c r="J544" s="44">
        <f>IF(AND(G544= "",H544= ""), 0, ROUND(ROUND(I544, 2) * ROUND(IF(H544="",G544,H544),  0), 2))</f>
        <v/>
      </c>
      <c r="K544" s="7"/>
      <c r="M544" s="45">
        <v>0.08500000000000001</v>
      </c>
      <c r="Q544" s="7">
        <v>378</v>
      </c>
    </row>
    <row r="545" spans="1:17" hidden="1">
      <c r="A545" s="7" t="s">
        <v>59</v>
      </c>
    </row>
    <row r="546" spans="1:17" hidden="1">
      <c r="A546" s="7" t="s">
        <v>51</v>
      </c>
    </row>
    <row r="547" spans="1:17">
      <c r="A547" s="7">
        <v>6</v>
      </c>
      <c r="B547" s="28" t="s">
        <v>279</v>
      </c>
      <c r="C547" s="35" t="s">
        <v>164</v>
      </c>
      <c r="D547" s="35"/>
      <c r="E547" s="35"/>
      <c r="F547" s="35"/>
      <c r="G547" s="35"/>
      <c r="H547" s="35"/>
      <c r="I547" s="35"/>
      <c r="J547" s="36"/>
      <c r="K547" s="7"/>
    </row>
    <row r="548" spans="1:17" hidden="1">
      <c r="A548" s="7" t="s">
        <v>55</v>
      </c>
    </row>
    <row r="549" spans="1:17" hidden="1">
      <c r="A549" s="7" t="s">
        <v>56</v>
      </c>
    </row>
    <row r="550" spans="1:17">
      <c r="A550" s="7">
        <v>9</v>
      </c>
      <c r="B550" s="37" t="s">
        <v>280</v>
      </c>
      <c r="C550" s="38" t="s">
        <v>281</v>
      </c>
      <c r="D550" s="39"/>
      <c r="E550" s="39"/>
      <c r="F550" s="40" t="s">
        <v>13</v>
      </c>
      <c r="G550" s="46">
        <v>256</v>
      </c>
      <c r="H550" s="47"/>
      <c r="I550" s="43"/>
      <c r="J550" s="44">
        <f>IF(AND(G550= "",H550= ""), 0, ROUND(ROUND(I550, 2) * ROUND(IF(H550="",G550,H550),  2), 2))</f>
        <v/>
      </c>
      <c r="K550" s="7"/>
      <c r="M550" s="45">
        <v>0.08500000000000001</v>
      </c>
      <c r="Q550" s="7">
        <v>378</v>
      </c>
    </row>
    <row r="551" spans="1:17" hidden="1">
      <c r="A551" s="7" t="s">
        <v>59</v>
      </c>
    </row>
    <row r="552" spans="1:17" hidden="1">
      <c r="A552" s="7" t="s">
        <v>51</v>
      </c>
    </row>
    <row r="553" spans="1:17" ht="16.9125" customHeight="1">
      <c r="A553" s="7">
        <v>6</v>
      </c>
      <c r="B553" s="28" t="s">
        <v>282</v>
      </c>
      <c r="C553" s="35" t="s">
        <v>169</v>
      </c>
      <c r="D553" s="35"/>
      <c r="E553" s="35"/>
      <c r="F553" s="35"/>
      <c r="G553" s="35"/>
      <c r="H553" s="35"/>
      <c r="I553" s="35"/>
      <c r="J553" s="36"/>
      <c r="K553" s="7"/>
    </row>
    <row r="554" spans="1:17" hidden="1">
      <c r="A554" s="7" t="s">
        <v>55</v>
      </c>
    </row>
    <row r="555" spans="1:17" hidden="1">
      <c r="A555" s="7" t="s">
        <v>56</v>
      </c>
    </row>
    <row r="556" spans="1:17">
      <c r="A556" s="7">
        <v>9</v>
      </c>
      <c r="B556" s="37" t="s">
        <v>283</v>
      </c>
      <c r="C556" s="38" t="s">
        <v>171</v>
      </c>
      <c r="D556" s="39"/>
      <c r="E556" s="39"/>
      <c r="F556" s="40" t="s">
        <v>13</v>
      </c>
      <c r="G556" s="46">
        <v>256</v>
      </c>
      <c r="H556" s="47"/>
      <c r="I556" s="43"/>
      <c r="J556" s="44">
        <f>IF(AND(G556= "",H556= ""), 0, ROUND(ROUND(I556, 2) * ROUND(IF(H556="",G556,H556),  2), 2))</f>
        <v/>
      </c>
      <c r="K556" s="7"/>
      <c r="M556" s="45">
        <v>0.08500000000000001</v>
      </c>
      <c r="Q556" s="7">
        <v>378</v>
      </c>
    </row>
    <row r="557" spans="1:17" hidden="1">
      <c r="A557" s="7" t="s">
        <v>59</v>
      </c>
    </row>
    <row r="558" spans="1:17" hidden="1">
      <c r="A558" s="7" t="s">
        <v>51</v>
      </c>
    </row>
    <row r="559" spans="1:17" hidden="1">
      <c r="A559" s="7" t="s">
        <v>48</v>
      </c>
    </row>
    <row r="560" spans="1:17" hidden="1">
      <c r="A560" s="7" t="s">
        <v>88</v>
      </c>
    </row>
    <row r="561" spans="1:17" ht="36.025" customHeight="1">
      <c r="A561" s="7">
        <v>4</v>
      </c>
      <c r="B561" s="28" t="s">
        <v>284</v>
      </c>
      <c r="C561" s="31" t="s">
        <v>285</v>
      </c>
      <c r="D561" s="31"/>
      <c r="E561" s="31"/>
      <c r="F561" s="31"/>
      <c r="G561" s="31"/>
      <c r="H561" s="31"/>
      <c r="I561" s="31"/>
      <c r="J561" s="32"/>
      <c r="K561" s="7"/>
    </row>
    <row r="562" spans="1:17" ht="33.825" customHeight="1">
      <c r="A562" s="7">
        <v>5</v>
      </c>
      <c r="B562" s="28" t="s">
        <v>286</v>
      </c>
      <c r="C562" s="33" t="s">
        <v>287</v>
      </c>
      <c r="D562" s="33"/>
      <c r="E562" s="33"/>
      <c r="F562" s="33"/>
      <c r="G562" s="33"/>
      <c r="H562" s="33"/>
      <c r="I562" s="33"/>
      <c r="J562" s="34"/>
      <c r="K562" s="7"/>
    </row>
    <row r="563" spans="1:17" hidden="1">
      <c r="A563" s="7" t="s">
        <v>47</v>
      </c>
    </row>
    <row r="564" spans="1:17" hidden="1">
      <c r="A564" s="7" t="s">
        <v>47</v>
      </c>
    </row>
    <row r="565" spans="1:17" hidden="1">
      <c r="A565" s="7" t="s">
        <v>47</v>
      </c>
    </row>
    <row r="566" spans="1:17" hidden="1">
      <c r="A566" s="7" t="s">
        <v>47</v>
      </c>
    </row>
    <row r="567" spans="1:17" ht="16.9125" customHeight="1">
      <c r="A567" s="7">
        <v>6</v>
      </c>
      <c r="B567" s="28" t="s">
        <v>288</v>
      </c>
      <c r="C567" s="35" t="s">
        <v>289</v>
      </c>
      <c r="D567" s="35"/>
      <c r="E567" s="35"/>
      <c r="F567" s="35"/>
      <c r="G567" s="35"/>
      <c r="H567" s="35"/>
      <c r="I567" s="35"/>
      <c r="J567" s="36"/>
      <c r="K567" s="7"/>
    </row>
    <row r="568" spans="1:17" hidden="1">
      <c r="A568" s="7" t="s">
        <v>55</v>
      </c>
    </row>
    <row r="569" spans="1:17" hidden="1">
      <c r="A569" s="7" t="s">
        <v>56</v>
      </c>
    </row>
    <row r="570" spans="1:17">
      <c r="A570" s="7">
        <v>9</v>
      </c>
      <c r="B570" s="37" t="s">
        <v>290</v>
      </c>
      <c r="C570" s="38" t="s">
        <v>291</v>
      </c>
      <c r="D570" s="39"/>
      <c r="E570" s="39"/>
      <c r="F570" s="40" t="s">
        <v>13</v>
      </c>
      <c r="G570" s="46">
        <v>24.8</v>
      </c>
      <c r="H570" s="47"/>
      <c r="I570" s="43"/>
      <c r="J570" s="44">
        <f>IF(AND(G570= "",H570= ""), 0, ROUND(ROUND(I570, 2) * ROUND(IF(H570="",G570,H570),  2), 2))</f>
        <v/>
      </c>
      <c r="K570" s="7"/>
      <c r="M570" s="45">
        <v>0.08500000000000001</v>
      </c>
      <c r="Q570" s="7">
        <v>378</v>
      </c>
    </row>
    <row r="571" spans="1:17" hidden="1">
      <c r="A571" s="7" t="s">
        <v>59</v>
      </c>
    </row>
    <row r="572" spans="1:17">
      <c r="A572" s="7">
        <v>9</v>
      </c>
      <c r="B572" s="37" t="s">
        <v>292</v>
      </c>
      <c r="C572" s="38" t="s">
        <v>293</v>
      </c>
      <c r="D572" s="39"/>
      <c r="E572" s="39"/>
      <c r="F572" s="40" t="s">
        <v>13</v>
      </c>
      <c r="G572" s="46">
        <v>24.8</v>
      </c>
      <c r="H572" s="47"/>
      <c r="I572" s="43"/>
      <c r="J572" s="44">
        <f>IF(AND(G572= "",H572= ""), 0, ROUND(ROUND(I572, 2) * ROUND(IF(H572="",G572,H572),  2), 2))</f>
        <v/>
      </c>
      <c r="K572" s="7"/>
      <c r="M572" s="45">
        <v>0.08500000000000001</v>
      </c>
      <c r="Q572" s="7">
        <v>378</v>
      </c>
    </row>
    <row r="573" spans="1:17" hidden="1">
      <c r="A573" s="7" t="s">
        <v>59</v>
      </c>
    </row>
    <row r="574" spans="1:17">
      <c r="A574" s="7">
        <v>9</v>
      </c>
      <c r="B574" s="37" t="s">
        <v>294</v>
      </c>
      <c r="C574" s="38" t="s">
        <v>295</v>
      </c>
      <c r="D574" s="39"/>
      <c r="E574" s="39"/>
      <c r="F574" s="40" t="s">
        <v>13</v>
      </c>
      <c r="G574" s="46">
        <v>49.6</v>
      </c>
      <c r="H574" s="47"/>
      <c r="I574" s="43"/>
      <c r="J574" s="44">
        <f>IF(AND(G574= "",H574= ""), 0, ROUND(ROUND(I574, 2) * ROUND(IF(H574="",G574,H574),  2), 2))</f>
        <v/>
      </c>
      <c r="K574" s="7"/>
      <c r="M574" s="45">
        <v>0.08500000000000001</v>
      </c>
      <c r="Q574" s="7">
        <v>378</v>
      </c>
    </row>
    <row r="575" spans="1:17" hidden="1">
      <c r="A575" s="7" t="s">
        <v>59</v>
      </c>
    </row>
    <row r="576" spans="1:17">
      <c r="A576" s="7">
        <v>9</v>
      </c>
      <c r="B576" s="37" t="s">
        <v>296</v>
      </c>
      <c r="C576" s="38" t="s">
        <v>297</v>
      </c>
      <c r="D576" s="39"/>
      <c r="E576" s="39"/>
      <c r="F576" s="40" t="s">
        <v>68</v>
      </c>
      <c r="G576" s="46">
        <v>2</v>
      </c>
      <c r="H576" s="47"/>
      <c r="I576" s="43"/>
      <c r="J576" s="44">
        <f>IF(AND(G576= "",H576= ""), 0, ROUND(ROUND(I576, 2) * ROUND(IF(H576="",G576,H576),  2), 2))</f>
        <v/>
      </c>
      <c r="K576" s="7"/>
      <c r="M576" s="45">
        <v>0.08500000000000001</v>
      </c>
      <c r="Q576" s="7">
        <v>378</v>
      </c>
    </row>
    <row r="577" spans="1:17" hidden="1">
      <c r="A577" s="7" t="s">
        <v>59</v>
      </c>
    </row>
    <row r="578" spans="1:17" hidden="1">
      <c r="A578" s="7" t="s">
        <v>51</v>
      </c>
    </row>
    <row r="579" spans="1:17" hidden="1">
      <c r="A579" s="7" t="s">
        <v>48</v>
      </c>
    </row>
    <row r="580" spans="1:17">
      <c r="A580" s="7">
        <v>5</v>
      </c>
      <c r="B580" s="28" t="s">
        <v>298</v>
      </c>
      <c r="C580" s="33" t="s">
        <v>299</v>
      </c>
      <c r="D580" s="33"/>
      <c r="E580" s="33"/>
      <c r="F580" s="33"/>
      <c r="G580" s="33"/>
      <c r="H580" s="33"/>
      <c r="I580" s="33"/>
      <c r="J580" s="34"/>
      <c r="K580" s="7"/>
    </row>
    <row r="581" spans="1:17">
      <c r="A581" s="7">
        <v>6</v>
      </c>
      <c r="B581" s="28" t="s">
        <v>300</v>
      </c>
      <c r="C581" s="35" t="s">
        <v>299</v>
      </c>
      <c r="D581" s="35"/>
      <c r="E581" s="35"/>
      <c r="F581" s="35"/>
      <c r="G581" s="35"/>
      <c r="H581" s="35"/>
      <c r="I581" s="35"/>
      <c r="J581" s="36"/>
      <c r="K581" s="7"/>
    </row>
    <row r="582" spans="1:17" hidden="1">
      <c r="A582" s="7" t="s">
        <v>55</v>
      </c>
    </row>
    <row r="583" spans="1:17" hidden="1">
      <c r="A583" s="7" t="s">
        <v>55</v>
      </c>
    </row>
    <row r="584" spans="1:17" hidden="1">
      <c r="A584" s="7" t="s">
        <v>55</v>
      </c>
    </row>
    <row r="585" spans="1:17" hidden="1">
      <c r="A585" s="7" t="s">
        <v>55</v>
      </c>
    </row>
    <row r="586" spans="1:17" hidden="1">
      <c r="A586" s="7" t="s">
        <v>55</v>
      </c>
    </row>
    <row r="587" spans="1:17" hidden="1">
      <c r="A587" s="7" t="s">
        <v>55</v>
      </c>
    </row>
    <row r="588" spans="1:17" hidden="1">
      <c r="A588" s="7" t="s">
        <v>55</v>
      </c>
    </row>
    <row r="589" spans="1:17" hidden="1">
      <c r="A589" s="7" t="s">
        <v>55</v>
      </c>
    </row>
    <row r="590" spans="1:17" hidden="1">
      <c r="A590" s="7" t="s">
        <v>56</v>
      </c>
    </row>
    <row r="591" spans="1:17">
      <c r="A591" s="7">
        <v>8</v>
      </c>
      <c r="B591" s="37" t="s">
        <v>301</v>
      </c>
      <c r="C591" s="48" t="s">
        <v>302</v>
      </c>
      <c r="D591" s="48"/>
      <c r="E591" s="48"/>
      <c r="J591" s="39"/>
      <c r="K591" s="7"/>
    </row>
    <row r="592" spans="1:17">
      <c r="A592" s="7">
        <v>9</v>
      </c>
      <c r="B592" s="37" t="s">
        <v>303</v>
      </c>
      <c r="C592" s="38" t="s">
        <v>118</v>
      </c>
      <c r="D592" s="39"/>
      <c r="E592" s="39"/>
      <c r="F592" s="40" t="s">
        <v>13</v>
      </c>
      <c r="G592" s="46">
        <v>99.66</v>
      </c>
      <c r="H592" s="47"/>
      <c r="I592" s="43"/>
      <c r="J592" s="44">
        <f>IF(AND(G592= "",H592= ""), 0, ROUND(ROUND(I592, 2) * ROUND(IF(H592="",G592,H592),  2), 2))</f>
        <v/>
      </c>
      <c r="K592" s="7"/>
      <c r="M592" s="45">
        <v>0.08500000000000001</v>
      </c>
      <c r="Q592" s="7">
        <v>378</v>
      </c>
    </row>
    <row r="593" spans="1:17" hidden="1">
      <c r="A593" s="7" t="s">
        <v>59</v>
      </c>
    </row>
    <row r="594" spans="1:17">
      <c r="A594" s="7">
        <v>9</v>
      </c>
      <c r="B594" s="37" t="s">
        <v>304</v>
      </c>
      <c r="C594" s="38" t="s">
        <v>120</v>
      </c>
      <c r="D594" s="39"/>
      <c r="E594" s="39"/>
      <c r="F594" s="40" t="s">
        <v>13</v>
      </c>
      <c r="G594" s="46">
        <v>996.6</v>
      </c>
      <c r="H594" s="47"/>
      <c r="I594" s="43"/>
      <c r="J594" s="44">
        <f>IF(AND(G594= "",H594= ""), 0, ROUND(ROUND(I594, 2) * ROUND(IF(H594="",G594,H594),  2), 2))</f>
        <v/>
      </c>
      <c r="K594" s="7"/>
      <c r="M594" s="45">
        <v>0.08500000000000001</v>
      </c>
      <c r="Q594" s="7">
        <v>378</v>
      </c>
    </row>
    <row r="595" spans="1:17" hidden="1">
      <c r="A595" s="7" t="s">
        <v>59</v>
      </c>
    </row>
    <row r="596" spans="1:17">
      <c r="A596" s="7">
        <v>9</v>
      </c>
      <c r="B596" s="37" t="s">
        <v>305</v>
      </c>
      <c r="C596" s="38" t="s">
        <v>122</v>
      </c>
      <c r="D596" s="39"/>
      <c r="E596" s="39"/>
      <c r="F596" s="40" t="s">
        <v>13</v>
      </c>
      <c r="G596" s="46">
        <v>3986</v>
      </c>
      <c r="H596" s="47"/>
      <c r="I596" s="43"/>
      <c r="J596" s="44">
        <f>IF(AND(G596= "",H596= ""), 0, ROUND(ROUND(I596, 2) * ROUND(IF(H596="",G596,H596),  2), 2))</f>
        <v/>
      </c>
      <c r="K596" s="7"/>
      <c r="M596" s="45">
        <v>0.08500000000000001</v>
      </c>
      <c r="Q596" s="7">
        <v>378</v>
      </c>
    </row>
    <row r="597" spans="1:17" hidden="1">
      <c r="A597" s="7" t="s">
        <v>59</v>
      </c>
    </row>
    <row r="598" spans="1:17">
      <c r="A598" s="7">
        <v>9</v>
      </c>
      <c r="B598" s="37" t="s">
        <v>306</v>
      </c>
      <c r="C598" s="38" t="s">
        <v>307</v>
      </c>
      <c r="D598" s="39"/>
      <c r="E598" s="39"/>
      <c r="F598" s="40" t="s">
        <v>13</v>
      </c>
      <c r="G598" s="46">
        <v>3986</v>
      </c>
      <c r="H598" s="47"/>
      <c r="I598" s="43"/>
      <c r="J598" s="44">
        <f>IF(AND(G598= "",H598= ""), 0, ROUND(ROUND(I598, 2) * ROUND(IF(H598="",G598,H598),  2), 2))</f>
        <v/>
      </c>
      <c r="K598" s="7"/>
      <c r="M598" s="45">
        <v>0.08500000000000001</v>
      </c>
      <c r="Q598" s="7">
        <v>378</v>
      </c>
    </row>
    <row r="599" spans="1:17" hidden="1">
      <c r="A599" s="7" t="s">
        <v>59</v>
      </c>
    </row>
    <row r="600" spans="1:17" hidden="1">
      <c r="A600" s="7" t="s">
        <v>128</v>
      </c>
    </row>
    <row r="601" spans="1:17">
      <c r="A601" s="7">
        <v>8</v>
      </c>
      <c r="B601" s="37" t="s">
        <v>308</v>
      </c>
      <c r="C601" s="48" t="s">
        <v>309</v>
      </c>
      <c r="D601" s="48"/>
      <c r="E601" s="48"/>
      <c r="J601" s="39"/>
      <c r="K601" s="7"/>
    </row>
    <row r="602" spans="1:17">
      <c r="A602" s="7">
        <v>9</v>
      </c>
      <c r="B602" s="37" t="s">
        <v>310</v>
      </c>
      <c r="C602" s="38" t="s">
        <v>118</v>
      </c>
      <c r="D602" s="39"/>
      <c r="E602" s="39"/>
      <c r="F602" s="40" t="s">
        <v>13</v>
      </c>
      <c r="G602" s="46">
        <v>198.75</v>
      </c>
      <c r="H602" s="47"/>
      <c r="I602" s="43"/>
      <c r="J602" s="44">
        <f>IF(AND(G602= "",H602= ""), 0, ROUND(ROUND(I602, 2) * ROUND(IF(H602="",G602,H602),  2), 2))</f>
        <v/>
      </c>
      <c r="K602" s="7"/>
      <c r="M602" s="45">
        <v>0.08500000000000001</v>
      </c>
      <c r="Q602" s="7">
        <v>378</v>
      </c>
    </row>
    <row r="603" spans="1:17" hidden="1">
      <c r="A603" s="7" t="s">
        <v>59</v>
      </c>
    </row>
    <row r="604" spans="1:17">
      <c r="A604" s="7">
        <v>9</v>
      </c>
      <c r="B604" s="37" t="s">
        <v>311</v>
      </c>
      <c r="C604" s="38" t="s">
        <v>120</v>
      </c>
      <c r="D604" s="39"/>
      <c r="E604" s="39"/>
      <c r="F604" s="40" t="s">
        <v>13</v>
      </c>
      <c r="G604" s="46">
        <v>1987.5</v>
      </c>
      <c r="H604" s="47"/>
      <c r="I604" s="43"/>
      <c r="J604" s="44">
        <f>IF(AND(G604= "",H604= ""), 0, ROUND(ROUND(I604, 2) * ROUND(IF(H604="",G604,H604),  2), 2))</f>
        <v/>
      </c>
      <c r="K604" s="7"/>
      <c r="M604" s="45">
        <v>0.08500000000000001</v>
      </c>
      <c r="Q604" s="7">
        <v>378</v>
      </c>
    </row>
    <row r="605" spans="1:17" hidden="1">
      <c r="A605" s="7" t="s">
        <v>59</v>
      </c>
    </row>
    <row r="606" spans="1:17">
      <c r="A606" s="7">
        <v>9</v>
      </c>
      <c r="B606" s="37" t="s">
        <v>312</v>
      </c>
      <c r="C606" s="38" t="s">
        <v>122</v>
      </c>
      <c r="D606" s="39"/>
      <c r="E606" s="39"/>
      <c r="F606" s="40" t="s">
        <v>13</v>
      </c>
      <c r="G606" s="46">
        <v>7950</v>
      </c>
      <c r="H606" s="47"/>
      <c r="I606" s="43"/>
      <c r="J606" s="44">
        <f>IF(AND(G606= "",H606= ""), 0, ROUND(ROUND(I606, 2) * ROUND(IF(H606="",G606,H606),  2), 2))</f>
        <v/>
      </c>
      <c r="K606" s="7"/>
      <c r="M606" s="45">
        <v>0.08500000000000001</v>
      </c>
      <c r="Q606" s="7">
        <v>378</v>
      </c>
    </row>
    <row r="607" spans="1:17" hidden="1">
      <c r="A607" s="7" t="s">
        <v>59</v>
      </c>
    </row>
    <row r="608" spans="1:17">
      <c r="A608" s="7">
        <v>9</v>
      </c>
      <c r="B608" s="37" t="s">
        <v>313</v>
      </c>
      <c r="C608" s="38" t="s">
        <v>307</v>
      </c>
      <c r="D608" s="39"/>
      <c r="E608" s="39"/>
      <c r="F608" s="40" t="s">
        <v>13</v>
      </c>
      <c r="G608" s="46">
        <v>4969</v>
      </c>
      <c r="H608" s="47"/>
      <c r="I608" s="43"/>
      <c r="J608" s="44">
        <f>IF(AND(G608= "",H608= ""), 0, ROUND(ROUND(I608, 2) * ROUND(IF(H608="",G608,H608),  2), 2))</f>
        <v/>
      </c>
      <c r="K608" s="7"/>
      <c r="M608" s="45">
        <v>0.08500000000000001</v>
      </c>
      <c r="Q608" s="7">
        <v>378</v>
      </c>
    </row>
    <row r="609" spans="1:17" hidden="1">
      <c r="A609" s="7" t="s">
        <v>59</v>
      </c>
    </row>
    <row r="610" spans="1:17" hidden="1">
      <c r="A610" s="7" t="s">
        <v>128</v>
      </c>
    </row>
    <row r="611" spans="1:17" hidden="1">
      <c r="A611" s="7" t="s">
        <v>51</v>
      </c>
    </row>
    <row r="612" spans="1:17" ht="16.9125" customHeight="1">
      <c r="A612" s="7">
        <v>6</v>
      </c>
      <c r="B612" s="28" t="s">
        <v>314</v>
      </c>
      <c r="C612" s="35" t="s">
        <v>315</v>
      </c>
      <c r="D612" s="35"/>
      <c r="E612" s="35"/>
      <c r="F612" s="35"/>
      <c r="G612" s="35"/>
      <c r="H612" s="35"/>
      <c r="I612" s="35"/>
      <c r="J612" s="36"/>
      <c r="K612" s="7"/>
    </row>
    <row r="613" spans="1:17" hidden="1">
      <c r="A613" s="7" t="s">
        <v>55</v>
      </c>
    </row>
    <row r="614" spans="1:17" hidden="1">
      <c r="A614" s="7" t="s">
        <v>55</v>
      </c>
    </row>
    <row r="615" spans="1:17" hidden="1">
      <c r="A615" s="7" t="s">
        <v>56</v>
      </c>
    </row>
    <row r="616" spans="1:17">
      <c r="A616" s="7">
        <v>8</v>
      </c>
      <c r="B616" s="37" t="s">
        <v>316</v>
      </c>
      <c r="C616" s="48" t="s">
        <v>317</v>
      </c>
      <c r="D616" s="48"/>
      <c r="E616" s="48"/>
      <c r="J616" s="39"/>
      <c r="K616" s="7"/>
    </row>
    <row r="617" spans="1:17">
      <c r="A617" s="7">
        <v>9</v>
      </c>
      <c r="B617" s="37" t="s">
        <v>318</v>
      </c>
      <c r="C617" s="38" t="s">
        <v>319</v>
      </c>
      <c r="D617" s="39"/>
      <c r="E617" s="39"/>
      <c r="F617" s="40" t="s">
        <v>73</v>
      </c>
      <c r="G617" s="41">
        <v>1</v>
      </c>
      <c r="H617" s="42"/>
      <c r="I617" s="43"/>
      <c r="J617" s="44">
        <f>IF(AND(G617= "",H617= ""), 0, ROUND(ROUND(I617, 2) * ROUND(IF(H617="",G617,H617),  0), 2))</f>
        <v/>
      </c>
      <c r="K617" s="7"/>
      <c r="M617" s="45">
        <v>0.08500000000000001</v>
      </c>
      <c r="Q617" s="7">
        <v>378</v>
      </c>
    </row>
    <row r="618" spans="1:17" hidden="1">
      <c r="A618" s="7" t="s">
        <v>59</v>
      </c>
    </row>
    <row r="619" spans="1:17" hidden="1">
      <c r="A619" s="7" t="s">
        <v>128</v>
      </c>
    </row>
    <row r="620" spans="1:17" hidden="1">
      <c r="A620" s="7" t="s">
        <v>51</v>
      </c>
    </row>
    <row r="621" spans="1:17" hidden="1">
      <c r="A621" s="7" t="s">
        <v>48</v>
      </c>
    </row>
    <row r="622" spans="1:17">
      <c r="A622" s="7">
        <v>5</v>
      </c>
      <c r="B622" s="28" t="s">
        <v>320</v>
      </c>
      <c r="C622" s="33" t="s">
        <v>321</v>
      </c>
      <c r="D622" s="33"/>
      <c r="E622" s="33"/>
      <c r="F622" s="33"/>
      <c r="G622" s="33"/>
      <c r="H622" s="33"/>
      <c r="I622" s="33"/>
      <c r="J622" s="34"/>
      <c r="K622" s="7"/>
    </row>
    <row r="623" spans="1:17" hidden="1">
      <c r="A623" s="7" t="s">
        <v>47</v>
      </c>
    </row>
    <row r="624" spans="1:17" hidden="1">
      <c r="A624" s="7" t="s">
        <v>47</v>
      </c>
    </row>
    <row r="625" spans="1:17" hidden="1">
      <c r="A625" s="7" t="s">
        <v>47</v>
      </c>
    </row>
    <row r="626" spans="1:17" hidden="1">
      <c r="A626" s="7" t="s">
        <v>47</v>
      </c>
    </row>
    <row r="627" spans="1:17" ht="16.9125" customHeight="1">
      <c r="A627" s="7">
        <v>6</v>
      </c>
      <c r="B627" s="28" t="s">
        <v>322</v>
      </c>
      <c r="C627" s="35" t="s">
        <v>323</v>
      </c>
      <c r="D627" s="35"/>
      <c r="E627" s="35"/>
      <c r="F627" s="35"/>
      <c r="G627" s="35"/>
      <c r="H627" s="35"/>
      <c r="I627" s="35"/>
      <c r="J627" s="36"/>
      <c r="K627" s="7"/>
    </row>
    <row r="628" spans="1:17" hidden="1">
      <c r="A628" s="7" t="s">
        <v>55</v>
      </c>
    </row>
    <row r="629" spans="1:17" hidden="1">
      <c r="A629" s="7" t="s">
        <v>56</v>
      </c>
    </row>
    <row r="630" spans="1:17">
      <c r="A630" s="7">
        <v>9</v>
      </c>
      <c r="B630" s="37" t="s">
        <v>324</v>
      </c>
      <c r="C630" s="38" t="s">
        <v>118</v>
      </c>
      <c r="D630" s="39"/>
      <c r="E630" s="39"/>
      <c r="F630" s="40" t="s">
        <v>114</v>
      </c>
      <c r="G630" s="49">
        <v>0.51</v>
      </c>
      <c r="H630" s="50"/>
      <c r="I630" s="43"/>
      <c r="J630" s="44">
        <f>IF(AND(G630= "",H630= ""), 0, ROUND(ROUND(I630, 2) * ROUND(IF(H630="",G630,H630),  3), 2))</f>
        <v/>
      </c>
      <c r="K630" s="7"/>
      <c r="M630" s="45">
        <v>0.08500000000000001</v>
      </c>
      <c r="Q630" s="7">
        <v>378</v>
      </c>
    </row>
    <row r="631" spans="1:17" hidden="1">
      <c r="A631" s="7" t="s">
        <v>59</v>
      </c>
    </row>
    <row r="632" spans="1:17">
      <c r="A632" s="7">
        <v>9</v>
      </c>
      <c r="B632" s="37" t="s">
        <v>325</v>
      </c>
      <c r="C632" s="38" t="s">
        <v>120</v>
      </c>
      <c r="D632" s="39"/>
      <c r="E632" s="39"/>
      <c r="F632" s="40" t="s">
        <v>13</v>
      </c>
      <c r="G632" s="46">
        <v>3.36</v>
      </c>
      <c r="H632" s="47"/>
      <c r="I632" s="43"/>
      <c r="J632" s="44">
        <f>IF(AND(G632= "",H632= ""), 0, ROUND(ROUND(I632, 2) * ROUND(IF(H632="",G632,H632),  2), 2))</f>
        <v/>
      </c>
      <c r="K632" s="7"/>
      <c r="M632" s="45">
        <v>0.08500000000000001</v>
      </c>
      <c r="Q632" s="7">
        <v>378</v>
      </c>
    </row>
    <row r="633" spans="1:17" hidden="1">
      <c r="A633" s="7" t="s">
        <v>59</v>
      </c>
    </row>
    <row r="634" spans="1:17">
      <c r="A634" s="7">
        <v>9</v>
      </c>
      <c r="B634" s="37" t="s">
        <v>326</v>
      </c>
      <c r="C634" s="38" t="s">
        <v>122</v>
      </c>
      <c r="D634" s="39"/>
      <c r="E634" s="39"/>
      <c r="F634" s="40" t="s">
        <v>123</v>
      </c>
      <c r="G634" s="41">
        <v>71</v>
      </c>
      <c r="H634" s="42"/>
      <c r="I634" s="43"/>
      <c r="J634" s="44">
        <f>IF(AND(G634= "",H634= ""), 0, ROUND(ROUND(I634, 2) * ROUND(IF(H634="",G634,H634),  0), 2))</f>
        <v/>
      </c>
      <c r="K634" s="7"/>
      <c r="M634" s="45">
        <v>0.08500000000000001</v>
      </c>
      <c r="Q634" s="7">
        <v>378</v>
      </c>
    </row>
    <row r="635" spans="1:17" hidden="1">
      <c r="A635" s="7" t="s">
        <v>59</v>
      </c>
    </row>
    <row r="636" spans="1:17" hidden="1">
      <c r="A636" s="7" t="s">
        <v>51</v>
      </c>
    </row>
    <row r="637" spans="1:17" ht="16.9125" customHeight="1">
      <c r="A637" s="7">
        <v>6</v>
      </c>
      <c r="B637" s="28" t="s">
        <v>327</v>
      </c>
      <c r="C637" s="35" t="s">
        <v>328</v>
      </c>
      <c r="D637" s="35"/>
      <c r="E637" s="35"/>
      <c r="F637" s="35"/>
      <c r="G637" s="35"/>
      <c r="H637" s="35"/>
      <c r="I637" s="35"/>
      <c r="J637" s="36"/>
      <c r="K637" s="7"/>
    </row>
    <row r="638" spans="1:17" hidden="1">
      <c r="A638" s="7" t="s">
        <v>56</v>
      </c>
    </row>
    <row r="639" spans="1:17">
      <c r="A639" s="7">
        <v>9</v>
      </c>
      <c r="B639" s="37" t="s">
        <v>329</v>
      </c>
      <c r="C639" s="38" t="s">
        <v>118</v>
      </c>
      <c r="D639" s="39"/>
      <c r="E639" s="39"/>
      <c r="F639" s="40" t="s">
        <v>114</v>
      </c>
      <c r="G639" s="49">
        <v>1.177</v>
      </c>
      <c r="H639" s="50"/>
      <c r="I639" s="43"/>
      <c r="J639" s="44">
        <f>IF(AND(G639= "",H639= ""), 0, ROUND(ROUND(I639, 2) * ROUND(IF(H639="",G639,H639),  3), 2))</f>
        <v/>
      </c>
      <c r="K639" s="7"/>
      <c r="M639" s="45">
        <v>0.08500000000000001</v>
      </c>
      <c r="Q639" s="7">
        <v>378</v>
      </c>
    </row>
    <row r="640" spans="1:17" hidden="1">
      <c r="A640" s="7" t="s">
        <v>59</v>
      </c>
    </row>
    <row r="641" spans="1:17">
      <c r="A641" s="7">
        <v>9</v>
      </c>
      <c r="B641" s="37" t="s">
        <v>330</v>
      </c>
      <c r="C641" s="38" t="s">
        <v>120</v>
      </c>
      <c r="D641" s="39"/>
      <c r="E641" s="39"/>
      <c r="F641" s="40" t="s">
        <v>13</v>
      </c>
      <c r="G641" s="46">
        <v>14</v>
      </c>
      <c r="H641" s="47"/>
      <c r="I641" s="43"/>
      <c r="J641" s="44">
        <f>IF(AND(G641= "",H641= ""), 0, ROUND(ROUND(I641, 2) * ROUND(IF(H641="",G641,H641),  2), 2))</f>
        <v/>
      </c>
      <c r="K641" s="7"/>
      <c r="M641" s="45">
        <v>0.08500000000000001</v>
      </c>
      <c r="Q641" s="7">
        <v>378</v>
      </c>
    </row>
    <row r="642" spans="1:17" hidden="1">
      <c r="A642" s="7" t="s">
        <v>59</v>
      </c>
    </row>
    <row r="643" spans="1:17">
      <c r="A643" s="7">
        <v>9</v>
      </c>
      <c r="B643" s="37" t="s">
        <v>331</v>
      </c>
      <c r="C643" s="38" t="s">
        <v>122</v>
      </c>
      <c r="D643" s="39"/>
      <c r="E643" s="39"/>
      <c r="F643" s="40" t="s">
        <v>123</v>
      </c>
      <c r="G643" s="41">
        <v>165</v>
      </c>
      <c r="H643" s="42"/>
      <c r="I643" s="43"/>
      <c r="J643" s="44">
        <f>IF(AND(G643= "",H643= ""), 0, ROUND(ROUND(I643, 2) * ROUND(IF(H643="",G643,H643),  0), 2))</f>
        <v/>
      </c>
      <c r="K643" s="7"/>
      <c r="M643" s="45">
        <v>0.08500000000000001</v>
      </c>
      <c r="Q643" s="7">
        <v>378</v>
      </c>
    </row>
    <row r="644" spans="1:17" hidden="1">
      <c r="A644" s="7" t="s">
        <v>59</v>
      </c>
    </row>
    <row r="645" spans="1:17" hidden="1">
      <c r="A645" s="7" t="s">
        <v>51</v>
      </c>
    </row>
    <row r="646" spans="1:17" hidden="1">
      <c r="A646" s="7">
        <v>6</v>
      </c>
    </row>
    <row r="647" spans="1:17" hidden="1">
      <c r="A647" s="7" t="s">
        <v>51</v>
      </c>
    </row>
    <row r="648" spans="1:17" hidden="1">
      <c r="A648" s="7" t="s">
        <v>48</v>
      </c>
    </row>
    <row r="649" spans="1:17">
      <c r="A649" s="7">
        <v>5</v>
      </c>
      <c r="B649" s="28" t="s">
        <v>332</v>
      </c>
      <c r="C649" s="33" t="s">
        <v>333</v>
      </c>
      <c r="D649" s="33"/>
      <c r="E649" s="33"/>
      <c r="F649" s="33"/>
      <c r="G649" s="33"/>
      <c r="H649" s="33"/>
      <c r="I649" s="33"/>
      <c r="J649" s="34"/>
      <c r="K649" s="7"/>
    </row>
    <row r="650" spans="1:17" ht="33.825" customHeight="1">
      <c r="A650" s="7">
        <v>6</v>
      </c>
      <c r="B650" s="28" t="s">
        <v>334</v>
      </c>
      <c r="C650" s="35" t="s">
        <v>335</v>
      </c>
      <c r="D650" s="35"/>
      <c r="E650" s="35"/>
      <c r="F650" s="35"/>
      <c r="G650" s="35"/>
      <c r="H650" s="35"/>
      <c r="I650" s="35"/>
      <c r="J650" s="36"/>
      <c r="K650" s="7"/>
    </row>
    <row r="651" spans="1:17" hidden="1">
      <c r="A651" s="7" t="s">
        <v>55</v>
      </c>
    </row>
    <row r="652" spans="1:17" hidden="1">
      <c r="A652" s="7" t="s">
        <v>55</v>
      </c>
    </row>
    <row r="653" spans="1:17" hidden="1">
      <c r="A653" s="7" t="s">
        <v>55</v>
      </c>
    </row>
    <row r="654" spans="1:17" hidden="1">
      <c r="A654" s="7" t="s">
        <v>55</v>
      </c>
    </row>
    <row r="655" spans="1:17" hidden="1">
      <c r="A655" s="7" t="s">
        <v>55</v>
      </c>
    </row>
    <row r="656" spans="1:17" hidden="1">
      <c r="A656" s="7" t="s">
        <v>55</v>
      </c>
    </row>
    <row r="657" spans="1:17" hidden="1">
      <c r="A657" s="7" t="s">
        <v>55</v>
      </c>
    </row>
    <row r="658" spans="1:17" hidden="1">
      <c r="A658" s="7" t="s">
        <v>56</v>
      </c>
    </row>
    <row r="659" spans="1:17">
      <c r="A659" s="7">
        <v>9</v>
      </c>
      <c r="B659" s="37" t="s">
        <v>336</v>
      </c>
      <c r="C659" s="38" t="s">
        <v>118</v>
      </c>
      <c r="D659" s="39"/>
      <c r="E659" s="39"/>
      <c r="F659" s="40" t="s">
        <v>114</v>
      </c>
      <c r="G659" s="49">
        <v>40</v>
      </c>
      <c r="H659" s="50"/>
      <c r="I659" s="43"/>
      <c r="J659" s="44">
        <f>IF(AND(G659= "",H659= ""), 0, ROUND(ROUND(I659, 2) * ROUND(IF(H659="",G659,H659),  3), 2))</f>
        <v/>
      </c>
      <c r="K659" s="7"/>
      <c r="M659" s="45">
        <v>0.08500000000000001</v>
      </c>
      <c r="Q659" s="7">
        <v>378</v>
      </c>
    </row>
    <row r="660" spans="1:17" hidden="1">
      <c r="A660" s="7" t="s">
        <v>59</v>
      </c>
    </row>
    <row r="661" spans="1:17">
      <c r="A661" s="7">
        <v>9</v>
      </c>
      <c r="B661" s="37" t="s">
        <v>337</v>
      </c>
      <c r="C661" s="38" t="s">
        <v>120</v>
      </c>
      <c r="D661" s="39"/>
      <c r="E661" s="39"/>
      <c r="F661" s="40" t="s">
        <v>13</v>
      </c>
      <c r="G661" s="46">
        <v>200</v>
      </c>
      <c r="H661" s="47"/>
      <c r="I661" s="43"/>
      <c r="J661" s="44">
        <f>IF(AND(G661= "",H661= ""), 0, ROUND(ROUND(I661, 2) * ROUND(IF(H661="",G661,H661),  2), 2))</f>
        <v/>
      </c>
      <c r="K661" s="7"/>
      <c r="M661" s="45">
        <v>0.08500000000000001</v>
      </c>
      <c r="Q661" s="7">
        <v>378</v>
      </c>
    </row>
    <row r="662" spans="1:17" hidden="1">
      <c r="A662" s="7" t="s">
        <v>59</v>
      </c>
    </row>
    <row r="663" spans="1:17">
      <c r="A663" s="7">
        <v>9</v>
      </c>
      <c r="B663" s="37" t="s">
        <v>338</v>
      </c>
      <c r="C663" s="38" t="s">
        <v>122</v>
      </c>
      <c r="D663" s="39"/>
      <c r="E663" s="39"/>
      <c r="F663" s="40" t="s">
        <v>123</v>
      </c>
      <c r="G663" s="41">
        <v>800</v>
      </c>
      <c r="H663" s="42"/>
      <c r="I663" s="43"/>
      <c r="J663" s="44">
        <f>IF(AND(G663= "",H663= ""), 0, ROUND(ROUND(I663, 2) * ROUND(IF(H663="",G663,H663),  0), 2))</f>
        <v/>
      </c>
      <c r="K663" s="7"/>
      <c r="M663" s="45">
        <v>0.08500000000000001</v>
      </c>
      <c r="Q663" s="7">
        <v>378</v>
      </c>
    </row>
    <row r="664" spans="1:17" hidden="1">
      <c r="A664" s="7" t="s">
        <v>59</v>
      </c>
    </row>
    <row r="665" spans="1:17">
      <c r="A665" s="7">
        <v>9</v>
      </c>
      <c r="B665" s="37" t="s">
        <v>339</v>
      </c>
      <c r="C665" s="38" t="s">
        <v>307</v>
      </c>
      <c r="D665" s="39"/>
      <c r="E665" s="39"/>
      <c r="F665" s="40" t="s">
        <v>123</v>
      </c>
      <c r="G665" s="41">
        <v>2400</v>
      </c>
      <c r="H665" s="42"/>
      <c r="I665" s="43"/>
      <c r="J665" s="44">
        <f>IF(AND(G665= "",H665= ""), 0, ROUND(ROUND(I665, 2) * ROUND(IF(H665="",G665,H665),  0), 2))</f>
        <v/>
      </c>
      <c r="K665" s="7"/>
      <c r="M665" s="45">
        <v>0.08500000000000001</v>
      </c>
      <c r="Q665" s="7">
        <v>378</v>
      </c>
    </row>
    <row r="666" spans="1:17" hidden="1">
      <c r="A666" s="7" t="s">
        <v>59</v>
      </c>
    </row>
    <row r="667" spans="1:17">
      <c r="A667" s="7">
        <v>8</v>
      </c>
      <c r="B667" s="37" t="s">
        <v>340</v>
      </c>
      <c r="C667" s="48" t="s">
        <v>341</v>
      </c>
      <c r="D667" s="48"/>
      <c r="E667" s="48"/>
      <c r="J667" s="39"/>
      <c r="K667" s="7"/>
    </row>
    <row r="668" spans="1:17">
      <c r="A668" s="7">
        <v>9</v>
      </c>
      <c r="B668" s="37" t="s">
        <v>342</v>
      </c>
      <c r="C668" s="38" t="s">
        <v>343</v>
      </c>
      <c r="D668" s="39"/>
      <c r="E668" s="39"/>
      <c r="F668" s="40" t="s">
        <v>13</v>
      </c>
      <c r="G668" s="46">
        <v>200</v>
      </c>
      <c r="H668" s="47"/>
      <c r="I668" s="43"/>
      <c r="J668" s="44">
        <f>IF(AND(G668= "",H668= ""), 0, ROUND(ROUND(I668, 2) * ROUND(IF(H668="",G668,H668),  2), 2))</f>
        <v/>
      </c>
      <c r="K668" s="7"/>
      <c r="M668" s="45">
        <v>0.08500000000000001</v>
      </c>
      <c r="Q668" s="7">
        <v>378</v>
      </c>
    </row>
    <row r="669" spans="1:17" hidden="1">
      <c r="A669" s="7" t="s">
        <v>59</v>
      </c>
    </row>
    <row r="670" spans="1:17" hidden="1">
      <c r="A670" s="7" t="s">
        <v>128</v>
      </c>
    </row>
    <row r="671" spans="1:17" hidden="1">
      <c r="A671" s="7" t="s">
        <v>51</v>
      </c>
    </row>
    <row r="672" spans="1:17" ht="16.9125" customHeight="1">
      <c r="A672" s="7">
        <v>6</v>
      </c>
      <c r="B672" s="28" t="s">
        <v>344</v>
      </c>
      <c r="C672" s="35" t="s">
        <v>345</v>
      </c>
      <c r="D672" s="35"/>
      <c r="E672" s="35"/>
      <c r="F672" s="35"/>
      <c r="G672" s="35"/>
      <c r="H672" s="35"/>
      <c r="I672" s="35"/>
      <c r="J672" s="36"/>
      <c r="K672" s="7"/>
    </row>
    <row r="673" spans="1:17" hidden="1">
      <c r="A673" s="7" t="s">
        <v>55</v>
      </c>
    </row>
    <row r="674" spans="1:17" hidden="1">
      <c r="A674" s="7" t="s">
        <v>55</v>
      </c>
    </row>
    <row r="675" spans="1:17" hidden="1">
      <c r="A675" s="7" t="s">
        <v>55</v>
      </c>
    </row>
    <row r="676" spans="1:17" hidden="1">
      <c r="A676" s="7" t="s">
        <v>55</v>
      </c>
    </row>
    <row r="677" spans="1:17" hidden="1">
      <c r="A677" s="7" t="s">
        <v>55</v>
      </c>
    </row>
    <row r="678" spans="1:17" hidden="1">
      <c r="A678" s="7" t="s">
        <v>55</v>
      </c>
    </row>
    <row r="679" spans="1:17" hidden="1">
      <c r="A679" s="7" t="s">
        <v>56</v>
      </c>
    </row>
    <row r="680" spans="1:17">
      <c r="A680" s="7">
        <v>9</v>
      </c>
      <c r="B680" s="37" t="s">
        <v>346</v>
      </c>
      <c r="C680" s="38" t="s">
        <v>345</v>
      </c>
      <c r="D680" s="39"/>
      <c r="E680" s="39"/>
      <c r="F680" s="40" t="s">
        <v>13</v>
      </c>
      <c r="G680" s="46">
        <v>131.5</v>
      </c>
      <c r="H680" s="47"/>
      <c r="I680" s="43"/>
      <c r="J680" s="44">
        <f>IF(AND(G680= "",H680= ""), 0, ROUND(ROUND(I680, 2) * ROUND(IF(H680="",G680,H680),  2), 2))</f>
        <v/>
      </c>
      <c r="K680" s="7"/>
      <c r="M680" s="45">
        <v>0.08500000000000001</v>
      </c>
      <c r="Q680" s="7">
        <v>378</v>
      </c>
    </row>
    <row r="681" spans="1:17" hidden="1">
      <c r="A681" s="7" t="s">
        <v>153</v>
      </c>
    </row>
    <row r="682" spans="1:17" hidden="1">
      <c r="A682" s="7" t="s">
        <v>59</v>
      </c>
    </row>
    <row r="683" spans="1:17" hidden="1">
      <c r="A683" s="7" t="s">
        <v>51</v>
      </c>
    </row>
    <row r="684" spans="1:17" ht="33.825" customHeight="1">
      <c r="A684" s="7">
        <v>6</v>
      </c>
      <c r="B684" s="28" t="s">
        <v>347</v>
      </c>
      <c r="C684" s="35" t="s">
        <v>348</v>
      </c>
      <c r="D684" s="35"/>
      <c r="E684" s="35"/>
      <c r="F684" s="35"/>
      <c r="G684" s="35"/>
      <c r="H684" s="35"/>
      <c r="I684" s="35"/>
      <c r="J684" s="36"/>
      <c r="K684" s="7"/>
    </row>
    <row r="685" spans="1:17" hidden="1">
      <c r="A685" s="7" t="s">
        <v>55</v>
      </c>
    </row>
    <row r="686" spans="1:17" hidden="1">
      <c r="A686" s="7" t="s">
        <v>55</v>
      </c>
    </row>
    <row r="687" spans="1:17" hidden="1">
      <c r="A687" s="7" t="s">
        <v>55</v>
      </c>
    </row>
    <row r="688" spans="1:17" hidden="1">
      <c r="A688" s="7" t="s">
        <v>55</v>
      </c>
    </row>
    <row r="689" spans="1:17" hidden="1">
      <c r="A689" s="7" t="s">
        <v>51</v>
      </c>
    </row>
    <row r="690" spans="1:17" ht="16.9125" customHeight="1">
      <c r="A690" s="7">
        <v>6</v>
      </c>
      <c r="B690" s="28" t="s">
        <v>349</v>
      </c>
      <c r="C690" s="35" t="s">
        <v>350</v>
      </c>
      <c r="D690" s="35"/>
      <c r="E690" s="35"/>
      <c r="F690" s="35"/>
      <c r="G690" s="35"/>
      <c r="H690" s="35"/>
      <c r="I690" s="35"/>
      <c r="J690" s="36"/>
      <c r="K690" s="7"/>
    </row>
    <row r="691" spans="1:17">
      <c r="A691" s="7">
        <v>9</v>
      </c>
      <c r="B691" s="37" t="s">
        <v>351</v>
      </c>
      <c r="C691" s="38" t="s">
        <v>352</v>
      </c>
      <c r="D691" s="39"/>
      <c r="E691" s="39"/>
      <c r="F691" s="40" t="s">
        <v>13</v>
      </c>
      <c r="G691" s="46">
        <v>131.5</v>
      </c>
      <c r="H691" s="47"/>
      <c r="I691" s="43"/>
      <c r="J691" s="44">
        <f>IF(AND(G691= "",H691= ""), 0, ROUND(ROUND(I691, 2) * ROUND(IF(H691="",G691,H691),  2), 2))</f>
        <v/>
      </c>
      <c r="K691" s="7"/>
      <c r="M691" s="45">
        <v>0.08500000000000001</v>
      </c>
      <c r="Q691" s="7">
        <v>378</v>
      </c>
    </row>
    <row r="692" spans="1:17" hidden="1">
      <c r="A692" s="7" t="s">
        <v>153</v>
      </c>
    </row>
    <row r="693" spans="1:17" hidden="1">
      <c r="A693" s="7" t="s">
        <v>59</v>
      </c>
    </row>
    <row r="694" spans="1:17" hidden="1">
      <c r="A694" s="7" t="s">
        <v>55</v>
      </c>
    </row>
    <row r="695" spans="1:17" hidden="1">
      <c r="A695" s="7" t="s">
        <v>55</v>
      </c>
    </row>
    <row r="696" spans="1:17" hidden="1">
      <c r="A696" s="7" t="s">
        <v>55</v>
      </c>
    </row>
    <row r="697" spans="1:17" hidden="1">
      <c r="A697" s="7" t="s">
        <v>55</v>
      </c>
    </row>
    <row r="698" spans="1:17" hidden="1">
      <c r="A698" s="7" t="s">
        <v>55</v>
      </c>
    </row>
    <row r="699" spans="1:17" hidden="1">
      <c r="A699" s="7" t="s">
        <v>51</v>
      </c>
    </row>
    <row r="700" spans="1:17" hidden="1">
      <c r="A700" s="7" t="s">
        <v>48</v>
      </c>
    </row>
    <row r="701" spans="1:17" ht="33.825" customHeight="1">
      <c r="A701" s="7">
        <v>5</v>
      </c>
      <c r="B701" s="28" t="s">
        <v>353</v>
      </c>
      <c r="C701" s="33" t="s">
        <v>354</v>
      </c>
      <c r="D701" s="33"/>
      <c r="E701" s="33"/>
      <c r="F701" s="33"/>
      <c r="G701" s="33"/>
      <c r="H701" s="33"/>
      <c r="I701" s="33"/>
      <c r="J701" s="34"/>
      <c r="K701" s="7"/>
    </row>
    <row r="702" spans="1:17" ht="16.9125" customHeight="1">
      <c r="A702" s="7">
        <v>6</v>
      </c>
      <c r="B702" s="28" t="s">
        <v>355</v>
      </c>
      <c r="C702" s="35" t="s">
        <v>356</v>
      </c>
      <c r="D702" s="35"/>
      <c r="E702" s="35"/>
      <c r="F702" s="35"/>
      <c r="G702" s="35"/>
      <c r="H702" s="35"/>
      <c r="I702" s="35"/>
      <c r="J702" s="36"/>
      <c r="K702" s="7"/>
    </row>
    <row r="703" spans="1:17" hidden="1">
      <c r="A703" s="7" t="s">
        <v>55</v>
      </c>
    </row>
    <row r="704" spans="1:17" hidden="1">
      <c r="A704" s="7" t="s">
        <v>55</v>
      </c>
    </row>
    <row r="705" spans="1:17" hidden="1">
      <c r="A705" s="7" t="s">
        <v>55</v>
      </c>
    </row>
    <row r="706" spans="1:17" hidden="1">
      <c r="A706" s="7" t="s">
        <v>55</v>
      </c>
    </row>
    <row r="707" spans="1:17" hidden="1">
      <c r="A707" s="7" t="s">
        <v>55</v>
      </c>
    </row>
    <row r="708" spans="1:17" hidden="1">
      <c r="A708" s="7" t="s">
        <v>55</v>
      </c>
    </row>
    <row r="709" spans="1:17" hidden="1">
      <c r="A709" s="7" t="s">
        <v>55</v>
      </c>
    </row>
    <row r="710" spans="1:17" hidden="1">
      <c r="A710" s="7" t="s">
        <v>55</v>
      </c>
    </row>
    <row r="711" spans="1:17" hidden="1">
      <c r="A711" s="7" t="s">
        <v>56</v>
      </c>
    </row>
    <row r="712" spans="1:17">
      <c r="A712" s="7">
        <v>9</v>
      </c>
      <c r="B712" s="37" t="s">
        <v>357</v>
      </c>
      <c r="C712" s="38" t="s">
        <v>358</v>
      </c>
      <c r="D712" s="39"/>
      <c r="E712" s="39"/>
      <c r="F712" s="40" t="s">
        <v>359</v>
      </c>
      <c r="G712" s="41">
        <v>1</v>
      </c>
      <c r="H712" s="42"/>
      <c r="I712" s="43"/>
      <c r="J712" s="44">
        <f>IF(AND(G712= "",H712= ""), 0, ROUND(ROUND(I712, 2) * ROUND(IF(H712="",G712,H712),  0), 2))</f>
        <v/>
      </c>
      <c r="K712" s="7"/>
      <c r="M712" s="45">
        <v>0.08500000000000001</v>
      </c>
      <c r="Q712" s="7">
        <v>378</v>
      </c>
    </row>
    <row r="713" spans="1:17" hidden="1">
      <c r="A713" s="7" t="s">
        <v>59</v>
      </c>
    </row>
    <row r="714" spans="1:17" hidden="1">
      <c r="A714" s="7" t="s">
        <v>51</v>
      </c>
    </row>
    <row r="715" spans="1:17" hidden="1">
      <c r="A715" s="7" t="s">
        <v>48</v>
      </c>
    </row>
    <row r="716" spans="1:17" hidden="1">
      <c r="A716" s="7" t="s">
        <v>88</v>
      </c>
    </row>
    <row r="717" spans="1:17" ht="31.625" customHeight="1">
      <c r="A717" s="7">
        <v>4</v>
      </c>
      <c r="B717" s="28" t="s">
        <v>360</v>
      </c>
      <c r="C717" s="31" t="s">
        <v>361</v>
      </c>
      <c r="D717" s="31"/>
      <c r="E717" s="31"/>
      <c r="F717" s="31"/>
      <c r="G717" s="31"/>
      <c r="H717" s="31"/>
      <c r="I717" s="31"/>
      <c r="J717" s="32"/>
      <c r="K717" s="7"/>
    </row>
    <row r="718" spans="1:17" ht="33.825" customHeight="1">
      <c r="A718" s="7">
        <v>5</v>
      </c>
      <c r="B718" s="28" t="s">
        <v>362</v>
      </c>
      <c r="C718" s="33" t="s">
        <v>363</v>
      </c>
      <c r="D718" s="33"/>
      <c r="E718" s="33"/>
      <c r="F718" s="33"/>
      <c r="G718" s="33"/>
      <c r="H718" s="33"/>
      <c r="I718" s="33"/>
      <c r="J718" s="34"/>
      <c r="K718" s="7"/>
    </row>
    <row r="719" spans="1:17" ht="16.9125" customHeight="1">
      <c r="A719" s="7">
        <v>6</v>
      </c>
      <c r="B719" s="28" t="s">
        <v>364</v>
      </c>
      <c r="C719" s="35" t="s">
        <v>365</v>
      </c>
      <c r="D719" s="35"/>
      <c r="E719" s="35"/>
      <c r="F719" s="35"/>
      <c r="G719" s="35"/>
      <c r="H719" s="35"/>
      <c r="I719" s="35"/>
      <c r="J719" s="36"/>
      <c r="K719" s="7"/>
    </row>
    <row r="720" spans="1:17" hidden="1">
      <c r="A720" s="7" t="s">
        <v>55</v>
      </c>
    </row>
    <row r="721" spans="1:17" hidden="1">
      <c r="A721" s="7" t="s">
        <v>55</v>
      </c>
    </row>
    <row r="722" spans="1:17" hidden="1">
      <c r="A722" s="7" t="s">
        <v>55</v>
      </c>
    </row>
    <row r="723" spans="1:17" hidden="1">
      <c r="A723" s="7" t="s">
        <v>55</v>
      </c>
    </row>
    <row r="724" spans="1:17" hidden="1">
      <c r="A724" s="7" t="s">
        <v>55</v>
      </c>
    </row>
    <row r="725" spans="1:17" hidden="1">
      <c r="A725" s="7" t="s">
        <v>55</v>
      </c>
    </row>
    <row r="726" spans="1:17" hidden="1">
      <c r="A726" s="7" t="s">
        <v>56</v>
      </c>
    </row>
    <row r="727" spans="1:17">
      <c r="A727" s="7">
        <v>9</v>
      </c>
      <c r="B727" s="37" t="s">
        <v>366</v>
      </c>
      <c r="C727" s="38" t="s">
        <v>367</v>
      </c>
      <c r="D727" s="39"/>
      <c r="E727" s="39"/>
      <c r="F727" s="40" t="s">
        <v>13</v>
      </c>
      <c r="G727" s="46">
        <v>2984</v>
      </c>
      <c r="H727" s="47"/>
      <c r="I727" s="43"/>
      <c r="J727" s="44">
        <f>IF(AND(G727= "",H727= ""), 0, ROUND(ROUND(I727, 2) * ROUND(IF(H727="",G727,H727),  2), 2))</f>
        <v/>
      </c>
      <c r="K727" s="7"/>
      <c r="M727" s="45">
        <v>0.08500000000000001</v>
      </c>
      <c r="Q727" s="7">
        <v>378</v>
      </c>
    </row>
    <row r="728" spans="1:17" hidden="1">
      <c r="A728" s="7" t="s">
        <v>59</v>
      </c>
    </row>
    <row r="729" spans="1:17" hidden="1">
      <c r="A729" s="7" t="s">
        <v>51</v>
      </c>
    </row>
    <row r="730" spans="1:17" hidden="1">
      <c r="A730" s="7" t="s">
        <v>48</v>
      </c>
    </row>
    <row r="731" spans="1:17" hidden="1">
      <c r="A731" s="7">
        <v>5</v>
      </c>
    </row>
    <row r="732" spans="1:17" hidden="1">
      <c r="A732" s="7" t="s">
        <v>48</v>
      </c>
    </row>
    <row r="733" spans="1:17" hidden="1">
      <c r="A733" s="7" t="s">
        <v>88</v>
      </c>
    </row>
    <row r="734" spans="1:17">
      <c r="A734" s="7">
        <v>4</v>
      </c>
      <c r="B734" s="28" t="s">
        <v>368</v>
      </c>
      <c r="C734" s="31" t="s">
        <v>369</v>
      </c>
      <c r="D734" s="31"/>
      <c r="E734" s="31"/>
      <c r="F734" s="31"/>
      <c r="G734" s="31"/>
      <c r="H734" s="31"/>
      <c r="I734" s="31"/>
      <c r="J734" s="32"/>
      <c r="K734" s="7"/>
    </row>
    <row r="735" spans="1:17" ht="33.825" customHeight="1">
      <c r="A735" s="7">
        <v>5</v>
      </c>
      <c r="B735" s="28" t="s">
        <v>370</v>
      </c>
      <c r="C735" s="33" t="s">
        <v>371</v>
      </c>
      <c r="D735" s="33"/>
      <c r="E735" s="33"/>
      <c r="F735" s="33"/>
      <c r="G735" s="33"/>
      <c r="H735" s="33"/>
      <c r="I735" s="33"/>
      <c r="J735" s="34"/>
      <c r="K735" s="7"/>
    </row>
    <row r="736" spans="1:17" hidden="1">
      <c r="A736" s="7" t="s">
        <v>85</v>
      </c>
    </row>
    <row r="737" spans="1:17" ht="16.9125" customHeight="1">
      <c r="A737" s="7">
        <v>6</v>
      </c>
      <c r="B737" s="28" t="s">
        <v>372</v>
      </c>
      <c r="C737" s="35" t="s">
        <v>373</v>
      </c>
      <c r="D737" s="35"/>
      <c r="E737" s="35"/>
      <c r="F737" s="35"/>
      <c r="G737" s="35"/>
      <c r="H737" s="35"/>
      <c r="I737" s="35"/>
      <c r="J737" s="36"/>
      <c r="K737" s="7"/>
    </row>
    <row r="738" spans="1:17" hidden="1">
      <c r="A738" s="7" t="s">
        <v>55</v>
      </c>
    </row>
    <row r="739" spans="1:17" hidden="1">
      <c r="A739" s="7" t="s">
        <v>56</v>
      </c>
    </row>
    <row r="740" spans="1:17">
      <c r="A740" s="7">
        <v>9</v>
      </c>
      <c r="B740" s="37" t="s">
        <v>374</v>
      </c>
      <c r="C740" s="38" t="s">
        <v>373</v>
      </c>
      <c r="D740" s="39"/>
      <c r="E740" s="39"/>
      <c r="F740" s="40" t="s">
        <v>68</v>
      </c>
      <c r="G740" s="46">
        <v>69.8</v>
      </c>
      <c r="H740" s="47"/>
      <c r="I740" s="43"/>
      <c r="J740" s="44">
        <f>IF(AND(G740= "",H740= ""), 0, ROUND(ROUND(I740, 2) * ROUND(IF(H740="",G740,H740),  2), 2))</f>
        <v/>
      </c>
      <c r="K740" s="7"/>
      <c r="M740" s="45">
        <v>0.08500000000000001</v>
      </c>
      <c r="Q740" s="7">
        <v>378</v>
      </c>
    </row>
    <row r="741" spans="1:17" hidden="1">
      <c r="A741" s="7" t="s">
        <v>59</v>
      </c>
    </row>
    <row r="742" spans="1:17" hidden="1">
      <c r="A742" s="7" t="s">
        <v>51</v>
      </c>
    </row>
    <row r="743" spans="1:17">
      <c r="A743" s="7">
        <v>6</v>
      </c>
      <c r="B743" s="28" t="s">
        <v>375</v>
      </c>
      <c r="C743" s="35" t="s">
        <v>376</v>
      </c>
      <c r="D743" s="35"/>
      <c r="E743" s="35"/>
      <c r="F743" s="35"/>
      <c r="G743" s="35"/>
      <c r="H743" s="35"/>
      <c r="I743" s="35"/>
      <c r="J743" s="36"/>
      <c r="K743" s="7"/>
    </row>
    <row r="744" spans="1:17" hidden="1">
      <c r="A744" s="7" t="s">
        <v>55</v>
      </c>
    </row>
    <row r="745" spans="1:17" hidden="1">
      <c r="A745" s="7" t="s">
        <v>56</v>
      </c>
    </row>
    <row r="746" spans="1:17">
      <c r="A746" s="7">
        <v>9</v>
      </c>
      <c r="B746" s="37" t="s">
        <v>377</v>
      </c>
      <c r="C746" s="38" t="s">
        <v>376</v>
      </c>
      <c r="D746" s="39"/>
      <c r="E746" s="39"/>
      <c r="F746" s="40" t="s">
        <v>68</v>
      </c>
      <c r="G746" s="46">
        <v>126.3</v>
      </c>
      <c r="H746" s="47"/>
      <c r="I746" s="43"/>
      <c r="J746" s="44">
        <f>IF(AND(G746= "",H746= ""), 0, ROUND(ROUND(I746, 2) * ROUND(IF(H746="",G746,H746),  2), 2))</f>
        <v/>
      </c>
      <c r="K746" s="7"/>
      <c r="M746" s="45">
        <v>0.08500000000000001</v>
      </c>
      <c r="Q746" s="7">
        <v>378</v>
      </c>
    </row>
    <row r="747" spans="1:17" hidden="1">
      <c r="A747" s="7" t="s">
        <v>59</v>
      </c>
    </row>
    <row r="748" spans="1:17" hidden="1">
      <c r="A748" s="7" t="s">
        <v>51</v>
      </c>
    </row>
    <row r="749" spans="1:17" hidden="1">
      <c r="A749" s="7" t="s">
        <v>48</v>
      </c>
    </row>
    <row r="750" spans="1:17" ht="33.825" customHeight="1">
      <c r="A750" s="7">
        <v>5</v>
      </c>
      <c r="B750" s="28" t="s">
        <v>378</v>
      </c>
      <c r="C750" s="33" t="s">
        <v>379</v>
      </c>
      <c r="D750" s="33"/>
      <c r="E750" s="33"/>
      <c r="F750" s="33"/>
      <c r="G750" s="33"/>
      <c r="H750" s="33"/>
      <c r="I750" s="33"/>
      <c r="J750" s="34"/>
      <c r="K750" s="7"/>
    </row>
    <row r="751" spans="1:17" hidden="1">
      <c r="A751" s="7" t="s">
        <v>47</v>
      </c>
    </row>
    <row r="752" spans="1:17" ht="27.225" customHeight="1">
      <c r="A752" s="7">
        <v>9</v>
      </c>
      <c r="B752" s="37" t="s">
        <v>380</v>
      </c>
      <c r="C752" s="38" t="s">
        <v>379</v>
      </c>
      <c r="D752" s="39"/>
      <c r="E752" s="39"/>
      <c r="F752" s="40" t="s">
        <v>82</v>
      </c>
      <c r="G752" s="41">
        <v>1</v>
      </c>
      <c r="H752" s="42"/>
      <c r="I752" s="43"/>
      <c r="J752" s="44">
        <f>IF(AND(G752= "",H752= ""), 0, ROUND(ROUND(I752, 2) * ROUND(IF(H752="",G752,H752),  0), 2))</f>
        <v/>
      </c>
      <c r="K752" s="7"/>
      <c r="M752" s="45">
        <v>0.08500000000000001</v>
      </c>
      <c r="Q752" s="7">
        <v>378</v>
      </c>
    </row>
    <row r="753" spans="1:17" hidden="1">
      <c r="A753" s="7" t="s">
        <v>153</v>
      </c>
    </row>
    <row r="754" spans="1:17" hidden="1">
      <c r="A754" s="7" t="s">
        <v>59</v>
      </c>
    </row>
    <row r="755" spans="1:17" hidden="1">
      <c r="A755" s="7" t="s">
        <v>48</v>
      </c>
    </row>
    <row r="756" spans="1:17" ht="16.9125" customHeight="1">
      <c r="A756" s="7">
        <v>5</v>
      </c>
      <c r="B756" s="28" t="s">
        <v>381</v>
      </c>
      <c r="C756" s="33" t="s">
        <v>382</v>
      </c>
      <c r="D756" s="33"/>
      <c r="E756" s="33"/>
      <c r="F756" s="33"/>
      <c r="G756" s="33"/>
      <c r="H756" s="33"/>
      <c r="I756" s="33"/>
      <c r="J756" s="34"/>
      <c r="K756" s="7"/>
    </row>
    <row r="757" spans="1:17" ht="16.9125" customHeight="1">
      <c r="A757" s="7">
        <v>6</v>
      </c>
      <c r="B757" s="28" t="s">
        <v>383</v>
      </c>
      <c r="C757" s="35" t="s">
        <v>384</v>
      </c>
      <c r="D757" s="35"/>
      <c r="E757" s="35"/>
      <c r="F757" s="35"/>
      <c r="G757" s="35"/>
      <c r="H757" s="35"/>
      <c r="I757" s="35"/>
      <c r="J757" s="36"/>
      <c r="K757" s="7"/>
    </row>
    <row r="758" spans="1:17" hidden="1">
      <c r="A758" s="7" t="s">
        <v>55</v>
      </c>
    </row>
    <row r="759" spans="1:17" hidden="1">
      <c r="A759" s="7" t="s">
        <v>55</v>
      </c>
    </row>
    <row r="760" spans="1:17" hidden="1">
      <c r="A760" s="7" t="s">
        <v>55</v>
      </c>
    </row>
    <row r="761" spans="1:17" hidden="1">
      <c r="A761" s="7" t="s">
        <v>55</v>
      </c>
    </row>
    <row r="762" spans="1:17" hidden="1">
      <c r="A762" s="7" t="s">
        <v>56</v>
      </c>
    </row>
    <row r="763" spans="1:17">
      <c r="A763" s="7">
        <v>9</v>
      </c>
      <c r="B763" s="37" t="s">
        <v>385</v>
      </c>
      <c r="C763" s="38" t="s">
        <v>384</v>
      </c>
      <c r="D763" s="39"/>
      <c r="E763" s="39"/>
      <c r="F763" s="40" t="s">
        <v>73</v>
      </c>
      <c r="G763" s="41">
        <v>1</v>
      </c>
      <c r="H763" s="42"/>
      <c r="I763" s="43"/>
      <c r="J763" s="44">
        <f>IF(AND(G763= "",H763= ""), 0, ROUND(ROUND(I763, 2) * ROUND(IF(H763="",G763,H763),  0), 2))</f>
        <v/>
      </c>
      <c r="K763" s="7"/>
      <c r="M763" s="45">
        <v>0.08500000000000001</v>
      </c>
      <c r="Q763" s="7">
        <v>378</v>
      </c>
    </row>
    <row r="764" spans="1:17" hidden="1">
      <c r="A764" s="7" t="s">
        <v>59</v>
      </c>
    </row>
    <row r="765" spans="1:17" hidden="1">
      <c r="A765" s="7" t="s">
        <v>51</v>
      </c>
    </row>
    <row r="766" spans="1:17" hidden="1">
      <c r="A766" s="7" t="s">
        <v>48</v>
      </c>
    </row>
    <row r="767" spans="1:17" hidden="1">
      <c r="A767" s="7">
        <v>5</v>
      </c>
    </row>
    <row r="768" spans="1:17" hidden="1">
      <c r="A768" s="7" t="s">
        <v>48</v>
      </c>
    </row>
    <row r="769" spans="1:11" hidden="1">
      <c r="A769" s="7" t="s">
        <v>88</v>
      </c>
    </row>
    <row r="770" spans="1:11" hidden="1">
      <c r="A770" s="7" t="s">
        <v>41</v>
      </c>
    </row>
    <row r="771" spans="1:11" ht="37.2075" customHeight="1">
      <c r="A771" s="7">
        <v>3</v>
      </c>
      <c r="B771" s="28">
        <v>7</v>
      </c>
      <c r="C771" s="29" t="s">
        <v>386</v>
      </c>
      <c r="D771" s="29"/>
      <c r="E771" s="29"/>
      <c r="F771" s="29"/>
      <c r="G771" s="29"/>
      <c r="H771" s="29"/>
      <c r="I771" s="29"/>
      <c r="J771" s="30"/>
      <c r="K771" s="7"/>
    </row>
    <row r="772" spans="1:11">
      <c r="A772" s="7">
        <v>4</v>
      </c>
      <c r="B772" s="28" t="s">
        <v>387</v>
      </c>
      <c r="C772" s="31" t="s">
        <v>388</v>
      </c>
      <c r="D772" s="31"/>
      <c r="E772" s="31"/>
      <c r="F772" s="31"/>
      <c r="G772" s="31"/>
      <c r="H772" s="31"/>
      <c r="I772" s="31"/>
      <c r="J772" s="32"/>
      <c r="K772" s="7"/>
    </row>
    <row r="773" spans="1:11" hidden="1">
      <c r="A773" s="7" t="s">
        <v>389</v>
      </c>
    </row>
    <row r="774" spans="1:11">
      <c r="A774" s="7">
        <v>5</v>
      </c>
      <c r="B774" s="28" t="s">
        <v>390</v>
      </c>
      <c r="C774" s="33" t="s">
        <v>391</v>
      </c>
      <c r="D774" s="33"/>
      <c r="E774" s="33"/>
      <c r="F774" s="33"/>
      <c r="G774" s="33"/>
      <c r="H774" s="33"/>
      <c r="I774" s="33"/>
      <c r="J774" s="34"/>
      <c r="K774" s="7"/>
    </row>
    <row r="775" spans="1:11" hidden="1">
      <c r="A775" s="7" t="s">
        <v>47</v>
      </c>
    </row>
    <row r="776" spans="1:11" hidden="1">
      <c r="A776" s="7" t="s">
        <v>47</v>
      </c>
    </row>
    <row r="777" spans="1:11" hidden="1">
      <c r="A777" s="7" t="s">
        <v>47</v>
      </c>
    </row>
    <row r="778" spans="1:11" hidden="1">
      <c r="A778" s="7" t="s">
        <v>47</v>
      </c>
    </row>
    <row r="779" spans="1:11" hidden="1">
      <c r="A779" s="7" t="s">
        <v>47</v>
      </c>
    </row>
    <row r="780" spans="1:11" hidden="1">
      <c r="A780" s="7" t="s">
        <v>47</v>
      </c>
    </row>
    <row r="781" spans="1:11" hidden="1">
      <c r="A781" s="7" t="s">
        <v>47</v>
      </c>
    </row>
    <row r="782" spans="1:11" hidden="1">
      <c r="A782" s="7" t="s">
        <v>47</v>
      </c>
    </row>
    <row r="783" spans="1:11" hidden="1">
      <c r="A783" s="7" t="s">
        <v>47</v>
      </c>
    </row>
    <row r="784" spans="1:11" hidden="1">
      <c r="A784" s="7" t="s">
        <v>47</v>
      </c>
    </row>
    <row r="785" spans="1:17" hidden="1">
      <c r="A785" s="7" t="s">
        <v>47</v>
      </c>
    </row>
    <row r="786" spans="1:17" hidden="1">
      <c r="A786" s="7" t="s">
        <v>48</v>
      </c>
    </row>
    <row r="787" spans="1:17" hidden="1">
      <c r="A787" s="7" t="s">
        <v>88</v>
      </c>
    </row>
    <row r="788" spans="1:17">
      <c r="A788" s="7">
        <v>4</v>
      </c>
      <c r="B788" s="28" t="s">
        <v>392</v>
      </c>
      <c r="C788" s="31" t="s">
        <v>393</v>
      </c>
      <c r="D788" s="31"/>
      <c r="E788" s="31"/>
      <c r="F788" s="31"/>
      <c r="G788" s="31"/>
      <c r="H788" s="31"/>
      <c r="I788" s="31"/>
      <c r="J788" s="32"/>
      <c r="K788" s="7"/>
    </row>
    <row r="789" spans="1:17" ht="16.9125" customHeight="1">
      <c r="A789" s="7">
        <v>5</v>
      </c>
      <c r="B789" s="28" t="s">
        <v>394</v>
      </c>
      <c r="C789" s="33" t="s">
        <v>395</v>
      </c>
      <c r="D789" s="33"/>
      <c r="E789" s="33"/>
      <c r="F789" s="33"/>
      <c r="G789" s="33"/>
      <c r="H789" s="33"/>
      <c r="I789" s="33"/>
      <c r="J789" s="34"/>
      <c r="K789" s="7"/>
    </row>
    <row r="790" spans="1:17" hidden="1">
      <c r="A790" s="7" t="s">
        <v>47</v>
      </c>
    </row>
    <row r="791" spans="1:17" hidden="1">
      <c r="A791" s="7" t="s">
        <v>47</v>
      </c>
    </row>
    <row r="792" spans="1:17" hidden="1">
      <c r="A792" s="7" t="s">
        <v>47</v>
      </c>
    </row>
    <row r="793" spans="1:17" hidden="1">
      <c r="A793" s="7" t="s">
        <v>47</v>
      </c>
    </row>
    <row r="794" spans="1:17">
      <c r="A794" s="7">
        <v>9</v>
      </c>
      <c r="B794" s="37" t="s">
        <v>396</v>
      </c>
      <c r="C794" s="38" t="s">
        <v>395</v>
      </c>
      <c r="D794" s="39"/>
      <c r="E794" s="39"/>
      <c r="F794" s="40" t="s">
        <v>82</v>
      </c>
      <c r="G794" s="41">
        <v>1</v>
      </c>
      <c r="H794" s="42"/>
      <c r="I794" s="43"/>
      <c r="J794" s="44">
        <f>IF(AND(G794= "",H794= ""), 0, ROUND(ROUND(I794, 2) * ROUND(IF(H794="",G794,H794),  0), 2))</f>
        <v/>
      </c>
      <c r="K794" s="7"/>
      <c r="M794" s="45">
        <v>0.08500000000000001</v>
      </c>
      <c r="Q794" s="7">
        <v>378</v>
      </c>
    </row>
    <row r="795" spans="1:17" hidden="1">
      <c r="A795" s="7" t="s">
        <v>59</v>
      </c>
    </row>
    <row r="796" spans="1:17" hidden="1">
      <c r="A796" s="7" t="s">
        <v>48</v>
      </c>
    </row>
    <row r="797" spans="1:17" ht="16.9125" customHeight="1">
      <c r="A797" s="7">
        <v>5</v>
      </c>
      <c r="B797" s="28" t="s">
        <v>397</v>
      </c>
      <c r="C797" s="33" t="s">
        <v>398</v>
      </c>
      <c r="D797" s="33"/>
      <c r="E797" s="33"/>
      <c r="F797" s="33"/>
      <c r="G797" s="33"/>
      <c r="H797" s="33"/>
      <c r="I797" s="33"/>
      <c r="J797" s="34"/>
      <c r="K797" s="7"/>
    </row>
    <row r="798" spans="1:17" hidden="1">
      <c r="A798" s="7" t="s">
        <v>47</v>
      </c>
    </row>
    <row r="799" spans="1:17" hidden="1">
      <c r="A799" s="7" t="s">
        <v>47</v>
      </c>
    </row>
    <row r="800" spans="1:17" hidden="1">
      <c r="A800" s="7" t="s">
        <v>47</v>
      </c>
    </row>
    <row r="801" spans="1:17" hidden="1">
      <c r="A801" s="7" t="s">
        <v>47</v>
      </c>
    </row>
    <row r="802" spans="1:17" hidden="1">
      <c r="A802" s="7" t="s">
        <v>47</v>
      </c>
    </row>
    <row r="803" spans="1:17" hidden="1">
      <c r="A803" s="7" t="s">
        <v>47</v>
      </c>
    </row>
    <row r="804" spans="1:17" hidden="1">
      <c r="A804" s="7" t="s">
        <v>47</v>
      </c>
    </row>
    <row r="805" spans="1:17" hidden="1">
      <c r="A805" s="7" t="s">
        <v>47</v>
      </c>
    </row>
    <row r="806" spans="1:17" hidden="1">
      <c r="A806" s="7" t="s">
        <v>47</v>
      </c>
    </row>
    <row r="807" spans="1:17" hidden="1">
      <c r="A807" s="7" t="s">
        <v>47</v>
      </c>
    </row>
    <row r="808" spans="1:17" hidden="1">
      <c r="A808" s="7" t="s">
        <v>47</v>
      </c>
    </row>
    <row r="809" spans="1:17" hidden="1">
      <c r="A809" s="7" t="s">
        <v>47</v>
      </c>
    </row>
    <row r="810" spans="1:17" hidden="1">
      <c r="A810" s="7" t="s">
        <v>47</v>
      </c>
    </row>
    <row r="811" spans="1:17" hidden="1">
      <c r="A811" s="7" t="s">
        <v>47</v>
      </c>
    </row>
    <row r="812" spans="1:17" hidden="1">
      <c r="A812" s="7" t="s">
        <v>47</v>
      </c>
    </row>
    <row r="813" spans="1:17" hidden="1">
      <c r="A813" s="7" t="s">
        <v>47</v>
      </c>
    </row>
    <row r="814" spans="1:17">
      <c r="A814" s="7">
        <v>9</v>
      </c>
      <c r="B814" s="37" t="s">
        <v>399</v>
      </c>
      <c r="C814" s="38" t="s">
        <v>400</v>
      </c>
      <c r="D814" s="39"/>
      <c r="E814" s="39"/>
      <c r="F814" s="40" t="s">
        <v>82</v>
      </c>
      <c r="G814" s="41">
        <v>1</v>
      </c>
      <c r="H814" s="42"/>
      <c r="I814" s="43"/>
      <c r="J814" s="44">
        <f>IF(AND(G814= "",H814= ""), 0, ROUND(ROUND(I814, 2) * ROUND(IF(H814="",G814,H814),  0), 2))</f>
        <v/>
      </c>
      <c r="K814" s="7"/>
      <c r="M814" s="45">
        <v>0.08500000000000001</v>
      </c>
      <c r="Q814" s="7">
        <v>378</v>
      </c>
    </row>
    <row r="815" spans="1:17" hidden="1">
      <c r="A815" s="7" t="s">
        <v>59</v>
      </c>
    </row>
    <row r="816" spans="1:17" hidden="1">
      <c r="A816" s="7" t="s">
        <v>48</v>
      </c>
    </row>
    <row r="817" spans="1:17" ht="16.9125" customHeight="1">
      <c r="A817" s="7">
        <v>5</v>
      </c>
      <c r="B817" s="28" t="s">
        <v>401</v>
      </c>
      <c r="C817" s="33" t="s">
        <v>402</v>
      </c>
      <c r="D817" s="33"/>
      <c r="E817" s="33"/>
      <c r="F817" s="33"/>
      <c r="G817" s="33"/>
      <c r="H817" s="33"/>
      <c r="I817" s="33"/>
      <c r="J817" s="34"/>
      <c r="K817" s="7"/>
    </row>
    <row r="818" spans="1:17" hidden="1">
      <c r="A818" s="7" t="s">
        <v>47</v>
      </c>
    </row>
    <row r="819" spans="1:17" hidden="1">
      <c r="A819" s="7" t="s">
        <v>47</v>
      </c>
    </row>
    <row r="820" spans="1:17" hidden="1">
      <c r="A820" s="7" t="s">
        <v>47</v>
      </c>
    </row>
    <row r="821" spans="1:17" hidden="1">
      <c r="A821" s="7" t="s">
        <v>47</v>
      </c>
    </row>
    <row r="822" spans="1:17" hidden="1">
      <c r="A822" s="7" t="s">
        <v>47</v>
      </c>
    </row>
    <row r="823" spans="1:17" hidden="1">
      <c r="A823" s="7" t="s">
        <v>47</v>
      </c>
    </row>
    <row r="824" spans="1:17" hidden="1">
      <c r="A824" s="7" t="s">
        <v>47</v>
      </c>
    </row>
    <row r="825" spans="1:17" hidden="1">
      <c r="A825" s="7" t="s">
        <v>47</v>
      </c>
    </row>
    <row r="826" spans="1:17" hidden="1">
      <c r="A826" s="7" t="s">
        <v>47</v>
      </c>
    </row>
    <row r="827" spans="1:17">
      <c r="A827" s="7">
        <v>9</v>
      </c>
      <c r="B827" s="37" t="s">
        <v>403</v>
      </c>
      <c r="C827" s="38" t="s">
        <v>402</v>
      </c>
      <c r="D827" s="39"/>
      <c r="E827" s="39"/>
      <c r="F827" s="40" t="s">
        <v>82</v>
      </c>
      <c r="G827" s="41">
        <v>1</v>
      </c>
      <c r="H827" s="42"/>
      <c r="I827" s="43"/>
      <c r="J827" s="44">
        <f>IF(AND(G827= "",H827= ""), 0, ROUND(ROUND(I827, 2) * ROUND(IF(H827="",G827,H827),  0), 2))</f>
        <v/>
      </c>
      <c r="K827" s="7"/>
      <c r="M827" s="45">
        <v>0.08500000000000001</v>
      </c>
      <c r="Q827" s="7">
        <v>378</v>
      </c>
    </row>
    <row r="828" spans="1:17" hidden="1">
      <c r="A828" s="7" t="s">
        <v>59</v>
      </c>
    </row>
    <row r="829" spans="1:17" hidden="1">
      <c r="A829" s="7" t="s">
        <v>48</v>
      </c>
    </row>
    <row r="830" spans="1:17" hidden="1">
      <c r="A830" s="7" t="s">
        <v>88</v>
      </c>
    </row>
    <row r="831" spans="1:17" hidden="1">
      <c r="A831" s="7" t="s">
        <v>41</v>
      </c>
    </row>
    <row r="832" spans="1:17" ht="37.2075" customHeight="1">
      <c r="B832" s="3"/>
      <c r="C832" s="51" t="s">
        <v>404</v>
      </c>
      <c r="D832" s="51"/>
      <c r="E832" s="51"/>
      <c r="F832" s="51"/>
      <c r="G832" s="51"/>
      <c r="H832" s="51"/>
      <c r="I832" s="51"/>
      <c r="J832" s="51"/>
    </row>
    <row r="834" spans="3:10">
      <c r="C834" s="52" t="s">
        <v>405</v>
      </c>
      <c r="D834" s="52"/>
      <c r="E834" s="52"/>
      <c r="F834" s="52"/>
      <c r="G834" s="52"/>
      <c r="H834" s="52"/>
      <c r="I834" s="52"/>
      <c r="J834" s="52"/>
    </row>
    <row r="835" spans="3:10" ht="16.9125" customHeight="1">
      <c r="C835" s="53" t="s">
        <v>406</v>
      </c>
      <c r="D835" s="54"/>
      <c r="E835" s="54"/>
      <c r="F835" s="55">
        <f>SUMIF(K75:K763, "", J75:J763)</f>
        <v/>
      </c>
      <c r="G835" s="55"/>
      <c r="H835" s="55"/>
      <c r="I835" s="55"/>
      <c r="J835" s="55"/>
    </row>
    <row r="836" spans="3:10" ht="26.75" customHeight="1">
      <c r="C836" s="56" t="s">
        <v>407</v>
      </c>
      <c r="D836" s="57"/>
      <c r="E836" s="57"/>
      <c r="F836" s="58">
        <f>SUMIF(K75:K154, "", J75:J154)</f>
        <v/>
      </c>
      <c r="G836" s="59"/>
      <c r="H836" s="59"/>
      <c r="I836" s="59"/>
      <c r="J836" s="59"/>
    </row>
    <row r="837" spans="3:10">
      <c r="C837" s="56" t="s">
        <v>408</v>
      </c>
      <c r="D837" s="57"/>
      <c r="E837" s="57"/>
      <c r="F837" s="58">
        <f>SUMIF(K167:K167, "", J167:J167)</f>
        <v/>
      </c>
      <c r="G837" s="59"/>
      <c r="H837" s="59"/>
      <c r="I837" s="59"/>
      <c r="J837" s="59"/>
    </row>
    <row r="838" spans="3:10">
      <c r="C838" s="56" t="s">
        <v>409</v>
      </c>
      <c r="D838" s="57"/>
      <c r="E838" s="57"/>
      <c r="F838" s="58">
        <f>SUMIF(K183:K197, "", J183:J197)</f>
        <v/>
      </c>
      <c r="G838" s="59"/>
      <c r="H838" s="59"/>
      <c r="I838" s="59"/>
      <c r="J838" s="59"/>
    </row>
    <row r="839" spans="3:10">
      <c r="C839" s="56" t="s">
        <v>410</v>
      </c>
      <c r="D839" s="57"/>
      <c r="E839" s="57"/>
      <c r="F839" s="58">
        <f>SUMIF(K219:K345, "", J219:J345)</f>
        <v/>
      </c>
      <c r="G839" s="59"/>
      <c r="H839" s="59"/>
      <c r="I839" s="59"/>
      <c r="J839" s="59"/>
    </row>
    <row r="840" spans="3:10">
      <c r="C840" s="56" t="s">
        <v>411</v>
      </c>
      <c r="D840" s="57"/>
      <c r="E840" s="57"/>
      <c r="F840" s="58">
        <f>SUMIF(K365:K504, "", J365:J504)</f>
        <v/>
      </c>
      <c r="G840" s="59"/>
      <c r="H840" s="59"/>
      <c r="I840" s="59"/>
      <c r="J840" s="59"/>
    </row>
    <row r="841" spans="3:10" ht="26.75" customHeight="1">
      <c r="C841" s="56" t="s">
        <v>412</v>
      </c>
      <c r="D841" s="57"/>
      <c r="E841" s="57"/>
      <c r="F841" s="58">
        <f>SUMIF(K523:K556, "", J523:J556)</f>
        <v/>
      </c>
      <c r="G841" s="59"/>
      <c r="H841" s="59"/>
      <c r="I841" s="59"/>
      <c r="J841" s="59"/>
    </row>
    <row r="842" spans="3:10" ht="32.75" customHeight="1">
      <c r="C842" s="56" t="s">
        <v>413</v>
      </c>
      <c r="D842" s="57"/>
      <c r="E842" s="57"/>
      <c r="F842" s="58">
        <f>SUMIF(K570:K712, "", J570:J712)</f>
        <v/>
      </c>
      <c r="G842" s="59"/>
      <c r="H842" s="59"/>
      <c r="I842" s="59"/>
      <c r="J842" s="59"/>
    </row>
    <row r="843" spans="3:10" ht="28.75" customHeight="1">
      <c r="C843" s="56" t="s">
        <v>414</v>
      </c>
      <c r="D843" s="57"/>
      <c r="E843" s="57"/>
      <c r="F843" s="58">
        <f>SUMIF(K727:K727, "", J727:J727)</f>
        <v/>
      </c>
      <c r="G843" s="59"/>
      <c r="H843" s="59"/>
      <c r="I843" s="59"/>
      <c r="J843" s="59"/>
    </row>
    <row r="844" spans="3:10">
      <c r="C844" s="56" t="s">
        <v>415</v>
      </c>
      <c r="D844" s="57"/>
      <c r="E844" s="57"/>
      <c r="F844" s="58">
        <f>SUMIF(K740:K763, "", J740:J763)</f>
        <v/>
      </c>
      <c r="G844" s="59"/>
      <c r="H844" s="59"/>
      <c r="I844" s="59"/>
      <c r="J844" s="59"/>
    </row>
    <row r="845" spans="3:10" ht="33.825" customHeight="1">
      <c r="C845" s="53" t="s">
        <v>416</v>
      </c>
      <c r="D845" s="54"/>
      <c r="E845" s="54"/>
      <c r="F845" s="55">
        <f>SUMIF(K794:K827, "", J794:J827)</f>
        <v/>
      </c>
      <c r="G845" s="55"/>
      <c r="H845" s="55"/>
      <c r="I845" s="55"/>
      <c r="J845" s="55"/>
    </row>
    <row r="846" spans="3:10">
      <c r="C846" s="56" t="s">
        <v>417</v>
      </c>
      <c r="D846" s="57"/>
      <c r="E846" s="57"/>
      <c r="F846" s="58">
        <f>0</f>
        <v/>
      </c>
      <c r="G846" s="59"/>
      <c r="H846" s="59"/>
      <c r="I846" s="59"/>
      <c r="J846" s="59"/>
    </row>
    <row r="847" spans="3:10">
      <c r="C847" s="56" t="s">
        <v>418</v>
      </c>
      <c r="D847" s="57"/>
      <c r="E847" s="57"/>
      <c r="F847" s="58">
        <f>SUMIF(K794:K827, "", J794:J827)</f>
        <v/>
      </c>
      <c r="G847" s="59"/>
      <c r="H847" s="59"/>
      <c r="I847" s="59"/>
      <c r="J847" s="59"/>
    </row>
    <row r="848" spans="3:10">
      <c r="C848" s="60" t="s">
        <v>419</v>
      </c>
      <c r="D848" s="61"/>
      <c r="E848" s="61"/>
      <c r="F848" s="62"/>
      <c r="G848" s="62"/>
      <c r="H848" s="62"/>
      <c r="I848" s="62"/>
      <c r="J848" s="63"/>
    </row>
    <row r="849" spans="1:10">
      <c r="C849" s="64"/>
      <c r="D849" s="3"/>
      <c r="E849" s="3"/>
      <c r="F849" s="3"/>
      <c r="G849" s="3"/>
      <c r="H849" s="3"/>
      <c r="I849" s="3"/>
      <c r="J849" s="65"/>
    </row>
    <row r="850" spans="1:10">
      <c r="A850" s="66"/>
      <c r="C850" s="67" t="s">
        <v>420</v>
      </c>
      <c r="D850" s="7"/>
      <c r="E850" s="7"/>
      <c r="F850" s="68">
        <f>SUMIF(K5:K832, IF(K4="","",K4), J5:J832)</f>
        <v/>
      </c>
      <c r="G850" s="69"/>
      <c r="H850" s="69"/>
      <c r="I850" s="69"/>
      <c r="J850" s="70"/>
    </row>
    <row r="851" spans="1:10">
      <c r="A851" s="66"/>
      <c r="C851" s="67" t="s">
        <v>421</v>
      </c>
      <c r="D851" s="7"/>
      <c r="E851" s="7"/>
      <c r="F851" s="68">
        <f>ROUND(SUMIF(K5:K832, IF(K4="","",K4), J5:J832) * 0.085, 2)</f>
        <v/>
      </c>
      <c r="G851" s="69"/>
      <c r="H851" s="69"/>
      <c r="I851" s="69"/>
      <c r="J851" s="70"/>
    </row>
    <row r="852" spans="1:10">
      <c r="C852" s="71" t="s">
        <v>422</v>
      </c>
      <c r="D852" s="72"/>
      <c r="E852" s="72"/>
      <c r="F852" s="73">
        <f>SUM(F850:F851)</f>
        <v/>
      </c>
      <c r="G852" s="74"/>
      <c r="H852" s="74"/>
      <c r="I852" s="74"/>
      <c r="J852" s="75"/>
    </row>
    <row r="853" spans="1:10">
      <c r="C853" s="76"/>
    </row>
    <row r="854" spans="1:10">
      <c r="C854" s="48" t="s">
        <v>423</v>
      </c>
    </row>
    <row r="855" spans="1:10">
      <c r="C855" s="72">
        <f>IF('Paramètres'!AA2&lt;&gt;"",'Paramètres'!AA2,"")</f>
        <v/>
      </c>
      <c r="D855" s="72"/>
      <c r="E855" s="72"/>
      <c r="F855" s="72"/>
      <c r="G855" s="72"/>
      <c r="H855" s="72"/>
      <c r="I855" s="72"/>
      <c r="J855" s="72"/>
    </row>
    <row r="856" spans="1:10">
      <c r="C856" s="72"/>
      <c r="D856" s="72"/>
      <c r="E856" s="72"/>
      <c r="F856" s="72"/>
      <c r="G856" s="72"/>
      <c r="H856" s="72"/>
      <c r="I856" s="72"/>
      <c r="J856" s="72"/>
    </row>
    <row r="857" spans="1:10" ht="56.7" customHeight="1">
      <c r="F857" s="77" t="s">
        <v>424</v>
      </c>
      <c r="G857" s="77"/>
      <c r="H857" s="77"/>
      <c r="I857" s="77"/>
      <c r="J857" s="77"/>
    </row>
    <row r="859" spans="1:10" ht="85.05" customHeight="1">
      <c r="C859" s="78" t="s">
        <v>425</v>
      </c>
      <c r="D859" s="78"/>
      <c r="F859" s="78" t="s">
        <v>426</v>
      </c>
      <c r="G859" s="78"/>
      <c r="H859" s="78"/>
      <c r="I859" s="78"/>
      <c r="J859" s="78"/>
    </row>
  </sheetData>
  <sheetProtection password="E95E" sheet="1" objects="1" selectLockedCells="1"/>
  <mergeCells count="245">
    <mergeCell ref="C3:E3"/>
    <mergeCell ref="C4:E4"/>
    <mergeCell ref="C15:E15"/>
    <mergeCell ref="C16:E16"/>
    <mergeCell ref="C17:E17"/>
    <mergeCell ref="C53:E53"/>
    <mergeCell ref="C69:E69"/>
    <mergeCell ref="C75:E75"/>
    <mergeCell ref="C79:E79"/>
    <mergeCell ref="C86:E86"/>
    <mergeCell ref="C94:E94"/>
    <mergeCell ref="C97:E97"/>
    <mergeCell ref="C100:E100"/>
    <mergeCell ref="C102:E102"/>
    <mergeCell ref="C108:E108"/>
    <mergeCell ref="C115:E115"/>
    <mergeCell ref="C118:E118"/>
    <mergeCell ref="C129:E129"/>
    <mergeCell ref="C132:E132"/>
    <mergeCell ref="C154:E154"/>
    <mergeCell ref="C158:E158"/>
    <mergeCell ref="C159:E159"/>
    <mergeCell ref="C163:E163"/>
    <mergeCell ref="C167:E167"/>
    <mergeCell ref="C173:E173"/>
    <mergeCell ref="C176:E176"/>
    <mergeCell ref="C183:E183"/>
    <mergeCell ref="C186:E186"/>
    <mergeCell ref="C193:E193"/>
    <mergeCell ref="C197:E197"/>
    <mergeCell ref="C204:E204"/>
    <mergeCell ref="C207:E207"/>
    <mergeCell ref="C218:E218"/>
    <mergeCell ref="C219:E219"/>
    <mergeCell ref="C221:E221"/>
    <mergeCell ref="C223:E223"/>
    <mergeCell ref="C225:E225"/>
    <mergeCell ref="C227:E227"/>
    <mergeCell ref="C229:E229"/>
    <mergeCell ref="C231:E231"/>
    <mergeCell ref="C234:E234"/>
    <mergeCell ref="C235:E235"/>
    <mergeCell ref="C237:E237"/>
    <mergeCell ref="C239:E239"/>
    <mergeCell ref="C241:E241"/>
    <mergeCell ref="C243:E243"/>
    <mergeCell ref="C245:E245"/>
    <mergeCell ref="C247:E247"/>
    <mergeCell ref="C251:E251"/>
    <mergeCell ref="C255:E255"/>
    <mergeCell ref="C257:E257"/>
    <mergeCell ref="C259:E259"/>
    <mergeCell ref="C261:E261"/>
    <mergeCell ref="C264:E264"/>
    <mergeCell ref="C267:E267"/>
    <mergeCell ref="C269:E269"/>
    <mergeCell ref="C270:E270"/>
    <mergeCell ref="C273:E273"/>
    <mergeCell ref="C276:E276"/>
    <mergeCell ref="C280:E280"/>
    <mergeCell ref="C281:E281"/>
    <mergeCell ref="C284:E284"/>
    <mergeCell ref="C287:E287"/>
    <mergeCell ref="C292:E292"/>
    <mergeCell ref="C297:E297"/>
    <mergeCell ref="C301:E301"/>
    <mergeCell ref="C304:E304"/>
    <mergeCell ref="C308:E308"/>
    <mergeCell ref="C311:E311"/>
    <mergeCell ref="C312:E312"/>
    <mergeCell ref="C314:E314"/>
    <mergeCell ref="C316:E316"/>
    <mergeCell ref="C320:E320"/>
    <mergeCell ref="C328:E328"/>
    <mergeCell ref="C329:E329"/>
    <mergeCell ref="C331:E331"/>
    <mergeCell ref="C333:E333"/>
    <mergeCell ref="C335:E335"/>
    <mergeCell ref="C339:E339"/>
    <mergeCell ref="C340:E340"/>
    <mergeCell ref="C345:E345"/>
    <mergeCell ref="C351:E351"/>
    <mergeCell ref="C352:E352"/>
    <mergeCell ref="C361:E361"/>
    <mergeCell ref="C362:E362"/>
    <mergeCell ref="C365:E365"/>
    <mergeCell ref="C367:E367"/>
    <mergeCell ref="C371:E371"/>
    <mergeCell ref="C374:E374"/>
    <mergeCell ref="C377:E377"/>
    <mergeCell ref="C381:E381"/>
    <mergeCell ref="C391:E391"/>
    <mergeCell ref="C392:E392"/>
    <mergeCell ref="C403:E403"/>
    <mergeCell ref="C407:E407"/>
    <mergeCell ref="C411:E411"/>
    <mergeCell ref="C414:E414"/>
    <mergeCell ref="C423:E423"/>
    <mergeCell ref="C424:E424"/>
    <mergeCell ref="C428:E428"/>
    <mergeCell ref="C434:E434"/>
    <mergeCell ref="C435:E435"/>
    <mergeCell ref="C440:E440"/>
    <mergeCell ref="C444:E444"/>
    <mergeCell ref="C454:E454"/>
    <mergeCell ref="C466:E466"/>
    <mergeCell ref="C467:E467"/>
    <mergeCell ref="C477:E477"/>
    <mergeCell ref="C487:E487"/>
    <mergeCell ref="C489:E489"/>
    <mergeCell ref="C492:E492"/>
    <mergeCell ref="C495:E495"/>
    <mergeCell ref="C498:E498"/>
    <mergeCell ref="C501:E501"/>
    <mergeCell ref="C504:E504"/>
    <mergeCell ref="C509:E509"/>
    <mergeCell ref="C510:E510"/>
    <mergeCell ref="C519:E519"/>
    <mergeCell ref="C523:E523"/>
    <mergeCell ref="C528:E528"/>
    <mergeCell ref="C534:E534"/>
    <mergeCell ref="C536:E536"/>
    <mergeCell ref="C538:E538"/>
    <mergeCell ref="C540:E540"/>
    <mergeCell ref="C542:E542"/>
    <mergeCell ref="C544:E544"/>
    <mergeCell ref="C547:E547"/>
    <mergeCell ref="C550:E550"/>
    <mergeCell ref="C553:E553"/>
    <mergeCell ref="C556:E556"/>
    <mergeCell ref="C561:E561"/>
    <mergeCell ref="C562:E562"/>
    <mergeCell ref="C567:E567"/>
    <mergeCell ref="C570:E570"/>
    <mergeCell ref="C572:E572"/>
    <mergeCell ref="C574:E574"/>
    <mergeCell ref="C576:E576"/>
    <mergeCell ref="C580:E580"/>
    <mergeCell ref="C581:E581"/>
    <mergeCell ref="C591:E591"/>
    <mergeCell ref="C592:E592"/>
    <mergeCell ref="C594:E594"/>
    <mergeCell ref="C596:E596"/>
    <mergeCell ref="C598:E598"/>
    <mergeCell ref="C601:E601"/>
    <mergeCell ref="C602:E602"/>
    <mergeCell ref="C604:E604"/>
    <mergeCell ref="C606:E606"/>
    <mergeCell ref="C608:E608"/>
    <mergeCell ref="C612:E612"/>
    <mergeCell ref="C616:E616"/>
    <mergeCell ref="C617:E617"/>
    <mergeCell ref="C622:E622"/>
    <mergeCell ref="C627:E627"/>
    <mergeCell ref="C630:E630"/>
    <mergeCell ref="C632:E632"/>
    <mergeCell ref="C634:E634"/>
    <mergeCell ref="C637:E637"/>
    <mergeCell ref="C639:E639"/>
    <mergeCell ref="C641:E641"/>
    <mergeCell ref="C643:E643"/>
    <mergeCell ref="C649:E649"/>
    <mergeCell ref="C650:E650"/>
    <mergeCell ref="C659:E659"/>
    <mergeCell ref="C661:E661"/>
    <mergeCell ref="C663:E663"/>
    <mergeCell ref="C665:E665"/>
    <mergeCell ref="C667:E667"/>
    <mergeCell ref="C668:E668"/>
    <mergeCell ref="C672:E672"/>
    <mergeCell ref="C680:E680"/>
    <mergeCell ref="C684:E684"/>
    <mergeCell ref="C690:E690"/>
    <mergeCell ref="C691:E691"/>
    <mergeCell ref="C701:E701"/>
    <mergeCell ref="C702:E702"/>
    <mergeCell ref="C712:E712"/>
    <mergeCell ref="C717:E717"/>
    <mergeCell ref="C718:E718"/>
    <mergeCell ref="C719:E719"/>
    <mergeCell ref="C727:E727"/>
    <mergeCell ref="C734:E734"/>
    <mergeCell ref="C735:E735"/>
    <mergeCell ref="C737:E737"/>
    <mergeCell ref="C740:E740"/>
    <mergeCell ref="C743:E743"/>
    <mergeCell ref="C746:E746"/>
    <mergeCell ref="C750:E750"/>
    <mergeCell ref="C752:E752"/>
    <mergeCell ref="C756:E756"/>
    <mergeCell ref="C757:E757"/>
    <mergeCell ref="C763:E763"/>
    <mergeCell ref="C771:E771"/>
    <mergeCell ref="C772:E772"/>
    <mergeCell ref="C774:E774"/>
    <mergeCell ref="C788:E788"/>
    <mergeCell ref="C789:E789"/>
    <mergeCell ref="C794:E794"/>
    <mergeCell ref="C797:E797"/>
    <mergeCell ref="C814:E814"/>
    <mergeCell ref="C817:E817"/>
    <mergeCell ref="C827:E827"/>
    <mergeCell ref="C832:J832"/>
    <mergeCell ref="C834:J834"/>
    <mergeCell ref="F835:J835"/>
    <mergeCell ref="C835:E835"/>
    <mergeCell ref="F836:J836"/>
    <mergeCell ref="C836:E836"/>
    <mergeCell ref="F837:J837"/>
    <mergeCell ref="C837:E837"/>
    <mergeCell ref="F838:J838"/>
    <mergeCell ref="C838:E838"/>
    <mergeCell ref="F839:J839"/>
    <mergeCell ref="C839:E839"/>
    <mergeCell ref="F840:J840"/>
    <mergeCell ref="C840:E840"/>
    <mergeCell ref="F841:J841"/>
    <mergeCell ref="C841:E841"/>
    <mergeCell ref="F842:J842"/>
    <mergeCell ref="C842:E842"/>
    <mergeCell ref="F843:J843"/>
    <mergeCell ref="C843:E843"/>
    <mergeCell ref="F844:J844"/>
    <mergeCell ref="C844:E844"/>
    <mergeCell ref="F845:J845"/>
    <mergeCell ref="C845:E845"/>
    <mergeCell ref="F846:J846"/>
    <mergeCell ref="C846:E846"/>
    <mergeCell ref="F847:J847"/>
    <mergeCell ref="C847:E847"/>
    <mergeCell ref="C848:E848"/>
    <mergeCell ref="C849:J849"/>
    <mergeCell ref="C850:E850"/>
    <mergeCell ref="F850:J850"/>
    <mergeCell ref="C851:E851"/>
    <mergeCell ref="F851:J851"/>
    <mergeCell ref="C852:E852"/>
    <mergeCell ref="F852:J852"/>
    <mergeCell ref="C853:J853"/>
    <mergeCell ref="C854:J854"/>
    <mergeCell ref="C855:J855"/>
    <mergeCell ref="C856:J856"/>
    <mergeCell ref="F857:J857"/>
    <mergeCell ref="C859:D859"/>
    <mergeCell ref="F859:J859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&amp;LCoNSTUCTION D'UNE CRECHE - Baie-Mahault  &amp;R 22.2074 AS44 / LRO</oddHeader>
    <oddFooter>&amp;L&amp;G&amp;L              Lot n°02 GROS-OEUVRE &amp;CPhase DCE - 09/04/2024&amp;RPage /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33" t="s">
        <v>427</v>
      </c>
      <c r="AA1" s="7">
        <f>IF('DPGF'!F852&lt;&gt;"",'DPGF'!F852,"0")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79" t="s">
        <v>428</v>
      </c>
      <c r="B3" s="77" t="s">
        <v>429</v>
      </c>
      <c r="C3" s="80" t="s">
        <v>454</v>
      </c>
      <c r="D3" s="80"/>
      <c r="E3" s="80"/>
      <c r="F3" s="80"/>
      <c r="G3" s="80"/>
      <c r="H3" s="80"/>
      <c r="I3" s="80"/>
      <c r="J3" s="80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79" t="s">
        <v>430</v>
      </c>
      <c r="B5" s="77" t="s">
        <v>431</v>
      </c>
      <c r="C5" s="80" t="s">
        <v>455</v>
      </c>
      <c r="D5" s="80"/>
      <c r="E5" s="80"/>
      <c r="F5" s="80"/>
      <c r="G5" s="80"/>
      <c r="H5" s="80"/>
      <c r="I5" s="80"/>
      <c r="J5" s="80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79" t="s">
        <v>440</v>
      </c>
      <c r="B7" s="77" t="s">
        <v>441</v>
      </c>
      <c r="C7" s="80" t="s">
        <v>456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79" t="s">
        <v>442</v>
      </c>
      <c r="B9" s="77" t="s">
        <v>443</v>
      </c>
      <c r="C9" s="80" t="s">
        <v>39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79" t="s">
        <v>432</v>
      </c>
      <c r="B11" s="77" t="s">
        <v>433</v>
      </c>
      <c r="C11" s="80" t="s">
        <v>40</v>
      </c>
      <c r="D11" s="80"/>
      <c r="E11" s="80"/>
      <c r="F11" s="80"/>
      <c r="G11" s="80"/>
      <c r="H11" s="80"/>
      <c r="I11" s="80"/>
      <c r="J11" s="80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79" t="s">
        <v>444</v>
      </c>
      <c r="B13" s="77" t="s">
        <v>445</v>
      </c>
      <c r="C13" s="80" t="s">
        <v>457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79" t="s">
        <v>446</v>
      </c>
      <c r="B15" s="77" t="s">
        <v>447</v>
      </c>
      <c r="C15" s="80" t="s">
        <v>458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79" t="s">
        <v>448</v>
      </c>
      <c r="B17" s="77" t="s">
        <v>449</v>
      </c>
      <c r="C17" s="80"/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81">
        <v>0.2</v>
      </c>
      <c r="E19" s="82" t="s">
        <v>450</v>
      </c>
      <c r="AA19" s="7">
        <f>INT((AA5-AA18*100)/10)</f>
        <v/>
      </c>
    </row>
    <row r="20" spans="1:27" ht="12.75" customHeight="1">
      <c r="C20" s="83">
        <v>0.055</v>
      </c>
      <c r="E20" s="82" t="s">
        <v>451</v>
      </c>
      <c r="AA20" s="7">
        <f>AA5-AA18*100-AA19*10</f>
        <v/>
      </c>
    </row>
    <row r="21" spans="1:27" ht="12.75" customHeight="1">
      <c r="C21" s="83">
        <f>0.085</f>
        <v/>
      </c>
      <c r="E21" s="82" t="s">
        <v>452</v>
      </c>
      <c r="AA21" s="7">
        <f>INT(AA6/10)</f>
        <v/>
      </c>
    </row>
    <row r="22" spans="1:27" ht="12.75" customHeight="1">
      <c r="C22" s="84">
        <v>0</v>
      </c>
      <c r="E22" s="82" t="s">
        <v>453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79" t="s">
        <v>434</v>
      </c>
      <c r="B24" s="77" t="s">
        <v>435</v>
      </c>
      <c r="C24" s="80" t="s">
        <v>459</v>
      </c>
      <c r="D24" s="80"/>
      <c r="E24" s="80"/>
      <c r="F24" s="80"/>
      <c r="G24" s="80"/>
      <c r="H24" s="80"/>
      <c r="I24" s="80"/>
      <c r="J24" s="80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79" t="s">
        <v>436</v>
      </c>
      <c r="B26" s="77" t="s">
        <v>437</v>
      </c>
      <c r="C26" s="80" t="s">
        <v>460</v>
      </c>
      <c r="D26" s="80"/>
      <c r="E26" s="80"/>
      <c r="F26" s="80"/>
      <c r="G26" s="80"/>
      <c r="H26" s="80"/>
      <c r="I26" s="80"/>
      <c r="J26" s="80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79" t="s">
        <v>438</v>
      </c>
      <c r="B28" s="77" t="s">
        <v>439</v>
      </c>
      <c r="C28" s="80"/>
      <c r="D28" s="80"/>
      <c r="E28" s="80"/>
      <c r="F28" s="80"/>
      <c r="G28" s="80"/>
      <c r="H28" s="80"/>
      <c r="I28" s="80"/>
      <c r="J28" s="80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461</v>
      </c>
      <c r="B1" s="7" t="s">
        <v>462</v>
      </c>
    </row>
    <row r="2" spans="1:3">
      <c r="A2" s="7" t="s">
        <v>463</v>
      </c>
      <c r="B2" s="7" t="s">
        <v>464</v>
      </c>
    </row>
    <row r="3" spans="1:3">
      <c r="A3" s="7" t="s">
        <v>465</v>
      </c>
      <c r="B3" s="7">
        <v>1</v>
      </c>
    </row>
    <row r="4" spans="1:3">
      <c r="A4" s="7" t="s">
        <v>466</v>
      </c>
      <c r="B4" s="7">
        <v>0</v>
      </c>
    </row>
    <row r="5" spans="1:3">
      <c r="A5" s="7" t="s">
        <v>467</v>
      </c>
      <c r="B5" s="7">
        <v>0</v>
      </c>
    </row>
    <row r="6" spans="1:3">
      <c r="A6" s="7" t="s">
        <v>468</v>
      </c>
      <c r="B6" s="7">
        <v>1</v>
      </c>
    </row>
    <row r="7" spans="1:3">
      <c r="A7" s="7" t="s">
        <v>469</v>
      </c>
      <c r="B7" s="7">
        <v>1</v>
      </c>
    </row>
    <row r="8" spans="1:3">
      <c r="A8" s="7" t="s">
        <v>470</v>
      </c>
      <c r="B8" s="7">
        <v>0</v>
      </c>
    </row>
    <row r="9" spans="1:3">
      <c r="A9" s="7" t="s">
        <v>471</v>
      </c>
      <c r="B9" s="7">
        <v>0</v>
      </c>
    </row>
    <row r="10" spans="1:3">
      <c r="A10" s="7" t="s">
        <v>472</v>
      </c>
      <c r="C10" s="7" t="s">
        <v>473</v>
      </c>
    </row>
    <row r="11" spans="1:3">
      <c r="A11" s="7" t="s">
        <v>474</v>
      </c>
      <c r="B11" s="7">
        <v>0</v>
      </c>
    </row>
    <row r="12" spans="1:3">
      <c r="A12" s="7" t="s">
        <v>475</v>
      </c>
      <c r="B12" s="7" t="s">
        <v>476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85" t="s">
        <v>477</v>
      </c>
      <c r="C2" s="85"/>
      <c r="D2" s="85"/>
      <c r="E2" s="85"/>
      <c r="F2" s="85"/>
      <c r="G2" s="85"/>
      <c r="H2" s="85"/>
      <c r="I2" s="85"/>
      <c r="J2" s="85"/>
    </row>
    <row r="4" spans="1:10" ht="12.75" customHeight="1">
      <c r="A4" s="79" t="s">
        <v>428</v>
      </c>
      <c r="B4" s="77" t="s">
        <v>478</v>
      </c>
      <c r="C4" s="86"/>
      <c r="D4" s="86"/>
      <c r="E4" s="86"/>
      <c r="F4" s="86"/>
      <c r="G4" s="86"/>
      <c r="H4" s="86"/>
      <c r="I4" s="86"/>
      <c r="J4" s="86"/>
    </row>
    <row r="6" spans="1:10" ht="12.75" customHeight="1">
      <c r="A6" s="79" t="s">
        <v>430</v>
      </c>
      <c r="B6" s="77" t="s">
        <v>479</v>
      </c>
      <c r="C6" s="86"/>
      <c r="D6" s="86"/>
      <c r="E6" s="86"/>
      <c r="F6" s="86"/>
      <c r="G6" s="86"/>
      <c r="H6" s="86"/>
      <c r="I6" s="86"/>
      <c r="J6" s="86"/>
    </row>
    <row r="8" spans="1:10" ht="12.75" customHeight="1">
      <c r="A8" s="79" t="s">
        <v>440</v>
      </c>
      <c r="B8" s="77" t="s">
        <v>480</v>
      </c>
      <c r="C8" s="86"/>
      <c r="D8" s="86"/>
      <c r="E8" s="86"/>
      <c r="F8" s="86"/>
      <c r="G8" s="86"/>
      <c r="H8" s="86"/>
      <c r="I8" s="86"/>
      <c r="J8" s="86"/>
    </row>
    <row r="10" spans="1:10" ht="12.75" customHeight="1">
      <c r="A10" s="79" t="s">
        <v>442</v>
      </c>
      <c r="B10" s="77" t="s">
        <v>481</v>
      </c>
      <c r="C10" s="87"/>
      <c r="D10" s="87"/>
      <c r="E10" s="87"/>
      <c r="F10" s="87"/>
      <c r="G10" s="87"/>
      <c r="H10" s="87"/>
      <c r="I10" s="87"/>
      <c r="J10" s="87"/>
    </row>
    <row r="12" spans="1:10" ht="12.75" customHeight="1">
      <c r="A12" s="79" t="s">
        <v>432</v>
      </c>
      <c r="B12" s="77" t="s">
        <v>482</v>
      </c>
      <c r="C12" s="86"/>
      <c r="D12" s="86"/>
      <c r="E12" s="86"/>
      <c r="F12" s="86"/>
      <c r="G12" s="86"/>
      <c r="H12" s="86"/>
      <c r="I12" s="86"/>
      <c r="J12" s="86"/>
    </row>
    <row r="14" spans="1:10" ht="12.75" customHeight="1">
      <c r="A14" s="79" t="s">
        <v>444</v>
      </c>
      <c r="B14" s="77" t="s">
        <v>483</v>
      </c>
      <c r="C14" s="86"/>
      <c r="D14" s="86"/>
      <c r="E14" s="86"/>
      <c r="F14" s="86"/>
      <c r="G14" s="86"/>
      <c r="H14" s="86"/>
      <c r="I14" s="86"/>
      <c r="J14" s="86"/>
    </row>
    <row r="16" spans="1:10" ht="12.75" customHeight="1">
      <c r="A16" s="79" t="s">
        <v>446</v>
      </c>
      <c r="B16" s="77" t="s">
        <v>484</v>
      </c>
      <c r="C16" s="86"/>
      <c r="D16" s="86"/>
      <c r="E16" s="86"/>
      <c r="F16" s="86"/>
      <c r="G16" s="86"/>
      <c r="H16" s="86"/>
      <c r="I16" s="86"/>
      <c r="J16" s="86"/>
    </row>
    <row r="18" spans="1:10" ht="12.75" customHeight="1">
      <c r="A18" s="79" t="s">
        <v>448</v>
      </c>
      <c r="B18" s="77" t="s">
        <v>485</v>
      </c>
      <c r="C18" s="88"/>
      <c r="D18" s="88"/>
      <c r="E18" s="88"/>
      <c r="F18" s="88"/>
      <c r="G18" s="88"/>
      <c r="H18" s="88"/>
      <c r="I18" s="88"/>
      <c r="J18" s="88"/>
    </row>
    <row r="20" spans="1:10" ht="12.75" customHeight="1">
      <c r="A20" s="79" t="s">
        <v>486</v>
      </c>
      <c r="B20" s="77" t="s">
        <v>487</v>
      </c>
      <c r="C20" s="88"/>
      <c r="D20" s="88"/>
      <c r="E20" s="88"/>
      <c r="F20" s="88"/>
      <c r="G20" s="88"/>
      <c r="H20" s="88"/>
      <c r="I20" s="88"/>
      <c r="J20" s="88"/>
    </row>
    <row r="22" spans="1:10" ht="12.75" customHeight="1">
      <c r="A22" s="79" t="s">
        <v>434</v>
      </c>
      <c r="B22" s="77" t="s">
        <v>488</v>
      </c>
      <c r="C22" s="88"/>
      <c r="D22" s="88"/>
      <c r="E22" s="88"/>
      <c r="F22" s="88"/>
      <c r="G22" s="88"/>
      <c r="H22" s="88"/>
      <c r="I22" s="88"/>
      <c r="J22" s="88"/>
    </row>
    <row r="24" spans="1:10" ht="12.75" customHeight="1">
      <c r="A24" s="79" t="s">
        <v>436</v>
      </c>
      <c r="B24" s="77" t="s">
        <v>489</v>
      </c>
      <c r="C24" s="86"/>
      <c r="D24" s="86"/>
      <c r="E24" s="86"/>
      <c r="F24" s="86"/>
      <c r="G24" s="86"/>
      <c r="H24" s="86"/>
      <c r="I24" s="86"/>
      <c r="J24" s="86"/>
    </row>
    <row r="28" spans="1:10" ht="60" customHeight="1">
      <c r="A28" s="79" t="s">
        <v>438</v>
      </c>
      <c r="B28" s="77" t="s">
        <v>490</v>
      </c>
      <c r="C28" s="86"/>
      <c r="D28" s="86"/>
      <c r="E28" s="86"/>
      <c r="F28" s="86"/>
      <c r="G28" s="86"/>
      <c r="H28" s="86"/>
      <c r="I28" s="86"/>
      <c r="J28" s="86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89" t="s">
        <v>491</v>
      </c>
      <c r="C2" s="89"/>
      <c r="D2" s="89"/>
      <c r="E2" s="89"/>
      <c r="F2" s="89"/>
    </row>
    <row r="4" spans="2:6" ht="12.75" customHeight="1">
      <c r="B4" s="90" t="s">
        <v>492</v>
      </c>
      <c r="C4" s="90" t="s">
        <v>493</v>
      </c>
      <c r="D4" s="90" t="s">
        <v>494</v>
      </c>
      <c r="E4" s="90" t="s">
        <v>495</v>
      </c>
      <c r="F4" s="90" t="s">
        <v>496</v>
      </c>
    </row>
    <row r="6" spans="2:6" ht="12.75" customHeight="1">
      <c r="B6" s="91"/>
      <c r="C6" s="92"/>
      <c r="D6" s="93"/>
      <c r="E6" s="94"/>
      <c r="F6" s="95">
        <f>IF(AND(E6= "",D6= ""), "", ROUND(ROUND(E6, 2) * ROUND(D6, 3), 2))</f>
        <v/>
      </c>
    </row>
    <row r="8" spans="2:6" ht="12.75" customHeight="1">
      <c r="B8" s="91"/>
      <c r="C8" s="92"/>
      <c r="D8" s="93"/>
      <c r="E8" s="94"/>
      <c r="F8" s="95">
        <f>IF(AND(E8= "",D8= ""), "", ROUND(ROUND(E8, 2) * ROUND(D8, 3), 2))</f>
        <v/>
      </c>
    </row>
    <row r="10" spans="2:6" ht="12.75" customHeight="1">
      <c r="B10" s="91"/>
      <c r="C10" s="92"/>
      <c r="D10" s="93"/>
      <c r="E10" s="94"/>
      <c r="F10" s="95">
        <f>IF(AND(E10= "",D10= ""), "", ROUND(ROUND(E10, 2) * ROUND(D10, 3), 2))</f>
        <v/>
      </c>
    </row>
    <row r="12" spans="2:6" ht="12.75" customHeight="1">
      <c r="B12" s="91"/>
      <c r="C12" s="92"/>
      <c r="D12" s="93"/>
      <c r="E12" s="94"/>
      <c r="F12" s="95">
        <f>IF(AND(E12= "",D12= ""), "", ROUND(ROUND(E12, 2) * ROUND(D12, 3), 2))</f>
        <v/>
      </c>
    </row>
    <row r="14" spans="2:6" ht="12.75" customHeight="1">
      <c r="B14" s="91"/>
      <c r="C14" s="92"/>
      <c r="D14" s="93"/>
      <c r="E14" s="94"/>
      <c r="F14" s="95">
        <f>IF(AND(E14= "",D14= ""), "", ROUND(ROUND(E14, 2) * ROUND(D14, 3), 2))</f>
        <v/>
      </c>
    </row>
    <row r="16" spans="2:6" ht="12.75" customHeight="1">
      <c r="B16" s="91"/>
      <c r="C16" s="92"/>
      <c r="D16" s="93"/>
      <c r="E16" s="94"/>
      <c r="F16" s="95">
        <f>IF(AND(E16= "",D16= ""), "", ROUND(ROUND(E16, 2) * ROUND(D16, 3), 2))</f>
        <v/>
      </c>
    </row>
    <row r="18" spans="2:6" ht="12.75" customHeight="1">
      <c r="B18" s="91"/>
      <c r="C18" s="92"/>
      <c r="D18" s="93"/>
      <c r="E18" s="94"/>
      <c r="F18" s="95">
        <f>IF(AND(E18= "",D18= ""), "", ROUND(ROUND(E18, 2) * ROUND(D18, 3), 2))</f>
        <v/>
      </c>
    </row>
    <row r="20" spans="2:6" ht="12.75" customHeight="1">
      <c r="B20" s="91"/>
      <c r="C20" s="92"/>
      <c r="D20" s="93"/>
      <c r="E20" s="94"/>
      <c r="F20" s="95">
        <f>IF(AND(E20= "",D20= ""), "", ROUND(ROUND(E20, 2) * ROUND(D20, 3), 2))</f>
        <v/>
      </c>
    </row>
    <row r="22" spans="2:6" ht="12.75" customHeight="1">
      <c r="B22" s="91"/>
      <c r="C22" s="92"/>
      <c r="D22" s="93"/>
      <c r="E22" s="94"/>
      <c r="F22" s="95">
        <f>IF(AND(E22= "",D22= ""), "", ROUND(ROUND(E22, 2) * ROUND(D22, 3), 2))</f>
        <v/>
      </c>
    </row>
    <row r="24" spans="2:6" ht="12.75" customHeight="1">
      <c r="B24" s="91"/>
      <c r="C24" s="92"/>
      <c r="D24" s="93"/>
      <c r="E24" s="94"/>
      <c r="F24" s="95">
        <f>IF(AND(E24= "",D24= ""), "", ROUND(ROUND(E24, 2) * ROUND(D24, 3), 2))</f>
        <v/>
      </c>
    </row>
    <row r="26" spans="2:6" ht="12.75" customHeight="1">
      <c r="B26" s="91"/>
      <c r="C26" s="92"/>
      <c r="D26" s="93"/>
      <c r="E26" s="94"/>
      <c r="F26" s="95">
        <f>IF(AND(E26= "",D26= ""), "", ROUND(ROUND(E26, 2) * ROUND(D26, 3), 2))</f>
        <v/>
      </c>
    </row>
    <row r="28" spans="2:6" ht="12.75" customHeight="1">
      <c r="B28" s="91"/>
      <c r="C28" s="92"/>
      <c r="D28" s="93"/>
      <c r="E28" s="94"/>
      <c r="F28" s="95">
        <f>IF(AND(E28= "",D28= ""), "", ROUND(ROUND(E28, 2) * ROUND(D28, 3), 2))</f>
        <v/>
      </c>
    </row>
    <row r="30" spans="2:6" ht="12.75" customHeight="1">
      <c r="B30" s="91"/>
      <c r="C30" s="92"/>
      <c r="D30" s="93"/>
      <c r="E30" s="94"/>
      <c r="F30" s="95">
        <f>IF(AND(E30= "",D30= ""), "", ROUND(ROUND(E30, 2) * ROUND(D30, 3), 2))</f>
        <v/>
      </c>
    </row>
    <row r="32" spans="2:6" ht="12.75" customHeight="1">
      <c r="B32" s="91"/>
      <c r="C32" s="92"/>
      <c r="D32" s="93"/>
      <c r="E32" s="94"/>
      <c r="F32" s="95">
        <f>IF(AND(E32= "",D32= ""), "", ROUND(ROUND(E32, 2) * ROUND(D32, 3), 2))</f>
        <v/>
      </c>
    </row>
    <row r="34" spans="2:6" ht="12.75" customHeight="1">
      <c r="B34" s="91"/>
      <c r="C34" s="92"/>
      <c r="D34" s="93"/>
      <c r="E34" s="94"/>
      <c r="F34" s="95">
        <f>IF(AND(E34= "",D34= ""), "", ROUND(ROUND(E34, 2) * ROUND(D34, 3), 2))</f>
        <v/>
      </c>
    </row>
    <row r="36" spans="2:6" ht="12.75" customHeight="1">
      <c r="B36" s="91"/>
      <c r="C36" s="92"/>
      <c r="D36" s="93"/>
      <c r="E36" s="94"/>
      <c r="F36" s="95">
        <f>IF(AND(E36= "",D36= ""), "", ROUND(ROUND(E36, 2) * ROUND(D36, 3), 2))</f>
        <v/>
      </c>
    </row>
    <row r="38" spans="2:6" ht="12.75" customHeight="1">
      <c r="B38" s="91"/>
      <c r="C38" s="92"/>
      <c r="D38" s="93"/>
      <c r="E38" s="94"/>
      <c r="F38" s="95">
        <f>IF(AND(E38= "",D38= ""), "", ROUND(ROUND(E38, 2) * ROUND(D38, 3), 2))</f>
        <v/>
      </c>
    </row>
    <row r="40" spans="2:6" ht="12.75" customHeight="1">
      <c r="B40" s="91"/>
      <c r="C40" s="92"/>
      <c r="D40" s="93"/>
      <c r="E40" s="94"/>
      <c r="F40" s="95">
        <f>IF(AND(E40= "",D40= ""), "", ROUND(ROUND(E40, 2) * ROUND(D40, 3), 2))</f>
        <v/>
      </c>
    </row>
    <row r="42" spans="2:6" ht="12.75" customHeight="1">
      <c r="B42" s="91"/>
      <c r="C42" s="92"/>
      <c r="D42" s="93"/>
      <c r="E42" s="94"/>
      <c r="F42" s="95">
        <f>IF(AND(E42= "",D42= ""), "", ROUND(ROUND(E42, 2) * ROUND(D42, 3), 2))</f>
        <v/>
      </c>
    </row>
    <row r="44" spans="2:6" ht="12.75" customHeight="1">
      <c r="B44" s="91"/>
      <c r="C44" s="92"/>
      <c r="D44" s="93"/>
      <c r="E44" s="94"/>
      <c r="F44" s="95">
        <f>IF(AND(E44= "",D44= ""), "", ROUND(ROUND(E44, 2) * ROUND(D44, 3), 2))</f>
        <v/>
      </c>
    </row>
    <row r="46" spans="2:6" ht="12.75" customHeight="1">
      <c r="B46" s="91"/>
      <c r="C46" s="92"/>
      <c r="D46" s="93"/>
      <c r="E46" s="94"/>
      <c r="F46" s="95">
        <f>IF(AND(E46= "",D46= ""), "", ROUND(ROUND(E46, 2) * ROUND(D46, 3), 2))</f>
        <v/>
      </c>
    </row>
    <row r="48" spans="2:6" ht="12.75" customHeight="1">
      <c r="B48" s="91"/>
      <c r="C48" s="92"/>
      <c r="D48" s="93"/>
      <c r="E48" s="94"/>
      <c r="F48" s="95">
        <f>IF(AND(E48= "",D48= ""), "", ROUND(ROUND(E48, 2) * ROUND(D48, 3), 2))</f>
        <v/>
      </c>
    </row>
    <row r="50" spans="2:6" ht="12.75" customHeight="1">
      <c r="B50" s="91"/>
      <c r="C50" s="92"/>
      <c r="D50" s="93"/>
      <c r="E50" s="94"/>
      <c r="F50" s="95">
        <f>IF(AND(E50= "",D50= ""), "", ROUND(ROUND(E50, 2) * ROUND(D50, 3), 2))</f>
        <v/>
      </c>
    </row>
    <row r="52" spans="2:6" ht="12.75" customHeight="1">
      <c r="B52" s="91"/>
      <c r="C52" s="92"/>
      <c r="D52" s="93"/>
      <c r="E52" s="94"/>
      <c r="F52" s="95">
        <f>IF(AND(E52= "",D52= ""), "", ROUND(ROUND(E52, 2) * ROUND(D52, 3), 2))</f>
        <v/>
      </c>
    </row>
    <row r="54" spans="2:6" ht="12.75" customHeight="1">
      <c r="B54" s="91"/>
      <c r="C54" s="92"/>
      <c r="D54" s="93"/>
      <c r="E54" s="94"/>
      <c r="F54" s="95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2024-04-09T13:06:05Z</dcterms:created>
  <dcterms:modified xsi:type="dcterms:W3CDTF">2024-04-09T13:06:05Z</dcterms:modified>
</cp:coreProperties>
</file>