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5B1C2DB9-EB95-4B8E-A114-329C0F8E0732}" xr6:coauthVersionLast="47" xr6:coauthVersionMax="47" xr10:uidLastSave="{00000000-0000-0000-0000-000000000000}"/>
  <bookViews>
    <workbookView xWindow="-110" yWindow="-110" windowWidth="19420" windowHeight="10420" firstSheet="1" activeTab="1" xr2:uid="{96F69FEB-211F-4FB4-B1CE-11B3A7137047}"/>
  </bookViews>
  <sheets>
    <sheet name="Base de données" sheetId="15" state="hidden" r:id="rId1"/>
    <sheet name="Bilan carbone" sheetId="12" r:id="rId2"/>
    <sheet name="Annexe 1" sheetId="16" r:id="rId3"/>
    <sheet name="Annexe 2" sheetId="18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9" i="12" l="1"/>
  <c r="E97" i="12"/>
  <c r="E100" i="12"/>
  <c r="E98" i="12"/>
  <c r="E94" i="12"/>
  <c r="E93" i="12"/>
  <c r="E75" i="12"/>
  <c r="E72" i="12"/>
  <c r="E71" i="12"/>
  <c r="E69" i="12"/>
  <c r="E66" i="12"/>
  <c r="E64" i="12"/>
  <c r="E63" i="12"/>
  <c r="E60" i="12"/>
  <c r="E58" i="12"/>
  <c r="E55" i="12"/>
  <c r="E48" i="12"/>
  <c r="E45" i="12"/>
  <c r="E43" i="12"/>
  <c r="E42" i="12"/>
  <c r="E41" i="12"/>
  <c r="E40" i="12"/>
  <c r="E39" i="12"/>
  <c r="E36" i="12"/>
  <c r="E35" i="12"/>
  <c r="E34" i="12"/>
  <c r="E33" i="12"/>
  <c r="E32" i="12"/>
  <c r="E31" i="12"/>
  <c r="E30" i="12"/>
  <c r="E29" i="12"/>
  <c r="E28" i="12"/>
  <c r="E26" i="12"/>
  <c r="E27" i="12"/>
  <c r="E20" i="12"/>
  <c r="E21" i="12"/>
  <c r="E19" i="12"/>
  <c r="E18" i="12"/>
  <c r="E17" i="12"/>
  <c r="E16" i="12"/>
  <c r="E78" i="12"/>
  <c r="E79" i="12"/>
  <c r="E104" i="12" l="1"/>
  <c r="E105" i="12"/>
  <c r="AB16" i="18"/>
  <c r="AB17" i="18"/>
  <c r="AB18" i="18"/>
  <c r="AB19" i="18"/>
  <c r="AB20" i="18"/>
  <c r="AB21" i="18"/>
  <c r="AB22" i="18"/>
  <c r="Y16" i="18"/>
  <c r="Y17" i="18"/>
  <c r="Y18" i="18"/>
  <c r="Y19" i="18"/>
  <c r="Y20" i="18"/>
  <c r="Y21" i="18"/>
  <c r="Y22" i="18"/>
  <c r="V16" i="18"/>
  <c r="V17" i="18"/>
  <c r="V18" i="18"/>
  <c r="V19" i="18"/>
  <c r="V20" i="18"/>
  <c r="V21" i="18"/>
  <c r="V22" i="18"/>
  <c r="S16" i="18"/>
  <c r="S17" i="18"/>
  <c r="S18" i="18"/>
  <c r="S19" i="18"/>
  <c r="S20" i="18"/>
  <c r="S21" i="18"/>
  <c r="S22" i="18"/>
  <c r="P16" i="18"/>
  <c r="P17" i="18"/>
  <c r="P18" i="18"/>
  <c r="P19" i="18"/>
  <c r="P20" i="18"/>
  <c r="P21" i="18"/>
  <c r="P22" i="18"/>
  <c r="M16" i="18"/>
  <c r="M17" i="18"/>
  <c r="M18" i="18"/>
  <c r="M19" i="18"/>
  <c r="M20" i="18"/>
  <c r="M21" i="18"/>
  <c r="M22" i="18"/>
  <c r="J16" i="18"/>
  <c r="J17" i="18"/>
  <c r="J18" i="18"/>
  <c r="J19" i="18"/>
  <c r="J20" i="18"/>
  <c r="J21" i="18"/>
  <c r="J22" i="18"/>
  <c r="AB15" i="18"/>
  <c r="AB23" i="18" s="1"/>
  <c r="Y15" i="18"/>
  <c r="Y23" i="18" s="1"/>
  <c r="V15" i="18"/>
  <c r="V23" i="18" s="1"/>
  <c r="S15" i="18"/>
  <c r="S23" i="18" s="1"/>
  <c r="P15" i="18"/>
  <c r="P23" i="18" s="1"/>
  <c r="M15" i="18"/>
  <c r="M23" i="18" s="1"/>
  <c r="J15" i="18"/>
  <c r="J23" i="18" s="1"/>
  <c r="G16" i="18"/>
  <c r="G17" i="18"/>
  <c r="G18" i="18"/>
  <c r="G19" i="18"/>
  <c r="G20" i="18"/>
  <c r="G21" i="18"/>
  <c r="G22" i="18"/>
  <c r="G15" i="18"/>
  <c r="G23" i="18" s="1"/>
  <c r="E65" i="12" l="1"/>
  <c r="K51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5" i="16"/>
  <c r="K46" i="16"/>
  <c r="K47" i="16"/>
  <c r="K48" i="16"/>
  <c r="K49" i="16"/>
  <c r="K50" i="16"/>
  <c r="K52" i="16"/>
  <c r="K53" i="16"/>
  <c r="K54" i="16"/>
  <c r="K55" i="16"/>
  <c r="K15" i="16"/>
  <c r="E102" i="12"/>
  <c r="E101" i="12"/>
  <c r="E103" i="12"/>
  <c r="E84" i="12"/>
  <c r="E82" i="12"/>
  <c r="E83" i="12"/>
  <c r="E85" i="12"/>
  <c r="E86" i="12"/>
  <c r="E87" i="12"/>
  <c r="E88" i="12"/>
  <c r="E89" i="12"/>
  <c r="E90" i="12"/>
  <c r="E91" i="12"/>
  <c r="E92" i="12"/>
  <c r="E70" i="12"/>
  <c r="E73" i="12"/>
  <c r="E74" i="12"/>
  <c r="E76" i="12"/>
  <c r="E77" i="12"/>
  <c r="E44" i="12"/>
  <c r="E46" i="12"/>
  <c r="E47" i="12"/>
  <c r="E49" i="12"/>
  <c r="E50" i="12"/>
  <c r="E51" i="12"/>
  <c r="E52" i="12"/>
  <c r="E53" i="12"/>
  <c r="E54" i="12"/>
  <c r="E56" i="12"/>
  <c r="E57" i="12"/>
  <c r="E59" i="12"/>
  <c r="E22" i="12"/>
  <c r="E23" i="12"/>
  <c r="E24" i="12"/>
  <c r="E25" i="12"/>
  <c r="B27" i="15"/>
  <c r="B21" i="15"/>
  <c r="E95" i="12" l="1"/>
  <c r="E106" i="12"/>
  <c r="E80" i="12"/>
  <c r="E37" i="12"/>
  <c r="E61" i="12"/>
  <c r="E67" i="12" l="1"/>
  <c r="D108" i="12" l="1"/>
</calcChain>
</file>

<file path=xl/sharedStrings.xml><?xml version="1.0" encoding="utf-8"?>
<sst xmlns="http://schemas.openxmlformats.org/spreadsheetml/2006/main" count="592" uniqueCount="213">
  <si>
    <t>MATERIAUX</t>
  </si>
  <si>
    <t>Valeurs</t>
  </si>
  <si>
    <t>Part issu du recyclé 
(%)</t>
  </si>
  <si>
    <t>Unité</t>
  </si>
  <si>
    <t>Source</t>
  </si>
  <si>
    <t>Commentaires</t>
  </si>
  <si>
    <t xml:space="preserve">Béton CEM I </t>
  </si>
  <si>
    <t>kgeCO2/tonne</t>
  </si>
  <si>
    <t>FDES</t>
  </si>
  <si>
    <t xml:space="preserve">Béton CEM II </t>
  </si>
  <si>
    <t>kgeCO2/m3</t>
  </si>
  <si>
    <t xml:space="preserve">Béton CEM III </t>
  </si>
  <si>
    <t xml:space="preserve">Béton avec autre liant </t>
  </si>
  <si>
    <t xml:space="preserve">Textile </t>
  </si>
  <si>
    <t>Base carbone</t>
  </si>
  <si>
    <t xml:space="preserve">Aciers </t>
  </si>
  <si>
    <t xml:space="preserve">Elastique </t>
  </si>
  <si>
    <t xml:space="preserve">Aluminium </t>
  </si>
  <si>
    <t xml:space="preserve">Cuivre </t>
  </si>
  <si>
    <t xml:space="preserve">Papiers </t>
  </si>
  <si>
    <t xml:space="preserve">Papiers recyclés </t>
  </si>
  <si>
    <t>Hypothèse : FE carton recyclé</t>
  </si>
  <si>
    <t xml:space="preserve">Peinture </t>
  </si>
  <si>
    <t>kgeCO2/kg</t>
  </si>
  <si>
    <t>Hypothèse : Peinture Laque noire</t>
  </si>
  <si>
    <t xml:space="preserve">Matériaux plastiques </t>
  </si>
  <si>
    <t xml:space="preserve">PVC ( pvc expanse + toiles ) </t>
  </si>
  <si>
    <t>PP alveolaire</t>
  </si>
  <si>
    <t>Adhésifs (kg)</t>
  </si>
  <si>
    <t>Toiles Sans PVC + textiles</t>
  </si>
  <si>
    <t>Dibond</t>
  </si>
  <si>
    <t>Le Dibond est constitué majoritairement d'aluminium.</t>
  </si>
  <si>
    <t>Carton</t>
  </si>
  <si>
    <t>FE Carton neuf = 390 kgeCO2/tonne
FEC carton recyclé=670 kgeCO2/tonne</t>
  </si>
  <si>
    <t xml:space="preserve">Bois </t>
  </si>
  <si>
    <t xml:space="preserve">Mousse </t>
  </si>
  <si>
    <t>Pas de FE existant. Hypothèse de considérer que la mousse est un matériau ploystyrène expansé (isolant)</t>
  </si>
  <si>
    <t>ALIMENTS</t>
  </si>
  <si>
    <t xml:space="preserve">Lait </t>
  </si>
  <si>
    <t>Hypothèse : Lait demi-écrémé</t>
  </si>
  <si>
    <t xml:space="preserve">Viennoiseries </t>
  </si>
  <si>
    <t>Moyenne des FE : Pains aux raisins (2,66), Croissant au beurre (2,63) et Pains aux chocolats (5,2)</t>
  </si>
  <si>
    <t xml:space="preserve">Pâtisseries </t>
  </si>
  <si>
    <t>Moyenne FE des gateaux (au cholocolat, citron, basque, fruits,marbré,…)</t>
  </si>
  <si>
    <t xml:space="preserve">Thé </t>
  </si>
  <si>
    <t>Thé vert</t>
  </si>
  <si>
    <t xml:space="preserve">Café </t>
  </si>
  <si>
    <t>Café non sucré prêt à boire</t>
  </si>
  <si>
    <t xml:space="preserve">Eau </t>
  </si>
  <si>
    <t>Eau de source</t>
  </si>
  <si>
    <t xml:space="preserve">Jus orange </t>
  </si>
  <si>
    <t>Jus d'orage à base de concentré</t>
  </si>
  <si>
    <t xml:space="preserve">Jus pomme </t>
  </si>
  <si>
    <t>Jus de pommes</t>
  </si>
  <si>
    <t xml:space="preserve">Eau en bouteille en plastique </t>
  </si>
  <si>
    <t>Eau minerale</t>
  </si>
  <si>
    <t>Glaçon</t>
  </si>
  <si>
    <t>Glace à l'eau</t>
  </si>
  <si>
    <t>Vins</t>
  </si>
  <si>
    <t>Moyenne des FE des vins (rouge, blanc, rosé)</t>
  </si>
  <si>
    <t>Bières</t>
  </si>
  <si>
    <t>Bière</t>
  </si>
  <si>
    <t>Champagnes</t>
  </si>
  <si>
    <t>Jus de fruits/Soda/Eau</t>
  </si>
  <si>
    <t>Viandes rouges</t>
  </si>
  <si>
    <t>FE Moyen</t>
  </si>
  <si>
    <t>Viandes blanches</t>
  </si>
  <si>
    <t>Poissons / crustacés péchés</t>
  </si>
  <si>
    <t>Poissons / crustacés élevées</t>
  </si>
  <si>
    <t>Fruits / Légumes</t>
  </si>
  <si>
    <t>Fromage / Laitage / Oeuf</t>
  </si>
  <si>
    <t>Céréales / Légumineuses</t>
  </si>
  <si>
    <t>Pains</t>
  </si>
  <si>
    <t>ENERGIE DES EQUIPEMENTS</t>
  </si>
  <si>
    <t>Réseau électrique</t>
  </si>
  <si>
    <t>kgeCO2/kwh</t>
  </si>
  <si>
    <t>Propre source d'énergie</t>
  </si>
  <si>
    <t>giec</t>
  </si>
  <si>
    <t>FE moyen</t>
  </si>
  <si>
    <t>Energies renouvelables</t>
  </si>
  <si>
    <t xml:space="preserve">Consommation de Gaz </t>
  </si>
  <si>
    <t>TRANSPORT DES MATERIAUX ET MATERIELS</t>
  </si>
  <si>
    <t xml:space="preserve">2 Roues essence </t>
  </si>
  <si>
    <t>kgeCO2/tonne.km</t>
  </si>
  <si>
    <t>Moto &gt; 250 m3</t>
  </si>
  <si>
    <t xml:space="preserve">utilitaire 12 m3 Diesel </t>
  </si>
  <si>
    <t>Rigide, 3,5 à 7,5 tonnes, 7% biodiesel</t>
  </si>
  <si>
    <t xml:space="preserve">utilitaire léger 10 à 12m3 Diesel </t>
  </si>
  <si>
    <t xml:space="preserve">Déplacements camion diesel </t>
  </si>
  <si>
    <t xml:space="preserve">Camion 30 à 40m3 </t>
  </si>
  <si>
    <t>Rigide, 7,5 à 12 tonnes, 7% biodiesel</t>
  </si>
  <si>
    <t xml:space="preserve">Camion 45 à 50m3 </t>
  </si>
  <si>
    <t xml:space="preserve">Camion 80 à 100m3 </t>
  </si>
  <si>
    <t xml:space="preserve">Approvisionnement camion élec </t>
  </si>
  <si>
    <t>Approvisionnement aérien</t>
  </si>
  <si>
    <t xml:space="preserve">Avion passagers, 101 -220 sièges, 1000 - 3500 km, avec trainées, </t>
  </si>
  <si>
    <t>Bâteau</t>
  </si>
  <si>
    <t>FE moyen de tous les bateaux automoteurs</t>
  </si>
  <si>
    <t>Train</t>
  </si>
  <si>
    <t>TRANSPORT DES ALIMENTS</t>
  </si>
  <si>
    <t xml:space="preserve">Camion  </t>
  </si>
  <si>
    <t xml:space="preserve">Viandes rouges </t>
  </si>
  <si>
    <t xml:space="preserve">Viandes blanches </t>
  </si>
  <si>
    <t xml:space="preserve">Poissons /crustacés péchés </t>
  </si>
  <si>
    <t xml:space="preserve">Crevettes élevées </t>
  </si>
  <si>
    <t xml:space="preserve">Fruits / légumes </t>
  </si>
  <si>
    <t xml:space="preserve">Fromage/laitage/œuf </t>
  </si>
  <si>
    <t xml:space="preserve">Pâtes/riz </t>
  </si>
  <si>
    <t xml:space="preserve">Pains </t>
  </si>
  <si>
    <t>Café/Thé</t>
  </si>
  <si>
    <t xml:space="preserve">Vin </t>
  </si>
  <si>
    <t xml:space="preserve">Bières </t>
  </si>
  <si>
    <t xml:space="preserve">Champagne </t>
  </si>
  <si>
    <t xml:space="preserve">Jus de fruits/Soda/Eau </t>
  </si>
  <si>
    <t>DEPLACEMENT DE PERSONNES</t>
  </si>
  <si>
    <t xml:space="preserve">Véhicule individuelle </t>
  </si>
  <si>
    <t>kgeCO2/vehicule.km</t>
  </si>
  <si>
    <t xml:space="preserve">Véhicule Co-voiturage </t>
  </si>
  <si>
    <t>kgeCO2/passager.km</t>
  </si>
  <si>
    <t xml:space="preserve">Métro, RER </t>
  </si>
  <si>
    <t>FE RER en 2021</t>
  </si>
  <si>
    <t xml:space="preserve">Train </t>
  </si>
  <si>
    <t xml:space="preserve">Véhicules électriques (vélo, trottinettes ) </t>
  </si>
  <si>
    <t>kgeCO2/km</t>
  </si>
  <si>
    <t xml:space="preserve">Véhicule particulier essence </t>
  </si>
  <si>
    <t>transport courte distance avec voiture particulière</t>
  </si>
  <si>
    <t xml:space="preserve">véhicule particulier électrique </t>
  </si>
  <si>
    <t>Voiture légère électrique</t>
  </si>
  <si>
    <t>Bus</t>
  </si>
  <si>
    <t>Avion</t>
  </si>
  <si>
    <t>Equipement avec sa propre source d'énergie</t>
  </si>
  <si>
    <t>Energies renouvelables (solaire,…)</t>
  </si>
  <si>
    <t>Bilan Carbone 
(A compléter par chaque titulaire )</t>
  </si>
  <si>
    <t>Référence 
contractuelle</t>
  </si>
  <si>
    <t xml:space="preserve">Lot  : 
Trimestre :
Année : </t>
  </si>
  <si>
    <t>1 - MATERIAUX</t>
  </si>
  <si>
    <t xml:space="preserve">Quantité </t>
  </si>
  <si>
    <t>Emissions Carbone
teqCO2</t>
  </si>
  <si>
    <t>Précisions/commentaires</t>
  </si>
  <si>
    <t>m3</t>
  </si>
  <si>
    <t>Béton avec autre liant</t>
  </si>
  <si>
    <t>Textile</t>
  </si>
  <si>
    <t>kg</t>
  </si>
  <si>
    <t xml:space="preserve">PP alveolaire </t>
  </si>
  <si>
    <t xml:space="preserve">Adhésifs </t>
  </si>
  <si>
    <t xml:space="preserve">Toiles Sans PVC + textiles </t>
  </si>
  <si>
    <t xml:space="preserve">Dibond </t>
  </si>
  <si>
    <t xml:space="preserve">Carton </t>
  </si>
  <si>
    <t>Total d'émissions de GES (téqCO2)</t>
  </si>
  <si>
    <t>2 - ALIMENTS</t>
  </si>
  <si>
    <t>litres</t>
  </si>
  <si>
    <t>Viennoiseries</t>
  </si>
  <si>
    <t>Eau en bouteille en plastique (Cristalline)</t>
  </si>
  <si>
    <t xml:space="preserve">Vins </t>
  </si>
  <si>
    <t xml:space="preserve">Champagnes </t>
  </si>
  <si>
    <t xml:space="preserve">Poissons / crustacés péchés </t>
  </si>
  <si>
    <t xml:space="preserve">Poissons / crustacés élevées </t>
  </si>
  <si>
    <t xml:space="preserve">Fruits / Légumes </t>
  </si>
  <si>
    <t xml:space="preserve">Fromage / Laitage / Œuf </t>
  </si>
  <si>
    <t xml:space="preserve">Céréales / Légumineuses </t>
  </si>
  <si>
    <r>
      <t>3 - ENERGIE DES EQUIPEMENTS</t>
    </r>
    <r>
      <rPr>
        <b/>
        <vertAlign val="superscript"/>
        <sz val="11"/>
        <color theme="0"/>
        <rFont val="Microsoft Sans Serif"/>
        <family val="2"/>
      </rPr>
      <t>a</t>
    </r>
  </si>
  <si>
    <t xml:space="preserve">Consommation électrique totale _Réseau électrique </t>
  </si>
  <si>
    <t>kWh</t>
  </si>
  <si>
    <t xml:space="preserve">Consommation électrique totale _Propre source d'énergie </t>
  </si>
  <si>
    <t>Consommation électrique totale_Energies renouvelables</t>
  </si>
  <si>
    <r>
      <t>4- TRANSPORT DES MATERIAUX ET MATERIELS</t>
    </r>
    <r>
      <rPr>
        <b/>
        <vertAlign val="superscript"/>
        <sz val="11"/>
        <color theme="0"/>
        <rFont val="Microsoft Sans Serif"/>
        <family val="2"/>
      </rPr>
      <t>b</t>
    </r>
  </si>
  <si>
    <t xml:space="preserve">2 Roues - Essence </t>
  </si>
  <si>
    <t>tonnes.km</t>
  </si>
  <si>
    <t>Précisez la distance moyenne parcourue</t>
  </si>
  <si>
    <t xml:space="preserve">Camion diesel </t>
  </si>
  <si>
    <t xml:space="preserve">Camion électrique </t>
  </si>
  <si>
    <t xml:space="preserve">Avion </t>
  </si>
  <si>
    <t xml:space="preserve">Bateau </t>
  </si>
  <si>
    <r>
      <t>5- TRANSPORT DES ALIMENTS</t>
    </r>
    <r>
      <rPr>
        <b/>
        <vertAlign val="superscript"/>
        <sz val="11"/>
        <color theme="0"/>
        <rFont val="Microsoft Sans Serif"/>
        <family val="2"/>
      </rPr>
      <t>b</t>
    </r>
  </si>
  <si>
    <t xml:space="preserve">Café/Thé </t>
  </si>
  <si>
    <r>
      <t>6 - DEPLACEMENT DES PERSONNES</t>
    </r>
    <r>
      <rPr>
        <b/>
        <vertAlign val="superscript"/>
        <sz val="11"/>
        <color theme="0"/>
        <rFont val="Microsoft Sans Serif"/>
        <family val="2"/>
      </rPr>
      <t>c</t>
    </r>
  </si>
  <si>
    <t>véhicule.km</t>
  </si>
  <si>
    <t>passager.km</t>
  </si>
  <si>
    <t>Train (passager.km)</t>
  </si>
  <si>
    <t>Autobus, Bus</t>
  </si>
  <si>
    <t>TOTAL DES EMISSIONS DE GES  DU MARCHE</t>
  </si>
  <si>
    <t>téqCO2</t>
  </si>
  <si>
    <r>
      <rPr>
        <b/>
        <vertAlign val="superscript"/>
        <sz val="11"/>
        <color theme="1"/>
        <rFont val="Calibri"/>
        <family val="2"/>
        <scheme val="minor"/>
      </rPr>
      <t xml:space="preserve">a </t>
    </r>
    <r>
      <rPr>
        <sz val="11"/>
        <color theme="1"/>
        <rFont val="Calibri"/>
        <family val="2"/>
        <scheme val="minor"/>
      </rPr>
      <t xml:space="preserve">la consommation électrique des équipements doit se faire selon la méthode décrite </t>
    </r>
    <r>
      <rPr>
        <b/>
        <sz val="11"/>
        <color theme="1"/>
        <rFont val="Calibri"/>
        <family val="2"/>
        <scheme val="minor"/>
      </rPr>
      <t>en annexe I</t>
    </r>
    <r>
      <rPr>
        <sz val="11"/>
        <color theme="1"/>
        <rFont val="Calibri"/>
        <family val="2"/>
        <scheme val="minor"/>
      </rPr>
      <t xml:space="preserve">. Tous les équipements électriques et/ou électroniques utilisés dans ce marché doivent être listés dans cet annexe afin d'évaluer la consomation électrique totale.
</t>
    </r>
    <r>
      <rPr>
        <vertAlign val="superscript"/>
        <sz val="11"/>
        <color theme="1"/>
        <rFont val="Calibri"/>
        <family val="2"/>
        <scheme val="minor"/>
      </rPr>
      <t xml:space="preserve">b </t>
    </r>
    <r>
      <rPr>
        <b/>
        <sz val="11"/>
        <color theme="1"/>
        <rFont val="Calibri"/>
        <family val="2"/>
        <scheme val="minor"/>
      </rPr>
      <t>tonnes.km</t>
    </r>
    <r>
      <rPr>
        <sz val="11"/>
        <color theme="1"/>
        <rFont val="Calibri"/>
        <family val="2"/>
        <scheme val="minor"/>
      </rPr>
      <t xml:space="preserve"> représente le</t>
    </r>
    <r>
      <rPr>
        <u/>
        <sz val="11"/>
        <color theme="1"/>
        <rFont val="Calibri"/>
        <family val="2"/>
        <scheme val="minor"/>
      </rPr>
      <t xml:space="preserve"> produit</t>
    </r>
    <r>
      <rPr>
        <sz val="11"/>
        <color theme="1"/>
        <rFont val="Calibri"/>
        <family val="2"/>
        <scheme val="minor"/>
      </rPr>
      <t xml:space="preserve"> de la quantité transportée (matériels/aliments,...) et de la distance parcourue (aller simple depuis le site de fabrication/production jusqu'au lieu de l'évènement ). 
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Les données relatives aux  déplacements des personnels du titulaire devront être obtenues suivant la méthodologie décrite en </t>
    </r>
    <r>
      <rPr>
        <b/>
        <sz val="11"/>
        <color theme="1"/>
        <rFont val="Calibri"/>
        <family val="2"/>
        <scheme val="minor"/>
      </rPr>
      <t>annexe II</t>
    </r>
    <r>
      <rPr>
        <sz val="11"/>
        <color theme="1"/>
        <rFont val="Calibri"/>
        <family val="2"/>
        <scheme val="minor"/>
      </rPr>
      <t>.</t>
    </r>
  </si>
  <si>
    <t>INFORMATIONS COMPLEMENTAIRES</t>
  </si>
  <si>
    <t xml:space="preserve">
</t>
  </si>
  <si>
    <t>ANNEXE I
(A compléter par chaque titulaire )</t>
  </si>
  <si>
    <t>Mode#1 : Mode nominal
Mode#2 : Mode veille</t>
  </si>
  <si>
    <t xml:space="preserve">
Vidéos:
PWP
1616PROD
Etienne Thomas-Derevoge
Studio V2
Photos:
Gérard Rollando
Claire-Lise Havet
Leticia Pontual
Olivier Brunet
Sébastien D'Halloy
Anne-Claude Barbier
Julie Bourges
Air Images
Signatures
Patrick Gaillardin
Arthur Crestani
CDGI
Laurent Villeret
		</t>
  </si>
  <si>
    <t>Equipement</t>
  </si>
  <si>
    <t>Nombre</t>
  </si>
  <si>
    <t>Puisssance consommée_Mode#1 (Watts)</t>
  </si>
  <si>
    <t>Puisssance_Mode#2 
(Watts)</t>
  </si>
  <si>
    <t xml:space="preserve">Off mode : % </t>
  </si>
  <si>
    <t>Utilisation effective : % d'utilisation en mode#1</t>
  </si>
  <si>
    <t>Utilisation effective : % d'utilisation en mode#2</t>
  </si>
  <si>
    <t>Durée d'utilisation (heures)</t>
  </si>
  <si>
    <t>Type de source d'énergie 
(menu déroulant)</t>
  </si>
  <si>
    <t>Consommation en KWh*</t>
  </si>
  <si>
    <t>ANNEXE II
(A compléter par chaque titulaire )</t>
  </si>
  <si>
    <t>Part modale  = pourcentage des moyens de transport utilisés.</t>
  </si>
  <si>
    <t>Evénements*</t>
  </si>
  <si>
    <t xml:space="preserve">Fréquence de l'événement </t>
  </si>
  <si>
    <t>Nombre de personnes</t>
  </si>
  <si>
    <t>Voiture particulière
(non électrique)</t>
  </si>
  <si>
    <t>Co-Voiture</t>
  </si>
  <si>
    <t>Voiture particulière électrique</t>
  </si>
  <si>
    <t>Métro / RER / Tramway</t>
  </si>
  <si>
    <t>Vélos / Trotinettes électriques</t>
  </si>
  <si>
    <t>Distance moyenne aller-simple (km)</t>
  </si>
  <si>
    <t>Part modale
(%)</t>
  </si>
  <si>
    <t>Vehicule.km</t>
  </si>
  <si>
    <t>TOTAL</t>
  </si>
  <si>
    <t>* Possibilité d'insérer autant de lignes que nécessaire.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</si>
</sst>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%"/>
    <numFmt numFmtId="167" formatCode="_-* #,##0.000_-;\-* #,##0.000_-;_-* &quot;-&quot;??_-;_-@_-"/>
    <numFmt numFmtId="168" formatCode="_-* #,##0.00\ _€_-;\-* #,##0.00\ _€_-;_-* &quot;-&quot;??\ _€_-;_-@_-"/>
    <numFmt numFmtId="169" formatCode="_-* #,##0.0000_-;\-* #,##0.0000_-;_-* &quot;-&quot;??_-;_-@_-"/>
    <numFmt numFmtId="170" formatCode="_-* #,##0.000\ _€_-;\-* #,##0.000\ _€_-;_-* &quot;-&quot;????\ _€_-;_-@_-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Calibri"/>
      <family val="2"/>
      <scheme val="minor"/>
    </font>
    <font>
      <sz val="11"/>
      <name val="Microsoft Sans Serif"/>
      <family val="2"/>
    </font>
    <font>
      <sz val="8"/>
      <name val="Calibri"/>
      <family val="2"/>
      <scheme val="minor"/>
    </font>
    <font>
      <sz val="11"/>
      <color rgb="FF000000"/>
      <name val="Microsoft Sans Serif"/>
      <family val="2"/>
    </font>
    <font>
      <b/>
      <sz val="11"/>
      <color theme="0"/>
      <name val="Calibri"/>
      <family val="2"/>
      <scheme val="minor"/>
    </font>
    <font>
      <b/>
      <sz val="14"/>
      <color theme="1"/>
      <name val="Microsoft Sans Serif"/>
      <family val="2"/>
    </font>
    <font>
      <b/>
      <sz val="11"/>
      <color rgb="FF000000"/>
      <name val="Microsoft Sans Serif"/>
      <family val="2"/>
    </font>
    <font>
      <b/>
      <sz val="11"/>
      <name val="Microsoft Sans Serif"/>
      <family val="2"/>
    </font>
    <font>
      <b/>
      <vertAlign val="superscript"/>
      <sz val="11"/>
      <color theme="0"/>
      <name val="Microsoft Sans Serif"/>
      <family val="2"/>
    </font>
    <font>
      <b/>
      <sz val="10"/>
      <color theme="1"/>
      <name val="Microsoft Sans Serif"/>
      <family val="2"/>
    </font>
    <font>
      <b/>
      <sz val="12"/>
      <color theme="1"/>
      <name val="Microsoft Sans Serif"/>
      <family val="2"/>
    </font>
    <font>
      <sz val="9"/>
      <color theme="1"/>
      <name val="Microsoft Sans Serif"/>
      <family val="2"/>
    </font>
    <font>
      <b/>
      <sz val="12"/>
      <color theme="1"/>
      <name val="Calibri"/>
      <family val="2"/>
      <scheme val="minor"/>
    </font>
    <font>
      <sz val="11"/>
      <color theme="1" tint="0.249977111117893"/>
      <name val="Microsoft Sans Serif"/>
      <family val="2"/>
    </font>
    <font>
      <sz val="8"/>
      <color theme="1" tint="0.249977111117893"/>
      <name val="Microsoft Sans Serif"/>
      <family val="2"/>
    </font>
    <font>
      <sz val="11"/>
      <color rgb="FFFF0000"/>
      <name val="Microsoft Sans Serif"/>
      <family val="2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0"/>
      <name val="Microsoft Sans Serif"/>
      <family val="2"/>
    </font>
    <font>
      <b/>
      <sz val="14"/>
      <color theme="0"/>
      <name val="Microsoft Sans Serif"/>
      <family val="2"/>
    </font>
    <font>
      <b/>
      <sz val="18"/>
      <color theme="0"/>
      <name val="Microsoft Sans Serif"/>
      <family val="2"/>
    </font>
    <font>
      <sz val="12"/>
      <color theme="0"/>
      <name val="Microsoft Sans Serif"/>
      <family val="2"/>
    </font>
    <font>
      <b/>
      <sz val="1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9B3F1"/>
        <bgColor indexed="64"/>
      </patternFill>
    </fill>
    <fill>
      <patternFill patternType="solid">
        <fgColor rgb="FF134EA2"/>
        <bgColor indexed="64"/>
      </patternFill>
    </fill>
    <fill>
      <patternFill patternType="solid">
        <fgColor rgb="FFCFE0F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86">
    <xf numFmtId="0" fontId="0" fillId="0" borderId="0" xfId="0"/>
    <xf numFmtId="0" fontId="4" fillId="5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4" borderId="0" xfId="0" applyFill="1"/>
    <xf numFmtId="0" fontId="4" fillId="5" borderId="4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vertical="center"/>
    </xf>
    <xf numFmtId="0" fontId="4" fillId="6" borderId="15" xfId="0" applyFont="1" applyFill="1" applyBorder="1" applyAlignment="1">
      <alignment vertical="center"/>
    </xf>
    <xf numFmtId="0" fontId="4" fillId="6" borderId="16" xfId="0" applyFont="1" applyFill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6" borderId="19" xfId="0" applyFont="1" applyFill="1" applyBorder="1" applyAlignment="1">
      <alignment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 wrapText="1"/>
    </xf>
    <xf numFmtId="0" fontId="5" fillId="9" borderId="11" xfId="0" applyFont="1" applyFill="1" applyBorder="1" applyAlignment="1">
      <alignment horizontal="left" vertical="center"/>
    </xf>
    <xf numFmtId="0" fontId="7" fillId="9" borderId="11" xfId="0" applyFont="1" applyFill="1" applyBorder="1" applyAlignment="1">
      <alignment horizontal="left" vertical="center"/>
    </xf>
    <xf numFmtId="165" fontId="5" fillId="9" borderId="25" xfId="1" applyNumberFormat="1" applyFont="1" applyFill="1" applyBorder="1" applyAlignment="1">
      <alignment horizontal="center" vertical="center" wrapText="1"/>
    </xf>
    <xf numFmtId="165" fontId="5" fillId="9" borderId="11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Border="1" applyAlignment="1">
      <alignment horizontal="center" vertical="center" wrapText="1"/>
    </xf>
    <xf numFmtId="164" fontId="8" fillId="0" borderId="11" xfId="1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6" borderId="31" xfId="0" applyFont="1" applyFill="1" applyBorder="1" applyAlignment="1">
      <alignment vertical="center"/>
    </xf>
    <xf numFmtId="164" fontId="5" fillId="0" borderId="20" xfId="1" applyNumberFormat="1" applyFont="1" applyBorder="1" applyAlignment="1">
      <alignment horizontal="right" vertical="center" wrapText="1"/>
    </xf>
    <xf numFmtId="164" fontId="5" fillId="0" borderId="13" xfId="1" applyNumberFormat="1" applyFont="1" applyBorder="1" applyAlignment="1">
      <alignment horizontal="right" vertical="center" wrapText="1"/>
    </xf>
    <xf numFmtId="0" fontId="4" fillId="6" borderId="15" xfId="0" applyFont="1" applyFill="1" applyBorder="1" applyAlignment="1">
      <alignment horizontal="right" vertical="center"/>
    </xf>
    <xf numFmtId="0" fontId="5" fillId="0" borderId="14" xfId="0" applyFont="1" applyBorder="1" applyAlignment="1">
      <alignment horizontal="left" vertical="center" wrapText="1"/>
    </xf>
    <xf numFmtId="0" fontId="7" fillId="9" borderId="6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4" fillId="6" borderId="37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/>
    </xf>
    <xf numFmtId="164" fontId="1" fillId="8" borderId="32" xfId="1" applyNumberFormat="1" applyFont="1" applyFill="1" applyBorder="1"/>
    <xf numFmtId="43" fontId="0" fillId="8" borderId="32" xfId="1" applyFont="1" applyFill="1" applyBorder="1"/>
    <xf numFmtId="164" fontId="0" fillId="8" borderId="23" xfId="1" applyNumberFormat="1" applyFont="1" applyFill="1" applyBorder="1"/>
    <xf numFmtId="164" fontId="5" fillId="0" borderId="13" xfId="1" applyNumberFormat="1" applyFont="1" applyFill="1" applyBorder="1" applyAlignment="1">
      <alignment horizontal="right" vertical="center" wrapText="1"/>
    </xf>
    <xf numFmtId="0" fontId="8" fillId="10" borderId="18" xfId="0" applyFont="1" applyFill="1" applyBorder="1" applyAlignment="1">
      <alignment horizontal="center" vertical="center" wrapText="1"/>
    </xf>
    <xf numFmtId="0" fontId="8" fillId="10" borderId="13" xfId="0" applyFont="1" applyFill="1" applyBorder="1" applyAlignment="1">
      <alignment horizontal="right" vertical="center" wrapText="1"/>
    </xf>
    <xf numFmtId="0" fontId="8" fillId="10" borderId="11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10" borderId="32" xfId="0" applyFont="1" applyFill="1" applyBorder="1" applyAlignment="1">
      <alignment horizontal="center" vertical="center" wrapText="1"/>
    </xf>
    <xf numFmtId="0" fontId="8" fillId="10" borderId="19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right" vertical="center" wrapText="1"/>
    </xf>
    <xf numFmtId="0" fontId="8" fillId="10" borderId="16" xfId="0" applyFont="1" applyFill="1" applyBorder="1" applyAlignment="1">
      <alignment horizontal="center" vertical="center" wrapText="1"/>
    </xf>
    <xf numFmtId="0" fontId="8" fillId="10" borderId="40" xfId="0" applyFont="1" applyFill="1" applyBorder="1" applyAlignment="1">
      <alignment horizontal="right" vertical="center" wrapText="1"/>
    </xf>
    <xf numFmtId="0" fontId="8" fillId="10" borderId="24" xfId="0" applyFont="1" applyFill="1" applyBorder="1" applyAlignment="1">
      <alignment horizontal="center" vertical="center" wrapText="1"/>
    </xf>
    <xf numFmtId="0" fontId="8" fillId="10" borderId="41" xfId="0" applyFont="1" applyFill="1" applyBorder="1" applyAlignment="1">
      <alignment horizontal="center" vertical="center" wrapText="1"/>
    </xf>
    <xf numFmtId="0" fontId="8" fillId="10" borderId="23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/>
    </xf>
    <xf numFmtId="0" fontId="5" fillId="10" borderId="42" xfId="0" applyFont="1" applyFill="1" applyBorder="1" applyAlignment="1">
      <alignment horizontal="center" vertical="center" wrapText="1"/>
    </xf>
    <xf numFmtId="0" fontId="5" fillId="10" borderId="32" xfId="0" applyFont="1" applyFill="1" applyBorder="1" applyAlignment="1">
      <alignment horizontal="center" vertical="center" wrapText="1"/>
    </xf>
    <xf numFmtId="0" fontId="4" fillId="10" borderId="16" xfId="0" applyFont="1" applyFill="1" applyBorder="1" applyAlignment="1">
      <alignment vertical="center"/>
    </xf>
    <xf numFmtId="0" fontId="5" fillId="10" borderId="16" xfId="0" applyFont="1" applyFill="1" applyBorder="1" applyAlignment="1">
      <alignment horizontal="center" vertical="center" wrapText="1"/>
    </xf>
    <xf numFmtId="0" fontId="0" fillId="10" borderId="7" xfId="0" applyFill="1" applyBorder="1"/>
    <xf numFmtId="0" fontId="5" fillId="10" borderId="11" xfId="0" applyFont="1" applyFill="1" applyBorder="1" applyAlignment="1">
      <alignment horizontal="center" vertical="center" wrapText="1"/>
    </xf>
    <xf numFmtId="0" fontId="10" fillId="10" borderId="32" xfId="0" applyFont="1" applyFill="1" applyBorder="1" applyAlignment="1">
      <alignment horizontal="center" vertical="center"/>
    </xf>
    <xf numFmtId="0" fontId="10" fillId="10" borderId="43" xfId="0" applyFont="1" applyFill="1" applyBorder="1" applyAlignment="1">
      <alignment horizontal="center" vertical="center"/>
    </xf>
    <xf numFmtId="167" fontId="1" fillId="8" borderId="16" xfId="1" applyNumberFormat="1" applyFont="1" applyFill="1" applyBorder="1"/>
    <xf numFmtId="167" fontId="0" fillId="8" borderId="16" xfId="1" applyNumberFormat="1" applyFont="1" applyFill="1" applyBorder="1"/>
    <xf numFmtId="169" fontId="0" fillId="8" borderId="32" xfId="1" applyNumberFormat="1" applyFont="1" applyFill="1" applyBorder="1"/>
    <xf numFmtId="169" fontId="1" fillId="8" borderId="32" xfId="1" applyNumberFormat="1" applyFont="1" applyFill="1" applyBorder="1"/>
    <xf numFmtId="0" fontId="12" fillId="4" borderId="0" xfId="0" applyFont="1" applyFill="1" applyAlignment="1">
      <alignment horizontal="center" vertical="center"/>
    </xf>
    <xf numFmtId="164" fontId="8" fillId="0" borderId="13" xfId="1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2" fontId="5" fillId="0" borderId="13" xfId="0" applyNumberFormat="1" applyFont="1" applyBorder="1" applyAlignment="1">
      <alignment horizontal="right" vertical="center" wrapText="1"/>
    </xf>
    <xf numFmtId="0" fontId="0" fillId="0" borderId="15" xfId="0" applyBorder="1" applyAlignment="1">
      <alignment horizontal="right"/>
    </xf>
    <xf numFmtId="0" fontId="5" fillId="0" borderId="15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 wrapText="1"/>
    </xf>
    <xf numFmtId="0" fontId="5" fillId="0" borderId="33" xfId="0" applyFont="1" applyBorder="1" applyAlignment="1">
      <alignment horizontal="right" vertical="center" wrapText="1"/>
    </xf>
    <xf numFmtId="168" fontId="0" fillId="0" borderId="0" xfId="0" applyNumberFormat="1"/>
    <xf numFmtId="0" fontId="5" fillId="0" borderId="18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14" fillId="8" borderId="30" xfId="0" applyFont="1" applyFill="1" applyBorder="1" applyAlignment="1">
      <alignment horizontal="left" vertical="center" wrapText="1"/>
    </xf>
    <xf numFmtId="0" fontId="14" fillId="8" borderId="31" xfId="0" applyFont="1" applyFill="1" applyBorder="1" applyAlignment="1">
      <alignment horizontal="left" vertical="center" wrapText="1"/>
    </xf>
    <xf numFmtId="0" fontId="14" fillId="8" borderId="28" xfId="0" applyFont="1" applyFill="1" applyBorder="1" applyAlignment="1">
      <alignment horizontal="left" vertical="center" wrapText="1"/>
    </xf>
    <xf numFmtId="43" fontId="11" fillId="11" borderId="32" xfId="1" applyFont="1" applyFill="1" applyBorder="1"/>
    <xf numFmtId="43" fontId="11" fillId="11" borderId="43" xfId="1" applyFont="1" applyFill="1" applyBorder="1"/>
    <xf numFmtId="164" fontId="11" fillId="11" borderId="32" xfId="1" applyNumberFormat="1" applyFont="1" applyFill="1" applyBorder="1"/>
    <xf numFmtId="165" fontId="11" fillId="11" borderId="32" xfId="1" applyNumberFormat="1" applyFont="1" applyFill="1" applyBorder="1"/>
    <xf numFmtId="164" fontId="1" fillId="8" borderId="23" xfId="1" applyNumberFormat="1" applyFont="1" applyFill="1" applyBorder="1"/>
    <xf numFmtId="43" fontId="1" fillId="8" borderId="32" xfId="1" applyFont="1" applyFill="1" applyBorder="1"/>
    <xf numFmtId="0" fontId="4" fillId="6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 wrapText="1"/>
    </xf>
    <xf numFmtId="0" fontId="17" fillId="4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0" borderId="0" xfId="0" applyFont="1"/>
    <xf numFmtId="0" fontId="18" fillId="4" borderId="0" xfId="0" applyFont="1" applyFill="1" applyAlignment="1">
      <alignment vertical="center" wrapText="1"/>
    </xf>
    <xf numFmtId="0" fontId="0" fillId="4" borderId="0" xfId="0" applyFill="1" applyAlignment="1">
      <alignment wrapText="1"/>
    </xf>
    <xf numFmtId="0" fontId="4" fillId="6" borderId="3" xfId="0" applyFont="1" applyFill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9" fontId="5" fillId="0" borderId="1" xfId="2" applyFont="1" applyBorder="1" applyAlignment="1">
      <alignment horizontal="center" vertical="center"/>
    </xf>
    <xf numFmtId="9" fontId="5" fillId="0" borderId="1" xfId="2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5" fillId="0" borderId="1" xfId="0" quotePrefix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9" fontId="5" fillId="0" borderId="0" xfId="2" applyFont="1" applyFill="1" applyBorder="1" applyAlignment="1">
      <alignment horizontal="center" vertical="center"/>
    </xf>
    <xf numFmtId="9" fontId="5" fillId="0" borderId="0" xfId="2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0" fillId="10" borderId="0" xfId="0" applyFill="1"/>
    <xf numFmtId="0" fontId="5" fillId="9" borderId="0" xfId="0" applyFont="1" applyFill="1" applyAlignment="1">
      <alignment horizontal="center" vertical="center" wrapText="1"/>
    </xf>
    <xf numFmtId="164" fontId="11" fillId="11" borderId="1" xfId="0" applyNumberFormat="1" applyFont="1" applyFill="1" applyBorder="1"/>
    <xf numFmtId="0" fontId="5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7" borderId="30" xfId="0" applyFont="1" applyFill="1" applyBorder="1" applyAlignment="1">
      <alignment horizontal="center" vertical="center" wrapText="1"/>
    </xf>
    <xf numFmtId="0" fontId="4" fillId="5" borderId="58" xfId="0" applyFont="1" applyFill="1" applyBorder="1" applyAlignment="1">
      <alignment horizontal="center" vertical="center" wrapText="1"/>
    </xf>
    <xf numFmtId="0" fontId="4" fillId="5" borderId="59" xfId="0" applyFont="1" applyFill="1" applyBorder="1" applyAlignment="1">
      <alignment horizontal="center" vertical="center" wrapText="1"/>
    </xf>
    <xf numFmtId="0" fontId="4" fillId="3" borderId="60" xfId="0" applyFont="1" applyFill="1" applyBorder="1" applyAlignment="1">
      <alignment horizontal="center" vertical="center" wrapText="1"/>
    </xf>
    <xf numFmtId="0" fontId="4" fillId="5" borderId="61" xfId="0" applyFont="1" applyFill="1" applyBorder="1" applyAlignment="1">
      <alignment horizontal="center" vertical="center" wrapText="1"/>
    </xf>
    <xf numFmtId="0" fontId="4" fillId="3" borderId="62" xfId="0" applyFont="1" applyFill="1" applyBorder="1" applyAlignment="1">
      <alignment horizontal="center" vertical="center" wrapText="1"/>
    </xf>
    <xf numFmtId="0" fontId="5" fillId="7" borderId="63" xfId="0" applyFont="1" applyFill="1" applyBorder="1" applyAlignment="1">
      <alignment horizontal="center" vertical="center" wrapText="1"/>
    </xf>
    <xf numFmtId="0" fontId="27" fillId="6" borderId="37" xfId="0" applyFont="1" applyFill="1" applyBorder="1" applyAlignment="1">
      <alignment vertical="center"/>
    </xf>
    <xf numFmtId="0" fontId="27" fillId="6" borderId="38" xfId="0" applyFont="1" applyFill="1" applyBorder="1" applyAlignment="1">
      <alignment vertical="center"/>
    </xf>
    <xf numFmtId="0" fontId="27" fillId="6" borderId="39" xfId="0" applyFont="1" applyFill="1" applyBorder="1" applyAlignment="1">
      <alignment vertical="center"/>
    </xf>
    <xf numFmtId="0" fontId="5" fillId="4" borderId="54" xfId="0" applyFont="1" applyFill="1" applyBorder="1" applyAlignment="1">
      <alignment horizontal="center" vertical="center" wrapText="1"/>
    </xf>
    <xf numFmtId="0" fontId="5" fillId="4" borderId="63" xfId="0" applyFont="1" applyFill="1" applyBorder="1" applyAlignment="1">
      <alignment horizontal="center" vertical="center" wrapText="1"/>
    </xf>
    <xf numFmtId="0" fontId="5" fillId="4" borderId="64" xfId="0" applyFont="1" applyFill="1" applyBorder="1" applyAlignment="1">
      <alignment horizontal="center" vertical="center" wrapText="1"/>
    </xf>
    <xf numFmtId="0" fontId="5" fillId="4" borderId="66" xfId="0" quotePrefix="1" applyFont="1" applyFill="1" applyBorder="1" applyAlignment="1">
      <alignment horizontal="center" vertical="center" wrapText="1"/>
    </xf>
    <xf numFmtId="0" fontId="5" fillId="4" borderId="64" xfId="0" quotePrefix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53" xfId="0" quotePrefix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0" xfId="0" quotePrefix="1" applyFont="1" applyFill="1" applyBorder="1" applyAlignment="1">
      <alignment horizontal="center" vertical="center" wrapText="1"/>
    </xf>
    <xf numFmtId="166" fontId="5" fillId="4" borderId="65" xfId="0" applyNumberFormat="1" applyFont="1" applyFill="1" applyBorder="1" applyAlignment="1">
      <alignment horizontal="center" vertical="center" wrapText="1"/>
    </xf>
    <xf numFmtId="166" fontId="5" fillId="4" borderId="4" xfId="0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10" fontId="5" fillId="4" borderId="65" xfId="0" quotePrefix="1" applyNumberFormat="1" applyFont="1" applyFill="1" applyBorder="1" applyAlignment="1">
      <alignment horizontal="center" vertical="center" wrapText="1"/>
    </xf>
    <xf numFmtId="10" fontId="5" fillId="4" borderId="4" xfId="0" quotePrefix="1" applyNumberFormat="1" applyFont="1" applyFill="1" applyBorder="1" applyAlignment="1">
      <alignment horizontal="center" vertical="center" wrapText="1"/>
    </xf>
    <xf numFmtId="10" fontId="5" fillId="4" borderId="65" xfId="0" applyNumberFormat="1" applyFont="1" applyFill="1" applyBorder="1" applyAlignment="1">
      <alignment horizontal="center" vertical="center" wrapText="1"/>
    </xf>
    <xf numFmtId="10" fontId="5" fillId="4" borderId="4" xfId="0" applyNumberFormat="1" applyFont="1" applyFill="1" applyBorder="1" applyAlignment="1">
      <alignment horizontal="center"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 wrapText="1"/>
    </xf>
    <xf numFmtId="166" fontId="5" fillId="4" borderId="8" xfId="0" applyNumberFormat="1" applyFont="1" applyFill="1" applyBorder="1" applyAlignment="1">
      <alignment horizontal="center" vertical="center" wrapText="1"/>
    </xf>
    <xf numFmtId="0" fontId="5" fillId="4" borderId="10" xfId="0" quotePrefix="1" applyFont="1" applyFill="1" applyBorder="1" applyAlignment="1">
      <alignment horizontal="center" vertical="center" wrapText="1"/>
    </xf>
    <xf numFmtId="10" fontId="5" fillId="4" borderId="8" xfId="0" quotePrefix="1" applyNumberFormat="1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10" fontId="5" fillId="4" borderId="8" xfId="0" applyNumberFormat="1" applyFont="1" applyFill="1" applyBorder="1" applyAlignment="1">
      <alignment horizontal="center" vertical="center" wrapText="1"/>
    </xf>
    <xf numFmtId="0" fontId="5" fillId="4" borderId="33" xfId="0" quotePrefix="1" applyFont="1" applyFill="1" applyBorder="1" applyAlignment="1">
      <alignment horizontal="center" vertical="center" wrapText="1"/>
    </xf>
    <xf numFmtId="2" fontId="22" fillId="10" borderId="46" xfId="0" applyNumberFormat="1" applyFont="1" applyFill="1" applyBorder="1" applyAlignment="1">
      <alignment horizontal="center" vertical="center" wrapText="1"/>
    </xf>
    <xf numFmtId="2" fontId="22" fillId="10" borderId="4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43" fontId="25" fillId="14" borderId="26" xfId="1" quotePrefix="1" applyFont="1" applyFill="1" applyBorder="1" applyAlignment="1">
      <alignment horizontal="center" vertical="center" wrapText="1"/>
    </xf>
    <xf numFmtId="43" fontId="25" fillId="14" borderId="7" xfId="1" applyFont="1" applyFill="1" applyBorder="1" applyAlignment="1">
      <alignment horizontal="center" vertical="center" wrapText="1"/>
    </xf>
    <xf numFmtId="43" fontId="25" fillId="14" borderId="45" xfId="1" quotePrefix="1" applyFont="1" applyFill="1" applyBorder="1" applyAlignment="1">
      <alignment horizontal="center" vertical="center" wrapText="1"/>
    </xf>
    <xf numFmtId="43" fontId="25" fillId="14" borderId="5" xfId="1" applyFont="1" applyFill="1" applyBorder="1" applyAlignment="1">
      <alignment horizontal="center" vertical="center" wrapText="1"/>
    </xf>
    <xf numFmtId="43" fontId="25" fillId="14" borderId="21" xfId="1" applyFont="1" applyFill="1" applyBorder="1" applyAlignment="1">
      <alignment horizontal="center" vertical="center" wrapText="1"/>
    </xf>
    <xf numFmtId="43" fontId="25" fillId="14" borderId="21" xfId="1" quotePrefix="1" applyFont="1" applyFill="1" applyBorder="1" applyAlignment="1">
      <alignment horizontal="center" vertical="center" wrapText="1"/>
    </xf>
    <xf numFmtId="43" fontId="25" fillId="14" borderId="27" xfId="1" applyFont="1" applyFill="1" applyBorder="1" applyAlignment="1">
      <alignment horizontal="center" vertical="center" wrapText="1"/>
    </xf>
    <xf numFmtId="43" fontId="25" fillId="14" borderId="14" xfId="1" applyFont="1" applyFill="1" applyBorder="1" applyAlignment="1">
      <alignment horizontal="center" vertical="center" wrapText="1"/>
    </xf>
    <xf numFmtId="43" fontId="28" fillId="14" borderId="26" xfId="1" quotePrefix="1" applyFont="1" applyFill="1" applyBorder="1" applyAlignment="1">
      <alignment horizontal="center" vertical="center" wrapText="1"/>
    </xf>
    <xf numFmtId="43" fontId="28" fillId="14" borderId="21" xfId="1" quotePrefix="1" applyFont="1" applyFill="1" applyBorder="1" applyAlignment="1">
      <alignment horizontal="center" vertical="center" wrapText="1"/>
    </xf>
    <xf numFmtId="43" fontId="28" fillId="14" borderId="14" xfId="1" applyFont="1" applyFill="1" applyBorder="1" applyAlignment="1">
      <alignment horizontal="center" vertical="center" wrapText="1"/>
    </xf>
    <xf numFmtId="43" fontId="28" fillId="14" borderId="27" xfId="1" quotePrefix="1" applyFont="1" applyFill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/>
    </xf>
    <xf numFmtId="0" fontId="5" fillId="0" borderId="22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shrinkToFit="1"/>
    </xf>
    <xf numFmtId="0" fontId="5" fillId="0" borderId="15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8" fillId="10" borderId="67" xfId="0" applyFont="1" applyFill="1" applyBorder="1" applyAlignment="1">
      <alignment horizontal="center" vertical="center" wrapText="1"/>
    </xf>
    <xf numFmtId="0" fontId="8" fillId="10" borderId="33" xfId="0" applyFont="1" applyFill="1" applyBorder="1" applyAlignment="1">
      <alignment horizontal="right" vertical="center" wrapText="1"/>
    </xf>
    <xf numFmtId="0" fontId="8" fillId="10" borderId="6" xfId="0" applyFont="1" applyFill="1" applyBorder="1" applyAlignment="1">
      <alignment horizontal="center" vertical="center" wrapText="1"/>
    </xf>
    <xf numFmtId="0" fontId="8" fillId="10" borderId="27" xfId="0" applyFont="1" applyFill="1" applyBorder="1" applyAlignment="1">
      <alignment horizontal="center" vertical="center" wrapText="1"/>
    </xf>
    <xf numFmtId="0" fontId="8" fillId="10" borderId="43" xfId="0" applyFont="1" applyFill="1" applyBorder="1" applyAlignment="1">
      <alignment horizontal="center" vertical="center" wrapText="1"/>
    </xf>
    <xf numFmtId="0" fontId="8" fillId="10" borderId="22" xfId="0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horizontal="right" vertical="center" wrapText="1"/>
    </xf>
    <xf numFmtId="0" fontId="8" fillId="10" borderId="25" xfId="0" applyFont="1" applyFill="1" applyBorder="1" applyAlignment="1">
      <alignment horizontal="center" vertical="center" wrapText="1"/>
    </xf>
    <xf numFmtId="0" fontId="8" fillId="10" borderId="21" xfId="0" applyFont="1" applyFill="1" applyBorder="1" applyAlignment="1">
      <alignment horizontal="center" vertical="center" wrapText="1"/>
    </xf>
    <xf numFmtId="0" fontId="8" fillId="10" borderId="42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vertical="center"/>
    </xf>
    <xf numFmtId="0" fontId="4" fillId="6" borderId="35" xfId="0" applyFont="1" applyFill="1" applyBorder="1" applyAlignment="1">
      <alignment horizontal="right" vertical="center"/>
    </xf>
    <xf numFmtId="0" fontId="4" fillId="6" borderId="36" xfId="0" applyFont="1" applyFill="1" applyBorder="1" applyAlignment="1">
      <alignment vertical="center"/>
    </xf>
    <xf numFmtId="0" fontId="4" fillId="6" borderId="49" xfId="0" applyFont="1" applyFill="1" applyBorder="1" applyAlignment="1">
      <alignment vertical="center"/>
    </xf>
    <xf numFmtId="0" fontId="0" fillId="0" borderId="14" xfId="0" applyBorder="1"/>
    <xf numFmtId="0" fontId="0" fillId="0" borderId="17" xfId="0" applyBorder="1"/>
    <xf numFmtId="0" fontId="8" fillId="10" borderId="0" xfId="0" applyFont="1" applyFill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right" vertical="center" wrapText="1"/>
    </xf>
    <xf numFmtId="0" fontId="5" fillId="9" borderId="24" xfId="0" applyFont="1" applyFill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>
      <alignment vertical="center" wrapText="1"/>
    </xf>
    <xf numFmtId="0" fontId="14" fillId="8" borderId="18" xfId="0" applyFont="1" applyFill="1" applyBorder="1" applyAlignment="1">
      <alignment horizontal="left" vertical="center" wrapText="1"/>
    </xf>
    <xf numFmtId="0" fontId="14" fillId="8" borderId="15" xfId="0" applyFont="1" applyFill="1" applyBorder="1" applyAlignment="1">
      <alignment horizontal="left" vertical="center" wrapText="1"/>
    </xf>
    <xf numFmtId="0" fontId="14" fillId="8" borderId="19" xfId="0" applyFont="1" applyFill="1" applyBorder="1" applyAlignment="1">
      <alignment horizontal="left" vertical="center" wrapText="1"/>
    </xf>
    <xf numFmtId="0" fontId="4" fillId="10" borderId="16" xfId="0" applyFont="1" applyFill="1" applyBorder="1" applyAlignment="1">
      <alignment horizontal="center" vertical="center"/>
    </xf>
    <xf numFmtId="0" fontId="4" fillId="6" borderId="31" xfId="0" applyFont="1" applyFill="1" applyBorder="1" applyAlignment="1">
      <alignment horizontal="center" vertical="center"/>
    </xf>
    <xf numFmtId="164" fontId="0" fillId="8" borderId="30" xfId="1" applyNumberFormat="1" applyFont="1" applyFill="1" applyBorder="1"/>
    <xf numFmtId="169" fontId="0" fillId="8" borderId="30" xfId="1" applyNumberFormat="1" applyFont="1" applyFill="1" applyBorder="1"/>
    <xf numFmtId="167" fontId="0" fillId="8" borderId="31" xfId="1" applyNumberFormat="1" applyFont="1" applyFill="1" applyBorder="1"/>
    <xf numFmtId="43" fontId="0" fillId="8" borderId="30" xfId="1" applyFont="1" applyFill="1" applyBorder="1"/>
    <xf numFmtId="164" fontId="0" fillId="8" borderId="28" xfId="1" applyNumberFormat="1" applyFont="1" applyFill="1" applyBorder="1"/>
    <xf numFmtId="165" fontId="11" fillId="11" borderId="42" xfId="1" applyNumberFormat="1" applyFont="1" applyFill="1" applyBorder="1"/>
    <xf numFmtId="0" fontId="10" fillId="0" borderId="18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31" xfId="0" applyBorder="1" applyProtection="1">
      <protection locked="0"/>
    </xf>
    <xf numFmtId="165" fontId="0" fillId="0" borderId="30" xfId="1" applyNumberFormat="1" applyFont="1" applyFill="1" applyBorder="1" applyProtection="1">
      <protection locked="0"/>
    </xf>
    <xf numFmtId="164" fontId="0" fillId="0" borderId="30" xfId="1" applyNumberFormat="1" applyFont="1" applyFill="1" applyBorder="1" applyProtection="1">
      <protection locked="0"/>
    </xf>
    <xf numFmtId="164" fontId="0" fillId="8" borderId="30" xfId="1" applyNumberFormat="1" applyFont="1" applyFill="1" applyBorder="1" applyProtection="1">
      <protection locked="0"/>
    </xf>
    <xf numFmtId="165" fontId="0" fillId="0" borderId="42" xfId="1" applyNumberFormat="1" applyFont="1" applyFill="1" applyBorder="1" applyProtection="1">
      <protection locked="0"/>
    </xf>
    <xf numFmtId="165" fontId="0" fillId="0" borderId="32" xfId="1" applyNumberFormat="1" applyFont="1" applyFill="1" applyBorder="1" applyProtection="1">
      <protection locked="0"/>
    </xf>
    <xf numFmtId="43" fontId="0" fillId="0" borderId="30" xfId="1" applyFont="1" applyFill="1" applyBorder="1" applyProtection="1">
      <protection locked="0"/>
    </xf>
    <xf numFmtId="43" fontId="0" fillId="0" borderId="32" xfId="1" applyFont="1" applyFill="1" applyBorder="1" applyProtection="1">
      <protection locked="0"/>
    </xf>
    <xf numFmtId="164" fontId="0" fillId="0" borderId="32" xfId="1" applyNumberFormat="1" applyFont="1" applyFill="1" applyBorder="1" applyProtection="1">
      <protection locked="0"/>
    </xf>
    <xf numFmtId="164" fontId="0" fillId="0" borderId="31" xfId="1" applyNumberFormat="1" applyFont="1" applyFill="1" applyBorder="1" applyProtection="1">
      <protection locked="0"/>
    </xf>
    <xf numFmtId="43" fontId="0" fillId="0" borderId="43" xfId="1" applyFont="1" applyFill="1" applyBorder="1" applyProtection="1"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12" fillId="4" borderId="1" xfId="0" applyFont="1" applyFill="1" applyBorder="1" applyAlignment="1" applyProtection="1">
      <alignment horizontal="center" vertical="center"/>
      <protection locked="0"/>
    </xf>
    <xf numFmtId="170" fontId="29" fillId="2" borderId="46" xfId="0" applyNumberFormat="1" applyFont="1" applyFill="1" applyBorder="1" applyAlignment="1">
      <alignment horizontal="center" vertical="center" wrapText="1"/>
    </xf>
    <xf numFmtId="170" fontId="29" fillId="2" borderId="48" xfId="0" applyNumberFormat="1" applyFont="1" applyFill="1" applyBorder="1" applyAlignment="1">
      <alignment horizontal="center" vertical="center" wrapText="1"/>
    </xf>
    <xf numFmtId="0" fontId="0" fillId="0" borderId="35" xfId="0" applyBorder="1" applyAlignment="1" applyProtection="1">
      <alignment horizontal="left" vertical="center" wrapText="1"/>
      <protection locked="0"/>
    </xf>
    <xf numFmtId="0" fontId="0" fillId="0" borderId="36" xfId="0" applyBorder="1" applyAlignment="1" applyProtection="1">
      <alignment horizontal="left" vertical="center"/>
      <protection locked="0"/>
    </xf>
    <xf numFmtId="0" fontId="0" fillId="0" borderId="49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50" xfId="0" applyBorder="1" applyAlignment="1" applyProtection="1">
      <alignment horizontal="left" vertical="center"/>
      <protection locked="0"/>
    </xf>
    <xf numFmtId="0" fontId="0" fillId="0" borderId="51" xfId="0" applyBorder="1" applyAlignment="1" applyProtection="1">
      <alignment horizontal="left" vertical="center"/>
      <protection locked="0"/>
    </xf>
    <xf numFmtId="0" fontId="0" fillId="0" borderId="52" xfId="0" applyBorder="1" applyAlignment="1" applyProtection="1">
      <alignment horizontal="left" vertical="center"/>
      <protection locked="0"/>
    </xf>
    <xf numFmtId="0" fontId="1" fillId="12" borderId="37" xfId="0" applyFont="1" applyFill="1" applyBorder="1" applyAlignment="1">
      <alignment horizontal="center"/>
    </xf>
    <xf numFmtId="0" fontId="1" fillId="12" borderId="38" xfId="0" applyFont="1" applyFill="1" applyBorder="1" applyAlignment="1">
      <alignment horizontal="center"/>
    </xf>
    <xf numFmtId="0" fontId="1" fillId="12" borderId="39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4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/>
    </xf>
    <xf numFmtId="0" fontId="5" fillId="13" borderId="1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/>
    </xf>
    <xf numFmtId="0" fontId="4" fillId="6" borderId="57" xfId="0" applyFont="1" applyFill="1" applyBorder="1" applyAlignment="1">
      <alignment horizontal="left" vertical="center"/>
    </xf>
    <xf numFmtId="0" fontId="4" fillId="6" borderId="35" xfId="0" applyFont="1" applyFill="1" applyBorder="1" applyAlignment="1">
      <alignment horizontal="center" vertical="center"/>
    </xf>
    <xf numFmtId="0" fontId="4" fillId="6" borderId="50" xfId="0" applyFont="1" applyFill="1" applyBorder="1" applyAlignment="1">
      <alignment horizontal="center" vertical="center"/>
    </xf>
    <xf numFmtId="0" fontId="4" fillId="6" borderId="56" xfId="0" applyFont="1" applyFill="1" applyBorder="1" applyAlignment="1">
      <alignment horizontal="center" vertical="center"/>
    </xf>
    <xf numFmtId="0" fontId="4" fillId="6" borderId="57" xfId="0" applyFont="1" applyFill="1" applyBorder="1" applyAlignment="1">
      <alignment horizontal="center" vertical="center"/>
    </xf>
    <xf numFmtId="0" fontId="4" fillId="6" borderId="49" xfId="0" applyFont="1" applyFill="1" applyBorder="1" applyAlignment="1">
      <alignment horizontal="center" vertical="center" wrapText="1"/>
    </xf>
    <xf numFmtId="0" fontId="4" fillId="6" borderId="52" xfId="0" applyFont="1" applyFill="1" applyBorder="1" applyAlignment="1">
      <alignment horizontal="center" vertical="center" wrapText="1"/>
    </xf>
    <xf numFmtId="0" fontId="4" fillId="6" borderId="56" xfId="0" applyFont="1" applyFill="1" applyBorder="1" applyAlignment="1">
      <alignment horizontal="center" vertical="center" wrapText="1"/>
    </xf>
    <xf numFmtId="0" fontId="4" fillId="6" borderId="57" xfId="0" applyFont="1" applyFill="1" applyBorder="1" applyAlignment="1">
      <alignment horizontal="center" vertical="center" wrapText="1"/>
    </xf>
    <xf numFmtId="0" fontId="13" fillId="2" borderId="37" xfId="0" applyFont="1" applyFill="1" applyBorder="1" applyAlignment="1">
      <alignment horizontal="left" vertical="center" wrapText="1"/>
    </xf>
    <xf numFmtId="0" fontId="13" fillId="2" borderId="39" xfId="0" applyFont="1" applyFill="1" applyBorder="1" applyAlignment="1">
      <alignment horizontal="left" vertical="center" wrapText="1"/>
    </xf>
    <xf numFmtId="0" fontId="26" fillId="5" borderId="54" xfId="0" applyFont="1" applyFill="1" applyBorder="1" applyAlignment="1">
      <alignment horizontal="center" vertical="center" wrapText="1"/>
    </xf>
    <xf numFmtId="0" fontId="26" fillId="5" borderId="55" xfId="0" applyFont="1" applyFill="1" applyBorder="1" applyAlignment="1">
      <alignment horizontal="center" vertical="center" wrapText="1"/>
    </xf>
    <xf numFmtId="0" fontId="26" fillId="5" borderId="12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6" fillId="5" borderId="56" xfId="0" applyFont="1" applyFill="1" applyBorder="1" applyAlignment="1">
      <alignment horizontal="center" vertical="center" wrapText="1"/>
    </xf>
    <xf numFmtId="0" fontId="26" fillId="5" borderId="57" xfId="0" applyFont="1" applyFill="1" applyBorder="1" applyAlignment="1">
      <alignment horizontal="center" vertical="center" wrapText="1"/>
    </xf>
    <xf numFmtId="0" fontId="26" fillId="5" borderId="36" xfId="0" applyFont="1" applyFill="1" applyBorder="1" applyAlignment="1">
      <alignment horizontal="center" vertical="center" wrapText="1"/>
    </xf>
    <xf numFmtId="0" fontId="26" fillId="5" borderId="51" xfId="0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2772358</xdr:colOff>
      <xdr:row>1</xdr:row>
      <xdr:rowOff>226530</xdr:rowOff>
    </xdr:from>
    <xdr:to>
      <xdr:col>7</xdr:col>
      <xdr:colOff>759684</xdr:colOff>
      <xdr:row>5</xdr:row>
      <xdr:rowOff>14909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2358A8E-4D17-5519-1D12-C4ED9EBDD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118" t="15828" r="-3020" b="12970"/>
        <a:stretch>
          <a:fillRect/>
        </a:stretch>
      </xdr:blipFill>
      <xdr:spPr bwMode="auto">
        <a:xfrm>
          <a:off x="10069336" y="417030"/>
          <a:ext cx="1524000" cy="74916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1518786</xdr:colOff>
      <xdr:row>1</xdr:row>
      <xdr:rowOff>161926</xdr:rowOff>
    </xdr:from>
    <xdr:to>
      <xdr:col>7</xdr:col>
      <xdr:colOff>1433061</xdr:colOff>
      <xdr:row>4</xdr:row>
      <xdr:rowOff>190501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A57C379-FF41-4B7A-BCBD-7E180E115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118" t="15828" r="-3020" b="12970"/>
        <a:stretch>
          <a:fillRect/>
        </a:stretch>
      </xdr:blipFill>
      <xdr:spPr bwMode="auto">
        <a:xfrm>
          <a:off x="13253586" y="352426"/>
          <a:ext cx="15240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1564730</xdr:colOff>
      <xdr:row>1</xdr:row>
      <xdr:rowOff>63314</xdr:rowOff>
    </xdr:from>
    <xdr:to>
      <xdr:col>8</xdr:col>
      <xdr:colOff>1475083</xdr:colOff>
      <xdr:row>4</xdr:row>
      <xdr:rowOff>100294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FCDF5A7-4AF8-4BF7-A071-7318A5155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118" t="15828" r="-3020" b="12970"/>
        <a:stretch>
          <a:fillRect/>
        </a:stretch>
      </xdr:blipFill>
      <xdr:spPr bwMode="auto">
        <a:xfrm>
          <a:off x="13622259" y="298638"/>
          <a:ext cx="15240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EEC81-84FB-4BDD-9A84-96ED5F8A3285}">
  <dimension ref="A1:Q103"/>
  <sheetViews>
    <sheetView zoomScaleNormal="100" workbookViewId="0">
      <selection activeCell="A11" sqref="A11"/>
    </sheetView>
  </sheetViews>
  <sheetFormatPr baseColWidth="10" defaultColWidth="11.453125" defaultRowHeight="14.5" x14ac:dyDescent="0.35"/>
  <cols>
    <col min="1" max="1" width="64.81640625" customWidth="1"/>
    <col min="2" max="2" width="20.1796875" customWidth="1"/>
    <col min="3" max="3" width="26.7265625" customWidth="1"/>
    <col min="4" max="4" width="24.81640625" customWidth="1"/>
    <col min="5" max="5" width="20.7265625" customWidth="1"/>
    <col min="6" max="6" width="48" customWidth="1"/>
  </cols>
  <sheetData>
    <row r="1" spans="1:6" ht="15" thickBot="1" x14ac:dyDescent="0.4"/>
    <row r="2" spans="1:6" ht="28.5" thickBot="1" x14ac:dyDescent="0.4">
      <c r="A2" s="11" t="s">
        <v>0</v>
      </c>
      <c r="B2" s="42" t="s">
        <v>1</v>
      </c>
      <c r="C2" s="43" t="s">
        <v>2</v>
      </c>
      <c r="D2" s="44" t="s">
        <v>3</v>
      </c>
      <c r="E2" s="13" t="s">
        <v>4</v>
      </c>
      <c r="F2" s="12" t="s">
        <v>5</v>
      </c>
    </row>
    <row r="3" spans="1:6" x14ac:dyDescent="0.35">
      <c r="A3" s="184" t="s">
        <v>6</v>
      </c>
      <c r="B3" s="28">
        <v>140</v>
      </c>
      <c r="C3" s="22"/>
      <c r="D3" s="10" t="s">
        <v>7</v>
      </c>
      <c r="E3" s="14" t="s">
        <v>8</v>
      </c>
      <c r="F3" s="26"/>
    </row>
    <row r="4" spans="1:6" x14ac:dyDescent="0.35">
      <c r="A4" s="84" t="s">
        <v>9</v>
      </c>
      <c r="B4" s="29">
        <v>271.49</v>
      </c>
      <c r="C4" s="23"/>
      <c r="D4" s="8" t="s">
        <v>10</v>
      </c>
      <c r="E4" s="15" t="s">
        <v>8</v>
      </c>
      <c r="F4" s="8"/>
    </row>
    <row r="5" spans="1:6" x14ac:dyDescent="0.35">
      <c r="A5" s="84" t="s">
        <v>11</v>
      </c>
      <c r="B5" s="29">
        <v>170.29</v>
      </c>
      <c r="C5" s="23"/>
      <c r="D5" s="8" t="s">
        <v>10</v>
      </c>
      <c r="E5" s="15" t="s">
        <v>8</v>
      </c>
      <c r="F5" s="8"/>
    </row>
    <row r="6" spans="1:6" ht="25.9" customHeight="1" x14ac:dyDescent="0.35">
      <c r="A6" s="84" t="s">
        <v>12</v>
      </c>
      <c r="B6" s="29">
        <v>170.29</v>
      </c>
      <c r="C6" s="23"/>
      <c r="D6" s="8" t="s">
        <v>10</v>
      </c>
      <c r="E6" s="15" t="s">
        <v>8</v>
      </c>
      <c r="F6" s="8"/>
    </row>
    <row r="7" spans="1:6" x14ac:dyDescent="0.35">
      <c r="A7" s="84" t="s">
        <v>13</v>
      </c>
      <c r="B7" s="48">
        <v>1382</v>
      </c>
      <c r="C7" s="24">
        <v>0</v>
      </c>
      <c r="D7" s="8" t="s">
        <v>7</v>
      </c>
      <c r="E7" s="15" t="s">
        <v>14</v>
      </c>
      <c r="F7" s="8"/>
    </row>
    <row r="8" spans="1:6" x14ac:dyDescent="0.35">
      <c r="A8" s="84" t="s">
        <v>15</v>
      </c>
      <c r="B8" s="48">
        <v>1587</v>
      </c>
      <c r="C8" s="24">
        <v>49</v>
      </c>
      <c r="D8" s="8" t="s">
        <v>7</v>
      </c>
      <c r="E8" s="15" t="s">
        <v>14</v>
      </c>
      <c r="F8" s="8"/>
    </row>
    <row r="9" spans="1:6" x14ac:dyDescent="0.35">
      <c r="A9" s="84" t="s">
        <v>16</v>
      </c>
      <c r="B9" s="48">
        <v>2241</v>
      </c>
      <c r="C9" s="24">
        <v>6.5</v>
      </c>
      <c r="D9" s="8" t="s">
        <v>7</v>
      </c>
      <c r="E9" s="15" t="s">
        <v>14</v>
      </c>
      <c r="F9" s="8"/>
    </row>
    <row r="10" spans="1:6" x14ac:dyDescent="0.35">
      <c r="A10" s="84" t="s">
        <v>17</v>
      </c>
      <c r="B10" s="48">
        <v>4398</v>
      </c>
      <c r="C10" s="24">
        <v>47</v>
      </c>
      <c r="D10" s="8" t="s">
        <v>7</v>
      </c>
      <c r="E10" s="15" t="s">
        <v>14</v>
      </c>
      <c r="F10" s="8"/>
    </row>
    <row r="11" spans="1:6" ht="14.25" customHeight="1" x14ac:dyDescent="0.35">
      <c r="A11" s="84" t="s">
        <v>18</v>
      </c>
      <c r="B11" s="48">
        <v>1389</v>
      </c>
      <c r="C11" s="24">
        <v>41</v>
      </c>
      <c r="D11" s="8" t="s">
        <v>7</v>
      </c>
      <c r="E11" s="15" t="s">
        <v>14</v>
      </c>
      <c r="F11" s="8"/>
    </row>
    <row r="12" spans="1:6" ht="14.25" customHeight="1" x14ac:dyDescent="0.35">
      <c r="A12" s="84" t="s">
        <v>19</v>
      </c>
      <c r="B12" s="48">
        <v>919</v>
      </c>
      <c r="C12" s="24">
        <v>0</v>
      </c>
      <c r="D12" s="8" t="s">
        <v>7</v>
      </c>
      <c r="E12" s="15" t="s">
        <v>14</v>
      </c>
      <c r="F12" s="8"/>
    </row>
    <row r="13" spans="1:6" ht="24" customHeight="1" x14ac:dyDescent="0.35">
      <c r="A13" s="84" t="s">
        <v>20</v>
      </c>
      <c r="B13" s="75">
        <v>670</v>
      </c>
      <c r="C13" s="24">
        <v>100</v>
      </c>
      <c r="D13" s="8" t="s">
        <v>7</v>
      </c>
      <c r="E13" s="15" t="s">
        <v>14</v>
      </c>
      <c r="F13" s="8" t="s">
        <v>21</v>
      </c>
    </row>
    <row r="14" spans="1:6" x14ac:dyDescent="0.35">
      <c r="A14" s="84" t="s">
        <v>22</v>
      </c>
      <c r="B14" s="48">
        <v>6.77</v>
      </c>
      <c r="C14" s="24">
        <v>0</v>
      </c>
      <c r="D14" s="8" t="s">
        <v>23</v>
      </c>
      <c r="E14" s="15" t="s">
        <v>14</v>
      </c>
      <c r="F14" s="8" t="s">
        <v>24</v>
      </c>
    </row>
    <row r="15" spans="1:6" ht="27.65" customHeight="1" x14ac:dyDescent="0.35">
      <c r="A15" s="84" t="s">
        <v>25</v>
      </c>
      <c r="B15" s="48">
        <v>2241</v>
      </c>
      <c r="C15" s="24">
        <v>6.5</v>
      </c>
      <c r="D15" s="8" t="s">
        <v>7</v>
      </c>
      <c r="E15" s="15" t="s">
        <v>14</v>
      </c>
      <c r="F15" s="8"/>
    </row>
    <row r="16" spans="1:6" ht="18" customHeight="1" x14ac:dyDescent="0.35">
      <c r="A16" s="185" t="s">
        <v>26</v>
      </c>
      <c r="B16" s="75">
        <v>1775</v>
      </c>
      <c r="C16" s="25">
        <v>6.5</v>
      </c>
      <c r="D16" s="8" t="s">
        <v>7</v>
      </c>
      <c r="E16" s="15" t="s">
        <v>14</v>
      </c>
      <c r="F16" s="8"/>
    </row>
    <row r="17" spans="1:6" ht="24.65" customHeight="1" x14ac:dyDescent="0.35">
      <c r="A17" s="185" t="s">
        <v>27</v>
      </c>
      <c r="B17" s="75">
        <v>2000</v>
      </c>
      <c r="C17" s="25">
        <v>6.5</v>
      </c>
      <c r="D17" s="8" t="s">
        <v>7</v>
      </c>
      <c r="E17" s="15" t="s">
        <v>14</v>
      </c>
      <c r="F17" s="8"/>
    </row>
    <row r="18" spans="1:6" ht="18" customHeight="1" x14ac:dyDescent="0.35">
      <c r="A18" s="185" t="s">
        <v>28</v>
      </c>
      <c r="B18" s="75">
        <v>2241</v>
      </c>
      <c r="C18" s="25">
        <v>6.5</v>
      </c>
      <c r="D18" s="8" t="s">
        <v>7</v>
      </c>
      <c r="E18" s="15" t="s">
        <v>14</v>
      </c>
      <c r="F18" s="8"/>
    </row>
    <row r="19" spans="1:6" ht="18.649999999999999" customHeight="1" x14ac:dyDescent="0.35">
      <c r="A19" s="185" t="s">
        <v>29</v>
      </c>
      <c r="B19" s="75">
        <v>2830</v>
      </c>
      <c r="C19" s="25">
        <v>0</v>
      </c>
      <c r="D19" s="8" t="s">
        <v>7</v>
      </c>
      <c r="E19" s="15" t="s">
        <v>14</v>
      </c>
      <c r="F19" s="8"/>
    </row>
    <row r="20" spans="1:6" x14ac:dyDescent="0.35">
      <c r="A20" s="185" t="s">
        <v>30</v>
      </c>
      <c r="B20" s="75">
        <v>4398</v>
      </c>
      <c r="C20" s="25">
        <v>0</v>
      </c>
      <c r="D20" s="8" t="s">
        <v>7</v>
      </c>
      <c r="E20" s="15" t="s">
        <v>14</v>
      </c>
      <c r="F20" s="8" t="s">
        <v>31</v>
      </c>
    </row>
    <row r="21" spans="1:6" ht="28" x14ac:dyDescent="0.35">
      <c r="A21" s="84" t="s">
        <v>32</v>
      </c>
      <c r="B21" s="48">
        <f>((1-(C21/100))*390)+((C21/100)*670)</f>
        <v>577.6</v>
      </c>
      <c r="C21" s="24">
        <v>67</v>
      </c>
      <c r="D21" s="8" t="s">
        <v>7</v>
      </c>
      <c r="E21" s="15" t="s">
        <v>14</v>
      </c>
      <c r="F21" s="8" t="s">
        <v>33</v>
      </c>
    </row>
    <row r="22" spans="1:6" ht="18.75" customHeight="1" x14ac:dyDescent="0.35">
      <c r="A22" s="84" t="s">
        <v>34</v>
      </c>
      <c r="B22" s="48">
        <v>36.700000000000003</v>
      </c>
      <c r="C22" s="24">
        <v>0</v>
      </c>
      <c r="D22" s="8" t="s">
        <v>7</v>
      </c>
      <c r="E22" s="15" t="s">
        <v>14</v>
      </c>
      <c r="F22" s="8"/>
    </row>
    <row r="23" spans="1:6" ht="42" x14ac:dyDescent="0.35">
      <c r="A23" s="84" t="s">
        <v>35</v>
      </c>
      <c r="B23" s="29">
        <v>2830</v>
      </c>
      <c r="C23" s="24">
        <v>0</v>
      </c>
      <c r="D23" s="8" t="s">
        <v>7</v>
      </c>
      <c r="E23" s="15" t="s">
        <v>14</v>
      </c>
      <c r="F23" s="8" t="s">
        <v>36</v>
      </c>
    </row>
    <row r="24" spans="1:6" ht="20.5" customHeight="1" x14ac:dyDescent="0.35">
      <c r="A24" s="49"/>
      <c r="B24" s="50"/>
      <c r="C24" s="51"/>
      <c r="D24" s="52"/>
      <c r="E24" s="51"/>
      <c r="F24" s="53"/>
    </row>
    <row r="25" spans="1:6" ht="15" thickBot="1" x14ac:dyDescent="0.4">
      <c r="A25" s="6" t="s">
        <v>37</v>
      </c>
      <c r="B25" s="30"/>
      <c r="C25" s="5"/>
      <c r="D25" s="7"/>
      <c r="E25" s="5"/>
      <c r="F25" s="7"/>
    </row>
    <row r="26" spans="1:6" x14ac:dyDescent="0.35">
      <c r="A26" s="186" t="s">
        <v>38</v>
      </c>
      <c r="B26" s="76">
        <v>1.32</v>
      </c>
      <c r="C26" s="19"/>
      <c r="D26" s="8" t="s">
        <v>23</v>
      </c>
      <c r="E26" s="15" t="s">
        <v>14</v>
      </c>
      <c r="F26" s="8" t="s">
        <v>39</v>
      </c>
    </row>
    <row r="27" spans="1:6" ht="28" x14ac:dyDescent="0.35">
      <c r="A27" s="84" t="s">
        <v>40</v>
      </c>
      <c r="B27" s="77">
        <f>(2.66+2.63+5.2)/3</f>
        <v>3.4966666666666666</v>
      </c>
      <c r="C27" s="19"/>
      <c r="D27" s="8" t="s">
        <v>23</v>
      </c>
      <c r="E27" s="15" t="s">
        <v>14</v>
      </c>
      <c r="F27" s="8" t="s">
        <v>41</v>
      </c>
    </row>
    <row r="28" spans="1:6" ht="28" x14ac:dyDescent="0.35">
      <c r="A28" s="84" t="s">
        <v>42</v>
      </c>
      <c r="B28" s="76">
        <v>3.64</v>
      </c>
      <c r="C28" s="19"/>
      <c r="D28" s="8" t="s">
        <v>23</v>
      </c>
      <c r="E28" s="15" t="s">
        <v>14</v>
      </c>
      <c r="F28" s="8" t="s">
        <v>43</v>
      </c>
    </row>
    <row r="29" spans="1:6" x14ac:dyDescent="0.35">
      <c r="A29" s="84" t="s">
        <v>44</v>
      </c>
      <c r="B29" s="76">
        <v>3.9399999999999998E-2</v>
      </c>
      <c r="C29" s="19"/>
      <c r="D29" s="8" t="s">
        <v>23</v>
      </c>
      <c r="E29" s="15" t="s">
        <v>14</v>
      </c>
      <c r="F29" s="8" t="s">
        <v>45</v>
      </c>
    </row>
    <row r="30" spans="1:6" x14ac:dyDescent="0.35">
      <c r="A30" s="84" t="s">
        <v>46</v>
      </c>
      <c r="B30" s="76">
        <v>1.59</v>
      </c>
      <c r="C30" s="19"/>
      <c r="D30" s="8" t="s">
        <v>23</v>
      </c>
      <c r="E30" s="15" t="s">
        <v>14</v>
      </c>
      <c r="F30" s="8" t="s">
        <v>47</v>
      </c>
    </row>
    <row r="31" spans="1:6" x14ac:dyDescent="0.35">
      <c r="A31" s="187" t="s">
        <v>48</v>
      </c>
      <c r="B31" s="76">
        <v>0.26800000000000002</v>
      </c>
      <c r="C31" s="19"/>
      <c r="D31" s="8" t="s">
        <v>23</v>
      </c>
      <c r="E31" s="15" t="s">
        <v>14</v>
      </c>
      <c r="F31" s="8" t="s">
        <v>49</v>
      </c>
    </row>
    <row r="32" spans="1:6" x14ac:dyDescent="0.35">
      <c r="A32" s="84" t="s">
        <v>50</v>
      </c>
      <c r="B32" s="78">
        <v>1.1000000000000001</v>
      </c>
      <c r="C32" s="19"/>
      <c r="D32" s="8" t="s">
        <v>23</v>
      </c>
      <c r="E32" s="15" t="s">
        <v>14</v>
      </c>
      <c r="F32" s="8" t="s">
        <v>51</v>
      </c>
    </row>
    <row r="33" spans="1:6" x14ac:dyDescent="0.35">
      <c r="A33" s="84" t="s">
        <v>52</v>
      </c>
      <c r="B33" s="76">
        <v>0.502</v>
      </c>
      <c r="C33" s="19"/>
      <c r="D33" s="8" t="s">
        <v>23</v>
      </c>
      <c r="E33" s="15" t="s">
        <v>14</v>
      </c>
      <c r="F33" s="8" t="s">
        <v>53</v>
      </c>
    </row>
    <row r="34" spans="1:6" x14ac:dyDescent="0.35">
      <c r="A34" s="84" t="s">
        <v>54</v>
      </c>
      <c r="B34" s="76">
        <v>0.26800000000000002</v>
      </c>
      <c r="C34" s="19"/>
      <c r="D34" s="8" t="s">
        <v>23</v>
      </c>
      <c r="E34" s="15" t="s">
        <v>14</v>
      </c>
      <c r="F34" s="8" t="s">
        <v>55</v>
      </c>
    </row>
    <row r="35" spans="1:6" x14ac:dyDescent="0.35">
      <c r="A35" s="84" t="s">
        <v>56</v>
      </c>
      <c r="B35" s="76">
        <v>0.90100000000000002</v>
      </c>
      <c r="C35" s="19"/>
      <c r="D35" s="8" t="s">
        <v>23</v>
      </c>
      <c r="E35" s="15" t="s">
        <v>14</v>
      </c>
      <c r="F35" s="8" t="s">
        <v>57</v>
      </c>
    </row>
    <row r="36" spans="1:6" x14ac:dyDescent="0.35">
      <c r="A36" s="84" t="s">
        <v>58</v>
      </c>
      <c r="B36" s="76">
        <v>1.1779999999999999</v>
      </c>
      <c r="C36" s="19"/>
      <c r="D36" s="8" t="s">
        <v>23</v>
      </c>
      <c r="E36" s="15" t="s">
        <v>14</v>
      </c>
      <c r="F36" s="8" t="s">
        <v>59</v>
      </c>
    </row>
    <row r="37" spans="1:6" x14ac:dyDescent="0.35">
      <c r="A37" s="84" t="s">
        <v>60</v>
      </c>
      <c r="B37" s="76">
        <v>1.1200000000000001</v>
      </c>
      <c r="C37" s="19"/>
      <c r="D37" s="8" t="s">
        <v>23</v>
      </c>
      <c r="E37" s="15" t="s">
        <v>14</v>
      </c>
      <c r="F37" s="8" t="s">
        <v>61</v>
      </c>
    </row>
    <row r="38" spans="1:6" x14ac:dyDescent="0.35">
      <c r="A38" s="84" t="s">
        <v>62</v>
      </c>
      <c r="B38" s="76">
        <v>1.23</v>
      </c>
      <c r="C38" s="19"/>
      <c r="D38" s="8" t="s">
        <v>23</v>
      </c>
      <c r="E38" s="15" t="s">
        <v>14</v>
      </c>
      <c r="F38" s="8"/>
    </row>
    <row r="39" spans="1:6" x14ac:dyDescent="0.35">
      <c r="A39" s="84" t="s">
        <v>63</v>
      </c>
      <c r="B39" s="76">
        <v>0.62329999999999997</v>
      </c>
      <c r="C39" s="19"/>
      <c r="D39" s="8" t="s">
        <v>23</v>
      </c>
      <c r="E39" s="15" t="s">
        <v>14</v>
      </c>
      <c r="F39" s="8"/>
    </row>
    <row r="40" spans="1:6" x14ac:dyDescent="0.35">
      <c r="A40" s="84" t="s">
        <v>64</v>
      </c>
      <c r="B40" s="76">
        <v>36.972999999999999</v>
      </c>
      <c r="C40" s="19"/>
      <c r="D40" s="8" t="s">
        <v>23</v>
      </c>
      <c r="E40" s="15" t="s">
        <v>14</v>
      </c>
      <c r="F40" s="8" t="s">
        <v>65</v>
      </c>
    </row>
    <row r="41" spans="1:6" x14ac:dyDescent="0.35">
      <c r="A41" s="84" t="s">
        <v>66</v>
      </c>
      <c r="B41" s="76">
        <v>6.87</v>
      </c>
      <c r="C41" s="19"/>
      <c r="D41" s="8" t="s">
        <v>23</v>
      </c>
      <c r="E41" s="15" t="s">
        <v>14</v>
      </c>
      <c r="F41" s="8" t="s">
        <v>65</v>
      </c>
    </row>
    <row r="42" spans="1:6" x14ac:dyDescent="0.35">
      <c r="A42" s="84" t="s">
        <v>67</v>
      </c>
      <c r="B42" s="76">
        <v>8.4700000000000006</v>
      </c>
      <c r="C42" s="19"/>
      <c r="D42" s="8" t="s">
        <v>23</v>
      </c>
      <c r="E42" s="15" t="s">
        <v>14</v>
      </c>
      <c r="F42" s="8" t="s">
        <v>65</v>
      </c>
    </row>
    <row r="43" spans="1:6" x14ac:dyDescent="0.35">
      <c r="A43" s="84" t="s">
        <v>68</v>
      </c>
      <c r="B43" s="76">
        <v>8.65</v>
      </c>
      <c r="C43" s="19"/>
      <c r="D43" s="8" t="s">
        <v>23</v>
      </c>
      <c r="E43" s="15" t="s">
        <v>14</v>
      </c>
      <c r="F43" s="8" t="s">
        <v>65</v>
      </c>
    </row>
    <row r="44" spans="1:6" x14ac:dyDescent="0.35">
      <c r="A44" s="84" t="s">
        <v>69</v>
      </c>
      <c r="B44" s="76">
        <v>0.64</v>
      </c>
      <c r="C44" s="19"/>
      <c r="D44" s="8" t="s">
        <v>23</v>
      </c>
      <c r="E44" s="15" t="s">
        <v>14</v>
      </c>
      <c r="F44" s="8" t="s">
        <v>65</v>
      </c>
    </row>
    <row r="45" spans="1:6" x14ac:dyDescent="0.35">
      <c r="A45" s="84" t="s">
        <v>70</v>
      </c>
      <c r="B45" s="76">
        <v>4.3099999999999996</v>
      </c>
      <c r="C45" s="19"/>
      <c r="D45" s="8" t="s">
        <v>23</v>
      </c>
      <c r="E45" s="15" t="s">
        <v>14</v>
      </c>
      <c r="F45" s="8" t="s">
        <v>65</v>
      </c>
    </row>
    <row r="46" spans="1:6" x14ac:dyDescent="0.35">
      <c r="A46" s="84" t="s">
        <v>71</v>
      </c>
      <c r="B46" s="76">
        <v>3.25</v>
      </c>
      <c r="C46" s="19"/>
      <c r="D46" s="8" t="s">
        <v>23</v>
      </c>
      <c r="E46" s="15" t="s">
        <v>14</v>
      </c>
      <c r="F46" s="8" t="s">
        <v>65</v>
      </c>
    </row>
    <row r="47" spans="1:6" x14ac:dyDescent="0.35">
      <c r="A47" s="84" t="s">
        <v>72</v>
      </c>
      <c r="B47" s="76">
        <v>1.67</v>
      </c>
      <c r="C47" s="19"/>
      <c r="D47" s="8" t="s">
        <v>23</v>
      </c>
      <c r="E47" s="15" t="s">
        <v>14</v>
      </c>
      <c r="F47" s="8" t="s">
        <v>65</v>
      </c>
    </row>
    <row r="48" spans="1:6" ht="15" thickBot="1" x14ac:dyDescent="0.4">
      <c r="A48" s="190"/>
      <c r="B48" s="191"/>
      <c r="C48" s="192"/>
      <c r="D48" s="193"/>
      <c r="E48" s="192"/>
      <c r="F48" s="194"/>
    </row>
    <row r="49" spans="1:6" x14ac:dyDescent="0.35">
      <c r="A49" s="200" t="s">
        <v>73</v>
      </c>
      <c r="B49" s="201"/>
      <c r="C49" s="202"/>
      <c r="D49" s="203"/>
      <c r="E49" s="202"/>
      <c r="F49" s="203"/>
    </row>
    <row r="50" spans="1:6" x14ac:dyDescent="0.35">
      <c r="A50" s="188" t="s">
        <v>74</v>
      </c>
      <c r="B50" s="79">
        <v>0.06</v>
      </c>
      <c r="C50" s="125"/>
      <c r="D50" s="9" t="s">
        <v>75</v>
      </c>
      <c r="E50" s="16" t="s">
        <v>14</v>
      </c>
      <c r="F50" s="9"/>
    </row>
    <row r="51" spans="1:6" x14ac:dyDescent="0.35">
      <c r="A51" s="84" t="s">
        <v>76</v>
      </c>
      <c r="B51" s="76">
        <v>0.1</v>
      </c>
      <c r="C51" s="36"/>
      <c r="D51" s="8" t="s">
        <v>75</v>
      </c>
      <c r="E51" s="41" t="s">
        <v>77</v>
      </c>
      <c r="F51" s="204" t="s">
        <v>78</v>
      </c>
    </row>
    <row r="52" spans="1:6" x14ac:dyDescent="0.35">
      <c r="A52" s="188" t="s">
        <v>79</v>
      </c>
      <c r="B52" s="79">
        <v>3.5700000000000003E-2</v>
      </c>
      <c r="C52" s="125"/>
      <c r="D52" s="8" t="s">
        <v>75</v>
      </c>
      <c r="E52" s="16" t="s">
        <v>14</v>
      </c>
      <c r="F52" s="205" t="s">
        <v>78</v>
      </c>
    </row>
    <row r="53" spans="1:6" x14ac:dyDescent="0.35">
      <c r="A53" s="188" t="s">
        <v>80</v>
      </c>
      <c r="B53" s="79">
        <v>0.22700000000000001</v>
      </c>
      <c r="C53" s="125"/>
      <c r="D53" s="9" t="s">
        <v>75</v>
      </c>
      <c r="E53" s="16" t="s">
        <v>14</v>
      </c>
      <c r="F53" s="9"/>
    </row>
    <row r="54" spans="1:6" ht="15" thickBot="1" x14ac:dyDescent="0.4">
      <c r="A54" s="54"/>
      <c r="B54" s="55"/>
      <c r="C54" s="206"/>
      <c r="D54" s="56"/>
      <c r="E54" s="206"/>
      <c r="F54" s="56"/>
    </row>
    <row r="55" spans="1:6" x14ac:dyDescent="0.35">
      <c r="A55" s="6" t="s">
        <v>81</v>
      </c>
      <c r="B55" s="30"/>
      <c r="C55" s="5"/>
      <c r="D55" s="7"/>
      <c r="E55" s="5"/>
      <c r="F55" s="7"/>
    </row>
    <row r="56" spans="1:6" x14ac:dyDescent="0.35">
      <c r="A56" s="84" t="s">
        <v>82</v>
      </c>
      <c r="B56" s="76">
        <v>0.1913</v>
      </c>
      <c r="C56" s="19"/>
      <c r="D56" s="8" t="s">
        <v>83</v>
      </c>
      <c r="E56" s="15" t="s">
        <v>14</v>
      </c>
      <c r="F56" s="8" t="s">
        <v>84</v>
      </c>
    </row>
    <row r="57" spans="1:6" x14ac:dyDescent="0.35">
      <c r="A57" s="84" t="s">
        <v>85</v>
      </c>
      <c r="B57" s="76">
        <v>0.378</v>
      </c>
      <c r="C57" s="19"/>
      <c r="D57" s="8" t="s">
        <v>83</v>
      </c>
      <c r="E57" s="15" t="s">
        <v>14</v>
      </c>
      <c r="F57" s="8" t="s">
        <v>86</v>
      </c>
    </row>
    <row r="58" spans="1:6" x14ac:dyDescent="0.35">
      <c r="A58" s="84" t="s">
        <v>87</v>
      </c>
      <c r="B58" s="76">
        <v>0.378</v>
      </c>
      <c r="C58" s="19"/>
      <c r="D58" s="8" t="s">
        <v>83</v>
      </c>
      <c r="E58" s="15" t="s">
        <v>14</v>
      </c>
      <c r="F58" s="8"/>
    </row>
    <row r="59" spans="1:6" x14ac:dyDescent="0.35">
      <c r="A59" s="84" t="s">
        <v>88</v>
      </c>
      <c r="B59" s="76">
        <v>0.378</v>
      </c>
      <c r="C59" s="19"/>
      <c r="D59" s="8" t="s">
        <v>83</v>
      </c>
      <c r="E59" s="15" t="s">
        <v>14</v>
      </c>
      <c r="F59" s="8"/>
    </row>
    <row r="60" spans="1:6" x14ac:dyDescent="0.35">
      <c r="A60" s="85" t="s">
        <v>89</v>
      </c>
      <c r="B60" s="80">
        <v>0.24099999999999999</v>
      </c>
      <c r="C60" s="20"/>
      <c r="D60" s="8" t="s">
        <v>83</v>
      </c>
      <c r="E60" s="15" t="s">
        <v>14</v>
      </c>
      <c r="F60" s="8" t="s">
        <v>90</v>
      </c>
    </row>
    <row r="61" spans="1:6" x14ac:dyDescent="0.35">
      <c r="A61" s="85" t="s">
        <v>91</v>
      </c>
      <c r="B61" s="80">
        <v>0.24099999999999999</v>
      </c>
      <c r="C61" s="20"/>
      <c r="D61" s="8" t="s">
        <v>83</v>
      </c>
      <c r="E61" s="15" t="s">
        <v>14</v>
      </c>
      <c r="F61" s="8"/>
    </row>
    <row r="62" spans="1:6" x14ac:dyDescent="0.35">
      <c r="A62" s="85" t="s">
        <v>92</v>
      </c>
      <c r="B62" s="80">
        <v>8.2299999999999998E-2</v>
      </c>
      <c r="C62" s="20"/>
      <c r="D62" s="8" t="s">
        <v>83</v>
      </c>
      <c r="E62" s="15" t="s">
        <v>14</v>
      </c>
      <c r="F62" s="8"/>
    </row>
    <row r="63" spans="1:6" x14ac:dyDescent="0.35">
      <c r="A63" s="84" t="s">
        <v>93</v>
      </c>
      <c r="B63" s="76">
        <v>2.4E-2</v>
      </c>
      <c r="C63" s="19"/>
      <c r="D63" s="8" t="s">
        <v>83</v>
      </c>
      <c r="E63" s="15" t="s">
        <v>14</v>
      </c>
      <c r="F63" s="8"/>
    </row>
    <row r="64" spans="1:6" ht="28" x14ac:dyDescent="0.35">
      <c r="A64" s="84" t="s">
        <v>94</v>
      </c>
      <c r="B64" s="76">
        <v>1.8616600000000001</v>
      </c>
      <c r="C64" s="19"/>
      <c r="D64" s="8" t="s">
        <v>83</v>
      </c>
      <c r="E64" s="15" t="s">
        <v>14</v>
      </c>
      <c r="F64" s="8" t="s">
        <v>95</v>
      </c>
    </row>
    <row r="65" spans="1:17" x14ac:dyDescent="0.35">
      <c r="A65" s="84" t="s">
        <v>96</v>
      </c>
      <c r="B65" s="76">
        <v>2.4924999999999999E-2</v>
      </c>
      <c r="C65" s="19"/>
      <c r="D65" s="8" t="s">
        <v>83</v>
      </c>
      <c r="E65" s="15" t="s">
        <v>14</v>
      </c>
      <c r="F65" s="8" t="s">
        <v>97</v>
      </c>
    </row>
    <row r="66" spans="1:17" ht="15" thickBot="1" x14ac:dyDescent="0.4">
      <c r="A66" s="207" t="s">
        <v>98</v>
      </c>
      <c r="B66" s="208">
        <v>6.5899999999999995E-3</v>
      </c>
      <c r="C66" s="209"/>
      <c r="D66" s="210" t="s">
        <v>83</v>
      </c>
      <c r="E66" s="211" t="s">
        <v>14</v>
      </c>
      <c r="F66" s="210"/>
    </row>
    <row r="67" spans="1:17" x14ac:dyDescent="0.35">
      <c r="A67" s="195"/>
      <c r="B67" s="196"/>
      <c r="C67" s="197"/>
      <c r="D67" s="198"/>
      <c r="E67" s="197"/>
      <c r="F67" s="199"/>
    </row>
    <row r="68" spans="1:17" x14ac:dyDescent="0.35">
      <c r="A68" s="6" t="s">
        <v>99</v>
      </c>
      <c r="B68" s="30"/>
      <c r="C68" s="5"/>
      <c r="D68" s="7"/>
      <c r="E68" s="5"/>
      <c r="F68" s="7"/>
      <c r="Q68" s="212"/>
    </row>
    <row r="69" spans="1:17" x14ac:dyDescent="0.35">
      <c r="A69" s="189" t="s">
        <v>100</v>
      </c>
      <c r="B69" s="81">
        <v>0.378</v>
      </c>
      <c r="C69" s="19"/>
      <c r="D69" s="31" t="s">
        <v>83</v>
      </c>
      <c r="E69" s="15" t="s">
        <v>14</v>
      </c>
      <c r="F69" s="35" t="s">
        <v>86</v>
      </c>
    </row>
    <row r="70" spans="1:17" x14ac:dyDescent="0.35">
      <c r="A70" s="86" t="s">
        <v>101</v>
      </c>
      <c r="B70" s="76">
        <v>0.24099999999999999</v>
      </c>
      <c r="C70" s="19"/>
      <c r="D70" s="8" t="s">
        <v>83</v>
      </c>
      <c r="E70" s="15" t="s">
        <v>14</v>
      </c>
      <c r="F70" s="8" t="s">
        <v>90</v>
      </c>
    </row>
    <row r="71" spans="1:17" x14ac:dyDescent="0.35">
      <c r="A71" s="86" t="s">
        <v>102</v>
      </c>
      <c r="B71" s="76">
        <v>0.24099999999999999</v>
      </c>
      <c r="C71" s="19"/>
      <c r="D71" s="8" t="s">
        <v>83</v>
      </c>
      <c r="E71" s="15" t="s">
        <v>14</v>
      </c>
      <c r="F71" s="8" t="s">
        <v>90</v>
      </c>
    </row>
    <row r="72" spans="1:17" x14ac:dyDescent="0.35">
      <c r="A72" s="86" t="s">
        <v>103</v>
      </c>
      <c r="B72" s="76">
        <v>0.24099999999999999</v>
      </c>
      <c r="C72" s="19"/>
      <c r="D72" s="8" t="s">
        <v>83</v>
      </c>
      <c r="E72" s="15" t="s">
        <v>14</v>
      </c>
      <c r="F72" s="8" t="s">
        <v>90</v>
      </c>
    </row>
    <row r="73" spans="1:17" x14ac:dyDescent="0.35">
      <c r="A73" s="86" t="s">
        <v>104</v>
      </c>
      <c r="B73" s="76">
        <v>0.24099999999999999</v>
      </c>
      <c r="C73" s="19"/>
      <c r="D73" s="8" t="s">
        <v>83</v>
      </c>
      <c r="E73" s="15" t="s">
        <v>14</v>
      </c>
      <c r="F73" s="8" t="s">
        <v>90</v>
      </c>
    </row>
    <row r="74" spans="1:17" x14ac:dyDescent="0.35">
      <c r="A74" s="86" t="s">
        <v>105</v>
      </c>
      <c r="B74" s="76">
        <v>0.24099999999999999</v>
      </c>
      <c r="C74" s="19"/>
      <c r="D74" s="8" t="s">
        <v>83</v>
      </c>
      <c r="E74" s="15" t="s">
        <v>14</v>
      </c>
      <c r="F74" s="8" t="s">
        <v>90</v>
      </c>
    </row>
    <row r="75" spans="1:17" x14ac:dyDescent="0.35">
      <c r="A75" s="86" t="s">
        <v>106</v>
      </c>
      <c r="B75" s="76">
        <v>0.24099999999999999</v>
      </c>
      <c r="C75" s="19"/>
      <c r="D75" s="8" t="s">
        <v>83</v>
      </c>
      <c r="E75" s="15" t="s">
        <v>14</v>
      </c>
      <c r="F75" s="8" t="s">
        <v>90</v>
      </c>
    </row>
    <row r="76" spans="1:17" x14ac:dyDescent="0.35">
      <c r="A76" s="86" t="s">
        <v>107</v>
      </c>
      <c r="B76" s="76">
        <v>0.24099999999999999</v>
      </c>
      <c r="C76" s="19"/>
      <c r="D76" s="8" t="s">
        <v>83</v>
      </c>
      <c r="E76" s="15" t="s">
        <v>14</v>
      </c>
      <c r="F76" s="8" t="s">
        <v>90</v>
      </c>
    </row>
    <row r="77" spans="1:17" x14ac:dyDescent="0.35">
      <c r="A77" s="86" t="s">
        <v>108</v>
      </c>
      <c r="B77" s="76">
        <v>0.24099999999999999</v>
      </c>
      <c r="C77" s="19"/>
      <c r="D77" s="8" t="s">
        <v>83</v>
      </c>
      <c r="E77" s="15" t="s">
        <v>14</v>
      </c>
      <c r="F77" s="8" t="s">
        <v>90</v>
      </c>
    </row>
    <row r="78" spans="1:17" x14ac:dyDescent="0.35">
      <c r="A78" s="86" t="s">
        <v>109</v>
      </c>
      <c r="B78" s="76">
        <v>0.24099999999999999</v>
      </c>
      <c r="C78" s="19"/>
      <c r="D78" s="8" t="s">
        <v>83</v>
      </c>
      <c r="E78" s="15" t="s">
        <v>14</v>
      </c>
      <c r="F78" s="8" t="s">
        <v>90</v>
      </c>
    </row>
    <row r="79" spans="1:17" x14ac:dyDescent="0.35">
      <c r="A79" s="86" t="s">
        <v>110</v>
      </c>
      <c r="B79" s="76">
        <v>0.24099999999999999</v>
      </c>
      <c r="C79" s="19"/>
      <c r="D79" s="8" t="s">
        <v>83</v>
      </c>
      <c r="E79" s="15" t="s">
        <v>14</v>
      </c>
      <c r="F79" s="8" t="s">
        <v>90</v>
      </c>
    </row>
    <row r="80" spans="1:17" x14ac:dyDescent="0.35">
      <c r="A80" s="86" t="s">
        <v>111</v>
      </c>
      <c r="B80" s="76">
        <v>0.24099999999999999</v>
      </c>
      <c r="C80" s="19"/>
      <c r="D80" s="8" t="s">
        <v>83</v>
      </c>
      <c r="E80" s="15" t="s">
        <v>14</v>
      </c>
      <c r="F80" s="8" t="s">
        <v>90</v>
      </c>
    </row>
    <row r="81" spans="1:6" x14ac:dyDescent="0.35">
      <c r="A81" s="86" t="s">
        <v>112</v>
      </c>
      <c r="B81" s="76">
        <v>0.24099999999999999</v>
      </c>
      <c r="C81" s="19"/>
      <c r="D81" s="8" t="s">
        <v>83</v>
      </c>
      <c r="E81" s="15" t="s">
        <v>14</v>
      </c>
      <c r="F81" s="8" t="s">
        <v>90</v>
      </c>
    </row>
    <row r="82" spans="1:6" x14ac:dyDescent="0.35">
      <c r="A82" s="86" t="s">
        <v>113</v>
      </c>
      <c r="B82" s="76">
        <v>0.24099999999999999</v>
      </c>
      <c r="C82" s="19"/>
      <c r="D82" s="8" t="s">
        <v>83</v>
      </c>
      <c r="E82" s="15" t="s">
        <v>14</v>
      </c>
      <c r="F82" s="8" t="s">
        <v>90</v>
      </c>
    </row>
    <row r="83" spans="1:6" x14ac:dyDescent="0.35">
      <c r="A83" s="49"/>
      <c r="B83" s="50"/>
      <c r="C83" s="51"/>
      <c r="D83" s="52"/>
      <c r="E83" s="51"/>
      <c r="F83" s="53"/>
    </row>
    <row r="84" spans="1:6" x14ac:dyDescent="0.35">
      <c r="A84" s="6" t="s">
        <v>114</v>
      </c>
      <c r="B84" s="30"/>
      <c r="C84" s="5"/>
      <c r="D84" s="7"/>
      <c r="E84" s="5"/>
      <c r="F84" s="7"/>
    </row>
    <row r="85" spans="1:6" x14ac:dyDescent="0.35">
      <c r="A85" s="39" t="s">
        <v>115</v>
      </c>
      <c r="B85" s="76">
        <v>0.1346</v>
      </c>
      <c r="C85" s="21"/>
      <c r="D85" s="18" t="s">
        <v>116</v>
      </c>
      <c r="E85" s="17" t="s">
        <v>14</v>
      </c>
      <c r="F85" s="18"/>
    </row>
    <row r="86" spans="1:6" x14ac:dyDescent="0.35">
      <c r="A86" s="39" t="s">
        <v>117</v>
      </c>
      <c r="B86" s="76">
        <v>0.17</v>
      </c>
      <c r="C86" s="21"/>
      <c r="D86" s="18" t="s">
        <v>118</v>
      </c>
      <c r="E86" s="17" t="s">
        <v>14</v>
      </c>
      <c r="F86" s="18"/>
    </row>
    <row r="87" spans="1:6" x14ac:dyDescent="0.35">
      <c r="A87" s="39" t="s">
        <v>119</v>
      </c>
      <c r="B87" s="76">
        <v>9.3799999999999994E-3</v>
      </c>
      <c r="C87" s="21"/>
      <c r="D87" s="18" t="s">
        <v>118</v>
      </c>
      <c r="E87" s="17" t="s">
        <v>14</v>
      </c>
      <c r="F87" s="18" t="s">
        <v>120</v>
      </c>
    </row>
    <row r="88" spans="1:6" x14ac:dyDescent="0.35">
      <c r="A88" s="39" t="s">
        <v>121</v>
      </c>
      <c r="B88" s="76">
        <v>5.2900000000000004E-3</v>
      </c>
      <c r="C88" s="21"/>
      <c r="D88" s="18" t="s">
        <v>118</v>
      </c>
      <c r="E88" s="17" t="s">
        <v>14</v>
      </c>
      <c r="F88" s="18"/>
    </row>
    <row r="89" spans="1:6" x14ac:dyDescent="0.35">
      <c r="A89" s="39" t="s">
        <v>122</v>
      </c>
      <c r="B89" s="76">
        <v>2.5000000000000001E-2</v>
      </c>
      <c r="C89" s="21"/>
      <c r="D89" s="18" t="s">
        <v>123</v>
      </c>
      <c r="E89" s="17" t="s">
        <v>14</v>
      </c>
      <c r="F89" s="18"/>
    </row>
    <row r="90" spans="1:6" x14ac:dyDescent="0.35">
      <c r="A90" s="39" t="s">
        <v>124</v>
      </c>
      <c r="B90" s="76">
        <v>0.17460000000000001</v>
      </c>
      <c r="C90" s="21"/>
      <c r="D90" s="18" t="s">
        <v>118</v>
      </c>
      <c r="E90" s="17" t="s">
        <v>14</v>
      </c>
      <c r="F90" s="18" t="s">
        <v>125</v>
      </c>
    </row>
    <row r="91" spans="1:6" x14ac:dyDescent="0.35">
      <c r="A91" s="40" t="s">
        <v>126</v>
      </c>
      <c r="B91" s="82">
        <v>9.5299999999999996E-2</v>
      </c>
      <c r="C91" s="32"/>
      <c r="D91" s="33" t="s">
        <v>123</v>
      </c>
      <c r="E91" s="34" t="s">
        <v>14</v>
      </c>
      <c r="F91" s="33" t="s">
        <v>127</v>
      </c>
    </row>
    <row r="92" spans="1:6" x14ac:dyDescent="0.35">
      <c r="A92" s="40" t="s">
        <v>128</v>
      </c>
      <c r="B92" s="82">
        <v>0.13700000000000001</v>
      </c>
      <c r="C92" s="32"/>
      <c r="D92" s="33" t="s">
        <v>118</v>
      </c>
      <c r="E92" s="34" t="s">
        <v>14</v>
      </c>
      <c r="F92" s="183"/>
    </row>
    <row r="93" spans="1:6" x14ac:dyDescent="0.35">
      <c r="A93" s="40" t="s">
        <v>129</v>
      </c>
      <c r="B93" s="82">
        <v>0.18579999999999999</v>
      </c>
      <c r="C93" s="32"/>
      <c r="D93" s="33" t="s">
        <v>118</v>
      </c>
      <c r="E93" s="34" t="s">
        <v>14</v>
      </c>
      <c r="F93" s="183"/>
    </row>
    <row r="94" spans="1:6" ht="15" thickBot="1" x14ac:dyDescent="0.4">
      <c r="A94" s="49"/>
      <c r="B94" s="57"/>
      <c r="C94" s="58"/>
      <c r="D94" s="59"/>
      <c r="E94" s="58"/>
      <c r="F94" s="60"/>
    </row>
    <row r="101" spans="1:1" x14ac:dyDescent="0.35">
      <c r="A101" t="s">
        <v>130</v>
      </c>
    </row>
    <row r="102" spans="1:1" x14ac:dyDescent="0.35">
      <c r="A102" t="s">
        <v>74</v>
      </c>
    </row>
    <row r="103" spans="1:1" x14ac:dyDescent="0.35">
      <c r="A103" t="s">
        <v>131</v>
      </c>
    </row>
  </sheetData>
  <sheetProtection algorithmName="SHA-512" hashValue="FSwWI1P7vTWq39YqPYLFhxAYU3WoBMbs9acbvmS5KUa/kuPGi6T+8FMXiVUkhHY+t/4O6DOGOvjodzm7zA0Wcg==" saltValue="89maNiZbJyECcI+O4yWtKg==" spinCount="100000" sheet="1" objects="1" scenarios="1" insertColumns="0" insertRows="0" selectLockedCells="1" selectUn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A266B-F123-4B34-ABFA-F7CCEA7CF8B8}">
  <dimension ref="A2:J122"/>
  <sheetViews>
    <sheetView tabSelected="1" topLeftCell="A62" zoomScale="115" zoomScaleNormal="115" workbookViewId="0">
      <selection activeCell="B82" sqref="B82"/>
    </sheetView>
  </sheetViews>
  <sheetFormatPr baseColWidth="10" defaultColWidth="11.453125" defaultRowHeight="14.5" x14ac:dyDescent="0.35"/>
  <cols>
    <col min="1" max="1" width="5.1796875" customWidth="1"/>
    <col min="2" max="2" width="58.1796875" bestFit="1" customWidth="1"/>
    <col min="3" max="3" width="12.453125" customWidth="1"/>
    <col min="4" max="4" width="11" bestFit="1" customWidth="1"/>
    <col min="5" max="5" width="22.7265625" bestFit="1" customWidth="1"/>
    <col min="6" max="6" width="41.54296875" customWidth="1"/>
  </cols>
  <sheetData>
    <row r="2" spans="1:10" ht="17.5" x14ac:dyDescent="0.35">
      <c r="A2" s="261" t="s">
        <v>132</v>
      </c>
      <c r="B2" s="262"/>
      <c r="C2" s="262"/>
      <c r="D2" s="262"/>
      <c r="E2" s="262"/>
      <c r="F2" s="262"/>
      <c r="G2" s="262"/>
      <c r="H2" s="262"/>
      <c r="I2" s="262"/>
      <c r="J2" s="74"/>
    </row>
    <row r="3" spans="1:10" ht="17.5" x14ac:dyDescent="0.35">
      <c r="A3" s="262"/>
      <c r="B3" s="262"/>
      <c r="C3" s="262"/>
      <c r="D3" s="262"/>
      <c r="E3" s="262"/>
      <c r="F3" s="262"/>
      <c r="G3" s="262"/>
      <c r="H3" s="262"/>
      <c r="I3" s="262"/>
      <c r="J3" s="74"/>
    </row>
    <row r="4" spans="1:10" ht="17.5" x14ac:dyDescent="0.35">
      <c r="A4" s="262"/>
      <c r="B4" s="262"/>
      <c r="C4" s="262"/>
      <c r="D4" s="262"/>
      <c r="E4" s="262"/>
      <c r="F4" s="262"/>
      <c r="G4" s="262"/>
      <c r="H4" s="262"/>
      <c r="I4" s="262"/>
      <c r="J4" s="74"/>
    </row>
    <row r="5" spans="1:10" ht="17.5" x14ac:dyDescent="0.35">
      <c r="A5" s="262"/>
      <c r="B5" s="262"/>
      <c r="C5" s="262"/>
      <c r="D5" s="262"/>
      <c r="E5" s="262"/>
      <c r="F5" s="262"/>
      <c r="G5" s="262"/>
      <c r="H5" s="262"/>
      <c r="I5" s="262"/>
      <c r="J5" s="74"/>
    </row>
    <row r="6" spans="1:10" ht="17.5" x14ac:dyDescent="0.35">
      <c r="A6" s="262"/>
      <c r="B6" s="262"/>
      <c r="C6" s="262"/>
      <c r="D6" s="262"/>
      <c r="E6" s="262"/>
      <c r="F6" s="262"/>
      <c r="G6" s="262"/>
      <c r="H6" s="262"/>
      <c r="I6" s="262"/>
      <c r="J6" s="74"/>
    </row>
    <row r="7" spans="1:10" ht="44.65" customHeight="1" x14ac:dyDescent="0.35">
      <c r="A7" s="74"/>
      <c r="B7" s="100" t="s">
        <v>133</v>
      </c>
      <c r="C7" s="232"/>
      <c r="D7" s="74"/>
      <c r="E7" s="74"/>
      <c r="F7" s="74"/>
      <c r="G7" s="101" t="s">
        <v>134</v>
      </c>
      <c r="H7" s="245"/>
      <c r="I7" s="74"/>
      <c r="J7" s="74"/>
    </row>
    <row r="8" spans="1:10" ht="27.4" customHeight="1" x14ac:dyDescent="0.35">
      <c r="A8" s="102"/>
      <c r="B8" s="244"/>
      <c r="C8" s="213"/>
      <c r="D8" s="102"/>
      <c r="E8" s="102"/>
      <c r="F8" s="102"/>
      <c r="G8" s="102"/>
      <c r="H8" s="102"/>
      <c r="I8" s="102"/>
      <c r="J8" s="102"/>
    </row>
    <row r="9" spans="1:10" ht="15.5" x14ac:dyDescent="0.35">
      <c r="A9" s="102"/>
      <c r="B9" s="102"/>
      <c r="C9" s="102"/>
      <c r="D9" s="102"/>
      <c r="E9" s="102"/>
      <c r="F9" s="102"/>
      <c r="G9" s="102"/>
      <c r="H9" s="102"/>
      <c r="I9" s="102"/>
      <c r="J9" s="102"/>
    </row>
    <row r="10" spans="1:10" ht="15.5" x14ac:dyDescent="0.35">
      <c r="A10" s="102"/>
      <c r="B10" s="102"/>
      <c r="C10" s="102"/>
      <c r="D10" s="102"/>
      <c r="E10" s="102"/>
      <c r="F10" s="102"/>
      <c r="G10" s="102"/>
      <c r="H10" s="102"/>
      <c r="I10" s="102"/>
      <c r="J10" s="102"/>
    </row>
    <row r="11" spans="1:10" ht="47.25" customHeight="1" x14ac:dyDescent="0.35">
      <c r="A11" s="104"/>
      <c r="B11" s="263"/>
      <c r="C11" s="263"/>
      <c r="D11" s="263"/>
      <c r="E11" s="263"/>
      <c r="F11" s="263"/>
      <c r="G11" s="263"/>
      <c r="H11" s="263"/>
      <c r="I11" s="105"/>
      <c r="J11" s="105"/>
    </row>
    <row r="13" spans="1:10" ht="15" thickBot="1" x14ac:dyDescent="0.4"/>
    <row r="14" spans="1:10" ht="29.25" customHeight="1" thickBot="1" x14ac:dyDescent="0.4">
      <c r="A14" s="61"/>
      <c r="B14" s="264" t="s">
        <v>135</v>
      </c>
      <c r="C14" s="266" t="s">
        <v>3</v>
      </c>
      <c r="D14" s="268" t="s">
        <v>136</v>
      </c>
      <c r="E14" s="270" t="s">
        <v>137</v>
      </c>
      <c r="F14" s="272" t="s">
        <v>138</v>
      </c>
    </row>
    <row r="15" spans="1:10" ht="15" thickBot="1" x14ac:dyDescent="0.4">
      <c r="A15" s="217"/>
      <c r="B15" s="265"/>
      <c r="C15" s="267"/>
      <c r="D15" s="269"/>
      <c r="E15" s="271"/>
      <c r="F15" s="273"/>
    </row>
    <row r="16" spans="1:10" x14ac:dyDescent="0.35">
      <c r="A16" s="62"/>
      <c r="B16" s="87" t="s">
        <v>6</v>
      </c>
      <c r="C16" s="16" t="s">
        <v>139</v>
      </c>
      <c r="D16" s="233"/>
      <c r="E16" s="224">
        <f>D16*'Base de données'!$B3/1000</f>
        <v>0</v>
      </c>
      <c r="F16" s="237"/>
    </row>
    <row r="17" spans="1:6" x14ac:dyDescent="0.35">
      <c r="A17" s="63"/>
      <c r="B17" s="86" t="s">
        <v>9</v>
      </c>
      <c r="C17" s="37" t="s">
        <v>139</v>
      </c>
      <c r="D17" s="234"/>
      <c r="E17" s="97">
        <f>D17*'Base de données'!$B4/1000</f>
        <v>0</v>
      </c>
      <c r="F17" s="237"/>
    </row>
    <row r="18" spans="1:6" x14ac:dyDescent="0.35">
      <c r="A18" s="63"/>
      <c r="B18" s="86" t="s">
        <v>11</v>
      </c>
      <c r="C18" s="37" t="s">
        <v>139</v>
      </c>
      <c r="D18" s="234"/>
      <c r="E18" s="97">
        <f>D18*'Base de données'!$B5/1000</f>
        <v>0</v>
      </c>
      <c r="F18" s="237"/>
    </row>
    <row r="19" spans="1:6" ht="25.9" customHeight="1" x14ac:dyDescent="0.35">
      <c r="A19" s="63"/>
      <c r="B19" s="86" t="s">
        <v>140</v>
      </c>
      <c r="C19" s="37" t="s">
        <v>139</v>
      </c>
      <c r="D19" s="234"/>
      <c r="E19" s="97">
        <f>D19*'Base de données'!$B6/1000</f>
        <v>0</v>
      </c>
      <c r="F19" s="237"/>
    </row>
    <row r="20" spans="1:6" x14ac:dyDescent="0.35">
      <c r="A20" s="63"/>
      <c r="B20" s="86" t="s">
        <v>141</v>
      </c>
      <c r="C20" s="38" t="s">
        <v>142</v>
      </c>
      <c r="D20" s="234"/>
      <c r="E20" s="97">
        <f>D20*'Base de données'!$B7/1000</f>
        <v>0</v>
      </c>
      <c r="F20" s="238"/>
    </row>
    <row r="21" spans="1:6" x14ac:dyDescent="0.35">
      <c r="A21" s="63"/>
      <c r="B21" s="86" t="s">
        <v>15</v>
      </c>
      <c r="C21" s="37" t="s">
        <v>142</v>
      </c>
      <c r="D21" s="234"/>
      <c r="E21" s="97">
        <f>D21*'Base de données'!$B8/(1000*1000)</f>
        <v>0</v>
      </c>
      <c r="F21" s="238"/>
    </row>
    <row r="22" spans="1:6" x14ac:dyDescent="0.35">
      <c r="A22" s="63"/>
      <c r="B22" s="86" t="s">
        <v>16</v>
      </c>
      <c r="C22" s="37" t="s">
        <v>142</v>
      </c>
      <c r="D22" s="234"/>
      <c r="E22" s="97">
        <f>D22*'Base de données'!$B9/(1000*1000)</f>
        <v>0</v>
      </c>
      <c r="F22" s="238"/>
    </row>
    <row r="23" spans="1:6" x14ac:dyDescent="0.35">
      <c r="A23" s="63"/>
      <c r="B23" s="86" t="s">
        <v>17</v>
      </c>
      <c r="C23" s="37" t="s">
        <v>142</v>
      </c>
      <c r="D23" s="235"/>
      <c r="E23" s="97">
        <f>D23*'Base de données'!$B10/(1000*1000)</f>
        <v>0</v>
      </c>
      <c r="F23" s="238"/>
    </row>
    <row r="24" spans="1:6" ht="14.25" customHeight="1" x14ac:dyDescent="0.35">
      <c r="A24" s="63"/>
      <c r="B24" s="86" t="s">
        <v>18</v>
      </c>
      <c r="C24" s="37" t="s">
        <v>142</v>
      </c>
      <c r="D24" s="234"/>
      <c r="E24" s="97">
        <f>D24*'Base de données'!$B11/(1000*1000)</f>
        <v>0</v>
      </c>
      <c r="F24" s="238"/>
    </row>
    <row r="25" spans="1:6" ht="14.25" customHeight="1" x14ac:dyDescent="0.35">
      <c r="A25" s="63"/>
      <c r="B25" s="86" t="s">
        <v>19</v>
      </c>
      <c r="C25" s="37" t="s">
        <v>142</v>
      </c>
      <c r="D25" s="234"/>
      <c r="E25" s="97">
        <f>D25*'Base de données'!$B12/(1000*1000)</f>
        <v>0</v>
      </c>
      <c r="F25" s="238"/>
    </row>
    <row r="26" spans="1:6" ht="24" customHeight="1" x14ac:dyDescent="0.35">
      <c r="A26" s="63"/>
      <c r="B26" s="86" t="s">
        <v>20</v>
      </c>
      <c r="C26" s="37" t="s">
        <v>142</v>
      </c>
      <c r="D26" s="234"/>
      <c r="E26" s="97">
        <f>D26*'Base de données'!$B13/(1000*1000)</f>
        <v>0</v>
      </c>
      <c r="F26" s="238"/>
    </row>
    <row r="27" spans="1:6" x14ac:dyDescent="0.35">
      <c r="A27" s="63"/>
      <c r="B27" s="86" t="s">
        <v>22</v>
      </c>
      <c r="C27" s="37" t="s">
        <v>142</v>
      </c>
      <c r="D27" s="234"/>
      <c r="E27" s="97">
        <f>D27*'Base de données'!$B14/1000</f>
        <v>0</v>
      </c>
      <c r="F27" s="238"/>
    </row>
    <row r="28" spans="1:6" ht="27.65" customHeight="1" x14ac:dyDescent="0.35">
      <c r="A28" s="63"/>
      <c r="B28" s="86" t="s">
        <v>25</v>
      </c>
      <c r="C28" s="37" t="s">
        <v>142</v>
      </c>
      <c r="D28" s="234"/>
      <c r="E28" s="97">
        <f>D28*'Base de données'!$B15/(1000*1000)</f>
        <v>0</v>
      </c>
      <c r="F28" s="238"/>
    </row>
    <row r="29" spans="1:6" ht="18" customHeight="1" x14ac:dyDescent="0.35">
      <c r="A29" s="63"/>
      <c r="B29" s="86" t="s">
        <v>26</v>
      </c>
      <c r="C29" s="37" t="s">
        <v>142</v>
      </c>
      <c r="D29" s="234"/>
      <c r="E29" s="97">
        <f>D29*'Base de données'!$B16/(1000*1000)</f>
        <v>0</v>
      </c>
      <c r="F29" s="238"/>
    </row>
    <row r="30" spans="1:6" ht="24.65" customHeight="1" x14ac:dyDescent="0.35">
      <c r="A30" s="63"/>
      <c r="B30" s="86" t="s">
        <v>143</v>
      </c>
      <c r="C30" s="37" t="s">
        <v>142</v>
      </c>
      <c r="D30" s="235"/>
      <c r="E30" s="97">
        <f>D30*'Base de données'!$B17/(1000*1000)</f>
        <v>0</v>
      </c>
      <c r="F30" s="238"/>
    </row>
    <row r="31" spans="1:6" ht="18" customHeight="1" x14ac:dyDescent="0.35">
      <c r="A31" s="63"/>
      <c r="B31" s="86" t="s">
        <v>144</v>
      </c>
      <c r="C31" s="37" t="s">
        <v>142</v>
      </c>
      <c r="D31" s="235"/>
      <c r="E31" s="97">
        <f>D31*'Base de données'!$B18/(1000*1000)</f>
        <v>0</v>
      </c>
      <c r="F31" s="238"/>
    </row>
    <row r="32" spans="1:6" ht="18.649999999999999" customHeight="1" x14ac:dyDescent="0.35">
      <c r="A32" s="63"/>
      <c r="B32" s="86" t="s">
        <v>145</v>
      </c>
      <c r="C32" s="37" t="s">
        <v>142</v>
      </c>
      <c r="D32" s="235"/>
      <c r="E32" s="97">
        <f>D32*'Base de données'!$B19/(1000*1000)</f>
        <v>0</v>
      </c>
      <c r="F32" s="238"/>
    </row>
    <row r="33" spans="1:6" x14ac:dyDescent="0.35">
      <c r="A33" s="63"/>
      <c r="B33" s="86" t="s">
        <v>146</v>
      </c>
      <c r="C33" s="37" t="s">
        <v>142</v>
      </c>
      <c r="D33" s="235"/>
      <c r="E33" s="97">
        <f>D33*'Base de données'!$B20/(1000*1000)</f>
        <v>0</v>
      </c>
      <c r="F33" s="238"/>
    </row>
    <row r="34" spans="1:6" x14ac:dyDescent="0.35">
      <c r="A34" s="63"/>
      <c r="B34" s="86" t="s">
        <v>147</v>
      </c>
      <c r="C34" s="37" t="s">
        <v>142</v>
      </c>
      <c r="D34" s="234"/>
      <c r="E34" s="97">
        <f>D34*'Base de données'!$B21/(1000*1000)</f>
        <v>0</v>
      </c>
      <c r="F34" s="238"/>
    </row>
    <row r="35" spans="1:6" ht="18.75" customHeight="1" x14ac:dyDescent="0.35">
      <c r="A35" s="63"/>
      <c r="B35" s="86" t="s">
        <v>34</v>
      </c>
      <c r="C35" s="37" t="s">
        <v>142</v>
      </c>
      <c r="D35" s="234"/>
      <c r="E35" s="97">
        <f>D35*'Base de données'!$B22/(1000*1000)</f>
        <v>0</v>
      </c>
      <c r="F35" s="238"/>
    </row>
    <row r="36" spans="1:6" x14ac:dyDescent="0.35">
      <c r="A36" s="63"/>
      <c r="B36" s="86" t="s">
        <v>35</v>
      </c>
      <c r="C36" s="37" t="s">
        <v>142</v>
      </c>
      <c r="D36" s="234"/>
      <c r="E36" s="97">
        <f>D36*'Base de données'!$B23/(1000*1000)</f>
        <v>0</v>
      </c>
      <c r="F36" s="238"/>
    </row>
    <row r="37" spans="1:6" ht="20.5" customHeight="1" x14ac:dyDescent="0.35">
      <c r="A37" s="53"/>
      <c r="B37" s="91" t="s">
        <v>148</v>
      </c>
      <c r="C37" s="214"/>
      <c r="D37" s="236"/>
      <c r="E37" s="45">
        <f>SUM(E16:E36)</f>
        <v>0</v>
      </c>
      <c r="F37" s="45"/>
    </row>
    <row r="38" spans="1:6" ht="28" x14ac:dyDescent="0.35">
      <c r="A38" s="64"/>
      <c r="B38" s="27" t="s">
        <v>149</v>
      </c>
      <c r="C38" s="230" t="s">
        <v>3</v>
      </c>
      <c r="D38" s="218" t="s">
        <v>136</v>
      </c>
      <c r="E38" s="227" t="s">
        <v>137</v>
      </c>
      <c r="F38" s="228" t="s">
        <v>138</v>
      </c>
    </row>
    <row r="39" spans="1:6" x14ac:dyDescent="0.35">
      <c r="A39" s="63"/>
      <c r="B39" s="86" t="s">
        <v>38</v>
      </c>
      <c r="C39" s="37" t="s">
        <v>150</v>
      </c>
      <c r="D39" s="239"/>
      <c r="E39" s="94">
        <f>D39*'Base de données'!$B26/1000</f>
        <v>0</v>
      </c>
      <c r="F39" s="240"/>
    </row>
    <row r="40" spans="1:6" x14ac:dyDescent="0.35">
      <c r="A40" s="63"/>
      <c r="B40" s="86" t="s">
        <v>151</v>
      </c>
      <c r="C40" s="37" t="s">
        <v>142</v>
      </c>
      <c r="D40" s="239"/>
      <c r="E40" s="94">
        <f>D40*'Base de données'!$B27/1000</f>
        <v>0</v>
      </c>
      <c r="F40" s="240"/>
    </row>
    <row r="41" spans="1:6" x14ac:dyDescent="0.35">
      <c r="A41" s="63"/>
      <c r="B41" s="86" t="s">
        <v>42</v>
      </c>
      <c r="C41" s="37" t="s">
        <v>142</v>
      </c>
      <c r="D41" s="239"/>
      <c r="E41" s="94">
        <f>D41*'Base de données'!$B28/1000</f>
        <v>0</v>
      </c>
      <c r="F41" s="240"/>
    </row>
    <row r="42" spans="1:6" x14ac:dyDescent="0.35">
      <c r="A42" s="63"/>
      <c r="B42" s="86" t="s">
        <v>44</v>
      </c>
      <c r="C42" s="37" t="s">
        <v>142</v>
      </c>
      <c r="D42" s="239"/>
      <c r="E42" s="94">
        <f>D42*'Base de données'!$B29/1000</f>
        <v>0</v>
      </c>
      <c r="F42" s="240"/>
    </row>
    <row r="43" spans="1:6" x14ac:dyDescent="0.35">
      <c r="A43" s="63"/>
      <c r="B43" s="86" t="s">
        <v>46</v>
      </c>
      <c r="C43" s="37" t="s">
        <v>142</v>
      </c>
      <c r="D43" s="239"/>
      <c r="E43" s="94">
        <f>D43*'Base de données'!$B30/1000</f>
        <v>0</v>
      </c>
      <c r="F43" s="240"/>
    </row>
    <row r="44" spans="1:6" x14ac:dyDescent="0.35">
      <c r="A44" s="63"/>
      <c r="B44" s="86" t="s">
        <v>48</v>
      </c>
      <c r="C44" s="37" t="s">
        <v>142</v>
      </c>
      <c r="D44" s="239"/>
      <c r="E44" s="94">
        <f>D44*'Base de données'!$B31/1000</f>
        <v>0</v>
      </c>
      <c r="F44" s="240"/>
    </row>
    <row r="45" spans="1:6" x14ac:dyDescent="0.35">
      <c r="A45" s="63"/>
      <c r="B45" s="86" t="s">
        <v>50</v>
      </c>
      <c r="C45" s="37" t="s">
        <v>142</v>
      </c>
      <c r="D45" s="239"/>
      <c r="E45" s="94">
        <f>D45*'Base de données'!$B32/1000</f>
        <v>0</v>
      </c>
      <c r="F45" s="240"/>
    </row>
    <row r="46" spans="1:6" x14ac:dyDescent="0.35">
      <c r="A46" s="63"/>
      <c r="B46" s="86" t="s">
        <v>52</v>
      </c>
      <c r="C46" s="37" t="s">
        <v>142</v>
      </c>
      <c r="D46" s="239"/>
      <c r="E46" s="94">
        <f>D46*'Base de données'!$B33/1000</f>
        <v>0</v>
      </c>
      <c r="F46" s="240"/>
    </row>
    <row r="47" spans="1:6" x14ac:dyDescent="0.35">
      <c r="A47" s="63"/>
      <c r="B47" s="86" t="s">
        <v>152</v>
      </c>
      <c r="C47" s="37" t="s">
        <v>142</v>
      </c>
      <c r="D47" s="239"/>
      <c r="E47" s="94">
        <f>D47*'Base de données'!$B34/1000</f>
        <v>0</v>
      </c>
      <c r="F47" s="240"/>
    </row>
    <row r="48" spans="1:6" x14ac:dyDescent="0.35">
      <c r="A48" s="63"/>
      <c r="B48" s="86" t="s">
        <v>56</v>
      </c>
      <c r="C48" s="37" t="s">
        <v>142</v>
      </c>
      <c r="D48" s="239"/>
      <c r="E48" s="94">
        <f>D48*'Base de données'!$B35/1000</f>
        <v>0</v>
      </c>
      <c r="F48" s="240"/>
    </row>
    <row r="49" spans="1:7" x14ac:dyDescent="0.35">
      <c r="A49" s="63"/>
      <c r="B49" s="86" t="s">
        <v>153</v>
      </c>
      <c r="C49" s="37" t="s">
        <v>150</v>
      </c>
      <c r="D49" s="239"/>
      <c r="E49" s="94">
        <f>D49*'Base de données'!$B36/1000</f>
        <v>0</v>
      </c>
      <c r="F49" s="240"/>
    </row>
    <row r="50" spans="1:7" x14ac:dyDescent="0.35">
      <c r="A50" s="63"/>
      <c r="B50" s="86" t="s">
        <v>111</v>
      </c>
      <c r="C50" s="37" t="s">
        <v>150</v>
      </c>
      <c r="D50" s="239"/>
      <c r="E50" s="94">
        <f>D50*'Base de données'!$B37/1000</f>
        <v>0</v>
      </c>
      <c r="F50" s="240"/>
    </row>
    <row r="51" spans="1:7" x14ac:dyDescent="0.35">
      <c r="A51" s="63"/>
      <c r="B51" s="86" t="s">
        <v>154</v>
      </c>
      <c r="C51" s="37" t="s">
        <v>150</v>
      </c>
      <c r="D51" s="239"/>
      <c r="E51" s="94">
        <f>D51*'Base de données'!$B38/1000</f>
        <v>0</v>
      </c>
      <c r="F51" s="240"/>
    </row>
    <row r="52" spans="1:7" x14ac:dyDescent="0.35">
      <c r="A52" s="63"/>
      <c r="B52" s="86" t="s">
        <v>113</v>
      </c>
      <c r="C52" s="37" t="s">
        <v>150</v>
      </c>
      <c r="D52" s="239"/>
      <c r="E52" s="94">
        <f>D52*'Base de données'!$B39/1000</f>
        <v>0</v>
      </c>
      <c r="F52" s="240"/>
    </row>
    <row r="53" spans="1:7" x14ac:dyDescent="0.35">
      <c r="A53" s="63"/>
      <c r="B53" s="86" t="s">
        <v>64</v>
      </c>
      <c r="C53" s="37" t="s">
        <v>142</v>
      </c>
      <c r="D53" s="239"/>
      <c r="E53" s="94">
        <f>D53*'Base de données'!$B40/1000</f>
        <v>0</v>
      </c>
      <c r="F53" s="240"/>
    </row>
    <row r="54" spans="1:7" x14ac:dyDescent="0.35">
      <c r="A54" s="63"/>
      <c r="B54" s="86" t="s">
        <v>102</v>
      </c>
      <c r="C54" s="37" t="s">
        <v>142</v>
      </c>
      <c r="D54" s="239"/>
      <c r="E54" s="94">
        <f>D54*'Base de données'!$B41/1000</f>
        <v>0</v>
      </c>
      <c r="F54" s="240"/>
    </row>
    <row r="55" spans="1:7" x14ac:dyDescent="0.35">
      <c r="A55" s="63"/>
      <c r="B55" s="86" t="s">
        <v>155</v>
      </c>
      <c r="C55" s="37" t="s">
        <v>142</v>
      </c>
      <c r="D55" s="239"/>
      <c r="E55" s="94">
        <f>D55*'Base de données'!$B42/1000</f>
        <v>0</v>
      </c>
      <c r="F55" s="240"/>
    </row>
    <row r="56" spans="1:7" x14ac:dyDescent="0.35">
      <c r="A56" s="63"/>
      <c r="B56" s="86" t="s">
        <v>156</v>
      </c>
      <c r="C56" s="37" t="s">
        <v>142</v>
      </c>
      <c r="D56" s="239"/>
      <c r="E56" s="94">
        <f>D56*'Base de données'!$B43/1000</f>
        <v>0</v>
      </c>
      <c r="F56" s="240"/>
    </row>
    <row r="57" spans="1:7" x14ac:dyDescent="0.35">
      <c r="A57" s="63"/>
      <c r="B57" s="86" t="s">
        <v>157</v>
      </c>
      <c r="C57" s="37" t="s">
        <v>142</v>
      </c>
      <c r="D57" s="239"/>
      <c r="E57" s="94">
        <f>D57*'Base de données'!$B44/1000</f>
        <v>0</v>
      </c>
      <c r="F57" s="240"/>
      <c r="G57" s="83"/>
    </row>
    <row r="58" spans="1:7" x14ac:dyDescent="0.35">
      <c r="A58" s="63"/>
      <c r="B58" s="86" t="s">
        <v>158</v>
      </c>
      <c r="C58" s="37" t="s">
        <v>142</v>
      </c>
      <c r="D58" s="239"/>
      <c r="E58" s="94">
        <f>D58*'Base de données'!$B45/1000</f>
        <v>0</v>
      </c>
      <c r="F58" s="240"/>
    </row>
    <row r="59" spans="1:7" x14ac:dyDescent="0.35">
      <c r="A59" s="63"/>
      <c r="B59" s="86" t="s">
        <v>159</v>
      </c>
      <c r="C59" s="37" t="s">
        <v>142</v>
      </c>
      <c r="D59" s="239"/>
      <c r="E59" s="94">
        <f>D59*'Base de données'!$B46/1000</f>
        <v>0</v>
      </c>
      <c r="F59" s="240"/>
    </row>
    <row r="60" spans="1:7" x14ac:dyDescent="0.35">
      <c r="A60" s="63"/>
      <c r="B60" s="86" t="s">
        <v>108</v>
      </c>
      <c r="C60" s="37" t="s">
        <v>142</v>
      </c>
      <c r="D60" s="239"/>
      <c r="E60" s="94">
        <f>D60*'Base de données'!$B47/1000</f>
        <v>0</v>
      </c>
      <c r="F60" s="240"/>
    </row>
    <row r="61" spans="1:7" x14ac:dyDescent="0.35">
      <c r="A61" s="53"/>
      <c r="B61" s="91" t="s">
        <v>148</v>
      </c>
      <c r="C61" s="214"/>
      <c r="D61" s="220"/>
      <c r="E61" s="73">
        <f>SUM(E39:E60)</f>
        <v>0</v>
      </c>
      <c r="F61" s="72"/>
    </row>
    <row r="62" spans="1:7" ht="28" x14ac:dyDescent="0.35">
      <c r="A62" s="64"/>
      <c r="B62" s="27" t="s">
        <v>160</v>
      </c>
      <c r="C62" s="230" t="s">
        <v>3</v>
      </c>
      <c r="D62" s="218" t="s">
        <v>136</v>
      </c>
      <c r="E62" s="227" t="s">
        <v>137</v>
      </c>
      <c r="F62" s="228" t="s">
        <v>138</v>
      </c>
    </row>
    <row r="63" spans="1:7" x14ac:dyDescent="0.35">
      <c r="A63" s="65"/>
      <c r="B63" s="88" t="s">
        <v>161</v>
      </c>
      <c r="C63" s="38" t="s">
        <v>162</v>
      </c>
      <c r="D63" s="235"/>
      <c r="E63" s="96">
        <f>D63*'Base de données'!$B50/1000</f>
        <v>0</v>
      </c>
      <c r="F63" s="241"/>
    </row>
    <row r="64" spans="1:7" x14ac:dyDescent="0.35">
      <c r="A64" s="66"/>
      <c r="B64" s="31" t="s">
        <v>163</v>
      </c>
      <c r="C64" s="38" t="s">
        <v>162</v>
      </c>
      <c r="D64" s="235"/>
      <c r="E64" s="96">
        <f>D64*'Base de données'!$B51/1000</f>
        <v>0</v>
      </c>
      <c r="F64" s="241"/>
    </row>
    <row r="65" spans="1:6" x14ac:dyDescent="0.35">
      <c r="A65" s="124"/>
      <c r="B65" s="31" t="s">
        <v>164</v>
      </c>
      <c r="C65" s="38" t="s">
        <v>162</v>
      </c>
      <c r="D65" s="235"/>
      <c r="E65" s="96">
        <f>D65*'Base de données'!$B52/1000</f>
        <v>0</v>
      </c>
      <c r="F65" s="241"/>
    </row>
    <row r="66" spans="1:6" x14ac:dyDescent="0.35">
      <c r="A66" s="65"/>
      <c r="B66" s="88" t="s">
        <v>80</v>
      </c>
      <c r="C66" s="38" t="s">
        <v>162</v>
      </c>
      <c r="D66" s="235"/>
      <c r="E66" s="96">
        <f>D66*'Base de données'!$B53/1000</f>
        <v>0</v>
      </c>
      <c r="F66" s="241"/>
    </row>
    <row r="67" spans="1:6" x14ac:dyDescent="0.35">
      <c r="A67" s="56"/>
      <c r="B67" s="92" t="s">
        <v>148</v>
      </c>
      <c r="C67" s="215"/>
      <c r="D67" s="221"/>
      <c r="E67" s="70">
        <f t="shared" ref="E67" si="0">SUM(E63:E66)</f>
        <v>0</v>
      </c>
      <c r="F67" s="71"/>
    </row>
    <row r="68" spans="1:6" ht="28" x14ac:dyDescent="0.35">
      <c r="A68" s="64"/>
      <c r="B68" s="27" t="s">
        <v>165</v>
      </c>
      <c r="C68" s="230" t="s">
        <v>3</v>
      </c>
      <c r="D68" s="218" t="s">
        <v>136</v>
      </c>
      <c r="E68" s="227" t="s">
        <v>137</v>
      </c>
      <c r="F68" s="228" t="s">
        <v>138</v>
      </c>
    </row>
    <row r="69" spans="1:6" x14ac:dyDescent="0.35">
      <c r="A69" s="67"/>
      <c r="B69" s="84" t="s">
        <v>166</v>
      </c>
      <c r="C69" s="37" t="s">
        <v>167</v>
      </c>
      <c r="D69" s="235"/>
      <c r="E69" s="96">
        <f>D69*'Base de données'!$B56/1000</f>
        <v>0</v>
      </c>
      <c r="F69" s="241" t="s">
        <v>168</v>
      </c>
    </row>
    <row r="70" spans="1:6" x14ac:dyDescent="0.35">
      <c r="A70" s="67"/>
      <c r="B70" s="84" t="s">
        <v>85</v>
      </c>
      <c r="C70" s="37" t="s">
        <v>167</v>
      </c>
      <c r="D70" s="235"/>
      <c r="E70" s="96">
        <f>D70*'Base de données'!$B57/1000</f>
        <v>0</v>
      </c>
      <c r="F70" s="241" t="s">
        <v>168</v>
      </c>
    </row>
    <row r="71" spans="1:6" x14ac:dyDescent="0.35">
      <c r="A71" s="67"/>
      <c r="B71" s="84" t="s">
        <v>87</v>
      </c>
      <c r="C71" s="37" t="s">
        <v>167</v>
      </c>
      <c r="D71" s="235"/>
      <c r="E71" s="96">
        <f>D71*'Base de données'!$B58/1000</f>
        <v>0</v>
      </c>
      <c r="F71" s="241" t="s">
        <v>168</v>
      </c>
    </row>
    <row r="72" spans="1:6" x14ac:dyDescent="0.35">
      <c r="A72" s="67"/>
      <c r="B72" s="84" t="s">
        <v>169</v>
      </c>
      <c r="C72" s="37" t="s">
        <v>167</v>
      </c>
      <c r="D72" s="235"/>
      <c r="E72" s="96">
        <f>D72*'Base de données'!$B59/1000</f>
        <v>0</v>
      </c>
      <c r="F72" s="241" t="s">
        <v>168</v>
      </c>
    </row>
    <row r="73" spans="1:6" x14ac:dyDescent="0.35">
      <c r="A73" s="67"/>
      <c r="B73" s="85" t="s">
        <v>89</v>
      </c>
      <c r="C73" s="37" t="s">
        <v>167</v>
      </c>
      <c r="D73" s="235"/>
      <c r="E73" s="96">
        <f>D73*'Base de données'!$B60/1000</f>
        <v>0</v>
      </c>
      <c r="F73" s="241" t="s">
        <v>168</v>
      </c>
    </row>
    <row r="74" spans="1:6" x14ac:dyDescent="0.35">
      <c r="A74" s="67"/>
      <c r="B74" s="85" t="s">
        <v>91</v>
      </c>
      <c r="C74" s="37" t="s">
        <v>167</v>
      </c>
      <c r="D74" s="235"/>
      <c r="E74" s="96">
        <f>D74*'Base de données'!$B61/1000</f>
        <v>0</v>
      </c>
      <c r="F74" s="241" t="s">
        <v>168</v>
      </c>
    </row>
    <row r="75" spans="1:6" x14ac:dyDescent="0.35">
      <c r="A75" s="67"/>
      <c r="B75" s="85" t="s">
        <v>92</v>
      </c>
      <c r="C75" s="37" t="s">
        <v>167</v>
      </c>
      <c r="D75" s="235"/>
      <c r="E75" s="96">
        <f>D75*'Base de données'!$B62/1000</f>
        <v>0</v>
      </c>
      <c r="F75" s="241" t="s">
        <v>168</v>
      </c>
    </row>
    <row r="76" spans="1:6" x14ac:dyDescent="0.35">
      <c r="A76" s="67"/>
      <c r="B76" s="84" t="s">
        <v>170</v>
      </c>
      <c r="C76" s="37" t="s">
        <v>167</v>
      </c>
      <c r="D76" s="235"/>
      <c r="E76" s="96">
        <f>D76*'Base de données'!$B63/1000</f>
        <v>0</v>
      </c>
      <c r="F76" s="241" t="s">
        <v>168</v>
      </c>
    </row>
    <row r="77" spans="1:6" x14ac:dyDescent="0.35">
      <c r="A77" s="67"/>
      <c r="B77" s="84" t="s">
        <v>171</v>
      </c>
      <c r="C77" s="37" t="s">
        <v>167</v>
      </c>
      <c r="D77" s="235"/>
      <c r="E77" s="96">
        <f>D77*'Base de données'!$B64/1000</f>
        <v>0</v>
      </c>
      <c r="F77" s="241" t="s">
        <v>168</v>
      </c>
    </row>
    <row r="78" spans="1:6" x14ac:dyDescent="0.35">
      <c r="A78" s="67"/>
      <c r="B78" s="84" t="s">
        <v>172</v>
      </c>
      <c r="C78" s="37" t="s">
        <v>167</v>
      </c>
      <c r="D78" s="235"/>
      <c r="E78" s="96">
        <f>D78*'Base de données'!$B65/1000</f>
        <v>0</v>
      </c>
      <c r="F78" s="241" t="s">
        <v>168</v>
      </c>
    </row>
    <row r="79" spans="1:6" x14ac:dyDescent="0.35">
      <c r="A79" s="67"/>
      <c r="B79" s="84" t="s">
        <v>121</v>
      </c>
      <c r="C79" s="37" t="s">
        <v>167</v>
      </c>
      <c r="D79" s="235"/>
      <c r="E79" s="96">
        <f>D79*'Base de données'!$B66/1000</f>
        <v>0</v>
      </c>
      <c r="F79" s="241" t="s">
        <v>168</v>
      </c>
    </row>
    <row r="80" spans="1:6" x14ac:dyDescent="0.35">
      <c r="A80" s="53"/>
      <c r="B80" s="91" t="s">
        <v>148</v>
      </c>
      <c r="C80" s="214"/>
      <c r="D80" s="219"/>
      <c r="E80" s="45">
        <f>SUM(E69:E77)</f>
        <v>0</v>
      </c>
      <c r="F80" s="45"/>
    </row>
    <row r="81" spans="1:6" ht="28" x14ac:dyDescent="0.35">
      <c r="A81" s="64"/>
      <c r="B81" s="27" t="s">
        <v>173</v>
      </c>
      <c r="C81" s="230" t="s">
        <v>3</v>
      </c>
      <c r="D81" s="218" t="s">
        <v>136</v>
      </c>
      <c r="E81" s="227" t="s">
        <v>137</v>
      </c>
      <c r="F81" s="228" t="s">
        <v>138</v>
      </c>
    </row>
    <row r="82" spans="1:6" x14ac:dyDescent="0.35">
      <c r="A82" s="63"/>
      <c r="B82" s="86" t="s">
        <v>101</v>
      </c>
      <c r="C82" s="37" t="s">
        <v>167</v>
      </c>
      <c r="D82" s="235"/>
      <c r="E82" s="94">
        <f>D82*'Base de données'!$B70/1000</f>
        <v>0</v>
      </c>
      <c r="F82" s="240" t="s">
        <v>168</v>
      </c>
    </row>
    <row r="83" spans="1:6" x14ac:dyDescent="0.35">
      <c r="A83" s="63"/>
      <c r="B83" s="86" t="s">
        <v>66</v>
      </c>
      <c r="C83" s="37" t="s">
        <v>167</v>
      </c>
      <c r="D83" s="235"/>
      <c r="E83" s="94">
        <f>D83*'Base de données'!$B71/1000</f>
        <v>0</v>
      </c>
      <c r="F83" s="240" t="s">
        <v>168</v>
      </c>
    </row>
    <row r="84" spans="1:6" x14ac:dyDescent="0.35">
      <c r="A84" s="63"/>
      <c r="B84" s="86" t="s">
        <v>103</v>
      </c>
      <c r="C84" s="37" t="s">
        <v>167</v>
      </c>
      <c r="D84" s="235"/>
      <c r="E84" s="94">
        <f>D84*'Base de données'!$B72/1000</f>
        <v>0</v>
      </c>
      <c r="F84" s="240" t="s">
        <v>168</v>
      </c>
    </row>
    <row r="85" spans="1:6" x14ac:dyDescent="0.35">
      <c r="A85" s="63"/>
      <c r="B85" s="86" t="s">
        <v>104</v>
      </c>
      <c r="C85" s="37" t="s">
        <v>167</v>
      </c>
      <c r="D85" s="235"/>
      <c r="E85" s="94">
        <f>D85*'Base de données'!$B73/1000</f>
        <v>0</v>
      </c>
      <c r="F85" s="240" t="s">
        <v>168</v>
      </c>
    </row>
    <row r="86" spans="1:6" x14ac:dyDescent="0.35">
      <c r="A86" s="63"/>
      <c r="B86" s="86" t="s">
        <v>105</v>
      </c>
      <c r="C86" s="37" t="s">
        <v>167</v>
      </c>
      <c r="D86" s="235"/>
      <c r="E86" s="94">
        <f>D86*'Base de données'!$B74/1000</f>
        <v>0</v>
      </c>
      <c r="F86" s="240" t="s">
        <v>168</v>
      </c>
    </row>
    <row r="87" spans="1:6" x14ac:dyDescent="0.35">
      <c r="A87" s="63"/>
      <c r="B87" s="86" t="s">
        <v>106</v>
      </c>
      <c r="C87" s="37" t="s">
        <v>167</v>
      </c>
      <c r="D87" s="235"/>
      <c r="E87" s="94">
        <f>D87*'Base de données'!$B75/1000</f>
        <v>0</v>
      </c>
      <c r="F87" s="240" t="s">
        <v>168</v>
      </c>
    </row>
    <row r="88" spans="1:6" x14ac:dyDescent="0.35">
      <c r="A88" s="63"/>
      <c r="B88" s="86" t="s">
        <v>107</v>
      </c>
      <c r="C88" s="37" t="s">
        <v>167</v>
      </c>
      <c r="D88" s="235"/>
      <c r="E88" s="94">
        <f>D88*'Base de données'!$B76/1000</f>
        <v>0</v>
      </c>
      <c r="F88" s="240" t="s">
        <v>168</v>
      </c>
    </row>
    <row r="89" spans="1:6" x14ac:dyDescent="0.35">
      <c r="A89" s="63"/>
      <c r="B89" s="86" t="s">
        <v>108</v>
      </c>
      <c r="C89" s="37" t="s">
        <v>167</v>
      </c>
      <c r="D89" s="235"/>
      <c r="E89" s="94">
        <f>D89*'Base de données'!$B77/1000</f>
        <v>0</v>
      </c>
      <c r="F89" s="240" t="s">
        <v>168</v>
      </c>
    </row>
    <row r="90" spans="1:6" x14ac:dyDescent="0.35">
      <c r="A90" s="63"/>
      <c r="B90" s="86" t="s">
        <v>174</v>
      </c>
      <c r="C90" s="37" t="s">
        <v>167</v>
      </c>
      <c r="D90" s="235"/>
      <c r="E90" s="94">
        <f>D90*'Base de données'!$B78/1000</f>
        <v>0</v>
      </c>
      <c r="F90" s="240" t="s">
        <v>168</v>
      </c>
    </row>
    <row r="91" spans="1:6" x14ac:dyDescent="0.35">
      <c r="A91" s="63"/>
      <c r="B91" s="86" t="s">
        <v>110</v>
      </c>
      <c r="C91" s="37" t="s">
        <v>167</v>
      </c>
      <c r="D91" s="235"/>
      <c r="E91" s="94">
        <f>D91*'Base de données'!$B79/1000</f>
        <v>0</v>
      </c>
      <c r="F91" s="240" t="s">
        <v>168</v>
      </c>
    </row>
    <row r="92" spans="1:6" x14ac:dyDescent="0.35">
      <c r="A92" s="63"/>
      <c r="B92" s="86" t="s">
        <v>111</v>
      </c>
      <c r="C92" s="37" t="s">
        <v>167</v>
      </c>
      <c r="D92" s="235"/>
      <c r="E92" s="94">
        <f>D92*'Base de données'!$B80/1000</f>
        <v>0</v>
      </c>
      <c r="F92" s="240" t="s">
        <v>168</v>
      </c>
    </row>
    <row r="93" spans="1:6" x14ac:dyDescent="0.35">
      <c r="A93" s="63"/>
      <c r="B93" s="86" t="s">
        <v>112</v>
      </c>
      <c r="C93" s="37" t="s">
        <v>167</v>
      </c>
      <c r="D93" s="235"/>
      <c r="E93" s="94">
        <f>D93*'Base de données'!$B81/1000</f>
        <v>0</v>
      </c>
      <c r="F93" s="240" t="s">
        <v>168</v>
      </c>
    </row>
    <row r="94" spans="1:6" x14ac:dyDescent="0.35">
      <c r="A94" s="63"/>
      <c r="B94" s="86" t="s">
        <v>63</v>
      </c>
      <c r="C94" s="37" t="s">
        <v>167</v>
      </c>
      <c r="D94" s="235"/>
      <c r="E94" s="94">
        <f>D94*'Base de données'!$B82/1000</f>
        <v>0</v>
      </c>
      <c r="F94" s="240" t="s">
        <v>168</v>
      </c>
    </row>
    <row r="95" spans="1:6" x14ac:dyDescent="0.35">
      <c r="A95" s="53"/>
      <c r="B95" s="91" t="s">
        <v>148</v>
      </c>
      <c r="C95" s="214"/>
      <c r="D95" s="222"/>
      <c r="E95" s="99">
        <f>SUM(E82:E94)</f>
        <v>0</v>
      </c>
      <c r="F95" s="46"/>
    </row>
    <row r="96" spans="1:6" ht="28" x14ac:dyDescent="0.35">
      <c r="A96" s="64"/>
      <c r="B96" s="27" t="s">
        <v>175</v>
      </c>
      <c r="C96" s="230" t="s">
        <v>3</v>
      </c>
      <c r="D96" s="229" t="s">
        <v>136</v>
      </c>
      <c r="E96" s="227" t="s">
        <v>137</v>
      </c>
      <c r="F96" s="228" t="s">
        <v>138</v>
      </c>
    </row>
    <row r="97" spans="1:6" x14ac:dyDescent="0.35">
      <c r="A97" s="68"/>
      <c r="B97" s="89" t="s">
        <v>115</v>
      </c>
      <c r="C97" s="225" t="s">
        <v>176</v>
      </c>
      <c r="D97" s="235"/>
      <c r="E97" s="94">
        <f>D97*'Base de données'!$B85/1000</f>
        <v>0</v>
      </c>
      <c r="F97" s="240"/>
    </row>
    <row r="98" spans="1:6" x14ac:dyDescent="0.35">
      <c r="A98" s="68"/>
      <c r="B98" s="89" t="s">
        <v>117</v>
      </c>
      <c r="C98" s="225" t="s">
        <v>177</v>
      </c>
      <c r="D98" s="235"/>
      <c r="E98" s="94">
        <f>D98*'Base de données'!$B86/1000</f>
        <v>0</v>
      </c>
      <c r="F98" s="240"/>
    </row>
    <row r="99" spans="1:6" x14ac:dyDescent="0.35">
      <c r="A99" s="68"/>
      <c r="B99" s="89" t="s">
        <v>119</v>
      </c>
      <c r="C99" s="225" t="s">
        <v>177</v>
      </c>
      <c r="D99" s="235"/>
      <c r="E99" s="94">
        <f>D99*'Base de données'!$B87/1000</f>
        <v>0</v>
      </c>
      <c r="F99" s="240"/>
    </row>
    <row r="100" spans="1:6" x14ac:dyDescent="0.35">
      <c r="A100" s="68"/>
      <c r="B100" s="89" t="s">
        <v>178</v>
      </c>
      <c r="C100" s="225" t="s">
        <v>177</v>
      </c>
      <c r="D100" s="235"/>
      <c r="E100" s="94">
        <f>D100*'Base de données'!$B88/1000</f>
        <v>0</v>
      </c>
      <c r="F100" s="240"/>
    </row>
    <row r="101" spans="1:6" x14ac:dyDescent="0.35">
      <c r="A101" s="68"/>
      <c r="B101" s="89" t="s">
        <v>122</v>
      </c>
      <c r="C101" s="225" t="s">
        <v>177</v>
      </c>
      <c r="D101" s="235"/>
      <c r="E101" s="94">
        <f>D101*'Base de données'!$B89/1000</f>
        <v>0</v>
      </c>
      <c r="F101" s="240"/>
    </row>
    <row r="102" spans="1:6" x14ac:dyDescent="0.35">
      <c r="A102" s="68"/>
      <c r="B102" s="89" t="s">
        <v>124</v>
      </c>
      <c r="C102" s="225" t="s">
        <v>177</v>
      </c>
      <c r="D102" s="235"/>
      <c r="E102" s="94">
        <f>D102*'Base de données'!$B90/1000</f>
        <v>0</v>
      </c>
      <c r="F102" s="240"/>
    </row>
    <row r="103" spans="1:6" x14ac:dyDescent="0.35">
      <c r="A103" s="69"/>
      <c r="B103" s="90" t="s">
        <v>126</v>
      </c>
      <c r="C103" s="226" t="s">
        <v>176</v>
      </c>
      <c r="D103" s="235"/>
      <c r="E103" s="95">
        <f>D103*'Base de données'!$B91/1000</f>
        <v>0</v>
      </c>
      <c r="F103" s="243"/>
    </row>
    <row r="104" spans="1:6" x14ac:dyDescent="0.35">
      <c r="A104" s="69"/>
      <c r="B104" s="90" t="s">
        <v>179</v>
      </c>
      <c r="C104" s="225" t="s">
        <v>177</v>
      </c>
      <c r="D104" s="235"/>
      <c r="E104" s="95">
        <f>D104*'Base de données'!$B92/1000</f>
        <v>0</v>
      </c>
      <c r="F104" s="243"/>
    </row>
    <row r="105" spans="1:6" x14ac:dyDescent="0.35">
      <c r="A105" s="69"/>
      <c r="B105" s="90" t="s">
        <v>171</v>
      </c>
      <c r="C105" s="225" t="s">
        <v>177</v>
      </c>
      <c r="D105" s="242"/>
      <c r="E105" s="95">
        <f>D105*'Base de données'!$B93/1000</f>
        <v>0</v>
      </c>
      <c r="F105" s="243"/>
    </row>
    <row r="106" spans="1:6" ht="15" thickBot="1" x14ac:dyDescent="0.4">
      <c r="A106" s="60"/>
      <c r="B106" s="93" t="s">
        <v>148</v>
      </c>
      <c r="C106" s="216"/>
      <c r="D106" s="223"/>
      <c r="E106" s="98">
        <f>SUM(E97:E105)</f>
        <v>0</v>
      </c>
      <c r="F106" s="47"/>
    </row>
    <row r="107" spans="1:6" ht="15" thickBot="1" x14ac:dyDescent="0.4"/>
    <row r="108" spans="1:6" ht="37.5" customHeight="1" thickBot="1" x14ac:dyDescent="0.4">
      <c r="B108" s="274" t="s">
        <v>180</v>
      </c>
      <c r="C108" s="275"/>
      <c r="D108" s="246">
        <f>E37+E61+E67+E80+E95+E106</f>
        <v>0</v>
      </c>
      <c r="E108" s="247"/>
      <c r="F108" s="231" t="s">
        <v>181</v>
      </c>
    </row>
    <row r="110" spans="1:6" ht="62.25" customHeight="1" x14ac:dyDescent="0.35">
      <c r="B110" s="260" t="s">
        <v>182</v>
      </c>
      <c r="C110" s="260"/>
      <c r="D110" s="260"/>
      <c r="E110" s="260"/>
      <c r="F110" s="260"/>
    </row>
    <row r="112" spans="1:6" ht="15" thickBot="1" x14ac:dyDescent="0.4"/>
    <row r="113" spans="2:6" ht="15" thickBot="1" x14ac:dyDescent="0.4">
      <c r="B113" s="257" t="s">
        <v>183</v>
      </c>
      <c r="C113" s="258"/>
      <c r="D113" s="258"/>
      <c r="E113" s="258"/>
      <c r="F113" s="259"/>
    </row>
    <row r="114" spans="2:6" x14ac:dyDescent="0.35">
      <c r="B114" s="248" t="s">
        <v>184</v>
      </c>
      <c r="C114" s="249"/>
      <c r="D114" s="249"/>
      <c r="E114" s="249"/>
      <c r="F114" s="250"/>
    </row>
    <row r="115" spans="2:6" x14ac:dyDescent="0.35">
      <c r="B115" s="251"/>
      <c r="C115" s="252"/>
      <c r="D115" s="252"/>
      <c r="E115" s="252"/>
      <c r="F115" s="253"/>
    </row>
    <row r="116" spans="2:6" x14ac:dyDescent="0.35">
      <c r="B116" s="251"/>
      <c r="C116" s="252"/>
      <c r="D116" s="252"/>
      <c r="E116" s="252"/>
      <c r="F116" s="253"/>
    </row>
    <row r="117" spans="2:6" x14ac:dyDescent="0.35">
      <c r="B117" s="251"/>
      <c r="C117" s="252"/>
      <c r="D117" s="252"/>
      <c r="E117" s="252"/>
      <c r="F117" s="253"/>
    </row>
    <row r="118" spans="2:6" x14ac:dyDescent="0.35">
      <c r="B118" s="251"/>
      <c r="C118" s="252"/>
      <c r="D118" s="252"/>
      <c r="E118" s="252"/>
      <c r="F118" s="253"/>
    </row>
    <row r="119" spans="2:6" x14ac:dyDescent="0.35">
      <c r="B119" s="251"/>
      <c r="C119" s="252"/>
      <c r="D119" s="252"/>
      <c r="E119" s="252"/>
      <c r="F119" s="253"/>
    </row>
    <row r="120" spans="2:6" x14ac:dyDescent="0.35">
      <c r="B120" s="251"/>
      <c r="C120" s="252"/>
      <c r="D120" s="252"/>
      <c r="E120" s="252"/>
      <c r="F120" s="253"/>
    </row>
    <row r="121" spans="2:6" x14ac:dyDescent="0.35">
      <c r="B121" s="251"/>
      <c r="C121" s="252"/>
      <c r="D121" s="252"/>
      <c r="E121" s="252"/>
      <c r="F121" s="253"/>
    </row>
    <row r="122" spans="2:6" ht="15" thickBot="1" x14ac:dyDescent="0.4">
      <c r="B122" s="254"/>
      <c r="C122" s="255"/>
      <c r="D122" s="255"/>
      <c r="E122" s="255"/>
      <c r="F122" s="256"/>
    </row>
  </sheetData>
  <sheetProtection algorithmName="SHA-512" hashValue="b4Zs16vP/xeFVxTh1fbNuFjl5U0DoKWMeXjiZphAU4uJdtZB+EVYmQDJszcMEx0jsQeLbAL3LKXYzpE5gdV1/A==" saltValue="IX8cV8K9IYzqcRIoOoZddw==" spinCount="100000" sheet="1" objects="1" scenarios="1"/>
  <mergeCells count="12">
    <mergeCell ref="D108:E108"/>
    <mergeCell ref="B114:F122"/>
    <mergeCell ref="B113:F113"/>
    <mergeCell ref="B110:F110"/>
    <mergeCell ref="A2:I6"/>
    <mergeCell ref="B11:H11"/>
    <mergeCell ref="B14:B15"/>
    <mergeCell ref="C14:C15"/>
    <mergeCell ref="D14:D15"/>
    <mergeCell ref="E14:E15"/>
    <mergeCell ref="F14:F15"/>
    <mergeCell ref="B108:C108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5C954-9A89-4C08-96A9-95A019D02ACC}">
  <dimension ref="A2:K57"/>
  <sheetViews>
    <sheetView topLeftCell="A8" zoomScaleNormal="100" workbookViewId="0">
      <selection activeCell="C42" sqref="C42"/>
    </sheetView>
  </sheetViews>
  <sheetFormatPr baseColWidth="10" defaultColWidth="11.453125" defaultRowHeight="14.5" x14ac:dyDescent="0.35"/>
  <cols>
    <col min="1" max="1" width="5.453125" customWidth="1"/>
    <col min="2" max="2" width="36" customWidth="1"/>
    <col min="3" max="3" width="31.453125" bestFit="1" customWidth="1"/>
    <col min="4" max="4" width="38.26953125" bestFit="1" customWidth="1"/>
    <col min="5" max="5" width="31.453125" customWidth="1"/>
    <col min="6" max="6" width="33.453125" customWidth="1"/>
    <col min="7" max="7" width="24.1796875" customWidth="1"/>
    <col min="8" max="8" width="24.453125" customWidth="1"/>
    <col min="9" max="9" width="26.1796875" customWidth="1"/>
    <col min="10" max="10" width="45.453125" bestFit="1" customWidth="1"/>
    <col min="11" max="11" width="45.54296875" customWidth="1"/>
  </cols>
  <sheetData>
    <row r="2" spans="1:11" ht="17.5" x14ac:dyDescent="0.35">
      <c r="A2" s="261" t="s">
        <v>185</v>
      </c>
      <c r="B2" s="262"/>
      <c r="C2" s="262"/>
      <c r="D2" s="262"/>
      <c r="E2" s="262"/>
      <c r="F2" s="262"/>
      <c r="G2" s="262"/>
      <c r="H2" s="262"/>
      <c r="I2" s="74"/>
    </row>
    <row r="3" spans="1:11" ht="17.5" x14ac:dyDescent="0.35">
      <c r="A3" s="262"/>
      <c r="B3" s="262"/>
      <c r="C3" s="262"/>
      <c r="D3" s="262"/>
      <c r="E3" s="262"/>
      <c r="F3" s="262"/>
      <c r="G3" s="262"/>
      <c r="H3" s="262"/>
      <c r="I3" s="74"/>
    </row>
    <row r="4" spans="1:11" ht="17.5" x14ac:dyDescent="0.35">
      <c r="A4" s="262"/>
      <c r="B4" s="262"/>
      <c r="C4" s="262"/>
      <c r="D4" s="262"/>
      <c r="E4" s="262"/>
      <c r="F4" s="262"/>
      <c r="G4" s="262"/>
      <c r="H4" s="262"/>
      <c r="I4" s="74"/>
    </row>
    <row r="5" spans="1:11" ht="17.5" x14ac:dyDescent="0.35">
      <c r="A5" s="262"/>
      <c r="B5" s="262"/>
      <c r="C5" s="262"/>
      <c r="D5" s="262"/>
      <c r="E5" s="262"/>
      <c r="F5" s="262"/>
      <c r="G5" s="262"/>
      <c r="H5" s="262"/>
      <c r="I5" s="74"/>
    </row>
    <row r="6" spans="1:11" ht="17.5" x14ac:dyDescent="0.35">
      <c r="A6" s="262"/>
      <c r="B6" s="262"/>
      <c r="C6" s="262"/>
      <c r="D6" s="262"/>
      <c r="E6" s="262"/>
      <c r="F6" s="262"/>
      <c r="G6" s="262"/>
      <c r="H6" s="262"/>
      <c r="I6" s="74"/>
    </row>
    <row r="7" spans="1:11" ht="44.65" customHeight="1" x14ac:dyDescent="0.35">
      <c r="A7" s="74"/>
      <c r="B7" s="100" t="s">
        <v>133</v>
      </c>
      <c r="C7" s="74"/>
      <c r="D7" s="74"/>
      <c r="E7" s="74"/>
      <c r="G7" s="74"/>
      <c r="H7" s="101" t="s">
        <v>134</v>
      </c>
      <c r="I7" s="74"/>
    </row>
    <row r="8" spans="1:11" ht="27.4" customHeight="1" x14ac:dyDescent="0.35">
      <c r="A8" s="102"/>
      <c r="B8" s="103"/>
      <c r="C8" s="102"/>
      <c r="D8" s="102"/>
      <c r="E8" s="102"/>
      <c r="F8" s="102"/>
      <c r="G8" s="102"/>
      <c r="H8" s="102"/>
      <c r="I8" s="102"/>
    </row>
    <row r="9" spans="1:11" ht="15.5" x14ac:dyDescent="0.35">
      <c r="A9" s="102"/>
      <c r="B9" s="102"/>
      <c r="C9" s="102"/>
      <c r="D9" s="102"/>
      <c r="E9" s="102"/>
      <c r="F9" s="102"/>
      <c r="G9" s="102"/>
      <c r="H9" s="102"/>
      <c r="I9" s="102"/>
    </row>
    <row r="10" spans="1:11" ht="15.5" x14ac:dyDescent="0.35">
      <c r="A10" s="102"/>
      <c r="B10" s="102"/>
      <c r="C10" s="102"/>
      <c r="D10" s="102"/>
      <c r="E10" s="102"/>
      <c r="F10" s="102"/>
      <c r="G10" s="102"/>
      <c r="H10" s="102"/>
      <c r="I10" s="102"/>
    </row>
    <row r="11" spans="1:11" ht="47.25" customHeight="1" x14ac:dyDescent="0.35">
      <c r="A11" s="104"/>
      <c r="B11" s="263" t="s">
        <v>186</v>
      </c>
      <c r="C11" s="263"/>
      <c r="D11" s="263"/>
      <c r="E11" s="263"/>
      <c r="F11" s="263"/>
      <c r="G11" s="263"/>
      <c r="H11" s="105"/>
      <c r="I11" s="105"/>
    </row>
    <row r="12" spans="1:11" x14ac:dyDescent="0.35">
      <c r="A12" s="3"/>
      <c r="F12" s="3"/>
      <c r="G12" s="3"/>
      <c r="H12" s="3"/>
      <c r="I12" s="3"/>
    </row>
    <row r="13" spans="1:11" ht="15" customHeight="1" x14ac:dyDescent="0.35">
      <c r="A13" s="106" t="s">
        <v>187</v>
      </c>
      <c r="B13" s="107" t="s">
        <v>73</v>
      </c>
      <c r="C13" s="5"/>
      <c r="D13" s="5"/>
      <c r="E13" s="5"/>
      <c r="F13" s="5"/>
      <c r="G13" s="5"/>
      <c r="H13" s="5"/>
      <c r="I13" s="5"/>
      <c r="J13" s="5"/>
      <c r="K13" s="5"/>
    </row>
    <row r="14" spans="1:11" ht="46.9" customHeight="1" x14ac:dyDescent="0.35">
      <c r="A14" s="106"/>
      <c r="B14" s="1" t="s">
        <v>188</v>
      </c>
      <c r="C14" s="1" t="s">
        <v>189</v>
      </c>
      <c r="D14" s="4" t="s">
        <v>190</v>
      </c>
      <c r="E14" s="4" t="s">
        <v>191</v>
      </c>
      <c r="F14" s="4" t="s">
        <v>192</v>
      </c>
      <c r="G14" s="4" t="s">
        <v>193</v>
      </c>
      <c r="H14" s="4" t="s">
        <v>194</v>
      </c>
      <c r="I14" s="4" t="s">
        <v>195</v>
      </c>
      <c r="J14" s="4" t="s">
        <v>196</v>
      </c>
      <c r="K14" s="128" t="s">
        <v>197</v>
      </c>
    </row>
    <row r="15" spans="1:11" ht="22.15" customHeight="1" x14ac:dyDescent="0.35">
      <c r="A15" s="106"/>
      <c r="B15" s="108"/>
      <c r="C15" s="109"/>
      <c r="D15" s="109"/>
      <c r="E15" s="109"/>
      <c r="F15" s="109"/>
      <c r="G15" s="110"/>
      <c r="H15" s="110"/>
      <c r="I15" s="109"/>
      <c r="J15" s="2"/>
      <c r="K15" s="126">
        <f>((D15*G15)+(E15*H15))*I15*C15/1000</f>
        <v>0</v>
      </c>
    </row>
    <row r="16" spans="1:11" ht="22.5" customHeight="1" x14ac:dyDescent="0.35">
      <c r="A16" s="106"/>
      <c r="B16" s="111"/>
      <c r="C16" s="109"/>
      <c r="D16" s="109"/>
      <c r="E16" s="109"/>
      <c r="F16" s="109"/>
      <c r="G16" s="110"/>
      <c r="H16" s="110"/>
      <c r="I16" s="109"/>
      <c r="J16" s="2"/>
      <c r="K16" s="126">
        <f t="shared" ref="K16:K55" si="0">((D16*G16)+(E16*H16))*I16*C16/1000</f>
        <v>0</v>
      </c>
    </row>
    <row r="17" spans="1:11" ht="16.149999999999999" customHeight="1" x14ac:dyDescent="0.35">
      <c r="A17" s="106"/>
      <c r="B17" s="111"/>
      <c r="C17" s="109"/>
      <c r="D17" s="109"/>
      <c r="E17" s="109"/>
      <c r="F17" s="110"/>
      <c r="G17" s="110"/>
      <c r="H17" s="110"/>
      <c r="I17" s="109"/>
      <c r="J17" s="2"/>
      <c r="K17" s="126">
        <f t="shared" si="0"/>
        <v>0</v>
      </c>
    </row>
    <row r="18" spans="1:11" x14ac:dyDescent="0.35">
      <c r="A18" s="106"/>
      <c r="B18" s="111"/>
      <c r="C18" s="109"/>
      <c r="D18" s="109"/>
      <c r="E18" s="109"/>
      <c r="F18" s="110"/>
      <c r="G18" s="110"/>
      <c r="H18" s="110"/>
      <c r="I18" s="109"/>
      <c r="J18" s="2"/>
      <c r="K18" s="126">
        <f t="shared" si="0"/>
        <v>0</v>
      </c>
    </row>
    <row r="19" spans="1:11" x14ac:dyDescent="0.35">
      <c r="A19" s="106"/>
      <c r="B19" s="111"/>
      <c r="C19" s="109"/>
      <c r="D19" s="109"/>
      <c r="E19" s="109"/>
      <c r="F19" s="110"/>
      <c r="G19" s="110"/>
      <c r="H19" s="110"/>
      <c r="I19" s="109"/>
      <c r="J19" s="2"/>
      <c r="K19" s="126">
        <f t="shared" si="0"/>
        <v>0</v>
      </c>
    </row>
    <row r="20" spans="1:11" x14ac:dyDescent="0.35">
      <c r="A20" s="106"/>
      <c r="B20" s="111"/>
      <c r="C20" s="109"/>
      <c r="D20" s="109"/>
      <c r="E20" s="109"/>
      <c r="F20" s="110"/>
      <c r="G20" s="110"/>
      <c r="H20" s="110"/>
      <c r="I20" s="109"/>
      <c r="J20" s="2"/>
      <c r="K20" s="126">
        <f t="shared" si="0"/>
        <v>0</v>
      </c>
    </row>
    <row r="21" spans="1:11" x14ac:dyDescent="0.35">
      <c r="A21" s="106"/>
      <c r="B21" s="111"/>
      <c r="C21" s="109"/>
      <c r="D21" s="109"/>
      <c r="E21" s="109"/>
      <c r="F21" s="110"/>
      <c r="G21" s="110"/>
      <c r="H21" s="110"/>
      <c r="I21" s="109"/>
      <c r="J21" s="2"/>
      <c r="K21" s="126">
        <f t="shared" si="0"/>
        <v>0</v>
      </c>
    </row>
    <row r="22" spans="1:11" x14ac:dyDescent="0.35">
      <c r="A22" s="106"/>
      <c r="B22" s="111"/>
      <c r="C22" s="109"/>
      <c r="D22" s="109"/>
      <c r="E22" s="109"/>
      <c r="F22" s="110"/>
      <c r="G22" s="110"/>
      <c r="H22" s="110"/>
      <c r="I22" s="109"/>
      <c r="J22" s="2"/>
      <c r="K22" s="126">
        <f t="shared" si="0"/>
        <v>0</v>
      </c>
    </row>
    <row r="23" spans="1:11" x14ac:dyDescent="0.35">
      <c r="A23" s="106"/>
      <c r="B23" s="111"/>
      <c r="C23" s="109"/>
      <c r="D23" s="109"/>
      <c r="E23" s="109"/>
      <c r="F23" s="110"/>
      <c r="G23" s="110"/>
      <c r="H23" s="110"/>
      <c r="I23" s="109"/>
      <c r="J23" s="2"/>
      <c r="K23" s="126">
        <f t="shared" si="0"/>
        <v>0</v>
      </c>
    </row>
    <row r="24" spans="1:11" x14ac:dyDescent="0.35">
      <c r="A24" s="106"/>
      <c r="B24" s="111"/>
      <c r="C24" s="109"/>
      <c r="D24" s="109"/>
      <c r="E24" s="109"/>
      <c r="F24" s="110"/>
      <c r="G24" s="110"/>
      <c r="H24" s="110"/>
      <c r="I24" s="109"/>
      <c r="J24" s="2"/>
      <c r="K24" s="126">
        <f t="shared" si="0"/>
        <v>0</v>
      </c>
    </row>
    <row r="25" spans="1:11" x14ac:dyDescent="0.35">
      <c r="A25" s="106"/>
      <c r="B25" s="111"/>
      <c r="C25" s="109"/>
      <c r="D25" s="109"/>
      <c r="E25" s="109"/>
      <c r="F25" s="110"/>
      <c r="G25" s="110"/>
      <c r="H25" s="110"/>
      <c r="I25" s="109"/>
      <c r="J25" s="2"/>
      <c r="K25" s="126">
        <f t="shared" si="0"/>
        <v>0</v>
      </c>
    </row>
    <row r="26" spans="1:11" x14ac:dyDescent="0.35">
      <c r="A26" s="106"/>
      <c r="B26" s="111"/>
      <c r="C26" s="109"/>
      <c r="D26" s="109"/>
      <c r="E26" s="109"/>
      <c r="F26" s="110"/>
      <c r="G26" s="110"/>
      <c r="H26" s="110"/>
      <c r="I26" s="109"/>
      <c r="J26" s="2"/>
      <c r="K26" s="126">
        <f t="shared" si="0"/>
        <v>0</v>
      </c>
    </row>
    <row r="27" spans="1:11" x14ac:dyDescent="0.35">
      <c r="A27" s="106"/>
      <c r="B27" s="111"/>
      <c r="C27" s="109"/>
      <c r="D27" s="109"/>
      <c r="E27" s="109"/>
      <c r="F27" s="110"/>
      <c r="G27" s="110"/>
      <c r="H27" s="110"/>
      <c r="I27" s="109"/>
      <c r="J27" s="2"/>
      <c r="K27" s="126">
        <f t="shared" si="0"/>
        <v>0</v>
      </c>
    </row>
    <row r="28" spans="1:11" x14ac:dyDescent="0.35">
      <c r="A28" s="106"/>
      <c r="B28" s="111"/>
      <c r="C28" s="109"/>
      <c r="D28" s="109"/>
      <c r="E28" s="109"/>
      <c r="F28" s="110"/>
      <c r="G28" s="110"/>
      <c r="H28" s="110"/>
      <c r="I28" s="109"/>
      <c r="J28" s="2"/>
      <c r="K28" s="126">
        <f t="shared" si="0"/>
        <v>0</v>
      </c>
    </row>
    <row r="29" spans="1:11" x14ac:dyDescent="0.35">
      <c r="A29" s="106"/>
      <c r="B29" s="111"/>
      <c r="C29" s="109"/>
      <c r="D29" s="109"/>
      <c r="E29" s="109"/>
      <c r="F29" s="110"/>
      <c r="G29" s="110"/>
      <c r="H29" s="110"/>
      <c r="I29" s="109"/>
      <c r="J29" s="2"/>
      <c r="K29" s="126">
        <f t="shared" si="0"/>
        <v>0</v>
      </c>
    </row>
    <row r="30" spans="1:11" x14ac:dyDescent="0.35">
      <c r="A30" s="106"/>
      <c r="B30" s="111"/>
      <c r="C30" s="109"/>
      <c r="D30" s="109"/>
      <c r="E30" s="109"/>
      <c r="F30" s="110"/>
      <c r="G30" s="110"/>
      <c r="H30" s="110"/>
      <c r="I30" s="109"/>
      <c r="J30" s="2"/>
      <c r="K30" s="126">
        <f t="shared" si="0"/>
        <v>0</v>
      </c>
    </row>
    <row r="31" spans="1:11" x14ac:dyDescent="0.35">
      <c r="A31" s="106"/>
      <c r="B31" s="111"/>
      <c r="C31" s="109"/>
      <c r="D31" s="109"/>
      <c r="E31" s="109"/>
      <c r="F31" s="110"/>
      <c r="G31" s="110"/>
      <c r="H31" s="110"/>
      <c r="I31" s="109"/>
      <c r="J31" s="2"/>
      <c r="K31" s="126">
        <f t="shared" si="0"/>
        <v>0</v>
      </c>
    </row>
    <row r="32" spans="1:11" x14ac:dyDescent="0.35">
      <c r="A32" s="106"/>
      <c r="B32" s="111"/>
      <c r="C32" s="109"/>
      <c r="D32" s="109"/>
      <c r="E32" s="109"/>
      <c r="F32" s="110"/>
      <c r="G32" s="110"/>
      <c r="H32" s="110"/>
      <c r="I32" s="109"/>
      <c r="J32" s="2"/>
      <c r="K32" s="126">
        <f t="shared" si="0"/>
        <v>0</v>
      </c>
    </row>
    <row r="33" spans="1:11" x14ac:dyDescent="0.35">
      <c r="A33" s="106"/>
      <c r="B33" s="111"/>
      <c r="C33" s="109"/>
      <c r="D33" s="109"/>
      <c r="E33" s="109"/>
      <c r="F33" s="110"/>
      <c r="G33" s="110"/>
      <c r="H33" s="110"/>
      <c r="I33" s="109"/>
      <c r="J33" s="2"/>
      <c r="K33" s="126">
        <f t="shared" si="0"/>
        <v>0</v>
      </c>
    </row>
    <row r="34" spans="1:11" x14ac:dyDescent="0.35">
      <c r="A34" s="106"/>
      <c r="B34" s="111"/>
      <c r="C34" s="109"/>
      <c r="D34" s="109"/>
      <c r="E34" s="109"/>
      <c r="F34" s="110"/>
      <c r="G34" s="110"/>
      <c r="H34" s="110"/>
      <c r="I34" s="109"/>
      <c r="J34" s="2"/>
      <c r="K34" s="126">
        <f t="shared" si="0"/>
        <v>0</v>
      </c>
    </row>
    <row r="35" spans="1:11" x14ac:dyDescent="0.35">
      <c r="A35" s="106"/>
      <c r="B35" s="111"/>
      <c r="C35" s="109"/>
      <c r="D35" s="109"/>
      <c r="E35" s="109"/>
      <c r="F35" s="110"/>
      <c r="G35" s="110"/>
      <c r="H35" s="110"/>
      <c r="I35" s="109"/>
      <c r="J35" s="2"/>
      <c r="K35" s="126">
        <f t="shared" si="0"/>
        <v>0</v>
      </c>
    </row>
    <row r="36" spans="1:11" x14ac:dyDescent="0.35">
      <c r="A36" s="106"/>
      <c r="B36" s="111"/>
      <c r="C36" s="109"/>
      <c r="D36" s="109"/>
      <c r="E36" s="109"/>
      <c r="F36" s="110"/>
      <c r="G36" s="110"/>
      <c r="H36" s="110"/>
      <c r="I36" s="109"/>
      <c r="J36" s="2"/>
      <c r="K36" s="126">
        <f t="shared" si="0"/>
        <v>0</v>
      </c>
    </row>
    <row r="37" spans="1:11" x14ac:dyDescent="0.35">
      <c r="A37" s="106"/>
      <c r="B37" s="111"/>
      <c r="C37" s="109"/>
      <c r="D37" s="109"/>
      <c r="E37" s="109"/>
      <c r="F37" s="110"/>
      <c r="G37" s="110"/>
      <c r="H37" s="110"/>
      <c r="I37" s="109"/>
      <c r="J37" s="2"/>
      <c r="K37" s="126">
        <f t="shared" si="0"/>
        <v>0</v>
      </c>
    </row>
    <row r="38" spans="1:11" x14ac:dyDescent="0.35">
      <c r="A38" s="106"/>
      <c r="B38" s="111"/>
      <c r="C38" s="109"/>
      <c r="D38" s="109"/>
      <c r="E38" s="109"/>
      <c r="F38" s="110"/>
      <c r="G38" s="110"/>
      <c r="H38" s="110"/>
      <c r="I38" s="112"/>
      <c r="J38" s="2"/>
      <c r="K38" s="126">
        <f t="shared" si="0"/>
        <v>0</v>
      </c>
    </row>
    <row r="39" spans="1:11" x14ac:dyDescent="0.35">
      <c r="A39" s="106"/>
      <c r="B39" s="111"/>
      <c r="C39" s="109"/>
      <c r="D39" s="109"/>
      <c r="E39" s="109"/>
      <c r="F39" s="110"/>
      <c r="G39" s="110"/>
      <c r="H39" s="110"/>
      <c r="I39" s="109"/>
      <c r="J39" s="2"/>
      <c r="K39" s="126">
        <f t="shared" si="0"/>
        <v>0</v>
      </c>
    </row>
    <row r="40" spans="1:11" x14ac:dyDescent="0.35">
      <c r="A40" s="106"/>
      <c r="B40" s="111"/>
      <c r="C40" s="109"/>
      <c r="D40" s="109"/>
      <c r="E40" s="109"/>
      <c r="F40" s="110"/>
      <c r="G40" s="110"/>
      <c r="H40" s="110"/>
      <c r="I40" s="109"/>
      <c r="J40" s="2"/>
      <c r="K40" s="126">
        <f t="shared" si="0"/>
        <v>0</v>
      </c>
    </row>
    <row r="41" spans="1:11" x14ac:dyDescent="0.35">
      <c r="A41" s="106"/>
      <c r="B41" s="111"/>
      <c r="C41" s="109"/>
      <c r="D41" s="109"/>
      <c r="E41" s="109"/>
      <c r="F41" s="110"/>
      <c r="G41" s="110"/>
      <c r="H41" s="110"/>
      <c r="I41" s="109"/>
      <c r="J41" s="2"/>
      <c r="K41" s="126">
        <f t="shared" si="0"/>
        <v>0</v>
      </c>
    </row>
    <row r="42" spans="1:11" x14ac:dyDescent="0.35">
      <c r="A42" s="106"/>
      <c r="B42" s="111"/>
      <c r="C42" s="109"/>
      <c r="D42" s="109"/>
      <c r="E42" s="109"/>
      <c r="F42" s="110"/>
      <c r="G42" s="110"/>
      <c r="H42" s="110"/>
      <c r="I42" s="109"/>
      <c r="J42" s="2"/>
      <c r="K42" s="126">
        <f t="shared" si="0"/>
        <v>0</v>
      </c>
    </row>
    <row r="43" spans="1:11" x14ac:dyDescent="0.35">
      <c r="A43" s="106"/>
      <c r="B43" s="111"/>
      <c r="C43" s="109"/>
      <c r="D43" s="109"/>
      <c r="E43" s="109"/>
      <c r="F43" s="110"/>
      <c r="G43" s="110"/>
      <c r="H43" s="110"/>
      <c r="I43" s="109"/>
      <c r="J43" s="2"/>
      <c r="K43" s="126">
        <f t="shared" si="0"/>
        <v>0</v>
      </c>
    </row>
    <row r="44" spans="1:11" x14ac:dyDescent="0.35">
      <c r="A44" s="106"/>
      <c r="B44" s="111"/>
      <c r="C44" s="109"/>
      <c r="D44" s="109"/>
      <c r="E44" s="109"/>
      <c r="F44" s="114"/>
      <c r="G44" s="113"/>
      <c r="H44" s="113"/>
      <c r="I44" s="109"/>
      <c r="J44" s="2"/>
      <c r="K44" s="126">
        <f t="shared" si="0"/>
        <v>0</v>
      </c>
    </row>
    <row r="45" spans="1:11" x14ac:dyDescent="0.35">
      <c r="A45" s="106"/>
      <c r="B45" s="111"/>
      <c r="C45" s="109"/>
      <c r="D45" s="109"/>
      <c r="E45" s="109"/>
      <c r="F45" s="114"/>
      <c r="G45" s="113"/>
      <c r="H45" s="113"/>
      <c r="I45" s="109"/>
      <c r="J45" s="2"/>
      <c r="K45" s="126">
        <f t="shared" si="0"/>
        <v>0</v>
      </c>
    </row>
    <row r="46" spans="1:11" x14ac:dyDescent="0.35">
      <c r="A46" s="106"/>
      <c r="B46" s="111"/>
      <c r="C46" s="109"/>
      <c r="D46" s="109"/>
      <c r="E46" s="109"/>
      <c r="F46" s="114"/>
      <c r="G46" s="113"/>
      <c r="H46" s="113"/>
      <c r="I46" s="109"/>
      <c r="J46" s="2"/>
      <c r="K46" s="126">
        <f t="shared" si="0"/>
        <v>0</v>
      </c>
    </row>
    <row r="47" spans="1:11" x14ac:dyDescent="0.35">
      <c r="A47" s="106"/>
      <c r="B47" s="111"/>
      <c r="C47" s="109"/>
      <c r="D47" s="109"/>
      <c r="E47" s="109"/>
      <c r="F47" s="114"/>
      <c r="G47" s="113"/>
      <c r="H47" s="113"/>
      <c r="I47" s="109"/>
      <c r="J47" s="2"/>
      <c r="K47" s="126">
        <f t="shared" si="0"/>
        <v>0</v>
      </c>
    </row>
    <row r="48" spans="1:11" x14ac:dyDescent="0.35">
      <c r="A48" s="106"/>
      <c r="B48" s="111"/>
      <c r="C48" s="109"/>
      <c r="D48" s="109"/>
      <c r="E48" s="109"/>
      <c r="F48" s="114"/>
      <c r="G48" s="113"/>
      <c r="H48" s="113"/>
      <c r="I48" s="109"/>
      <c r="J48" s="2"/>
      <c r="K48" s="126">
        <f t="shared" si="0"/>
        <v>0</v>
      </c>
    </row>
    <row r="49" spans="1:11" x14ac:dyDescent="0.35">
      <c r="A49" s="106"/>
      <c r="B49" s="111"/>
      <c r="C49" s="109"/>
      <c r="D49" s="109"/>
      <c r="E49" s="109"/>
      <c r="F49" s="114"/>
      <c r="G49" s="113"/>
      <c r="H49" s="113"/>
      <c r="I49" s="109"/>
      <c r="J49" s="2"/>
      <c r="K49" s="126">
        <f t="shared" si="0"/>
        <v>0</v>
      </c>
    </row>
    <row r="50" spans="1:11" ht="20.5" customHeight="1" x14ac:dyDescent="0.35">
      <c r="A50" s="106"/>
      <c r="B50" s="115"/>
      <c r="C50" s="109"/>
      <c r="D50" s="109"/>
      <c r="E50" s="114"/>
      <c r="F50" s="114"/>
      <c r="G50" s="113"/>
      <c r="H50" s="113"/>
      <c r="I50" s="109"/>
      <c r="J50" s="2"/>
      <c r="K50" s="126">
        <f t="shared" si="0"/>
        <v>0</v>
      </c>
    </row>
    <row r="51" spans="1:11" x14ac:dyDescent="0.35">
      <c r="A51" s="106"/>
      <c r="B51" s="111"/>
      <c r="C51" s="109"/>
      <c r="D51" s="109"/>
      <c r="E51" s="116"/>
      <c r="F51" s="116"/>
      <c r="G51" s="113"/>
      <c r="H51" s="116"/>
      <c r="I51" s="116"/>
      <c r="J51" s="2"/>
      <c r="K51" s="126">
        <f>((D51*G51)+(E51*H51))*I51*C51/1000</f>
        <v>0</v>
      </c>
    </row>
    <row r="52" spans="1:11" x14ac:dyDescent="0.35">
      <c r="A52" s="106"/>
      <c r="B52" s="111"/>
      <c r="C52" s="109"/>
      <c r="D52" s="109"/>
      <c r="E52" s="116"/>
      <c r="F52" s="116"/>
      <c r="G52" s="113"/>
      <c r="H52" s="116"/>
      <c r="I52" s="109"/>
      <c r="J52" s="2"/>
      <c r="K52" s="126">
        <f t="shared" si="0"/>
        <v>0</v>
      </c>
    </row>
    <row r="53" spans="1:11" x14ac:dyDescent="0.35">
      <c r="A53" s="106"/>
      <c r="B53" s="111"/>
      <c r="C53" s="116"/>
      <c r="D53" s="116"/>
      <c r="E53" s="116"/>
      <c r="F53" s="116"/>
      <c r="G53" s="113"/>
      <c r="H53" s="116"/>
      <c r="I53" s="116"/>
      <c r="J53" s="2"/>
      <c r="K53" s="126">
        <f t="shared" si="0"/>
        <v>0</v>
      </c>
    </row>
    <row r="54" spans="1:11" x14ac:dyDescent="0.35">
      <c r="A54" s="106"/>
      <c r="B54" s="111"/>
      <c r="C54" s="109"/>
      <c r="D54" s="109"/>
      <c r="E54" s="109"/>
      <c r="F54" s="114"/>
      <c r="G54" s="113"/>
      <c r="H54" s="113"/>
      <c r="I54" s="109"/>
      <c r="J54" s="2"/>
      <c r="K54" s="126">
        <f t="shared" si="0"/>
        <v>0</v>
      </c>
    </row>
    <row r="55" spans="1:11" x14ac:dyDescent="0.35">
      <c r="A55" s="106"/>
      <c r="B55" s="117"/>
      <c r="C55" s="109"/>
      <c r="D55" s="109"/>
      <c r="E55" s="109"/>
      <c r="F55" s="114"/>
      <c r="G55" s="113"/>
      <c r="H55" s="113"/>
      <c r="I55" s="109"/>
      <c r="J55" s="2"/>
      <c r="K55" s="126">
        <f t="shared" si="0"/>
        <v>0</v>
      </c>
    </row>
    <row r="56" spans="1:11" x14ac:dyDescent="0.35">
      <c r="A56" s="106"/>
      <c r="B56" s="118"/>
      <c r="C56" s="119"/>
      <c r="D56" s="119"/>
      <c r="E56" s="119"/>
      <c r="F56" s="120"/>
      <c r="G56" s="121"/>
      <c r="H56" s="121"/>
      <c r="I56" s="119"/>
      <c r="J56" s="16"/>
    </row>
    <row r="57" spans="1:11" x14ac:dyDescent="0.35">
      <c r="A57" s="106"/>
      <c r="B57" s="122"/>
      <c r="C57" s="123"/>
      <c r="D57" s="123"/>
      <c r="E57" s="119"/>
    </row>
  </sheetData>
  <mergeCells count="2">
    <mergeCell ref="A2:H6"/>
    <mergeCell ref="B11:G11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6833E7A-47E8-4B70-8AAE-7A9832553422}">
          <x14:formula1>
            <xm:f>'Base de données'!$A$101:$A$103</xm:f>
          </x14:formula1>
          <xm:sqref>J15:J55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5D141-9604-4C7E-AAEB-7423832D16EE}">
  <dimension ref="A1:AB25"/>
  <sheetViews>
    <sheetView zoomScale="85" zoomScaleNormal="85" workbookViewId="0">
      <selection activeCell="E17" sqref="E17"/>
    </sheetView>
  </sheetViews>
  <sheetFormatPr baseColWidth="10" defaultColWidth="11.453125" defaultRowHeight="14.5" x14ac:dyDescent="0.35"/>
  <cols>
    <col min="1" max="1" width="5.453125" customWidth="1"/>
    <col min="2" max="2" width="36" customWidth="1"/>
    <col min="3" max="3" width="31.453125" bestFit="1" customWidth="1"/>
    <col min="4" max="4" width="25.81640625" customWidth="1"/>
    <col min="5" max="5" width="31.453125" customWidth="1"/>
    <col min="6" max="6" width="31.7265625" customWidth="1"/>
    <col min="7" max="7" width="19" customWidth="1"/>
    <col min="8" max="9" width="24.1796875" customWidth="1"/>
    <col min="10" max="13" width="19.26953125" customWidth="1"/>
    <col min="14" max="15" width="24.453125" customWidth="1"/>
    <col min="16" max="16" width="18.1796875" bestFit="1" customWidth="1"/>
    <col min="17" max="18" width="24.7265625" customWidth="1"/>
    <col min="19" max="19" width="15.1796875" customWidth="1"/>
    <col min="20" max="21" width="16.54296875" customWidth="1"/>
    <col min="22" max="22" width="18.453125" customWidth="1"/>
    <col min="26" max="26" width="11" bestFit="1" customWidth="1"/>
  </cols>
  <sheetData>
    <row r="1" spans="1:28" ht="17.5" x14ac:dyDescent="0.35">
      <c r="A1" s="261" t="s">
        <v>198</v>
      </c>
      <c r="B1" s="262"/>
      <c r="C1" s="262"/>
      <c r="D1" s="262"/>
      <c r="E1" s="262"/>
      <c r="F1" s="262"/>
      <c r="G1" s="262"/>
      <c r="H1" s="262"/>
      <c r="I1" s="262"/>
      <c r="J1" s="262"/>
      <c r="K1" s="74"/>
      <c r="L1" s="74"/>
      <c r="M1" s="74"/>
      <c r="N1" s="74"/>
      <c r="O1" s="74"/>
    </row>
    <row r="2" spans="1:28" ht="17.5" x14ac:dyDescent="0.35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74"/>
      <c r="L2" s="74"/>
      <c r="M2" s="74"/>
      <c r="N2" s="74"/>
      <c r="O2" s="74"/>
    </row>
    <row r="3" spans="1:28" ht="17.5" x14ac:dyDescent="0.35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74"/>
      <c r="L3" s="74"/>
      <c r="M3" s="74"/>
      <c r="N3" s="74"/>
      <c r="O3" s="74"/>
    </row>
    <row r="4" spans="1:28" ht="17.5" x14ac:dyDescent="0.35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74"/>
      <c r="L4" s="74"/>
      <c r="M4" s="74"/>
      <c r="N4" s="74"/>
      <c r="O4" s="74"/>
    </row>
    <row r="5" spans="1:28" ht="17.5" x14ac:dyDescent="0.35">
      <c r="A5" s="262"/>
      <c r="B5" s="262"/>
      <c r="C5" s="262"/>
      <c r="D5" s="262"/>
      <c r="E5" s="262"/>
      <c r="F5" s="262"/>
      <c r="G5" s="262"/>
      <c r="H5" s="262"/>
      <c r="I5" s="262"/>
      <c r="J5" s="262"/>
      <c r="K5" s="74"/>
      <c r="L5" s="74"/>
      <c r="M5" s="74"/>
      <c r="N5" s="74"/>
      <c r="O5" s="74"/>
    </row>
    <row r="6" spans="1:28" ht="44.65" customHeight="1" x14ac:dyDescent="0.35">
      <c r="A6" s="74"/>
      <c r="B6" s="100" t="s">
        <v>133</v>
      </c>
      <c r="C6" s="74"/>
      <c r="D6" s="74"/>
      <c r="E6" s="74"/>
      <c r="F6" s="74"/>
      <c r="H6" s="74"/>
      <c r="I6" s="101" t="s">
        <v>134</v>
      </c>
      <c r="J6" s="74"/>
      <c r="K6" s="74"/>
      <c r="L6" s="74"/>
      <c r="M6" s="74"/>
      <c r="N6" s="74"/>
      <c r="O6" s="74"/>
    </row>
    <row r="7" spans="1:28" ht="27.4" customHeight="1" x14ac:dyDescent="0.35">
      <c r="A7" s="102"/>
      <c r="B7" s="103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</row>
    <row r="8" spans="1:28" ht="15.5" x14ac:dyDescent="0.3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</row>
    <row r="9" spans="1:28" ht="15.5" x14ac:dyDescent="0.3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</row>
    <row r="10" spans="1:28" ht="47.25" customHeight="1" x14ac:dyDescent="0.35">
      <c r="A10" s="104"/>
      <c r="B10" s="263" t="s">
        <v>199</v>
      </c>
      <c r="C10" s="263"/>
      <c r="D10" s="263"/>
      <c r="E10" s="263"/>
      <c r="F10" s="263"/>
      <c r="G10" s="263"/>
      <c r="H10" s="263"/>
      <c r="I10" s="263"/>
      <c r="J10" s="105"/>
      <c r="K10" s="105"/>
      <c r="L10" s="105"/>
      <c r="M10" s="105"/>
      <c r="N10" s="105"/>
      <c r="O10" s="105"/>
    </row>
    <row r="11" spans="1:28" ht="20.25" customHeight="1" thickBot="1" x14ac:dyDescent="0.4">
      <c r="A11" s="104"/>
      <c r="B11" s="127"/>
      <c r="C11" s="127"/>
      <c r="D11" s="127"/>
      <c r="E11" s="127"/>
      <c r="F11" s="127"/>
      <c r="G11" s="127"/>
      <c r="H11" s="127"/>
      <c r="I11" s="127"/>
      <c r="J11" s="105"/>
      <c r="K11" s="105"/>
      <c r="L11" s="105"/>
      <c r="M11" s="105"/>
      <c r="N11" s="105"/>
      <c r="O11" s="105"/>
    </row>
    <row r="12" spans="1:28" ht="45" customHeight="1" thickBot="1" x14ac:dyDescent="0.4">
      <c r="B12" s="136" t="s">
        <v>114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8"/>
    </row>
    <row r="13" spans="1:28" ht="45" customHeight="1" x14ac:dyDescent="0.35">
      <c r="B13" s="282" t="s">
        <v>200</v>
      </c>
      <c r="C13" s="284" t="s">
        <v>201</v>
      </c>
      <c r="D13" s="282" t="s">
        <v>202</v>
      </c>
      <c r="E13" s="278" t="s">
        <v>203</v>
      </c>
      <c r="F13" s="276"/>
      <c r="G13" s="277"/>
      <c r="H13" s="276" t="s">
        <v>204</v>
      </c>
      <c r="I13" s="276"/>
      <c r="J13" s="276"/>
      <c r="K13" s="278" t="s">
        <v>205</v>
      </c>
      <c r="L13" s="276"/>
      <c r="M13" s="277"/>
      <c r="N13" s="276" t="s">
        <v>128</v>
      </c>
      <c r="O13" s="276"/>
      <c r="P13" s="276"/>
      <c r="Q13" s="278" t="s">
        <v>206</v>
      </c>
      <c r="R13" s="276"/>
      <c r="S13" s="277"/>
      <c r="T13" s="276" t="s">
        <v>207</v>
      </c>
      <c r="U13" s="276"/>
      <c r="V13" s="276"/>
      <c r="W13" s="278" t="s">
        <v>98</v>
      </c>
      <c r="X13" s="276"/>
      <c r="Y13" s="277"/>
      <c r="Z13" s="276" t="s">
        <v>129</v>
      </c>
      <c r="AA13" s="276"/>
      <c r="AB13" s="277"/>
    </row>
    <row r="14" spans="1:28" ht="70.5" thickBot="1" x14ac:dyDescent="0.4">
      <c r="B14" s="283"/>
      <c r="C14" s="285"/>
      <c r="D14" s="283"/>
      <c r="E14" s="130" t="s">
        <v>208</v>
      </c>
      <c r="F14" s="131" t="s">
        <v>209</v>
      </c>
      <c r="G14" s="132" t="s">
        <v>176</v>
      </c>
      <c r="H14" s="133" t="s">
        <v>208</v>
      </c>
      <c r="I14" s="131" t="s">
        <v>209</v>
      </c>
      <c r="J14" s="134" t="s">
        <v>177</v>
      </c>
      <c r="K14" s="130" t="s">
        <v>208</v>
      </c>
      <c r="L14" s="131" t="s">
        <v>209</v>
      </c>
      <c r="M14" s="132" t="s">
        <v>210</v>
      </c>
      <c r="N14" s="133" t="s">
        <v>208</v>
      </c>
      <c r="O14" s="131" t="s">
        <v>209</v>
      </c>
      <c r="P14" s="134" t="s">
        <v>177</v>
      </c>
      <c r="Q14" s="130" t="s">
        <v>208</v>
      </c>
      <c r="R14" s="131" t="s">
        <v>209</v>
      </c>
      <c r="S14" s="132" t="s">
        <v>177</v>
      </c>
      <c r="T14" s="133" t="s">
        <v>208</v>
      </c>
      <c r="U14" s="131" t="s">
        <v>209</v>
      </c>
      <c r="V14" s="134" t="s">
        <v>177</v>
      </c>
      <c r="W14" s="130" t="s">
        <v>208</v>
      </c>
      <c r="X14" s="131" t="s">
        <v>209</v>
      </c>
      <c r="Y14" s="132" t="s">
        <v>177</v>
      </c>
      <c r="Z14" s="133" t="s">
        <v>208</v>
      </c>
      <c r="AA14" s="131" t="s">
        <v>209</v>
      </c>
      <c r="AB14" s="132" t="s">
        <v>177</v>
      </c>
    </row>
    <row r="15" spans="1:28" ht="49.15" customHeight="1" x14ac:dyDescent="0.35">
      <c r="B15" s="135"/>
      <c r="C15" s="139"/>
      <c r="D15" s="140"/>
      <c r="E15" s="141"/>
      <c r="F15" s="150"/>
      <c r="G15" s="179">
        <f>$C15*$D15*E15*F15</f>
        <v>0</v>
      </c>
      <c r="H15" s="142"/>
      <c r="I15" s="153"/>
      <c r="J15" s="171">
        <f>$C15*$D15*H15*I15</f>
        <v>0</v>
      </c>
      <c r="K15" s="141"/>
      <c r="L15" s="155"/>
      <c r="M15" s="171">
        <f>$C15*$D15*K15*L15</f>
        <v>0</v>
      </c>
      <c r="N15" s="142"/>
      <c r="O15" s="153"/>
      <c r="P15" s="171">
        <f>$C15*$D15*N15*O15</f>
        <v>0</v>
      </c>
      <c r="Q15" s="143"/>
      <c r="R15" s="153"/>
      <c r="S15" s="171">
        <f>$C15*$D15*Q15*R15</f>
        <v>0</v>
      </c>
      <c r="T15" s="142"/>
      <c r="U15" s="153"/>
      <c r="V15" s="171">
        <f>$C15*$D15*T15*U15</f>
        <v>0</v>
      </c>
      <c r="W15" s="143"/>
      <c r="X15" s="153"/>
      <c r="Y15" s="171">
        <f>$C15*$D15*W15*X15</f>
        <v>0</v>
      </c>
      <c r="Z15" s="142"/>
      <c r="AA15" s="153"/>
      <c r="AB15" s="171">
        <f>$C15*$D15*Z15*AA15</f>
        <v>0</v>
      </c>
    </row>
    <row r="16" spans="1:28" ht="58.15" customHeight="1" x14ac:dyDescent="0.35">
      <c r="B16" s="129"/>
      <c r="C16" s="144"/>
      <c r="D16" s="145"/>
      <c r="E16" s="146"/>
      <c r="F16" s="151"/>
      <c r="G16" s="180">
        <f t="shared" ref="G16:G22" si="0">$C16*$D16*E16*F16</f>
        <v>0</v>
      </c>
      <c r="H16" s="147"/>
      <c r="I16" s="154"/>
      <c r="J16" s="172">
        <f t="shared" ref="J16:J22" si="1">$C16*$D16*H16*I16</f>
        <v>0</v>
      </c>
      <c r="K16" s="148"/>
      <c r="L16" s="156"/>
      <c r="M16" s="175">
        <f t="shared" ref="M16:M22" si="2">$C16*$D16*K16*L16</f>
        <v>0</v>
      </c>
      <c r="N16" s="147"/>
      <c r="O16" s="154"/>
      <c r="P16" s="172">
        <f t="shared" ref="P16:P22" si="3">$C16*$D16*N16*O16</f>
        <v>0</v>
      </c>
      <c r="Q16" s="149"/>
      <c r="R16" s="154"/>
      <c r="S16" s="178">
        <f t="shared" ref="S16:S22" si="4">$C16*$D16*Q16*R16</f>
        <v>0</v>
      </c>
      <c r="T16" s="147"/>
      <c r="U16" s="154"/>
      <c r="V16" s="172">
        <f t="shared" ref="V16:V22" si="5">$C16*$D16*T16*U16</f>
        <v>0</v>
      </c>
      <c r="W16" s="149"/>
      <c r="X16" s="154"/>
      <c r="Y16" s="178">
        <f t="shared" ref="Y16:Y22" si="6">$C16*$D16*W16*X16</f>
        <v>0</v>
      </c>
      <c r="Z16" s="147"/>
      <c r="AA16" s="154"/>
      <c r="AB16" s="178">
        <f t="shared" ref="AB16:AB22" si="7">$C16*$D16*Z16*AA16</f>
        <v>0</v>
      </c>
    </row>
    <row r="17" spans="1:28" ht="81.650000000000006" customHeight="1" x14ac:dyDescent="0.35">
      <c r="B17" s="129"/>
      <c r="C17" s="144"/>
      <c r="D17" s="145"/>
      <c r="E17" s="146"/>
      <c r="F17" s="152"/>
      <c r="G17" s="181">
        <f t="shared" si="0"/>
        <v>0</v>
      </c>
      <c r="H17" s="147"/>
      <c r="I17" s="154"/>
      <c r="J17" s="173">
        <f t="shared" si="1"/>
        <v>0</v>
      </c>
      <c r="K17" s="149"/>
      <c r="L17" s="154"/>
      <c r="M17" s="176">
        <f t="shared" si="2"/>
        <v>0</v>
      </c>
      <c r="N17" s="147"/>
      <c r="O17" s="154"/>
      <c r="P17" s="173">
        <f t="shared" si="3"/>
        <v>0</v>
      </c>
      <c r="Q17" s="149"/>
      <c r="R17" s="154"/>
      <c r="S17" s="176">
        <f t="shared" si="4"/>
        <v>0</v>
      </c>
      <c r="T17" s="147"/>
      <c r="U17" s="154"/>
      <c r="V17" s="173">
        <f t="shared" si="5"/>
        <v>0</v>
      </c>
      <c r="W17" s="149"/>
      <c r="X17" s="154"/>
      <c r="Y17" s="176">
        <f t="shared" si="6"/>
        <v>0</v>
      </c>
      <c r="Z17" s="147"/>
      <c r="AA17" s="154"/>
      <c r="AB17" s="176">
        <f t="shared" si="7"/>
        <v>0</v>
      </c>
    </row>
    <row r="18" spans="1:28" ht="72" customHeight="1" x14ac:dyDescent="0.35">
      <c r="B18" s="129"/>
      <c r="C18" s="144"/>
      <c r="D18" s="145"/>
      <c r="E18" s="146"/>
      <c r="F18" s="152"/>
      <c r="G18" s="181">
        <f t="shared" si="0"/>
        <v>0</v>
      </c>
      <c r="H18" s="147"/>
      <c r="I18" s="154"/>
      <c r="J18" s="173">
        <f t="shared" si="1"/>
        <v>0</v>
      </c>
      <c r="K18" s="149"/>
      <c r="L18" s="154"/>
      <c r="M18" s="176">
        <f t="shared" si="2"/>
        <v>0</v>
      </c>
      <c r="N18" s="147"/>
      <c r="O18" s="154"/>
      <c r="P18" s="173">
        <f t="shared" si="3"/>
        <v>0</v>
      </c>
      <c r="Q18" s="149"/>
      <c r="R18" s="154"/>
      <c r="S18" s="176">
        <f t="shared" si="4"/>
        <v>0</v>
      </c>
      <c r="T18" s="147"/>
      <c r="U18" s="154"/>
      <c r="V18" s="173">
        <f t="shared" si="5"/>
        <v>0</v>
      </c>
      <c r="W18" s="149"/>
      <c r="X18" s="154"/>
      <c r="Y18" s="176">
        <f t="shared" si="6"/>
        <v>0</v>
      </c>
      <c r="Z18" s="147"/>
      <c r="AA18" s="154"/>
      <c r="AB18" s="176">
        <f t="shared" si="7"/>
        <v>0</v>
      </c>
    </row>
    <row r="19" spans="1:28" ht="63" customHeight="1" x14ac:dyDescent="0.35">
      <c r="B19" s="129"/>
      <c r="C19" s="144"/>
      <c r="D19" s="145"/>
      <c r="E19" s="146"/>
      <c r="F19" s="151"/>
      <c r="G19" s="180">
        <f t="shared" si="0"/>
        <v>0</v>
      </c>
      <c r="H19" s="147"/>
      <c r="I19" s="154"/>
      <c r="J19" s="172">
        <f t="shared" si="1"/>
        <v>0</v>
      </c>
      <c r="K19" s="148"/>
      <c r="L19" s="156"/>
      <c r="M19" s="175">
        <f t="shared" si="2"/>
        <v>0</v>
      </c>
      <c r="N19" s="147"/>
      <c r="O19" s="154"/>
      <c r="P19" s="172">
        <f t="shared" si="3"/>
        <v>0</v>
      </c>
      <c r="Q19" s="149"/>
      <c r="R19" s="154"/>
      <c r="S19" s="178">
        <f t="shared" si="4"/>
        <v>0</v>
      </c>
      <c r="T19" s="147"/>
      <c r="U19" s="154"/>
      <c r="V19" s="172">
        <f t="shared" si="5"/>
        <v>0</v>
      </c>
      <c r="W19" s="149"/>
      <c r="X19" s="154"/>
      <c r="Y19" s="178">
        <f t="shared" si="6"/>
        <v>0</v>
      </c>
      <c r="Z19" s="147"/>
      <c r="AA19" s="154"/>
      <c r="AB19" s="178">
        <f t="shared" si="7"/>
        <v>0</v>
      </c>
    </row>
    <row r="20" spans="1:28" ht="63" customHeight="1" x14ac:dyDescent="0.35">
      <c r="B20" s="129"/>
      <c r="C20" s="144"/>
      <c r="D20" s="145"/>
      <c r="E20" s="146"/>
      <c r="F20" s="151"/>
      <c r="G20" s="180">
        <f t="shared" si="0"/>
        <v>0</v>
      </c>
      <c r="H20" s="147"/>
      <c r="I20" s="154"/>
      <c r="J20" s="172">
        <f t="shared" si="1"/>
        <v>0</v>
      </c>
      <c r="K20" s="148"/>
      <c r="L20" s="156"/>
      <c r="M20" s="175">
        <f t="shared" si="2"/>
        <v>0</v>
      </c>
      <c r="N20" s="147"/>
      <c r="O20" s="154"/>
      <c r="P20" s="172">
        <f t="shared" si="3"/>
        <v>0</v>
      </c>
      <c r="Q20" s="149"/>
      <c r="R20" s="154"/>
      <c r="S20" s="178">
        <f t="shared" si="4"/>
        <v>0</v>
      </c>
      <c r="T20" s="147"/>
      <c r="U20" s="154"/>
      <c r="V20" s="172">
        <f t="shared" si="5"/>
        <v>0</v>
      </c>
      <c r="W20" s="149"/>
      <c r="X20" s="154"/>
      <c r="Y20" s="178">
        <f t="shared" si="6"/>
        <v>0</v>
      </c>
      <c r="Z20" s="147"/>
      <c r="AA20" s="154"/>
      <c r="AB20" s="178">
        <f t="shared" si="7"/>
        <v>0</v>
      </c>
    </row>
    <row r="21" spans="1:28" ht="63" customHeight="1" x14ac:dyDescent="0.35">
      <c r="B21" s="129"/>
      <c r="C21" s="144"/>
      <c r="D21" s="145"/>
      <c r="E21" s="146"/>
      <c r="F21" s="151"/>
      <c r="G21" s="180">
        <f t="shared" si="0"/>
        <v>0</v>
      </c>
      <c r="H21" s="147"/>
      <c r="I21" s="154"/>
      <c r="J21" s="172">
        <f t="shared" si="1"/>
        <v>0</v>
      </c>
      <c r="K21" s="148"/>
      <c r="L21" s="156"/>
      <c r="M21" s="175">
        <f t="shared" si="2"/>
        <v>0</v>
      </c>
      <c r="N21" s="147"/>
      <c r="O21" s="154"/>
      <c r="P21" s="172">
        <f t="shared" si="3"/>
        <v>0</v>
      </c>
      <c r="Q21" s="149"/>
      <c r="R21" s="154"/>
      <c r="S21" s="178">
        <f t="shared" si="4"/>
        <v>0</v>
      </c>
      <c r="T21" s="147"/>
      <c r="U21" s="154"/>
      <c r="V21" s="172">
        <f t="shared" si="5"/>
        <v>0</v>
      </c>
      <c r="W21" s="149"/>
      <c r="X21" s="154"/>
      <c r="Y21" s="178">
        <f t="shared" si="6"/>
        <v>0</v>
      </c>
      <c r="Z21" s="147"/>
      <c r="AA21" s="154"/>
      <c r="AB21" s="178">
        <f t="shared" si="7"/>
        <v>0</v>
      </c>
    </row>
    <row r="22" spans="1:28" ht="63" customHeight="1" thickBot="1" x14ac:dyDescent="0.4">
      <c r="B22" s="157"/>
      <c r="C22" s="158"/>
      <c r="D22" s="159"/>
      <c r="E22" s="160"/>
      <c r="F22" s="161"/>
      <c r="G22" s="182">
        <f t="shared" si="0"/>
        <v>0</v>
      </c>
      <c r="H22" s="162"/>
      <c r="I22" s="163"/>
      <c r="J22" s="174">
        <f t="shared" si="1"/>
        <v>0</v>
      </c>
      <c r="K22" s="164"/>
      <c r="L22" s="165"/>
      <c r="M22" s="177">
        <f t="shared" si="2"/>
        <v>0</v>
      </c>
      <c r="N22" s="162"/>
      <c r="O22" s="163"/>
      <c r="P22" s="174">
        <f t="shared" si="3"/>
        <v>0</v>
      </c>
      <c r="Q22" s="166"/>
      <c r="R22" s="163"/>
      <c r="S22" s="177">
        <f t="shared" si="4"/>
        <v>0</v>
      </c>
      <c r="T22" s="162"/>
      <c r="U22" s="163"/>
      <c r="V22" s="174">
        <f t="shared" si="5"/>
        <v>0</v>
      </c>
      <c r="W22" s="166"/>
      <c r="X22" s="163"/>
      <c r="Y22" s="177">
        <f t="shared" si="6"/>
        <v>0</v>
      </c>
      <c r="Z22" s="162"/>
      <c r="AA22" s="163"/>
      <c r="AB22" s="177">
        <f t="shared" si="7"/>
        <v>0</v>
      </c>
    </row>
    <row r="23" spans="1:28" s="169" customFormat="1" ht="36.75" customHeight="1" thickBot="1" x14ac:dyDescent="0.4">
      <c r="B23" s="279" t="s">
        <v>211</v>
      </c>
      <c r="C23" s="280"/>
      <c r="D23" s="281"/>
      <c r="E23" s="167"/>
      <c r="F23" s="168"/>
      <c r="G23" s="170">
        <f>SUM(G15:G22)</f>
        <v>0</v>
      </c>
      <c r="H23" s="167"/>
      <c r="I23" s="168"/>
      <c r="J23" s="170">
        <f>SUM(J15:J22)</f>
        <v>0</v>
      </c>
      <c r="K23" s="167"/>
      <c r="L23" s="168"/>
      <c r="M23" s="170">
        <f>SUM(M15:M22)</f>
        <v>0</v>
      </c>
      <c r="N23" s="167"/>
      <c r="O23" s="168"/>
      <c r="P23" s="170">
        <f>SUM(P15:P22)</f>
        <v>0</v>
      </c>
      <c r="Q23" s="167"/>
      <c r="R23" s="168"/>
      <c r="S23" s="170">
        <f>SUM(S15:S22)</f>
        <v>0</v>
      </c>
      <c r="T23" s="167"/>
      <c r="U23" s="168"/>
      <c r="V23" s="170">
        <f>SUM(V15:V22)</f>
        <v>0</v>
      </c>
      <c r="W23" s="167"/>
      <c r="X23" s="168"/>
      <c r="Y23" s="170">
        <f>SUM(Y15:Y22)</f>
        <v>0</v>
      </c>
      <c r="Z23" s="167"/>
      <c r="AA23" s="168"/>
      <c r="AB23" s="170">
        <f>SUM(AB15:AB22)</f>
        <v>0</v>
      </c>
    </row>
    <row r="24" spans="1:28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8" x14ac:dyDescent="0.35">
      <c r="B25" t="s">
        <v>212</v>
      </c>
    </row>
  </sheetData>
  <mergeCells count="14">
    <mergeCell ref="B23:D23"/>
    <mergeCell ref="T13:V13"/>
    <mergeCell ref="A1:J5"/>
    <mergeCell ref="W13:Y13"/>
    <mergeCell ref="D13:D14"/>
    <mergeCell ref="C13:C14"/>
    <mergeCell ref="B13:B14"/>
    <mergeCell ref="B10:I10"/>
    <mergeCell ref="Z13:AB13"/>
    <mergeCell ref="K13:M13"/>
    <mergeCell ref="E13:G13"/>
    <mergeCell ref="H13:J13"/>
    <mergeCell ref="N13:P13"/>
    <mergeCell ref="Q13:S1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0A04758300494386689994182524E3" ma:contentTypeVersion="13" ma:contentTypeDescription="Crée un document." ma:contentTypeScope="" ma:versionID="f7d7d899ed5548846b4306dac3df540b">
  <xsd:schema xmlns:xsd="http://www.w3.org/2001/XMLSchema" xmlns:xs="http://www.w3.org/2001/XMLSchema" xmlns:p="http://schemas.microsoft.com/office/2006/metadata/properties" xmlns:ns2="a8ad3bb5-d949-411e-a660-e84029e517e1" xmlns:ns3="8991367e-f4c8-4880-9713-20623cfc2571" targetNamespace="http://schemas.microsoft.com/office/2006/metadata/properties" ma:root="true" ma:fieldsID="e49a57ae26065317c485d14067a6c0bc" ns2:_="" ns3:_="">
    <xsd:import namespace="a8ad3bb5-d949-411e-a660-e84029e517e1"/>
    <xsd:import namespace="8991367e-f4c8-4880-9713-20623cfc2571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ad3bb5-d949-411e-a660-e84029e517e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1367e-f4c8-4880-9713-20623cfc2571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7cea315-77b3-4a34-b566-a19124297883}" ma:internalName="TaxCatchAll" ma:showField="CatchAllData" ma:web="8991367e-f4c8-4880-9713-20623cfc25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8ad3bb5-d949-411e-a660-e84029e517e1">
      <Terms xmlns="http://schemas.microsoft.com/office/infopath/2007/PartnerControls"/>
    </lcf76f155ced4ddcb4097134ff3c332f>
    <TaxCatchAll xmlns="8991367e-f4c8-4880-9713-20623cfc2571" xsi:nil="true"/>
    <SharedWithUsers xmlns="8991367e-f4c8-4880-9713-20623cfc2571">
      <UserInfo>
        <DisplayName>TANGUY John</DisplayName>
        <AccountId>78</AccountId>
        <AccountType/>
      </UserInfo>
      <UserInfo>
        <DisplayName>GAUDRON Thomas</DisplayName>
        <AccountId>108</AccountId>
        <AccountType/>
      </UserInfo>
      <UserInfo>
        <DisplayName>GAFFIE Stéphane</DisplayName>
        <AccountId>50</AccountId>
        <AccountType/>
      </UserInfo>
      <UserInfo>
        <DisplayName>DE SUAREZ D'AULAN Alexia</DisplayName>
        <AccountId>249</AccountId>
        <AccountType/>
      </UserInfo>
      <UserInfo>
        <DisplayName>LAUNAY Manon</DisplayName>
        <AccountId>263</AccountId>
        <AccountType/>
      </UserInfo>
      <UserInfo>
        <DisplayName>BLONDEL Dimitri</DisplayName>
        <AccountId>193</AccountId>
        <AccountType/>
      </UserInfo>
      <UserInfo>
        <DisplayName>PIHOUEE Etienne</DisplayName>
        <AccountId>41</AccountId>
        <AccountType/>
      </UserInfo>
      <UserInfo>
        <DisplayName>YANTIO Ghislain</DisplayName>
        <AccountId>272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7AE33CE-4F3C-42BC-87FC-146CD38F98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BC5C40-AA3A-4161-8090-9388971FC1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ad3bb5-d949-411e-a660-e84029e517e1"/>
    <ds:schemaRef ds:uri="8991367e-f4c8-4880-9713-20623cfc2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C87CB5-47AE-4373-8973-DD6E38FC7C71}">
  <ds:schemaRefs>
    <ds:schemaRef ds:uri="http://purl.org/dc/dcmitype/"/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8991367e-f4c8-4880-9713-20623cfc2571"/>
    <ds:schemaRef ds:uri="a8ad3bb5-d949-411e-a660-e84029e517e1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Base de données</vt:lpstr>
      <vt:lpstr>Bilan carbone</vt:lpstr>
      <vt:lpstr>Annexe 1</vt:lpstr>
      <vt:lpstr>Annexe 2</vt:lpstr>
    </vt:vector>
  </TitlesOfParts>
  <Manager/>
  <Company>Assystem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JELASSI Ilhem</dc:creator>
  <cp:keywords/>
  <dc:description/>
  <cp:lastModifiedBy>MARTIN Anaïs</cp:lastModifiedBy>
  <cp:revision/>
  <dcterms:created xsi:type="dcterms:W3CDTF">2023-05-11T09:36:07Z</dcterms:created>
  <dcterms:modified xsi:type="dcterms:W3CDTF">2024-04-25T12:46:17Z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a43e3e6-3266-4d25-b9fd-4b105bb37c35_Enabled">
    <vt:lpwstr>true</vt:lpwstr>
  </property>
  <property fmtid="{D5CDD505-2E9C-101B-9397-08002B2CF9AE}" pid="3" name="MSIP_Label_da43e3e6-3266-4d25-b9fd-4b105bb37c35_SetDate">
    <vt:lpwstr>2023-05-16T14:07:20Z</vt:lpwstr>
  </property>
  <property fmtid="{D5CDD505-2E9C-101B-9397-08002B2CF9AE}" pid="4" name="MSIP_Label_da43e3e6-3266-4d25-b9fd-4b105bb37c35_Method">
    <vt:lpwstr>Privileged</vt:lpwstr>
  </property>
  <property fmtid="{D5CDD505-2E9C-101B-9397-08002B2CF9AE}" pid="5" name="MSIP_Label_da43e3e6-3266-4d25-b9fd-4b105bb37c35_Name">
    <vt:lpwstr>Interne</vt:lpwstr>
  </property>
  <property fmtid="{D5CDD505-2E9C-101B-9397-08002B2CF9AE}" pid="6" name="MSIP_Label_da43e3e6-3266-4d25-b9fd-4b105bb37c35_SiteId">
    <vt:lpwstr>234851e9-b7a5-4031-94e2-883ee18a0e89</vt:lpwstr>
  </property>
  <property fmtid="{D5CDD505-2E9C-101B-9397-08002B2CF9AE}" pid="7" name="MSIP_Label_da43e3e6-3266-4d25-b9fd-4b105bb37c35_ActionId">
    <vt:lpwstr>9b7793d0-5e44-4ead-baad-c7e9d70cdc39</vt:lpwstr>
  </property>
  <property fmtid="{D5CDD505-2E9C-101B-9397-08002B2CF9AE}" pid="8" name="MSIP_Label_da43e3e6-3266-4d25-b9fd-4b105bb37c35_ContentBits">
    <vt:lpwstr>2</vt:lpwstr>
  </property>
  <property fmtid="{D5CDD505-2E9C-101B-9397-08002B2CF9AE}" pid="9" name="MediaServiceImageTags">
    <vt:lpwstr/>
  </property>
  <property fmtid="{D5CDD505-2E9C-101B-9397-08002B2CF9AE}" pid="10" name="ContentTypeId">
    <vt:lpwstr>0x010100C70A04758300494386689994182524E3</vt:lpwstr>
  </property>
</Properties>
</file>