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Logistique-Siege\ACHATS\04 - MAPA\Consultations 2024\Marché restauration IURC 2024\Cahier des charges\"/>
    </mc:Choice>
  </mc:AlternateContent>
  <bookViews>
    <workbookView xWindow="120" yWindow="105" windowWidth="20610" windowHeight="11040"/>
  </bookViews>
  <sheets>
    <sheet name="BPU" sheetId="10" r:id="rId1"/>
    <sheet name="DQE" sheetId="11" r:id="rId2"/>
    <sheet name="DECOMPOSITION PRIX" sheetId="8" r:id="rId3"/>
    <sheet name="DECOMPOSITION CHARGES PERSONNEL" sheetId="9" r:id="rId4"/>
  </sheets>
  <calcPr calcId="162913"/>
</workbook>
</file>

<file path=xl/calcChain.xml><?xml version="1.0" encoding="utf-8"?>
<calcChain xmlns="http://schemas.openxmlformats.org/spreadsheetml/2006/main">
  <c r="D51" i="10" l="1"/>
  <c r="D52" i="10"/>
  <c r="S15" i="8" l="1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14" i="8"/>
  <c r="S9" i="8"/>
  <c r="S10" i="8"/>
  <c r="S8" i="8"/>
  <c r="R9" i="8"/>
  <c r="R10" i="8"/>
  <c r="R8" i="8"/>
  <c r="R11" i="8" s="1"/>
  <c r="K20" i="8"/>
  <c r="L20" i="8" s="1"/>
  <c r="K21" i="8"/>
  <c r="L21" i="8" s="1"/>
  <c r="K19" i="8"/>
  <c r="L19" i="8" s="1"/>
  <c r="K10" i="8"/>
  <c r="L10" i="8" s="1"/>
  <c r="M10" i="8" s="1"/>
  <c r="K9" i="8"/>
  <c r="L9" i="8" s="1"/>
  <c r="M9" i="8" s="1"/>
  <c r="M13" i="8" s="1"/>
  <c r="F28" i="8"/>
  <c r="E27" i="8"/>
  <c r="F27" i="8" s="1"/>
  <c r="E28" i="8"/>
  <c r="E26" i="8"/>
  <c r="F26" i="8" s="1"/>
  <c r="F21" i="8"/>
  <c r="F18" i="8"/>
  <c r="E19" i="8"/>
  <c r="F19" i="8" s="1"/>
  <c r="E20" i="8"/>
  <c r="F20" i="8" s="1"/>
  <c r="E21" i="8"/>
  <c r="E18" i="8"/>
  <c r="E10" i="8"/>
  <c r="F10" i="8" s="1"/>
  <c r="E11" i="8"/>
  <c r="F11" i="8" s="1"/>
  <c r="E12" i="8"/>
  <c r="F12" i="8" s="1"/>
  <c r="E13" i="8"/>
  <c r="F13" i="8" s="1"/>
  <c r="E9" i="8"/>
  <c r="F9" i="8" s="1"/>
  <c r="C15" i="10"/>
  <c r="C16" i="10"/>
  <c r="C17" i="10"/>
  <c r="C18" i="10"/>
  <c r="C14" i="10"/>
  <c r="L22" i="8" l="1"/>
  <c r="F22" i="8"/>
  <c r="F14" i="8"/>
  <c r="D47" i="10"/>
  <c r="D16" i="11" l="1"/>
  <c r="D11" i="11"/>
  <c r="D12" i="11"/>
  <c r="D10" i="11"/>
  <c r="D13" i="11" l="1"/>
  <c r="C10" i="10"/>
  <c r="C11" i="10"/>
  <c r="C9" i="10"/>
  <c r="C12" i="10" l="1"/>
  <c r="B12" i="10"/>
  <c r="D20" i="11"/>
  <c r="D19" i="11"/>
  <c r="D18" i="11"/>
  <c r="D17" i="11"/>
  <c r="D21" i="11" l="1"/>
  <c r="D22" i="11" s="1"/>
  <c r="D23" i="11" s="1"/>
  <c r="D14" i="11"/>
  <c r="S39" i="8" l="1"/>
  <c r="F29" i="8"/>
  <c r="S11" i="8"/>
  <c r="Q11" i="8"/>
</calcChain>
</file>

<file path=xl/sharedStrings.xml><?xml version="1.0" encoding="utf-8"?>
<sst xmlns="http://schemas.openxmlformats.org/spreadsheetml/2006/main" count="252" uniqueCount="150">
  <si>
    <t>Denrées</t>
  </si>
  <si>
    <t>20g</t>
  </si>
  <si>
    <t>125g</t>
  </si>
  <si>
    <t>unité</t>
  </si>
  <si>
    <t>Signature et cachet du candidat</t>
  </si>
  <si>
    <t>Fait à</t>
  </si>
  <si>
    <t xml:space="preserve">Le </t>
  </si>
  <si>
    <t xml:space="preserve">Yaourt aux fruits 125 g </t>
  </si>
  <si>
    <t>PU HT</t>
  </si>
  <si>
    <t>Conditionnement</t>
  </si>
  <si>
    <t>PU TTC</t>
  </si>
  <si>
    <t xml:space="preserve">Beurre </t>
  </si>
  <si>
    <t>250 g</t>
  </si>
  <si>
    <t>16 g</t>
  </si>
  <si>
    <t>30 g</t>
  </si>
  <si>
    <t xml:space="preserve">Fromage blanc battu 20% </t>
  </si>
  <si>
    <t>100g</t>
  </si>
  <si>
    <t xml:space="preserve">Lait UHT 1/2 écrémé </t>
  </si>
  <si>
    <t>1 litre</t>
  </si>
  <si>
    <t xml:space="preserve">Petit Suisse nature 20% </t>
  </si>
  <si>
    <t>60g</t>
  </si>
  <si>
    <t xml:space="preserve">Yaourt nature </t>
  </si>
  <si>
    <t>Biscotte sachet de 2</t>
  </si>
  <si>
    <t>Biscotte sans sel sachet de 2</t>
  </si>
  <si>
    <t>Madeleine en individuel</t>
  </si>
  <si>
    <t>Poivre sachet individuel 0,14g</t>
  </si>
  <si>
    <t>Sel sachet individuel 0,8g</t>
  </si>
  <si>
    <t>Ketchup sachet individuel 10g</t>
  </si>
  <si>
    <t xml:space="preserve">Mayonnaise sachet individuel 10g </t>
  </si>
  <si>
    <t xml:space="preserve">Repas des patients </t>
  </si>
  <si>
    <t>Coûts fixes</t>
  </si>
  <si>
    <t>Montant / mois HT</t>
  </si>
  <si>
    <t>Montant / an HT</t>
  </si>
  <si>
    <t>Montant / an TTC</t>
  </si>
  <si>
    <t>Frais de personnel *</t>
  </si>
  <si>
    <t>Frais d'exploitation **</t>
  </si>
  <si>
    <t>boissons chaudes</t>
  </si>
  <si>
    <t>Hors d'œuvre</t>
  </si>
  <si>
    <t>Rémunération du titulaire ***</t>
  </si>
  <si>
    <t>Plat + Garniture (légumes et/ou féculent)</t>
  </si>
  <si>
    <t>Total :</t>
  </si>
  <si>
    <t>Beurre</t>
  </si>
  <si>
    <t>Miel, confiture</t>
  </si>
  <si>
    <t>Dessert</t>
  </si>
  <si>
    <t>Détail des frais d'Exploitation</t>
  </si>
  <si>
    <t>Mensuel HT</t>
  </si>
  <si>
    <t xml:space="preserve">sucre </t>
  </si>
  <si>
    <t>Sous Total :</t>
  </si>
  <si>
    <t>Annuel HT</t>
  </si>
  <si>
    <t>Fournitures et produits d'entretien pour la cuisine</t>
  </si>
  <si>
    <t>Repas des personnels</t>
  </si>
  <si>
    <t>Produits lessiviels</t>
  </si>
  <si>
    <t>Consommables d'hygiène (Gants, calots…)</t>
  </si>
  <si>
    <t>Tenues du personnel et leur entretien</t>
  </si>
  <si>
    <t>Potage</t>
  </si>
  <si>
    <t>Impôts et taxes</t>
  </si>
  <si>
    <t>Analyses bactériologiques</t>
  </si>
  <si>
    <t>Abonnement et consommations Téléphone / Internet</t>
  </si>
  <si>
    <t>Carburant</t>
  </si>
  <si>
    <t>Assurances RC</t>
  </si>
  <si>
    <t>Enquêtes de satisfaction</t>
  </si>
  <si>
    <t>Frais de siège frais de gestion</t>
  </si>
  <si>
    <t>* Frais de personnel : ensemble des frais de personnel et charges sociales afférentes (recrutement, formation, gestion administrative, remplacement, médecine du travail, frais d'encadrement et de suivi de la prestation…)</t>
  </si>
  <si>
    <t>Détail des postes et salaires</t>
  </si>
  <si>
    <t>Personnel</t>
  </si>
  <si>
    <t>Fonction</t>
  </si>
  <si>
    <t>Equivalent Temps plein</t>
  </si>
  <si>
    <t>Masse salariale chargée</t>
  </si>
  <si>
    <t>…</t>
  </si>
  <si>
    <t>Rationnaires</t>
  </si>
  <si>
    <t>Déjeuner standard / Décomposition 
des couts denrées</t>
  </si>
  <si>
    <t>Diner standard / Décomposition 
des couts denrées</t>
  </si>
  <si>
    <t>Déjeuner / Décomposition 
des couts denrées</t>
  </si>
  <si>
    <t>Diner / Décomposition 
des couts denrées</t>
  </si>
  <si>
    <t>Animation / Décoration</t>
  </si>
  <si>
    <t>Autres frais administratifs</t>
  </si>
  <si>
    <t>Autres dépenses (à préciser)</t>
  </si>
  <si>
    <t>*** Rémunération du titulaire : marge commerciale</t>
  </si>
  <si>
    <t>Consommables UU (Essuis-mains, Papier aluminium…)</t>
  </si>
  <si>
    <t>Véhicule de livraison et son entretien</t>
  </si>
  <si>
    <t>Audit Diagnostic des locaux / hygiène</t>
  </si>
  <si>
    <t>Matériel informatique (PC, imprimante, tablette…)</t>
  </si>
  <si>
    <t>Remplacement de la vaisselle (selon règle du CCAP)</t>
  </si>
  <si>
    <t>Matériels et fourniture de livraison de la cuisine satellite</t>
  </si>
  <si>
    <t>1 - Masse Salariale</t>
  </si>
  <si>
    <t>2 - Frais d'exploitation</t>
  </si>
  <si>
    <t>3 - Rémunération</t>
  </si>
  <si>
    <t>Sous-total part variable composants repas HT</t>
  </si>
  <si>
    <t>Petits-déjeuners patients</t>
  </si>
  <si>
    <t>Déjeuners patients</t>
  </si>
  <si>
    <t>Diners patients</t>
  </si>
  <si>
    <t>Déjeuners Personnels</t>
  </si>
  <si>
    <t>Diners Personnels</t>
  </si>
  <si>
    <t>2. Part alimentaire (commande des denrées)</t>
  </si>
  <si>
    <t>Rappel : le BPU est contractuel</t>
  </si>
  <si>
    <t>Fromage ou produit laitier</t>
  </si>
  <si>
    <t>Potage ou hors d'œuvre</t>
  </si>
  <si>
    <t>Fromage, produit laitier ou dessert</t>
  </si>
  <si>
    <t xml:space="preserve">1. Part fixe mensuelle </t>
  </si>
  <si>
    <t>Autres matériels mis à disposition (à détailler dans l'offre)</t>
  </si>
  <si>
    <t xml:space="preserve">Sous-total part fixe </t>
  </si>
  <si>
    <t>CUISINE CENTRALE ILLKIRCH - CUISINE SATELLITE STRASBOURG</t>
  </si>
  <si>
    <t>Service de restauration du Pôle IURC</t>
  </si>
  <si>
    <t>Fromages à tartiner (Portion individuelle 17-20 gr)</t>
  </si>
  <si>
    <t>Fromage emballé individuel (type Camembert, Emmental, St paulin, Pyrénées)</t>
  </si>
  <si>
    <t>Les quantités indiquées ne sont pas contractuelles. Elles sont basées sur les quantités de 2023.</t>
  </si>
  <si>
    <t>1. Part fixe HT</t>
  </si>
  <si>
    <t>Sous-total part fixe 1 + 2 + 3  HT</t>
  </si>
  <si>
    <t>2. Part alimentaire (commande des denrées) HT</t>
  </si>
  <si>
    <t>Sous-total estimatif TTC (10%)</t>
  </si>
  <si>
    <t xml:space="preserve">TOTAL ANNUEL ESTIMATIF TTC </t>
  </si>
  <si>
    <t>DETAIL QUANTITATIF ESTIMATIF (DQE)</t>
  </si>
  <si>
    <t>BORDEREAU DE PRIX UNITAIRE (BPU)</t>
  </si>
  <si>
    <t>Décomposition du prix - Base de calcul sur les rationnaires 2023 - Cuisine centrale Illkirch et cuisine satellite Strasbourg</t>
  </si>
  <si>
    <t>Cuisine centrale Illkirch - Cuisine satellite Strasbourg</t>
  </si>
  <si>
    <t>Catégorie de personnel (employé / cadre)</t>
  </si>
  <si>
    <t>Le chiffrage du BPU se fera selon la décomposition des prix figurant dans l'onglet "Décomposition prix"</t>
  </si>
  <si>
    <t>Mise à disposition de 5 chariots repas version dissociée, avec borne et leur installation</t>
  </si>
  <si>
    <t>Dénomination</t>
  </si>
  <si>
    <t>Marque</t>
  </si>
  <si>
    <t>petit déjeuner standard / Décomposition 
des couts denrées (selon annexe 4 du CCTP)</t>
  </si>
  <si>
    <t>Pain ou viennoiserie (moyenne 7 jours)</t>
  </si>
  <si>
    <t>Fromage / dessert</t>
  </si>
  <si>
    <t>PU HT selon CCTP*</t>
  </si>
  <si>
    <t>* 2 composants à choisir entre hors d'œuvre, fromage et dessert : tarif pris en compte = 2/3 du total de ces 3 composants</t>
  </si>
  <si>
    <t>** Frais d'exploitation : à détailler dans le tableau ci-dessus. Aucun autre frais que ceux listés et chiffrés ne pourra être pris en compte ultérieurement au dépôt de l'offre. Hors prestation complémentaire éventuelle (5 chariots repas)</t>
  </si>
  <si>
    <t>Autres fournitures (bureau, consommables informatiques…)</t>
  </si>
  <si>
    <t>Remplacement petit matériel de cuisine (selon CCAP)</t>
  </si>
  <si>
    <t>Prix unitaires en € HT</t>
  </si>
  <si>
    <t>Prix unitaires en € TTC (TVA 10%)</t>
  </si>
  <si>
    <t>1 - Masse Salariale (forfait mensuel)</t>
  </si>
  <si>
    <t>2 - Frais d'exploitation (forfait mensuel)</t>
  </si>
  <si>
    <t>3 - Rémunération (forfait mensuel)</t>
  </si>
  <si>
    <t>4 - Petit-déjeuner patient (l'unité)</t>
  </si>
  <si>
    <t>5 - Déjeuner patient (l'unité)</t>
  </si>
  <si>
    <t>6 - Diner patient (l'unité)</t>
  </si>
  <si>
    <t>7 - Déjeuner Personnel (l'unité)</t>
  </si>
  <si>
    <t>8 - Diner Personnel (l'unité)</t>
  </si>
  <si>
    <t>PU mensuel HT</t>
  </si>
  <si>
    <t>PU mensuel TTC</t>
  </si>
  <si>
    <t>DOTATIONS DENREES (y compris petits déjeuners) - A la date de l'offre</t>
  </si>
  <si>
    <t>TVA applicable au produit</t>
  </si>
  <si>
    <t>Confiture</t>
  </si>
  <si>
    <t>20 g</t>
  </si>
  <si>
    <t>Moutarde sachet individuel 4g</t>
  </si>
  <si>
    <t>Quantitatif estimatif</t>
  </si>
  <si>
    <t>250g</t>
  </si>
  <si>
    <t>15g</t>
  </si>
  <si>
    <t>30g</t>
  </si>
  <si>
    <t>Frais lors de la phase initiale préalable à la production (dossier d'agrément sanitaire, paramétrage du logiciel de restauration…)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</si>
</sst>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\ &quot;€&quot;"/>
    <numFmt numFmtId="166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indexed="56"/>
      <name val="Arial"/>
      <family val="2"/>
    </font>
    <font>
      <b/>
      <sz val="12"/>
      <color theme="3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20"/>
      <color rgb="FF00B0F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</font>
    <font>
      <b/>
      <sz val="16"/>
      <name val="Arial"/>
      <family val="2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double">
        <color rgb="FFFF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ashed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25" fillId="0" borderId="0"/>
    <xf numFmtId="43" fontId="7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5" fillId="6" borderId="1" xfId="0" applyFont="1" applyFill="1" applyBorder="1" applyAlignment="1">
      <alignment horizontal="left" vertical="center"/>
    </xf>
    <xf numFmtId="164" fontId="14" fillId="4" borderId="0" xfId="0" applyNumberFormat="1" applyFont="1" applyFill="1" applyBorder="1" applyAlignment="1">
      <alignment horizontal="right" vertical="center"/>
    </xf>
    <xf numFmtId="0" fontId="11" fillId="0" borderId="0" xfId="0" applyFont="1" applyBorder="1"/>
    <xf numFmtId="1" fontId="12" fillId="0" borderId="0" xfId="0" applyNumberFormat="1" applyFont="1" applyBorder="1" applyAlignment="1">
      <alignment horizontal="right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 vertical="center"/>
    </xf>
    <xf numFmtId="164" fontId="17" fillId="7" borderId="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44" fontId="10" fillId="0" borderId="0" xfId="1" applyFont="1"/>
    <xf numFmtId="44" fontId="11" fillId="0" borderId="0" xfId="1" applyFont="1"/>
    <xf numFmtId="44" fontId="0" fillId="0" borderId="0" xfId="1" applyFont="1"/>
    <xf numFmtId="0" fontId="12" fillId="0" borderId="0" xfId="0" applyFont="1" applyBorder="1"/>
    <xf numFmtId="0" fontId="20" fillId="0" borderId="16" xfId="0" applyFont="1" applyFill="1" applyBorder="1"/>
    <xf numFmtId="0" fontId="21" fillId="0" borderId="0" xfId="0" applyFont="1"/>
    <xf numFmtId="0" fontId="22" fillId="0" borderId="0" xfId="0" applyFont="1"/>
    <xf numFmtId="0" fontId="18" fillId="0" borderId="0" xfId="0" applyFont="1" applyFill="1"/>
    <xf numFmtId="0" fontId="0" fillId="0" borderId="0" xfId="0" applyFill="1"/>
    <xf numFmtId="0" fontId="23" fillId="0" borderId="0" xfId="0" applyFont="1"/>
    <xf numFmtId="0" fontId="24" fillId="0" borderId="0" xfId="0" applyFont="1"/>
    <xf numFmtId="0" fontId="12" fillId="8" borderId="1" xfId="2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1" fillId="0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9" fillId="9" borderId="1" xfId="0" applyFont="1" applyFill="1" applyBorder="1" applyAlignment="1">
      <alignment horizontal="right" vertical="center" wrapText="1"/>
    </xf>
    <xf numFmtId="164" fontId="3" fillId="11" borderId="1" xfId="0" applyNumberFormat="1" applyFont="1" applyFill="1" applyBorder="1" applyAlignment="1">
      <alignment horizontal="center" vertical="center"/>
    </xf>
    <xf numFmtId="11" fontId="3" fillId="0" borderId="1" xfId="0" applyNumberFormat="1" applyFont="1" applyBorder="1" applyAlignment="1">
      <alignment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1" fontId="14" fillId="6" borderId="13" xfId="0" applyNumberFormat="1" applyFont="1" applyFill="1" applyBorder="1" applyAlignment="1">
      <alignment horizontal="center" vertical="center"/>
    </xf>
    <xf numFmtId="164" fontId="14" fillId="6" borderId="14" xfId="0" applyNumberFormat="1" applyFont="1" applyFill="1" applyBorder="1" applyAlignment="1">
      <alignment horizontal="center" vertical="center"/>
    </xf>
    <xf numFmtId="164" fontId="14" fillId="6" borderId="15" xfId="0" applyNumberFormat="1" applyFont="1" applyFill="1" applyBorder="1" applyAlignment="1">
      <alignment horizontal="center" vertical="center"/>
    </xf>
    <xf numFmtId="164" fontId="14" fillId="6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165" fontId="12" fillId="0" borderId="11" xfId="0" applyNumberFormat="1" applyFont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8" fillId="7" borderId="1" xfId="0" applyFont="1" applyFill="1" applyBorder="1" applyAlignment="1" applyProtection="1">
      <alignment horizontal="center"/>
    </xf>
    <xf numFmtId="0" fontId="19" fillId="7" borderId="1" xfId="0" applyFont="1" applyFill="1" applyBorder="1" applyAlignment="1" applyProtection="1">
      <alignment horizontal="center" vertical="center"/>
    </xf>
    <xf numFmtId="44" fontId="18" fillId="7" borderId="1" xfId="1" applyFont="1" applyFill="1" applyBorder="1" applyAlignment="1" applyProtection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11" borderId="1" xfId="0" applyNumberFormat="1" applyFont="1" applyFill="1" applyBorder="1" applyAlignment="1" applyProtection="1">
      <alignment horizontal="center" vertical="center"/>
      <protection locked="0"/>
    </xf>
    <xf numFmtId="164" fontId="9" fillId="12" borderId="1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justify" wrapText="1"/>
    </xf>
    <xf numFmtId="0" fontId="9" fillId="0" borderId="19" xfId="0" applyFont="1" applyFill="1" applyBorder="1" applyAlignment="1">
      <alignment horizontal="center" vertical="justify" wrapText="1"/>
    </xf>
    <xf numFmtId="166" fontId="4" fillId="0" borderId="1" xfId="3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justify" wrapText="1"/>
    </xf>
    <xf numFmtId="0" fontId="9" fillId="9" borderId="1" xfId="0" applyFont="1" applyFill="1" applyBorder="1" applyAlignment="1">
      <alignment horizontal="right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right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horizontal="left" vertical="center"/>
    </xf>
    <xf numFmtId="0" fontId="12" fillId="7" borderId="4" xfId="0" applyFont="1" applyFill="1" applyBorder="1" applyAlignment="1" applyProtection="1">
      <alignment horizontal="left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2" fillId="7" borderId="6" xfId="0" applyFont="1" applyFill="1" applyBorder="1" applyAlignment="1" applyProtection="1">
      <alignment vertical="center" wrapText="1"/>
    </xf>
    <xf numFmtId="0" fontId="12" fillId="7" borderId="4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8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5" fillId="6" borderId="6" xfId="0" applyFont="1" applyFill="1" applyBorder="1" applyAlignment="1">
      <alignment horizontal="left" vertical="center"/>
    </xf>
    <xf numFmtId="0" fontId="15" fillId="6" borderId="17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top"/>
    </xf>
    <xf numFmtId="164" fontId="12" fillId="0" borderId="3" xfId="0" applyNumberFormat="1" applyFont="1" applyBorder="1" applyAlignment="1">
      <alignment horizontal="center" vertical="center"/>
    </xf>
    <xf numFmtId="164" fontId="12" fillId="0" borderId="22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4">
    <cellStyle name="Milliers" xfId="3" builtinId="3"/>
    <cellStyle name="Monétaire" xfId="1" builtinId="4"/>
    <cellStyle name="Normal" xfId="0" builtinId="0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0</xdr:rowOff>
    </xdr:from>
    <xdr:to>
      <xdr:col>0</xdr:col>
      <xdr:colOff>2066926</xdr:colOff>
      <xdr:row>1</xdr:row>
      <xdr:rowOff>152400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0"/>
          <a:ext cx="2019300" cy="485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0</xdr:rowOff>
    </xdr:from>
    <xdr:to>
      <xdr:col>0</xdr:col>
      <xdr:colOff>1971675</xdr:colOff>
      <xdr:row>2</xdr:row>
      <xdr:rowOff>66675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0"/>
          <a:ext cx="1924049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2213610</xdr:colOff>
      <xdr:row>2</xdr:row>
      <xdr:rowOff>172720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3610" cy="553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1537335</xdr:colOff>
      <xdr:row>2</xdr:row>
      <xdr:rowOff>172720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3610" cy="553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workbookViewId="0">
      <selection activeCell="D51" sqref="D51"/>
    </sheetView>
  </sheetViews>
  <sheetFormatPr baseColWidth="10" defaultRowHeight="15" x14ac:dyDescent="0.25"/>
  <cols>
    <col min="1" max="1" width="53.28515625" customWidth="1"/>
    <col min="2" max="2" width="21.7109375" style="39" customWidth="1"/>
    <col min="3" max="3" width="22.5703125" style="29" customWidth="1"/>
    <col min="4" max="4" width="22.5703125" customWidth="1"/>
  </cols>
  <sheetData>
    <row r="1" spans="1:3" s="1" customFormat="1" ht="33.75" customHeight="1" x14ac:dyDescent="0.3">
      <c r="B1" s="40"/>
      <c r="C1" s="46"/>
    </row>
    <row r="2" spans="1:3" s="1" customFormat="1" ht="14.25" customHeight="1" x14ac:dyDescent="0.3">
      <c r="B2" s="40"/>
      <c r="C2" s="46"/>
    </row>
    <row r="3" spans="1:3" s="1" customFormat="1" ht="14.25" customHeight="1" x14ac:dyDescent="0.3">
      <c r="B3" s="40"/>
      <c r="C3" s="46"/>
    </row>
    <row r="4" spans="1:3" s="1" customFormat="1" ht="18.75" customHeight="1" x14ac:dyDescent="0.3">
      <c r="A4" s="84" t="s">
        <v>102</v>
      </c>
      <c r="B4" s="83"/>
      <c r="C4" s="83"/>
    </row>
    <row r="5" spans="1:3" s="1" customFormat="1" ht="18.75" customHeight="1" x14ac:dyDescent="0.3"/>
    <row r="6" spans="1:3" s="1" customFormat="1" ht="18.75" x14ac:dyDescent="0.3">
      <c r="A6" s="83" t="s">
        <v>112</v>
      </c>
      <c r="B6" s="83"/>
      <c r="C6" s="83"/>
    </row>
    <row r="7" spans="1:3" s="1" customFormat="1" ht="18.75" customHeight="1" x14ac:dyDescent="0.3">
      <c r="A7" s="81" t="s">
        <v>101</v>
      </c>
      <c r="B7" s="82"/>
      <c r="C7" s="82"/>
    </row>
    <row r="8" spans="1:3" ht="36.75" customHeight="1" x14ac:dyDescent="0.25">
      <c r="A8" s="59" t="s">
        <v>98</v>
      </c>
      <c r="B8" s="76" t="s">
        <v>128</v>
      </c>
      <c r="C8" s="76" t="s">
        <v>129</v>
      </c>
    </row>
    <row r="9" spans="1:3" x14ac:dyDescent="0.25">
      <c r="A9" s="41" t="s">
        <v>130</v>
      </c>
      <c r="B9" s="42">
        <v>0</v>
      </c>
      <c r="C9" s="42">
        <f>B9*1.1</f>
        <v>0</v>
      </c>
    </row>
    <row r="10" spans="1:3" x14ac:dyDescent="0.25">
      <c r="A10" s="41" t="s">
        <v>131</v>
      </c>
      <c r="B10" s="42">
        <v>0</v>
      </c>
      <c r="C10" s="42">
        <f t="shared" ref="C10:C11" si="0">B10*1.1</f>
        <v>0</v>
      </c>
    </row>
    <row r="11" spans="1:3" x14ac:dyDescent="0.25">
      <c r="A11" s="41" t="s">
        <v>132</v>
      </c>
      <c r="B11" s="42">
        <v>0</v>
      </c>
      <c r="C11" s="42">
        <f t="shared" si="0"/>
        <v>0</v>
      </c>
    </row>
    <row r="12" spans="1:3" ht="15.75" customHeight="1" x14ac:dyDescent="0.25">
      <c r="A12" s="43" t="s">
        <v>100</v>
      </c>
      <c r="B12" s="44">
        <f>B9+B10+B11</f>
        <v>0</v>
      </c>
      <c r="C12" s="44">
        <f>C9+C10+C11</f>
        <v>0</v>
      </c>
    </row>
    <row r="13" spans="1:3" ht="30" x14ac:dyDescent="0.25">
      <c r="A13" s="59" t="s">
        <v>93</v>
      </c>
      <c r="B13" s="76" t="s">
        <v>128</v>
      </c>
      <c r="C13" s="76" t="s">
        <v>129</v>
      </c>
    </row>
    <row r="14" spans="1:3" x14ac:dyDescent="0.25">
      <c r="A14" s="45" t="s">
        <v>133</v>
      </c>
      <c r="B14" s="42">
        <v>0</v>
      </c>
      <c r="C14" s="42">
        <f>B14*1.1</f>
        <v>0</v>
      </c>
    </row>
    <row r="15" spans="1:3" x14ac:dyDescent="0.25">
      <c r="A15" s="45" t="s">
        <v>134</v>
      </c>
      <c r="B15" s="42">
        <v>0</v>
      </c>
      <c r="C15" s="42">
        <f t="shared" ref="C15:C18" si="1">B15*1.1</f>
        <v>0</v>
      </c>
    </row>
    <row r="16" spans="1:3" x14ac:dyDescent="0.25">
      <c r="A16" s="41" t="s">
        <v>135</v>
      </c>
      <c r="B16" s="42">
        <v>0</v>
      </c>
      <c r="C16" s="42">
        <f t="shared" si="1"/>
        <v>0</v>
      </c>
    </row>
    <row r="17" spans="1:5" x14ac:dyDescent="0.25">
      <c r="A17" s="45" t="s">
        <v>136</v>
      </c>
      <c r="B17" s="42">
        <v>0</v>
      </c>
      <c r="C17" s="42">
        <f t="shared" si="1"/>
        <v>0</v>
      </c>
    </row>
    <row r="18" spans="1:5" x14ac:dyDescent="0.25">
      <c r="A18" s="41" t="s">
        <v>137</v>
      </c>
      <c r="B18" s="42">
        <v>0</v>
      </c>
      <c r="C18" s="42">
        <f t="shared" si="1"/>
        <v>0</v>
      </c>
    </row>
    <row r="20" spans="1:5" ht="18.75" x14ac:dyDescent="0.3">
      <c r="A20" s="85" t="s">
        <v>94</v>
      </c>
      <c r="B20" s="85"/>
      <c r="C20" s="85"/>
    </row>
    <row r="21" spans="1:5" ht="33" customHeight="1" x14ac:dyDescent="0.25">
      <c r="A21" s="86" t="s">
        <v>116</v>
      </c>
      <c r="B21" s="86"/>
      <c r="C21" s="86"/>
    </row>
    <row r="23" spans="1:5" ht="32.25" customHeight="1" x14ac:dyDescent="0.25">
      <c r="A23" s="81" t="s">
        <v>140</v>
      </c>
      <c r="B23" s="82"/>
      <c r="C23" s="82"/>
      <c r="D23" s="82"/>
      <c r="E23" s="48"/>
    </row>
    <row r="24" spans="1:5" ht="18" x14ac:dyDescent="0.25">
      <c r="A24" s="87" t="s">
        <v>141</v>
      </c>
      <c r="B24" s="88"/>
      <c r="C24" s="88"/>
      <c r="D24" s="88"/>
      <c r="E24" s="48"/>
    </row>
    <row r="25" spans="1:5" ht="15.75" x14ac:dyDescent="0.25">
      <c r="A25" s="49" t="s">
        <v>0</v>
      </c>
      <c r="B25" s="50" t="s">
        <v>9</v>
      </c>
      <c r="C25" s="47" t="s">
        <v>8</v>
      </c>
      <c r="D25" s="47" t="s">
        <v>10</v>
      </c>
      <c r="E25" s="29"/>
    </row>
    <row r="26" spans="1:5" ht="15.75" customHeight="1" x14ac:dyDescent="0.25">
      <c r="A26" s="51" t="s">
        <v>11</v>
      </c>
      <c r="B26" s="52" t="s">
        <v>12</v>
      </c>
      <c r="C26" s="57"/>
      <c r="D26" s="57"/>
      <c r="E26" s="29"/>
    </row>
    <row r="27" spans="1:5" ht="15.75" x14ac:dyDescent="0.25">
      <c r="A27" s="51" t="s">
        <v>11</v>
      </c>
      <c r="B27" s="52" t="s">
        <v>13</v>
      </c>
      <c r="C27" s="57"/>
      <c r="D27" s="57"/>
      <c r="E27" s="29"/>
    </row>
    <row r="28" spans="1:5" ht="15.75" x14ac:dyDescent="0.25">
      <c r="A28" s="51" t="s">
        <v>142</v>
      </c>
      <c r="B28" s="52" t="s">
        <v>143</v>
      </c>
      <c r="C28" s="57"/>
      <c r="D28" s="57"/>
      <c r="E28" s="29"/>
    </row>
    <row r="29" spans="1:5" ht="15.75" x14ac:dyDescent="0.25">
      <c r="A29" s="51" t="s">
        <v>103</v>
      </c>
      <c r="B29" s="52" t="s">
        <v>1</v>
      </c>
      <c r="C29" s="57"/>
      <c r="D29" s="57"/>
      <c r="E29" s="29"/>
    </row>
    <row r="30" spans="1:5" ht="30" x14ac:dyDescent="0.25">
      <c r="A30" s="51" t="s">
        <v>104</v>
      </c>
      <c r="B30" s="52" t="s">
        <v>14</v>
      </c>
      <c r="C30" s="57"/>
      <c r="D30" s="58"/>
      <c r="E30" s="29"/>
    </row>
    <row r="31" spans="1:5" ht="15.75" x14ac:dyDescent="0.25">
      <c r="A31" s="51" t="s">
        <v>15</v>
      </c>
      <c r="B31" s="52" t="s">
        <v>16</v>
      </c>
      <c r="C31" s="57"/>
      <c r="D31" s="57"/>
      <c r="E31" s="29"/>
    </row>
    <row r="32" spans="1:5" ht="15.75" x14ac:dyDescent="0.25">
      <c r="A32" s="51" t="s">
        <v>17</v>
      </c>
      <c r="B32" s="52" t="s">
        <v>18</v>
      </c>
      <c r="C32" s="57"/>
      <c r="D32" s="57"/>
      <c r="E32" s="29"/>
    </row>
    <row r="33" spans="1:5" ht="15.75" x14ac:dyDescent="0.25">
      <c r="A33" s="51" t="s">
        <v>19</v>
      </c>
      <c r="B33" s="52" t="s">
        <v>20</v>
      </c>
      <c r="C33" s="57"/>
      <c r="D33" s="57"/>
      <c r="E33" s="29"/>
    </row>
    <row r="34" spans="1:5" ht="15.75" x14ac:dyDescent="0.25">
      <c r="A34" s="51" t="s">
        <v>21</v>
      </c>
      <c r="B34" s="52" t="s">
        <v>2</v>
      </c>
      <c r="C34" s="57"/>
      <c r="D34" s="57"/>
      <c r="E34" s="29"/>
    </row>
    <row r="35" spans="1:5" ht="15.75" x14ac:dyDescent="0.25">
      <c r="A35" s="51" t="s">
        <v>7</v>
      </c>
      <c r="B35" s="52" t="s">
        <v>2</v>
      </c>
      <c r="C35" s="57"/>
      <c r="D35" s="57"/>
      <c r="E35" s="29"/>
    </row>
    <row r="36" spans="1:5" ht="15.75" customHeight="1" x14ac:dyDescent="0.25">
      <c r="A36" s="51" t="s">
        <v>22</v>
      </c>
      <c r="B36" s="52" t="s">
        <v>3</v>
      </c>
      <c r="C36" s="57"/>
      <c r="D36" s="57"/>
      <c r="E36" s="29"/>
    </row>
    <row r="37" spans="1:5" ht="15.75" x14ac:dyDescent="0.25">
      <c r="A37" s="51" t="s">
        <v>23</v>
      </c>
      <c r="B37" s="52" t="s">
        <v>3</v>
      </c>
      <c r="C37" s="57"/>
      <c r="D37" s="57"/>
      <c r="E37" s="29"/>
    </row>
    <row r="38" spans="1:5" ht="15.75" x14ac:dyDescent="0.25">
      <c r="A38" s="51" t="s">
        <v>24</v>
      </c>
      <c r="B38" s="52" t="s">
        <v>3</v>
      </c>
      <c r="C38" s="57"/>
      <c r="D38" s="57"/>
      <c r="E38" s="29"/>
    </row>
    <row r="39" spans="1:5" ht="15.75" x14ac:dyDescent="0.25">
      <c r="A39" s="51" t="s">
        <v>25</v>
      </c>
      <c r="B39" s="52" t="s">
        <v>3</v>
      </c>
      <c r="C39" s="57"/>
      <c r="D39" s="57"/>
      <c r="E39" s="29"/>
    </row>
    <row r="40" spans="1:5" ht="15.75" x14ac:dyDescent="0.25">
      <c r="A40" s="51" t="s">
        <v>26</v>
      </c>
      <c r="B40" s="52" t="s">
        <v>3</v>
      </c>
      <c r="C40" s="57"/>
      <c r="D40" s="57"/>
      <c r="E40" s="29"/>
    </row>
    <row r="41" spans="1:5" ht="15.75" x14ac:dyDescent="0.25">
      <c r="A41" s="51" t="s">
        <v>27</v>
      </c>
      <c r="B41" s="52" t="s">
        <v>3</v>
      </c>
      <c r="C41" s="57"/>
      <c r="D41" s="57"/>
      <c r="E41" s="29"/>
    </row>
    <row r="42" spans="1:5" ht="15.75" x14ac:dyDescent="0.25">
      <c r="A42" s="51" t="s">
        <v>28</v>
      </c>
      <c r="B42" s="52" t="s">
        <v>3</v>
      </c>
      <c r="C42" s="57"/>
      <c r="D42" s="57"/>
      <c r="E42" s="29"/>
    </row>
    <row r="43" spans="1:5" ht="15.75" x14ac:dyDescent="0.25">
      <c r="A43" s="51" t="s">
        <v>144</v>
      </c>
      <c r="B43" s="52" t="s">
        <v>3</v>
      </c>
      <c r="C43" s="57"/>
      <c r="D43" s="57"/>
      <c r="E43" s="29"/>
    </row>
    <row r="44" spans="1:5" ht="15.75" x14ac:dyDescent="0.25">
      <c r="A44" s="54"/>
      <c r="B44" s="55"/>
      <c r="C44" s="56"/>
      <c r="D44" s="56"/>
      <c r="E44" s="29"/>
    </row>
    <row r="45" spans="1:5" ht="18" x14ac:dyDescent="0.25">
      <c r="A45" s="81" t="s">
        <v>117</v>
      </c>
      <c r="B45" s="82"/>
      <c r="C45" s="82"/>
      <c r="D45" s="82"/>
    </row>
    <row r="46" spans="1:5" ht="15.75" x14ac:dyDescent="0.25">
      <c r="A46" s="49" t="s">
        <v>118</v>
      </c>
      <c r="B46" s="50" t="s">
        <v>119</v>
      </c>
      <c r="C46" s="47" t="s">
        <v>138</v>
      </c>
      <c r="D46" s="47" t="s">
        <v>139</v>
      </c>
    </row>
    <row r="47" spans="1:5" ht="15.75" x14ac:dyDescent="0.25">
      <c r="A47" s="49"/>
      <c r="B47" s="50"/>
      <c r="C47" s="47"/>
      <c r="D47" s="57">
        <f>C47*1.2</f>
        <v>0</v>
      </c>
    </row>
    <row r="49" spans="1:4" ht="36" customHeight="1" x14ac:dyDescent="0.25">
      <c r="A49" s="81" t="s">
        <v>149</v>
      </c>
      <c r="B49" s="82"/>
      <c r="C49" s="82"/>
      <c r="D49" s="82"/>
    </row>
    <row r="50" spans="1:4" ht="15.75" x14ac:dyDescent="0.25">
      <c r="A50" s="127" t="s">
        <v>118</v>
      </c>
      <c r="B50" s="128"/>
      <c r="C50" s="47" t="s">
        <v>8</v>
      </c>
      <c r="D50" s="47" t="s">
        <v>10</v>
      </c>
    </row>
    <row r="51" spans="1:4" ht="15.75" x14ac:dyDescent="0.25">
      <c r="A51" s="127"/>
      <c r="B51" s="128"/>
      <c r="C51" s="47"/>
      <c r="D51" s="57">
        <f>C51*1.2</f>
        <v>0</v>
      </c>
    </row>
    <row r="52" spans="1:4" ht="15.75" x14ac:dyDescent="0.25">
      <c r="A52" s="127"/>
      <c r="B52" s="128"/>
      <c r="C52" s="47"/>
      <c r="D52" s="57">
        <f>C52*1.2</f>
        <v>0</v>
      </c>
    </row>
    <row r="54" spans="1:4" x14ac:dyDescent="0.25">
      <c r="A54" s="26" t="s">
        <v>5</v>
      </c>
      <c r="B54" s="26" t="s">
        <v>4</v>
      </c>
    </row>
    <row r="55" spans="1:4" x14ac:dyDescent="0.25">
      <c r="A55" s="26" t="s">
        <v>6</v>
      </c>
      <c r="B55" s="26"/>
    </row>
  </sheetData>
  <mergeCells count="12">
    <mergeCell ref="A49:D49"/>
    <mergeCell ref="A50:B50"/>
    <mergeCell ref="A51:B51"/>
    <mergeCell ref="A52:B52"/>
    <mergeCell ref="A45:D45"/>
    <mergeCell ref="A23:D23"/>
    <mergeCell ref="A7:C7"/>
    <mergeCell ref="A6:C6"/>
    <mergeCell ref="A4:C4"/>
    <mergeCell ref="A20:C20"/>
    <mergeCell ref="A21:C21"/>
    <mergeCell ref="A24:D24"/>
  </mergeCells>
  <pageMargins left="0.7" right="0.7" top="0.75" bottom="0.75" header="0.3" footer="0.3"/>
  <pageSetup paperSize="9" scale="74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D41" sqref="D41"/>
    </sheetView>
  </sheetViews>
  <sheetFormatPr baseColWidth="10" defaultRowHeight="15" x14ac:dyDescent="0.25"/>
  <cols>
    <col min="1" max="1" width="36.42578125" customWidth="1"/>
    <col min="2" max="2" width="15.28515625" style="39" customWidth="1"/>
    <col min="3" max="3" width="19.85546875" customWidth="1"/>
    <col min="4" max="4" width="20.28515625" customWidth="1"/>
    <col min="5" max="5" width="19.85546875" customWidth="1"/>
    <col min="6" max="6" width="19.7109375" customWidth="1"/>
  </cols>
  <sheetData>
    <row r="1" spans="1:4" s="1" customFormat="1" ht="33.75" customHeight="1" x14ac:dyDescent="0.3"/>
    <row r="2" spans="1:4" s="1" customFormat="1" ht="14.25" customHeight="1" x14ac:dyDescent="0.3"/>
    <row r="3" spans="1:4" s="1" customFormat="1" ht="14.25" customHeight="1" x14ac:dyDescent="0.3"/>
    <row r="4" spans="1:4" s="1" customFormat="1" ht="14.25" customHeight="1" x14ac:dyDescent="0.3"/>
    <row r="5" spans="1:4" s="1" customFormat="1" ht="18.75" customHeight="1" x14ac:dyDescent="0.3">
      <c r="A5" s="83" t="s">
        <v>102</v>
      </c>
      <c r="B5" s="83"/>
      <c r="C5" s="83"/>
      <c r="D5" s="83"/>
    </row>
    <row r="6" spans="1:4" s="1" customFormat="1" ht="18.75" customHeight="1" x14ac:dyDescent="0.3"/>
    <row r="7" spans="1:4" s="1" customFormat="1" ht="18.75" customHeight="1" x14ac:dyDescent="0.3">
      <c r="A7" s="83" t="s">
        <v>111</v>
      </c>
      <c r="B7" s="83"/>
      <c r="C7" s="83"/>
      <c r="D7" s="93"/>
    </row>
    <row r="8" spans="1:4" s="1" customFormat="1" ht="18.75" x14ac:dyDescent="0.3">
      <c r="A8" s="81" t="s">
        <v>101</v>
      </c>
      <c r="B8" s="82"/>
      <c r="C8" s="82"/>
      <c r="D8" s="94"/>
    </row>
    <row r="9" spans="1:4" ht="15.75" x14ac:dyDescent="0.25">
      <c r="A9" s="96" t="s">
        <v>106</v>
      </c>
      <c r="B9" s="97"/>
      <c r="C9" s="97"/>
      <c r="D9" s="98"/>
    </row>
    <row r="10" spans="1:4" x14ac:dyDescent="0.25">
      <c r="A10" s="41" t="s">
        <v>84</v>
      </c>
      <c r="B10" s="53">
        <v>12</v>
      </c>
      <c r="C10" s="73">
        <v>0</v>
      </c>
      <c r="D10" s="42">
        <f>B10*C10</f>
        <v>0</v>
      </c>
    </row>
    <row r="11" spans="1:4" x14ac:dyDescent="0.25">
      <c r="A11" s="41" t="s">
        <v>85</v>
      </c>
      <c r="B11" s="53">
        <v>12</v>
      </c>
      <c r="C11" s="73">
        <v>0</v>
      </c>
      <c r="D11" s="42">
        <f t="shared" ref="D11:D12" si="0">B11*C11</f>
        <v>0</v>
      </c>
    </row>
    <row r="12" spans="1:4" x14ac:dyDescent="0.25">
      <c r="A12" s="41" t="s">
        <v>86</v>
      </c>
      <c r="B12" s="53">
        <v>12</v>
      </c>
      <c r="C12" s="73">
        <v>0</v>
      </c>
      <c r="D12" s="42">
        <f t="shared" si="0"/>
        <v>0</v>
      </c>
    </row>
    <row r="13" spans="1:4" ht="15.75" x14ac:dyDescent="0.25">
      <c r="A13" s="92" t="s">
        <v>107</v>
      </c>
      <c r="B13" s="92"/>
      <c r="C13" s="92"/>
      <c r="D13" s="44">
        <f>D10+D11+D12</f>
        <v>0</v>
      </c>
    </row>
    <row r="14" spans="1:4" ht="15.75" x14ac:dyDescent="0.25">
      <c r="A14" s="43"/>
      <c r="B14" s="92" t="s">
        <v>109</v>
      </c>
      <c r="C14" s="92"/>
      <c r="D14" s="44">
        <f>D13*1.2</f>
        <v>0</v>
      </c>
    </row>
    <row r="15" spans="1:4" ht="15.75" x14ac:dyDescent="0.25">
      <c r="A15" s="96" t="s">
        <v>108</v>
      </c>
      <c r="B15" s="97"/>
      <c r="C15" s="97"/>
      <c r="D15" s="98"/>
    </row>
    <row r="16" spans="1:4" x14ac:dyDescent="0.25">
      <c r="A16" s="45" t="s">
        <v>88</v>
      </c>
      <c r="B16" s="53">
        <v>56777</v>
      </c>
      <c r="C16" s="73">
        <v>0</v>
      </c>
      <c r="D16" s="42">
        <f>B16*C16</f>
        <v>0</v>
      </c>
    </row>
    <row r="17" spans="1:6" x14ac:dyDescent="0.25">
      <c r="A17" s="45" t="s">
        <v>89</v>
      </c>
      <c r="B17" s="53">
        <v>58408</v>
      </c>
      <c r="C17" s="73">
        <v>0</v>
      </c>
      <c r="D17" s="42">
        <f t="shared" ref="D17:D20" si="1">B17*C17</f>
        <v>0</v>
      </c>
    </row>
    <row r="18" spans="1:6" x14ac:dyDescent="0.25">
      <c r="A18" s="41" t="s">
        <v>90</v>
      </c>
      <c r="B18" s="53">
        <v>58277</v>
      </c>
      <c r="C18" s="73">
        <v>0</v>
      </c>
      <c r="D18" s="42">
        <f t="shared" si="1"/>
        <v>0</v>
      </c>
    </row>
    <row r="19" spans="1:6" x14ac:dyDescent="0.25">
      <c r="A19" s="45" t="s">
        <v>91</v>
      </c>
      <c r="B19" s="53">
        <v>38155</v>
      </c>
      <c r="C19" s="73">
        <v>0</v>
      </c>
      <c r="D19" s="42">
        <f t="shared" si="1"/>
        <v>0</v>
      </c>
    </row>
    <row r="20" spans="1:6" x14ac:dyDescent="0.25">
      <c r="A20" s="41" t="s">
        <v>92</v>
      </c>
      <c r="B20" s="53">
        <v>5110</v>
      </c>
      <c r="C20" s="73">
        <v>0</v>
      </c>
      <c r="D20" s="42">
        <f t="shared" si="1"/>
        <v>0</v>
      </c>
    </row>
    <row r="21" spans="1:6" ht="15.75" x14ac:dyDescent="0.25">
      <c r="A21" s="92" t="s">
        <v>87</v>
      </c>
      <c r="B21" s="92"/>
      <c r="C21" s="92"/>
      <c r="D21" s="74">
        <f>SUM(D16:D20)</f>
        <v>0</v>
      </c>
    </row>
    <row r="22" spans="1:6" ht="15.75" x14ac:dyDescent="0.25">
      <c r="A22" s="43"/>
      <c r="B22" s="92" t="s">
        <v>109</v>
      </c>
      <c r="C22" s="92"/>
      <c r="D22" s="44">
        <f>D21*1.1</f>
        <v>0</v>
      </c>
    </row>
    <row r="23" spans="1:6" ht="21" customHeight="1" x14ac:dyDescent="0.25">
      <c r="A23" s="95" t="s">
        <v>110</v>
      </c>
      <c r="B23" s="95"/>
      <c r="C23" s="95"/>
      <c r="D23" s="75">
        <f>D14+D22</f>
        <v>0</v>
      </c>
    </row>
    <row r="25" spans="1:6" ht="30.75" customHeight="1" x14ac:dyDescent="0.25">
      <c r="A25" s="91" t="s">
        <v>105</v>
      </c>
      <c r="B25" s="91"/>
      <c r="C25" s="91"/>
      <c r="D25" s="91"/>
    </row>
    <row r="26" spans="1:6" ht="15.75" x14ac:dyDescent="0.25">
      <c r="A26" s="77"/>
      <c r="B26" s="78"/>
      <c r="C26" s="78"/>
      <c r="D26" s="78"/>
    </row>
    <row r="27" spans="1:6" ht="18" customHeight="1" x14ac:dyDescent="0.25">
      <c r="A27" s="84" t="s">
        <v>140</v>
      </c>
      <c r="B27" s="83"/>
      <c r="C27" s="83"/>
      <c r="D27" s="83"/>
      <c r="E27" s="83"/>
      <c r="F27" s="83"/>
    </row>
    <row r="28" spans="1:6" ht="15.75" x14ac:dyDescent="0.25">
      <c r="A28" s="89" t="s">
        <v>141</v>
      </c>
      <c r="B28" s="90"/>
      <c r="C28" s="90"/>
      <c r="D28" s="90"/>
      <c r="E28" s="90"/>
      <c r="F28" s="90"/>
    </row>
    <row r="29" spans="1:6" ht="31.5" x14ac:dyDescent="0.25">
      <c r="A29" s="49" t="s">
        <v>0</v>
      </c>
      <c r="B29" s="50" t="s">
        <v>9</v>
      </c>
      <c r="C29" s="50" t="s">
        <v>145</v>
      </c>
      <c r="D29" s="50" t="s">
        <v>119</v>
      </c>
      <c r="E29" s="47" t="s">
        <v>8</v>
      </c>
      <c r="F29" s="47" t="s">
        <v>10</v>
      </c>
    </row>
    <row r="30" spans="1:6" x14ac:dyDescent="0.25">
      <c r="A30" s="51" t="s">
        <v>11</v>
      </c>
      <c r="B30" s="52" t="s">
        <v>146</v>
      </c>
      <c r="C30" s="79">
        <v>1000</v>
      </c>
      <c r="D30" s="80"/>
      <c r="E30" s="58"/>
      <c r="F30" s="58"/>
    </row>
    <row r="31" spans="1:6" x14ac:dyDescent="0.25">
      <c r="A31" s="51" t="s">
        <v>11</v>
      </c>
      <c r="B31" s="52" t="s">
        <v>147</v>
      </c>
      <c r="C31" s="79">
        <v>5500</v>
      </c>
      <c r="D31" s="80"/>
      <c r="E31" s="58"/>
      <c r="F31" s="58"/>
    </row>
    <row r="32" spans="1:6" x14ac:dyDescent="0.25">
      <c r="A32" s="51" t="s">
        <v>142</v>
      </c>
      <c r="B32" s="52" t="s">
        <v>1</v>
      </c>
      <c r="C32" s="79">
        <v>1600</v>
      </c>
      <c r="D32" s="80"/>
      <c r="E32" s="58"/>
      <c r="F32" s="58"/>
    </row>
    <row r="33" spans="1:6" ht="30" x14ac:dyDescent="0.25">
      <c r="A33" s="51" t="s">
        <v>103</v>
      </c>
      <c r="B33" s="52" t="s">
        <v>1</v>
      </c>
      <c r="C33" s="79">
        <v>1600</v>
      </c>
      <c r="D33" s="80"/>
      <c r="E33" s="58"/>
      <c r="F33" s="58"/>
    </row>
    <row r="34" spans="1:6" ht="45" x14ac:dyDescent="0.25">
      <c r="A34" s="51" t="s">
        <v>104</v>
      </c>
      <c r="B34" s="52" t="s">
        <v>148</v>
      </c>
      <c r="C34" s="79">
        <v>2000</v>
      </c>
      <c r="D34" s="80"/>
      <c r="E34" s="58"/>
      <c r="F34" s="58"/>
    </row>
    <row r="35" spans="1:6" x14ac:dyDescent="0.25">
      <c r="A35" s="51" t="s">
        <v>15</v>
      </c>
      <c r="B35" s="52" t="s">
        <v>16</v>
      </c>
      <c r="C35" s="79">
        <v>1500</v>
      </c>
      <c r="D35" s="80"/>
      <c r="E35" s="58"/>
      <c r="F35" s="58"/>
    </row>
    <row r="36" spans="1:6" x14ac:dyDescent="0.25">
      <c r="A36" s="51" t="s">
        <v>17</v>
      </c>
      <c r="B36" s="52" t="s">
        <v>18</v>
      </c>
      <c r="C36" s="79">
        <v>300</v>
      </c>
      <c r="D36" s="80"/>
      <c r="E36" s="58"/>
      <c r="F36" s="58"/>
    </row>
    <row r="37" spans="1:6" x14ac:dyDescent="0.25">
      <c r="A37" s="51" t="s">
        <v>19</v>
      </c>
      <c r="B37" s="52" t="s">
        <v>20</v>
      </c>
      <c r="C37" s="79">
        <v>300</v>
      </c>
      <c r="D37" s="80"/>
      <c r="E37" s="58"/>
      <c r="F37" s="58"/>
    </row>
    <row r="38" spans="1:6" x14ac:dyDescent="0.25">
      <c r="A38" s="51" t="s">
        <v>21</v>
      </c>
      <c r="B38" s="52" t="s">
        <v>2</v>
      </c>
      <c r="C38" s="79">
        <v>1500</v>
      </c>
      <c r="D38" s="80"/>
      <c r="E38" s="58"/>
      <c r="F38" s="58"/>
    </row>
    <row r="39" spans="1:6" x14ac:dyDescent="0.25">
      <c r="A39" s="51" t="s">
        <v>7</v>
      </c>
      <c r="B39" s="52" t="s">
        <v>2</v>
      </c>
      <c r="C39" s="79">
        <v>1000</v>
      </c>
      <c r="D39" s="80"/>
      <c r="E39" s="58"/>
      <c r="F39" s="58"/>
    </row>
    <row r="40" spans="1:6" x14ac:dyDescent="0.25">
      <c r="A40" s="51" t="s">
        <v>22</v>
      </c>
      <c r="B40" s="52" t="s">
        <v>3</v>
      </c>
      <c r="C40" s="79">
        <v>2000</v>
      </c>
      <c r="D40" s="80"/>
      <c r="E40" s="58"/>
      <c r="F40" s="58"/>
    </row>
    <row r="41" spans="1:6" x14ac:dyDescent="0.25">
      <c r="A41" s="51" t="s">
        <v>23</v>
      </c>
      <c r="B41" s="52" t="s">
        <v>3</v>
      </c>
      <c r="C41" s="79">
        <v>2000</v>
      </c>
      <c r="D41" s="80"/>
      <c r="E41" s="58"/>
      <c r="F41" s="58"/>
    </row>
    <row r="42" spans="1:6" x14ac:dyDescent="0.25">
      <c r="A42" s="51" t="s">
        <v>24</v>
      </c>
      <c r="B42" s="52" t="s">
        <v>3</v>
      </c>
      <c r="C42" s="79">
        <v>600</v>
      </c>
      <c r="D42" s="80"/>
      <c r="E42" s="58"/>
      <c r="F42" s="58"/>
    </row>
    <row r="43" spans="1:6" x14ac:dyDescent="0.25">
      <c r="A43" s="51" t="s">
        <v>25</v>
      </c>
      <c r="B43" s="52" t="s">
        <v>3</v>
      </c>
      <c r="C43" s="79">
        <v>40000</v>
      </c>
      <c r="D43" s="80"/>
      <c r="E43" s="58"/>
      <c r="F43" s="58"/>
    </row>
    <row r="44" spans="1:6" x14ac:dyDescent="0.25">
      <c r="A44" s="51" t="s">
        <v>26</v>
      </c>
      <c r="B44" s="52" t="s">
        <v>3</v>
      </c>
      <c r="C44" s="79">
        <v>40000</v>
      </c>
      <c r="D44" s="80"/>
      <c r="E44" s="58"/>
      <c r="F44" s="58"/>
    </row>
    <row r="45" spans="1:6" x14ac:dyDescent="0.25">
      <c r="A45" s="51" t="s">
        <v>27</v>
      </c>
      <c r="B45" s="52" t="s">
        <v>3</v>
      </c>
      <c r="C45" s="79">
        <v>40000</v>
      </c>
      <c r="D45" s="80"/>
      <c r="E45" s="58"/>
      <c r="F45" s="58"/>
    </row>
    <row r="46" spans="1:6" x14ac:dyDescent="0.25">
      <c r="A46" s="51" t="s">
        <v>28</v>
      </c>
      <c r="B46" s="52" t="s">
        <v>3</v>
      </c>
      <c r="C46" s="79">
        <v>40000</v>
      </c>
      <c r="D46" s="80"/>
      <c r="E46" s="58"/>
      <c r="F46" s="58"/>
    </row>
    <row r="47" spans="1:6" x14ac:dyDescent="0.25">
      <c r="A47" s="51" t="s">
        <v>144</v>
      </c>
      <c r="B47" s="52" t="s">
        <v>3</v>
      </c>
      <c r="C47" s="79">
        <v>40000</v>
      </c>
      <c r="D47" s="80"/>
      <c r="E47" s="58"/>
      <c r="F47" s="58"/>
    </row>
    <row r="49" spans="1:2" x14ac:dyDescent="0.25">
      <c r="A49" s="26" t="s">
        <v>5</v>
      </c>
      <c r="B49" s="26" t="s">
        <v>4</v>
      </c>
    </row>
    <row r="50" spans="1:2" x14ac:dyDescent="0.25">
      <c r="A50" s="26" t="s">
        <v>6</v>
      </c>
      <c r="B50" s="26"/>
    </row>
  </sheetData>
  <mergeCells count="13">
    <mergeCell ref="A27:F27"/>
    <mergeCell ref="A28:F28"/>
    <mergeCell ref="A25:D25"/>
    <mergeCell ref="A21:C21"/>
    <mergeCell ref="A5:D5"/>
    <mergeCell ref="A7:D7"/>
    <mergeCell ref="A8:D8"/>
    <mergeCell ref="B22:C22"/>
    <mergeCell ref="A23:C23"/>
    <mergeCell ref="A9:D9"/>
    <mergeCell ref="A15:D15"/>
    <mergeCell ref="A13:C13"/>
    <mergeCell ref="B14:C14"/>
  </mergeCells>
  <pageMargins left="0.7" right="0.7" top="0.75" bottom="0.75" header="0.3" footer="0.3"/>
  <pageSetup paperSize="9" scale="95" fitToHeight="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opLeftCell="B1" workbookViewId="0">
      <selection activeCell="F14" sqref="F14"/>
    </sheetView>
  </sheetViews>
  <sheetFormatPr baseColWidth="10" defaultRowHeight="15" x14ac:dyDescent="0.25"/>
  <cols>
    <col min="1" max="1" width="0" hidden="1" customWidth="1"/>
    <col min="2" max="2" width="38.5703125" style="2" customWidth="1"/>
    <col min="3" max="3" width="12.28515625" style="27" customWidth="1"/>
    <col min="4" max="4" width="14.5703125" style="2" customWidth="1"/>
    <col min="5" max="5" width="15.5703125" style="2" customWidth="1"/>
    <col min="6" max="6" width="17.5703125" style="2" customWidth="1"/>
    <col min="7" max="7" width="2.85546875" style="2" customWidth="1"/>
    <col min="8" max="8" width="35.42578125" style="2" customWidth="1"/>
    <col min="9" max="9" width="13.85546875" style="2" customWidth="1"/>
    <col min="10" max="10" width="16.7109375" style="2" customWidth="1"/>
    <col min="11" max="11" width="18.5703125" style="2" customWidth="1"/>
    <col min="12" max="12" width="17.140625" style="2" customWidth="1"/>
    <col min="13" max="13" width="17.7109375" style="2" customWidth="1"/>
    <col min="14" max="14" width="2.28515625" style="2" customWidth="1"/>
    <col min="15" max="15" width="29.5703125" style="2" customWidth="1"/>
    <col min="16" max="16" width="21.28515625" style="2" customWidth="1"/>
    <col min="17" max="17" width="17.5703125" style="2" customWidth="1"/>
    <col min="18" max="18" width="15.42578125" style="2" customWidth="1"/>
    <col min="19" max="19" width="17" customWidth="1"/>
  </cols>
  <sheetData>
    <row r="1" spans="1:19" ht="30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x14ac:dyDescent="0.25">
      <c r="A2" s="2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9" ht="20.25" x14ac:dyDescent="0.25">
      <c r="A3" s="2"/>
      <c r="B3" s="116" t="s">
        <v>102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</row>
    <row r="4" spans="1:19" ht="20.25" x14ac:dyDescent="0.3">
      <c r="A4" s="2"/>
      <c r="B4" s="118" t="s">
        <v>113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</row>
    <row r="5" spans="1:19" x14ac:dyDescent="0.25">
      <c r="A5" s="2"/>
      <c r="B5" s="3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O5" s="3"/>
      <c r="P5" s="3"/>
      <c r="Q5" s="3"/>
      <c r="R5" s="3"/>
    </row>
    <row r="6" spans="1:19" x14ac:dyDescent="0.25">
      <c r="A6" s="2"/>
      <c r="B6" s="3"/>
      <c r="C6" s="4"/>
      <c r="D6" s="3"/>
      <c r="E6" s="3"/>
      <c r="F6" s="3"/>
      <c r="G6" s="3"/>
      <c r="H6" s="3"/>
      <c r="J6" s="3"/>
      <c r="K6" s="3"/>
      <c r="L6" s="3"/>
      <c r="M6" s="3"/>
      <c r="O6" s="3"/>
      <c r="P6" s="3"/>
      <c r="Q6" s="3"/>
      <c r="R6" s="3"/>
    </row>
    <row r="7" spans="1:19" ht="19.5" customHeight="1" x14ac:dyDescent="0.25">
      <c r="A7" s="2"/>
      <c r="B7" s="109" t="s">
        <v>120</v>
      </c>
      <c r="C7" s="101" t="s">
        <v>29</v>
      </c>
      <c r="D7" s="102"/>
      <c r="E7" s="102"/>
      <c r="F7" s="103"/>
      <c r="G7" s="3"/>
      <c r="H7" s="109" t="s">
        <v>72</v>
      </c>
      <c r="I7" s="101" t="s">
        <v>50</v>
      </c>
      <c r="J7" s="102"/>
      <c r="K7" s="102"/>
      <c r="L7" s="102"/>
      <c r="M7" s="103"/>
      <c r="O7" s="120" t="s">
        <v>30</v>
      </c>
      <c r="P7" s="120"/>
      <c r="Q7" s="5" t="s">
        <v>31</v>
      </c>
      <c r="R7" s="6" t="s">
        <v>32</v>
      </c>
      <c r="S7" s="6" t="s">
        <v>33</v>
      </c>
    </row>
    <row r="8" spans="1:19" ht="20.25" customHeight="1" x14ac:dyDescent="0.25">
      <c r="A8" s="2"/>
      <c r="B8" s="110"/>
      <c r="C8" s="7" t="s">
        <v>69</v>
      </c>
      <c r="D8" s="8" t="s">
        <v>8</v>
      </c>
      <c r="E8" s="9" t="s">
        <v>32</v>
      </c>
      <c r="F8" s="9" t="s">
        <v>33</v>
      </c>
      <c r="G8" s="3"/>
      <c r="H8" s="110"/>
      <c r="I8" s="7" t="s">
        <v>69</v>
      </c>
      <c r="J8" s="8" t="s">
        <v>8</v>
      </c>
      <c r="K8" s="9" t="s">
        <v>123</v>
      </c>
      <c r="L8" s="9" t="s">
        <v>32</v>
      </c>
      <c r="M8" s="9" t="s">
        <v>33</v>
      </c>
      <c r="O8" s="121" t="s">
        <v>34</v>
      </c>
      <c r="P8" s="121"/>
      <c r="Q8" s="10"/>
      <c r="R8" s="11">
        <f>Q8*12</f>
        <v>0</v>
      </c>
      <c r="S8" s="11">
        <f>R8*1.1</f>
        <v>0</v>
      </c>
    </row>
    <row r="9" spans="1:19" x14ac:dyDescent="0.25">
      <c r="A9" s="2"/>
      <c r="B9" s="12" t="s">
        <v>36</v>
      </c>
      <c r="C9" s="64">
        <v>56777</v>
      </c>
      <c r="D9" s="11"/>
      <c r="E9" s="11">
        <f>D9*C9</f>
        <v>0</v>
      </c>
      <c r="F9" s="11">
        <f>E9*1.1</f>
        <v>0</v>
      </c>
      <c r="G9" s="3"/>
      <c r="H9" s="12" t="s">
        <v>39</v>
      </c>
      <c r="I9" s="64">
        <v>38155</v>
      </c>
      <c r="J9" s="11"/>
      <c r="K9" s="11">
        <f>J9</f>
        <v>0</v>
      </c>
      <c r="L9" s="11">
        <f>K9*I9</f>
        <v>0</v>
      </c>
      <c r="M9" s="11">
        <f>L9*1.1</f>
        <v>0</v>
      </c>
      <c r="O9" s="121" t="s">
        <v>35</v>
      </c>
      <c r="P9" s="121"/>
      <c r="Q9" s="10"/>
      <c r="R9" s="11">
        <f t="shared" ref="R9:R10" si="0">Q9*12</f>
        <v>0</v>
      </c>
      <c r="S9" s="11">
        <f t="shared" ref="S9:S10" si="1">R9*1.1</f>
        <v>0</v>
      </c>
    </row>
    <row r="10" spans="1:19" x14ac:dyDescent="0.25">
      <c r="A10" s="2"/>
      <c r="B10" s="35" t="s">
        <v>121</v>
      </c>
      <c r="C10" s="64">
        <v>56777</v>
      </c>
      <c r="D10" s="11"/>
      <c r="E10" s="11">
        <f t="shared" ref="E10:E13" si="2">D10*C10</f>
        <v>0</v>
      </c>
      <c r="F10" s="11">
        <f t="shared" ref="F10:F13" si="3">E10*1.1</f>
        <v>0</v>
      </c>
      <c r="G10" s="3"/>
      <c r="H10" s="12" t="s">
        <v>37</v>
      </c>
      <c r="I10" s="64">
        <v>38155</v>
      </c>
      <c r="J10" s="11"/>
      <c r="K10" s="123">
        <f>SUM(J10:J12)/3*2</f>
        <v>0</v>
      </c>
      <c r="L10" s="123">
        <f>K10*I10</f>
        <v>0</v>
      </c>
      <c r="M10" s="123">
        <f>L10*1.1</f>
        <v>0</v>
      </c>
      <c r="O10" s="121" t="s">
        <v>38</v>
      </c>
      <c r="P10" s="121"/>
      <c r="Q10" s="65"/>
      <c r="R10" s="11">
        <f t="shared" si="0"/>
        <v>0</v>
      </c>
      <c r="S10" s="11">
        <f t="shared" si="1"/>
        <v>0</v>
      </c>
    </row>
    <row r="11" spans="1:19" x14ac:dyDescent="0.25">
      <c r="A11" s="2"/>
      <c r="B11" s="12" t="s">
        <v>41</v>
      </c>
      <c r="C11" s="64">
        <v>56777</v>
      </c>
      <c r="D11" s="11"/>
      <c r="E11" s="11">
        <f t="shared" si="2"/>
        <v>0</v>
      </c>
      <c r="F11" s="11">
        <f t="shared" si="3"/>
        <v>0</v>
      </c>
      <c r="G11" s="3"/>
      <c r="H11" s="12" t="s">
        <v>122</v>
      </c>
      <c r="I11" s="64">
        <v>38155</v>
      </c>
      <c r="J11" s="11"/>
      <c r="K11" s="124"/>
      <c r="L11" s="124"/>
      <c r="M11" s="124"/>
      <c r="O11" s="122" t="s">
        <v>40</v>
      </c>
      <c r="P11" s="122"/>
      <c r="Q11" s="66">
        <f>SUM(Q8:Q10)</f>
        <v>0</v>
      </c>
      <c r="R11" s="67">
        <f>+SUM(R8:R10)</f>
        <v>0</v>
      </c>
      <c r="S11" s="67">
        <f>+SUM(S8:S10)</f>
        <v>0</v>
      </c>
    </row>
    <row r="12" spans="1:19" x14ac:dyDescent="0.25">
      <c r="A12" s="2"/>
      <c r="B12" s="12" t="s">
        <v>42</v>
      </c>
      <c r="C12" s="64">
        <v>56777</v>
      </c>
      <c r="D12" s="11"/>
      <c r="E12" s="11">
        <f t="shared" si="2"/>
        <v>0</v>
      </c>
      <c r="F12" s="11">
        <f t="shared" si="3"/>
        <v>0</v>
      </c>
      <c r="G12" s="3"/>
      <c r="H12" s="12" t="s">
        <v>43</v>
      </c>
      <c r="I12" s="64">
        <v>38155</v>
      </c>
      <c r="J12" s="11"/>
      <c r="K12" s="125"/>
      <c r="L12" s="125"/>
      <c r="M12" s="125"/>
      <c r="O12" s="3"/>
      <c r="P12" s="3"/>
      <c r="Q12" s="3"/>
      <c r="R12" s="3"/>
    </row>
    <row r="13" spans="1:19" x14ac:dyDescent="0.25">
      <c r="A13" s="2"/>
      <c r="B13" s="12" t="s">
        <v>46</v>
      </c>
      <c r="C13" s="64">
        <v>56777</v>
      </c>
      <c r="D13" s="11"/>
      <c r="E13" s="11">
        <f t="shared" si="2"/>
        <v>0</v>
      </c>
      <c r="F13" s="11">
        <f t="shared" si="3"/>
        <v>0</v>
      </c>
      <c r="G13" s="3"/>
      <c r="H13" s="13" t="s">
        <v>47</v>
      </c>
      <c r="I13" s="60"/>
      <c r="J13" s="61"/>
      <c r="K13" s="62"/>
      <c r="L13" s="62"/>
      <c r="M13" s="63">
        <f>SUM(M9:M12)</f>
        <v>0</v>
      </c>
      <c r="O13" s="120" t="s">
        <v>44</v>
      </c>
      <c r="P13" s="120"/>
      <c r="Q13" s="5" t="s">
        <v>45</v>
      </c>
      <c r="R13" s="36" t="s">
        <v>48</v>
      </c>
      <c r="S13" s="36" t="s">
        <v>33</v>
      </c>
    </row>
    <row r="14" spans="1:19" ht="15" customHeight="1" x14ac:dyDescent="0.25">
      <c r="A14" s="2"/>
      <c r="B14" s="13" t="s">
        <v>47</v>
      </c>
      <c r="C14" s="60"/>
      <c r="D14" s="61"/>
      <c r="E14" s="62"/>
      <c r="F14" s="63">
        <f>SUM(F9:F13)</f>
        <v>0</v>
      </c>
      <c r="G14" s="3"/>
      <c r="H14" s="3" t="s">
        <v>124</v>
      </c>
      <c r="I14" s="3"/>
      <c r="J14" s="3"/>
      <c r="K14" s="3"/>
      <c r="L14" s="3"/>
      <c r="M14" s="3"/>
      <c r="O14" s="99" t="s">
        <v>49</v>
      </c>
      <c r="P14" s="100"/>
      <c r="Q14" s="68"/>
      <c r="R14" s="11">
        <f>Q14*12</f>
        <v>0</v>
      </c>
      <c r="S14" s="11">
        <f>R14*1.1</f>
        <v>0</v>
      </c>
    </row>
    <row r="15" spans="1:19" x14ac:dyDescent="0.25">
      <c r="A15" s="2"/>
      <c r="B15" s="15"/>
      <c r="C15" s="16"/>
      <c r="D15" s="17"/>
      <c r="E15" s="17"/>
      <c r="F15" s="18"/>
      <c r="G15" s="3"/>
      <c r="O15" s="99" t="s">
        <v>51</v>
      </c>
      <c r="P15" s="100"/>
      <c r="Q15" s="68"/>
      <c r="R15" s="11">
        <f t="shared" ref="R15:R38" si="4">Q15*12</f>
        <v>0</v>
      </c>
      <c r="S15" s="11">
        <f t="shared" ref="S15:S38" si="5">R15*1.1</f>
        <v>0</v>
      </c>
    </row>
    <row r="16" spans="1:19" x14ac:dyDescent="0.25">
      <c r="A16" s="2"/>
      <c r="B16" s="109" t="s">
        <v>70</v>
      </c>
      <c r="C16" s="101" t="s">
        <v>29</v>
      </c>
      <c r="D16" s="102"/>
      <c r="E16" s="102"/>
      <c r="F16" s="103"/>
      <c r="G16" s="14"/>
      <c r="O16" s="99" t="s">
        <v>52</v>
      </c>
      <c r="P16" s="100"/>
      <c r="Q16" s="68"/>
      <c r="R16" s="11">
        <f t="shared" si="4"/>
        <v>0</v>
      </c>
      <c r="S16" s="11">
        <f t="shared" si="5"/>
        <v>0</v>
      </c>
    </row>
    <row r="17" spans="1:20" ht="18.75" customHeight="1" x14ac:dyDescent="0.25">
      <c r="A17" s="2"/>
      <c r="B17" s="110"/>
      <c r="C17" s="7" t="s">
        <v>69</v>
      </c>
      <c r="D17" s="8" t="s">
        <v>8</v>
      </c>
      <c r="E17" s="9" t="s">
        <v>32</v>
      </c>
      <c r="F17" s="9" t="s">
        <v>33</v>
      </c>
      <c r="G17" s="3"/>
      <c r="H17" s="109" t="s">
        <v>73</v>
      </c>
      <c r="I17" s="101" t="s">
        <v>50</v>
      </c>
      <c r="J17" s="102"/>
      <c r="K17" s="102"/>
      <c r="L17" s="103"/>
      <c r="O17" s="99" t="s">
        <v>53</v>
      </c>
      <c r="P17" s="100"/>
      <c r="Q17" s="68"/>
      <c r="R17" s="11">
        <f t="shared" si="4"/>
        <v>0</v>
      </c>
      <c r="S17" s="11">
        <f t="shared" si="5"/>
        <v>0</v>
      </c>
    </row>
    <row r="18" spans="1:20" ht="20.25" customHeight="1" x14ac:dyDescent="0.25">
      <c r="A18" s="2"/>
      <c r="B18" s="12" t="s">
        <v>37</v>
      </c>
      <c r="C18" s="64">
        <v>58408</v>
      </c>
      <c r="D18" s="11"/>
      <c r="E18" s="11">
        <f>D18*C18</f>
        <v>0</v>
      </c>
      <c r="F18" s="11">
        <f>E18*1.1</f>
        <v>0</v>
      </c>
      <c r="G18" s="3"/>
      <c r="H18" s="110"/>
      <c r="I18" s="7" t="s">
        <v>69</v>
      </c>
      <c r="J18" s="8" t="s">
        <v>8</v>
      </c>
      <c r="K18" s="9" t="s">
        <v>32</v>
      </c>
      <c r="L18" s="9" t="s">
        <v>33</v>
      </c>
      <c r="O18" s="99" t="s">
        <v>78</v>
      </c>
      <c r="P18" s="100"/>
      <c r="Q18" s="69"/>
      <c r="R18" s="11">
        <f t="shared" si="4"/>
        <v>0</v>
      </c>
      <c r="S18" s="11">
        <f t="shared" si="5"/>
        <v>0</v>
      </c>
    </row>
    <row r="19" spans="1:20" ht="15" customHeight="1" x14ac:dyDescent="0.25">
      <c r="A19" s="2"/>
      <c r="B19" s="12" t="s">
        <v>39</v>
      </c>
      <c r="C19" s="64">
        <v>58408</v>
      </c>
      <c r="D19" s="11"/>
      <c r="E19" s="11">
        <f t="shared" ref="E19:E21" si="6">D19*C19</f>
        <v>0</v>
      </c>
      <c r="F19" s="11">
        <f t="shared" ref="F19:F21" si="7">E19*1.1</f>
        <v>0</v>
      </c>
      <c r="G19" s="3"/>
      <c r="H19" s="12" t="s">
        <v>54</v>
      </c>
      <c r="I19" s="64">
        <v>5110</v>
      </c>
      <c r="J19" s="11"/>
      <c r="K19" s="11">
        <f>J19*I19</f>
        <v>0</v>
      </c>
      <c r="L19" s="11">
        <f>K19*1.1</f>
        <v>0</v>
      </c>
      <c r="O19" s="104" t="s">
        <v>126</v>
      </c>
      <c r="P19" s="105"/>
      <c r="Q19" s="69"/>
      <c r="R19" s="11">
        <f t="shared" si="4"/>
        <v>0</v>
      </c>
      <c r="S19" s="11">
        <f t="shared" si="5"/>
        <v>0</v>
      </c>
    </row>
    <row r="20" spans="1:20" ht="15.75" customHeight="1" x14ac:dyDescent="0.25">
      <c r="A20" s="2"/>
      <c r="B20" s="12" t="s">
        <v>95</v>
      </c>
      <c r="C20" s="64">
        <v>58408</v>
      </c>
      <c r="D20" s="11"/>
      <c r="E20" s="11">
        <f t="shared" si="6"/>
        <v>0</v>
      </c>
      <c r="F20" s="11">
        <f t="shared" si="7"/>
        <v>0</v>
      </c>
      <c r="G20" s="3"/>
      <c r="H20" s="12" t="s">
        <v>39</v>
      </c>
      <c r="I20" s="64">
        <v>5110</v>
      </c>
      <c r="J20" s="11"/>
      <c r="K20" s="11">
        <f t="shared" ref="K20:K21" si="8">J20*I20</f>
        <v>0</v>
      </c>
      <c r="L20" s="11">
        <f t="shared" ref="L20:L21" si="9">K20*1.1</f>
        <v>0</v>
      </c>
      <c r="O20" s="99" t="s">
        <v>55</v>
      </c>
      <c r="P20" s="100"/>
      <c r="Q20" s="19"/>
      <c r="R20" s="11">
        <f t="shared" si="4"/>
        <v>0</v>
      </c>
      <c r="S20" s="11">
        <f t="shared" si="5"/>
        <v>0</v>
      </c>
    </row>
    <row r="21" spans="1:20" x14ac:dyDescent="0.25">
      <c r="A21" s="2"/>
      <c r="B21" s="12" t="s">
        <v>43</v>
      </c>
      <c r="C21" s="64">
        <v>58408</v>
      </c>
      <c r="D21" s="11"/>
      <c r="E21" s="11">
        <f t="shared" si="6"/>
        <v>0</v>
      </c>
      <c r="F21" s="11">
        <f t="shared" si="7"/>
        <v>0</v>
      </c>
      <c r="G21" s="3"/>
      <c r="H21" s="12" t="s">
        <v>97</v>
      </c>
      <c r="I21" s="64">
        <v>5110</v>
      </c>
      <c r="J21" s="11"/>
      <c r="K21" s="11">
        <f t="shared" si="8"/>
        <v>0</v>
      </c>
      <c r="L21" s="11">
        <f t="shared" si="9"/>
        <v>0</v>
      </c>
      <c r="O21" s="99" t="s">
        <v>56</v>
      </c>
      <c r="P21" s="100"/>
      <c r="Q21" s="69"/>
      <c r="R21" s="11">
        <f t="shared" si="4"/>
        <v>0</v>
      </c>
      <c r="S21" s="11">
        <f t="shared" si="5"/>
        <v>0</v>
      </c>
    </row>
    <row r="22" spans="1:20" x14ac:dyDescent="0.25">
      <c r="A22" s="2"/>
      <c r="B22" s="13" t="s">
        <v>47</v>
      </c>
      <c r="C22" s="60"/>
      <c r="D22" s="61"/>
      <c r="E22" s="62"/>
      <c r="F22" s="63">
        <f>SUM(F18:F21)</f>
        <v>0</v>
      </c>
      <c r="G22" s="3"/>
      <c r="H22" s="13" t="s">
        <v>47</v>
      </c>
      <c r="I22" s="60"/>
      <c r="J22" s="61"/>
      <c r="K22" s="62"/>
      <c r="L22" s="63">
        <f>SUM(L19:L21)</f>
        <v>0</v>
      </c>
      <c r="O22" s="106" t="s">
        <v>80</v>
      </c>
      <c r="P22" s="107"/>
      <c r="Q22" s="69"/>
      <c r="R22" s="11">
        <f t="shared" si="4"/>
        <v>0</v>
      </c>
      <c r="S22" s="11">
        <f t="shared" si="5"/>
        <v>0</v>
      </c>
    </row>
    <row r="23" spans="1:20" x14ac:dyDescent="0.25">
      <c r="A23" s="2"/>
      <c r="B23" s="3"/>
      <c r="C23" s="4"/>
      <c r="D23" s="3"/>
      <c r="E23" s="3"/>
      <c r="F23" s="3"/>
      <c r="G23" s="3"/>
      <c r="O23" s="106" t="s">
        <v>57</v>
      </c>
      <c r="P23" s="107"/>
      <c r="Q23" s="69"/>
      <c r="R23" s="11">
        <f t="shared" si="4"/>
        <v>0</v>
      </c>
      <c r="S23" s="11">
        <f t="shared" si="5"/>
        <v>0</v>
      </c>
    </row>
    <row r="24" spans="1:20" x14ac:dyDescent="0.25">
      <c r="A24" s="2"/>
      <c r="B24" s="109" t="s">
        <v>71</v>
      </c>
      <c r="C24" s="101" t="s">
        <v>29</v>
      </c>
      <c r="D24" s="102"/>
      <c r="E24" s="102"/>
      <c r="F24" s="103"/>
      <c r="G24" s="3"/>
      <c r="O24" s="111" t="s">
        <v>83</v>
      </c>
      <c r="P24" s="112"/>
      <c r="Q24" s="69"/>
      <c r="R24" s="11">
        <f t="shared" si="4"/>
        <v>0</v>
      </c>
      <c r="S24" s="11">
        <f t="shared" si="5"/>
        <v>0</v>
      </c>
    </row>
    <row r="25" spans="1:20" ht="25.5" x14ac:dyDescent="0.25">
      <c r="A25" s="2"/>
      <c r="B25" s="110"/>
      <c r="C25" s="7" t="s">
        <v>69</v>
      </c>
      <c r="D25" s="8" t="s">
        <v>8</v>
      </c>
      <c r="E25" s="9" t="s">
        <v>32</v>
      </c>
      <c r="F25" s="9" t="s">
        <v>33</v>
      </c>
      <c r="G25" s="3"/>
      <c r="O25" s="111" t="s">
        <v>79</v>
      </c>
      <c r="P25" s="112"/>
      <c r="Q25" s="68"/>
      <c r="R25" s="11">
        <f t="shared" si="4"/>
        <v>0</v>
      </c>
      <c r="S25" s="11">
        <f t="shared" si="5"/>
        <v>0</v>
      </c>
    </row>
    <row r="26" spans="1:20" x14ac:dyDescent="0.25">
      <c r="A26" s="2"/>
      <c r="B26" s="12" t="s">
        <v>96</v>
      </c>
      <c r="C26" s="64">
        <v>58277</v>
      </c>
      <c r="D26" s="11"/>
      <c r="E26" s="11">
        <f>D26*C26</f>
        <v>0</v>
      </c>
      <c r="F26" s="11">
        <f>E26*1.1</f>
        <v>0</v>
      </c>
      <c r="G26" s="3"/>
      <c r="O26" s="111" t="s">
        <v>58</v>
      </c>
      <c r="P26" s="112"/>
      <c r="Q26" s="68"/>
      <c r="R26" s="11">
        <f t="shared" si="4"/>
        <v>0</v>
      </c>
      <c r="S26" s="11">
        <f t="shared" si="5"/>
        <v>0</v>
      </c>
    </row>
    <row r="27" spans="1:20" ht="19.5" customHeight="1" x14ac:dyDescent="0.25">
      <c r="A27" s="2"/>
      <c r="B27" s="12" t="s">
        <v>39</v>
      </c>
      <c r="C27" s="64">
        <v>58277</v>
      </c>
      <c r="D27" s="11"/>
      <c r="E27" s="11">
        <f t="shared" ref="E27:E28" si="10">D27*C27</f>
        <v>0</v>
      </c>
      <c r="F27" s="11">
        <f t="shared" ref="F27:F28" si="11">E27*1.1</f>
        <v>0</v>
      </c>
      <c r="G27" s="3"/>
      <c r="O27" s="111" t="s">
        <v>99</v>
      </c>
      <c r="P27" s="112"/>
      <c r="Q27" s="68"/>
      <c r="R27" s="11">
        <f t="shared" si="4"/>
        <v>0</v>
      </c>
      <c r="S27" s="11">
        <f t="shared" si="5"/>
        <v>0</v>
      </c>
    </row>
    <row r="28" spans="1:20" ht="17.25" customHeight="1" x14ac:dyDescent="0.25">
      <c r="A28" s="2"/>
      <c r="B28" s="12" t="s">
        <v>97</v>
      </c>
      <c r="C28" s="64">
        <v>58277</v>
      </c>
      <c r="D28" s="11"/>
      <c r="E28" s="11">
        <f t="shared" si="10"/>
        <v>0</v>
      </c>
      <c r="F28" s="11">
        <f t="shared" si="11"/>
        <v>0</v>
      </c>
      <c r="G28" s="3"/>
      <c r="O28" s="106" t="s">
        <v>59</v>
      </c>
      <c r="P28" s="107"/>
      <c r="Q28" s="71"/>
      <c r="R28" s="11">
        <f t="shared" si="4"/>
        <v>0</v>
      </c>
      <c r="S28" s="11">
        <f t="shared" si="5"/>
        <v>0</v>
      </c>
      <c r="T28" s="20"/>
    </row>
    <row r="29" spans="1:20" x14ac:dyDescent="0.25">
      <c r="A29" s="2"/>
      <c r="B29" s="13" t="s">
        <v>47</v>
      </c>
      <c r="C29" s="60"/>
      <c r="D29" s="61"/>
      <c r="E29" s="62"/>
      <c r="F29" s="63">
        <f>SUM(F26:F28)</f>
        <v>0</v>
      </c>
      <c r="G29" s="3"/>
      <c r="O29" s="37" t="s">
        <v>81</v>
      </c>
      <c r="P29" s="38"/>
      <c r="Q29" s="70"/>
      <c r="R29" s="11">
        <f t="shared" si="4"/>
        <v>0</v>
      </c>
      <c r="S29" s="11">
        <f t="shared" si="5"/>
        <v>0</v>
      </c>
    </row>
    <row r="30" spans="1:20" x14ac:dyDescent="0.25">
      <c r="A30" s="2"/>
      <c r="B30" s="3"/>
      <c r="C30" s="24"/>
      <c r="D30" s="3"/>
      <c r="E30" s="3"/>
      <c r="F30" s="3"/>
      <c r="G30" s="3"/>
      <c r="O30" s="37" t="s">
        <v>74</v>
      </c>
      <c r="P30" s="38"/>
      <c r="Q30" s="70"/>
      <c r="R30" s="11">
        <f t="shared" si="4"/>
        <v>0</v>
      </c>
      <c r="S30" s="11">
        <f t="shared" si="5"/>
        <v>0</v>
      </c>
    </row>
    <row r="31" spans="1:20" x14ac:dyDescent="0.25">
      <c r="A31" s="2"/>
      <c r="B31" s="25"/>
      <c r="C31" s="24"/>
      <c r="D31" s="3"/>
      <c r="E31" s="3"/>
      <c r="F31" s="3"/>
      <c r="G31" s="3"/>
      <c r="H31" s="26" t="s">
        <v>5</v>
      </c>
      <c r="I31" s="26" t="s">
        <v>4</v>
      </c>
      <c r="O31" s="37" t="s">
        <v>60</v>
      </c>
      <c r="P31" s="38"/>
      <c r="Q31" s="70"/>
      <c r="R31" s="11">
        <f t="shared" si="4"/>
        <v>0</v>
      </c>
      <c r="S31" s="11">
        <f t="shared" si="5"/>
        <v>0</v>
      </c>
    </row>
    <row r="32" spans="1:20" x14ac:dyDescent="0.25">
      <c r="A32" s="2"/>
      <c r="B32" s="3"/>
      <c r="C32" s="4"/>
      <c r="D32" s="3"/>
      <c r="E32" s="3"/>
      <c r="F32" s="3"/>
      <c r="G32" s="3"/>
      <c r="H32" s="26" t="s">
        <v>6</v>
      </c>
      <c r="I32" s="26"/>
      <c r="O32" s="37" t="s">
        <v>82</v>
      </c>
      <c r="P32" s="38"/>
      <c r="Q32" s="70"/>
      <c r="R32" s="11">
        <f t="shared" si="4"/>
        <v>0</v>
      </c>
      <c r="S32" s="11">
        <f t="shared" si="5"/>
        <v>0</v>
      </c>
    </row>
    <row r="33" spans="1:19" x14ac:dyDescent="0.25">
      <c r="A33" s="2"/>
      <c r="G33" s="3"/>
      <c r="J33" s="26"/>
      <c r="K33" s="26"/>
      <c r="O33" s="37" t="s">
        <v>127</v>
      </c>
      <c r="P33" s="38"/>
      <c r="Q33" s="72"/>
      <c r="R33" s="11">
        <f t="shared" si="4"/>
        <v>0</v>
      </c>
      <c r="S33" s="11">
        <f t="shared" si="5"/>
        <v>0</v>
      </c>
    </row>
    <row r="34" spans="1:19" s="23" customFormat="1" x14ac:dyDescent="0.25">
      <c r="A34" s="21"/>
      <c r="B34" s="2"/>
      <c r="C34" s="27"/>
      <c r="D34" s="2"/>
      <c r="E34" s="2"/>
      <c r="F34" s="2"/>
      <c r="G34" s="22"/>
      <c r="H34" s="2"/>
      <c r="I34" s="2"/>
      <c r="J34" s="26"/>
      <c r="K34" s="26"/>
      <c r="L34" s="2"/>
      <c r="M34" s="2"/>
      <c r="N34" s="21"/>
      <c r="O34" s="37" t="s">
        <v>61</v>
      </c>
      <c r="P34" s="38"/>
      <c r="Q34" s="70"/>
      <c r="R34" s="11">
        <f t="shared" si="4"/>
        <v>0</v>
      </c>
      <c r="S34" s="11">
        <f t="shared" si="5"/>
        <v>0</v>
      </c>
    </row>
    <row r="35" spans="1:19" x14ac:dyDescent="0.25">
      <c r="A35" s="2"/>
      <c r="G35" s="3"/>
      <c r="O35" s="37" t="s">
        <v>75</v>
      </c>
      <c r="P35" s="38"/>
      <c r="Q35" s="70"/>
      <c r="R35" s="11">
        <f t="shared" si="4"/>
        <v>0</v>
      </c>
      <c r="S35" s="11">
        <f t="shared" si="5"/>
        <v>0</v>
      </c>
    </row>
    <row r="36" spans="1:19" x14ac:dyDescent="0.25">
      <c r="A36" s="2"/>
      <c r="G36" s="3"/>
      <c r="O36" s="37" t="s">
        <v>76</v>
      </c>
      <c r="P36" s="38"/>
      <c r="Q36" s="70"/>
      <c r="R36" s="11">
        <f t="shared" si="4"/>
        <v>0</v>
      </c>
      <c r="S36" s="11">
        <f t="shared" si="5"/>
        <v>0</v>
      </c>
    </row>
    <row r="37" spans="1:19" x14ac:dyDescent="0.25">
      <c r="A37" s="2"/>
      <c r="G37" s="3"/>
      <c r="N37"/>
      <c r="O37" s="37"/>
      <c r="P37" s="38"/>
      <c r="Q37" s="70"/>
      <c r="R37" s="11">
        <f t="shared" si="4"/>
        <v>0</v>
      </c>
      <c r="S37" s="11">
        <f t="shared" si="5"/>
        <v>0</v>
      </c>
    </row>
    <row r="38" spans="1:19" x14ac:dyDescent="0.25">
      <c r="A38" s="2"/>
      <c r="G38" s="3"/>
      <c r="N38"/>
      <c r="O38" s="106"/>
      <c r="P38" s="107"/>
      <c r="Q38" s="70"/>
      <c r="R38" s="11">
        <f t="shared" si="4"/>
        <v>0</v>
      </c>
      <c r="S38" s="11">
        <f t="shared" si="5"/>
        <v>0</v>
      </c>
    </row>
    <row r="39" spans="1:19" x14ac:dyDescent="0.25">
      <c r="A39" s="2"/>
      <c r="G39" s="3"/>
      <c r="N39"/>
      <c r="O39" s="113" t="s">
        <v>47</v>
      </c>
      <c r="P39" s="114"/>
      <c r="Q39" s="61"/>
      <c r="R39" s="62"/>
      <c r="S39" s="63">
        <f>SUM(S14:S38)</f>
        <v>0</v>
      </c>
    </row>
    <row r="40" spans="1:19" x14ac:dyDescent="0.25">
      <c r="A40" s="2"/>
      <c r="G40" s="3"/>
      <c r="N40"/>
      <c r="O40" s="28"/>
      <c r="P40" s="3"/>
      <c r="Q40" s="3"/>
      <c r="R40" s="3"/>
    </row>
    <row r="41" spans="1:19" ht="15" customHeight="1" x14ac:dyDescent="0.25">
      <c r="A41" s="2"/>
      <c r="G41" s="3"/>
      <c r="N41"/>
      <c r="O41" s="115" t="s">
        <v>62</v>
      </c>
      <c r="P41" s="115"/>
      <c r="Q41" s="115"/>
      <c r="R41" s="115"/>
      <c r="S41" s="115"/>
    </row>
    <row r="42" spans="1:19" ht="42" customHeight="1" x14ac:dyDescent="0.25">
      <c r="A42" s="2"/>
      <c r="G42" s="3"/>
      <c r="N42"/>
      <c r="O42" s="115" t="s">
        <v>125</v>
      </c>
      <c r="P42" s="115"/>
      <c r="Q42" s="115"/>
      <c r="R42" s="115"/>
      <c r="S42" s="115"/>
    </row>
    <row r="43" spans="1:19" x14ac:dyDescent="0.25">
      <c r="A43" s="2"/>
      <c r="G43" s="3"/>
      <c r="N43" s="29"/>
      <c r="O43" s="108" t="s">
        <v>77</v>
      </c>
      <c r="P43" s="108"/>
      <c r="Q43" s="108"/>
      <c r="R43" s="108"/>
      <c r="S43" s="108"/>
    </row>
    <row r="44" spans="1:19" s="31" customFormat="1" ht="30.75" customHeight="1" x14ac:dyDescent="0.25">
      <c r="A44" s="30"/>
      <c r="B44" s="2"/>
      <c r="C44" s="27"/>
      <c r="D44" s="2"/>
      <c r="E44" s="2"/>
      <c r="F44" s="2"/>
      <c r="G44" s="3"/>
      <c r="H44" s="2"/>
      <c r="I44" s="2"/>
      <c r="J44" s="2"/>
      <c r="K44" s="2"/>
      <c r="L44" s="2"/>
      <c r="M44" s="2"/>
      <c r="N44" s="29"/>
      <c r="O44" s="2"/>
      <c r="P44" s="3"/>
      <c r="Q44" s="3"/>
      <c r="R44" s="3"/>
      <c r="S44"/>
    </row>
    <row r="45" spans="1:19" x14ac:dyDescent="0.25">
      <c r="A45" s="2"/>
      <c r="G45" s="3"/>
      <c r="N45" s="29"/>
    </row>
    <row r="47" spans="1:19" ht="15" customHeight="1" x14ac:dyDescent="0.25">
      <c r="A47" s="2"/>
      <c r="G47" s="3"/>
      <c r="N47" s="29"/>
    </row>
    <row r="48" spans="1:19" ht="21" customHeight="1" x14ac:dyDescent="0.25"/>
    <row r="49" ht="21" customHeight="1" x14ac:dyDescent="0.25"/>
    <row r="50" ht="21" customHeight="1" x14ac:dyDescent="0.25"/>
    <row r="51" ht="21" customHeight="1" x14ac:dyDescent="0.25"/>
    <row r="52" ht="21" customHeight="1" x14ac:dyDescent="0.25"/>
    <row r="53" ht="21" customHeight="1" x14ac:dyDescent="0.25"/>
    <row r="54" ht="21" customHeight="1" x14ac:dyDescent="0.25"/>
    <row r="55" ht="21" customHeight="1" x14ac:dyDescent="0.25"/>
    <row r="56" ht="21" customHeight="1" x14ac:dyDescent="0.25"/>
    <row r="57" ht="21" customHeight="1" x14ac:dyDescent="0.25"/>
    <row r="58" ht="21" customHeight="1" x14ac:dyDescent="0.25"/>
    <row r="59" ht="21" customHeight="1" x14ac:dyDescent="0.25"/>
  </sheetData>
  <mergeCells count="41">
    <mergeCell ref="O9:P9"/>
    <mergeCell ref="O10:P10"/>
    <mergeCell ref="O11:P11"/>
    <mergeCell ref="O13:P13"/>
    <mergeCell ref="K10:K12"/>
    <mergeCell ref="L10:L12"/>
    <mergeCell ref="M10:M12"/>
    <mergeCell ref="B3:S3"/>
    <mergeCell ref="B4:S4"/>
    <mergeCell ref="B7:B8"/>
    <mergeCell ref="C7:F7"/>
    <mergeCell ref="H7:H8"/>
    <mergeCell ref="I7:M7"/>
    <mergeCell ref="O7:P7"/>
    <mergeCell ref="O8:P8"/>
    <mergeCell ref="H17:H18"/>
    <mergeCell ref="O15:P15"/>
    <mergeCell ref="O16:P16"/>
    <mergeCell ref="B16:B17"/>
    <mergeCell ref="C16:F16"/>
    <mergeCell ref="O17:P17"/>
    <mergeCell ref="O18:P18"/>
    <mergeCell ref="O22:P22"/>
    <mergeCell ref="O23:P23"/>
    <mergeCell ref="O43:S43"/>
    <mergeCell ref="B24:B25"/>
    <mergeCell ref="C24:F24"/>
    <mergeCell ref="O27:P27"/>
    <mergeCell ref="O28:P28"/>
    <mergeCell ref="O24:P24"/>
    <mergeCell ref="O25:P25"/>
    <mergeCell ref="O26:P26"/>
    <mergeCell ref="O38:P38"/>
    <mergeCell ref="O39:P39"/>
    <mergeCell ref="O41:S41"/>
    <mergeCell ref="O42:S42"/>
    <mergeCell ref="O14:P14"/>
    <mergeCell ref="I17:L17"/>
    <mergeCell ref="O19:P19"/>
    <mergeCell ref="O20:P20"/>
    <mergeCell ref="O21:P2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6"/>
  <sheetViews>
    <sheetView workbookViewId="0">
      <selection activeCell="D23" sqref="D23"/>
    </sheetView>
  </sheetViews>
  <sheetFormatPr baseColWidth="10" defaultRowHeight="15" x14ac:dyDescent="0.25"/>
  <cols>
    <col min="1" max="1" width="10.140625" customWidth="1"/>
    <col min="2" max="2" width="28" customWidth="1"/>
    <col min="3" max="3" width="21.28515625" customWidth="1"/>
    <col min="4" max="4" width="17.7109375" customWidth="1"/>
    <col min="5" max="5" width="20.140625" customWidth="1"/>
  </cols>
  <sheetData>
    <row r="4" spans="1:5" ht="18" customHeight="1" x14ac:dyDescent="0.25">
      <c r="A4" s="126" t="s">
        <v>102</v>
      </c>
      <c r="B4" s="83"/>
      <c r="C4" s="83"/>
      <c r="D4" s="83"/>
      <c r="E4" s="83"/>
    </row>
    <row r="5" spans="1:5" ht="18" x14ac:dyDescent="0.25">
      <c r="A5" s="126" t="s">
        <v>114</v>
      </c>
      <c r="B5" s="83"/>
      <c r="C5" s="83"/>
      <c r="D5" s="83"/>
      <c r="E5" s="83"/>
    </row>
    <row r="6" spans="1:5" ht="18" x14ac:dyDescent="0.25">
      <c r="A6" s="126" t="s">
        <v>63</v>
      </c>
      <c r="B6" s="83"/>
      <c r="C6" s="83"/>
      <c r="D6" s="83"/>
      <c r="E6" s="83"/>
    </row>
    <row r="8" spans="1:5" ht="25.5" x14ac:dyDescent="0.25">
      <c r="A8" s="32" t="s">
        <v>64</v>
      </c>
      <c r="B8" s="32" t="s">
        <v>65</v>
      </c>
      <c r="C8" s="32" t="s">
        <v>115</v>
      </c>
      <c r="D8" s="32" t="s">
        <v>66</v>
      </c>
      <c r="E8" s="32" t="s">
        <v>67</v>
      </c>
    </row>
    <row r="9" spans="1:5" x14ac:dyDescent="0.25">
      <c r="A9" s="33">
        <v>1</v>
      </c>
      <c r="B9" s="34"/>
      <c r="C9" s="34"/>
      <c r="D9" s="34"/>
      <c r="E9" s="34"/>
    </row>
    <row r="10" spans="1:5" x14ac:dyDescent="0.25">
      <c r="A10" s="33">
        <v>2</v>
      </c>
      <c r="B10" s="34"/>
      <c r="C10" s="34"/>
      <c r="D10" s="34"/>
      <c r="E10" s="34"/>
    </row>
    <row r="11" spans="1:5" x14ac:dyDescent="0.25">
      <c r="A11" s="33">
        <v>3</v>
      </c>
      <c r="B11" s="34"/>
      <c r="C11" s="34"/>
      <c r="D11" s="34"/>
      <c r="E11" s="34"/>
    </row>
    <row r="12" spans="1:5" x14ac:dyDescent="0.25">
      <c r="A12" s="33">
        <v>4</v>
      </c>
      <c r="B12" s="34"/>
      <c r="C12" s="34"/>
      <c r="D12" s="34"/>
      <c r="E12" s="34"/>
    </row>
    <row r="13" spans="1:5" x14ac:dyDescent="0.25">
      <c r="A13" s="33">
        <v>5</v>
      </c>
      <c r="B13" s="34"/>
      <c r="C13" s="34"/>
      <c r="D13" s="34"/>
      <c r="E13" s="34"/>
    </row>
    <row r="14" spans="1:5" x14ac:dyDescent="0.25">
      <c r="A14" s="33">
        <v>6</v>
      </c>
      <c r="B14" s="34"/>
      <c r="C14" s="34"/>
      <c r="D14" s="34"/>
      <c r="E14" s="34"/>
    </row>
    <row r="15" spans="1:5" x14ac:dyDescent="0.25">
      <c r="A15" s="33">
        <v>7</v>
      </c>
      <c r="B15" s="34"/>
      <c r="C15" s="34"/>
      <c r="D15" s="34"/>
      <c r="E15" s="34"/>
    </row>
    <row r="16" spans="1:5" x14ac:dyDescent="0.25">
      <c r="A16" s="33">
        <v>8</v>
      </c>
      <c r="B16" s="34"/>
      <c r="C16" s="34"/>
      <c r="D16" s="34"/>
      <c r="E16" s="34"/>
    </row>
    <row r="17" spans="1:5" x14ac:dyDescent="0.25">
      <c r="A17" s="33">
        <v>9</v>
      </c>
      <c r="B17" s="34"/>
      <c r="C17" s="34"/>
      <c r="D17" s="34"/>
      <c r="E17" s="34"/>
    </row>
    <row r="18" spans="1:5" x14ac:dyDescent="0.25">
      <c r="A18" s="33">
        <v>10</v>
      </c>
      <c r="B18" s="34"/>
      <c r="C18" s="34"/>
      <c r="D18" s="34"/>
      <c r="E18" s="34"/>
    </row>
    <row r="19" spans="1:5" x14ac:dyDescent="0.25">
      <c r="A19" s="33">
        <v>11</v>
      </c>
      <c r="B19" s="34"/>
      <c r="C19" s="34"/>
      <c r="D19" s="34"/>
      <c r="E19" s="34"/>
    </row>
    <row r="20" spans="1:5" x14ac:dyDescent="0.25">
      <c r="A20" s="33" t="s">
        <v>68</v>
      </c>
      <c r="B20" s="34"/>
      <c r="C20" s="34"/>
      <c r="D20" s="34"/>
      <c r="E20" s="34"/>
    </row>
    <row r="25" spans="1:5" x14ac:dyDescent="0.25">
      <c r="A25" s="26" t="s">
        <v>5</v>
      </c>
      <c r="B25" s="26" t="s">
        <v>4</v>
      </c>
    </row>
    <row r="26" spans="1:5" x14ac:dyDescent="0.25">
      <c r="A26" s="26" t="s">
        <v>6</v>
      </c>
      <c r="B26" s="26"/>
    </row>
  </sheetData>
  <mergeCells count="3">
    <mergeCell ref="A4:E4"/>
    <mergeCell ref="A6:E6"/>
    <mergeCell ref="A5:E5"/>
  </mergeCells>
  <pageMargins left="0.7" right="0.7" top="0.75" bottom="0.75" header="0.3" footer="0.3"/>
  <pageSetup paperSize="9" scale="89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</vt:lpstr>
      <vt:lpstr>DQE</vt:lpstr>
      <vt:lpstr>DECOMPOSITION PRIX</vt:lpstr>
      <vt:lpstr>DECOMPOSITION CHARGES PERSONNEL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MANGUY BRUNO</dc:creator>
  <cp:lastModifiedBy>FAUTH YVAN (UGECAM ALSACE)</cp:lastModifiedBy>
  <cp:lastPrinted>2024-03-12T10:06:32Z</cp:lastPrinted>
  <dcterms:created xsi:type="dcterms:W3CDTF">2018-07-27T08:28:03Z</dcterms:created>
  <dcterms:modified xsi:type="dcterms:W3CDTF">2024-05-14T13:32:26Z</dcterms:modified>
</cp:coreProperties>
</file>