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n Drive\01_BLUEPRINT_INGENIERIE\03_AFFAIRES\2023_007_CPAM_GRD_LITTORAL\08_DCE\12_RENDU\DCE RENDU 11 01 2023\DCE RENDU 11 01 2023\DPGF\"/>
    </mc:Choice>
  </mc:AlternateContent>
  <xr:revisionPtr revIDLastSave="0" documentId="13_ncr:1_{B41357F9-A123-44E0-A223-F25D3A34EFF7}" xr6:coauthVersionLast="47" xr6:coauthVersionMax="47" xr10:uidLastSave="{00000000-0000-0000-0000-000000000000}"/>
  <bookViews>
    <workbookView xWindow="-105" yWindow="0" windowWidth="19410" windowHeight="20985" tabRatio="881" xr2:uid="{00000000-000D-0000-FFFF-FFFF00000000}"/>
  </bookViews>
  <sheets>
    <sheet name="DPGF LOT 02" sheetId="15" r:id="rId1"/>
  </sheets>
  <definedNames>
    <definedName name="_xlnm.Print_Titles" localSheetId="0">'DPGF LOT 02'!$1:$8</definedName>
    <definedName name="_xlnm.Print_Area" localSheetId="0">'DPGF LOT 02'!$A$1:$G$248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7" i="15" l="1"/>
  <c r="G239" i="15"/>
  <c r="G245" i="15"/>
  <c r="G242" i="15"/>
  <c r="G229" i="15"/>
  <c r="G210" i="15"/>
  <c r="G186" i="15"/>
  <c r="G184" i="15"/>
  <c r="G170" i="15"/>
  <c r="G168" i="15"/>
  <c r="G166" i="15"/>
  <c r="G163" i="15"/>
  <c r="G159" i="15"/>
  <c r="G145" i="15"/>
  <c r="G181" i="15" s="1"/>
  <c r="G137" i="15"/>
  <c r="G135" i="15"/>
  <c r="G114" i="15"/>
  <c r="G96" i="15"/>
  <c r="G94" i="15"/>
  <c r="G80" i="15"/>
  <c r="G177" i="15" s="1"/>
  <c r="G72" i="15"/>
  <c r="G63" i="15"/>
  <c r="G53" i="15"/>
  <c r="G39" i="15"/>
  <c r="G20" i="15"/>
  <c r="G13" i="15"/>
  <c r="G179" i="15"/>
  <c r="G173" i="15"/>
  <c r="G37" i="15"/>
  <c r="G26" i="15"/>
  <c r="G27" i="15"/>
  <c r="G28" i="15"/>
  <c r="G29" i="15"/>
  <c r="G30" i="15"/>
  <c r="G31" i="15"/>
  <c r="G32" i="15"/>
  <c r="G48" i="15"/>
  <c r="G49" i="15"/>
  <c r="G50" i="15"/>
  <c r="G51" i="15"/>
  <c r="G68" i="15"/>
  <c r="G92" i="15"/>
  <c r="G86" i="15"/>
  <c r="G87" i="15"/>
  <c r="G101" i="15"/>
  <c r="G104" i="15"/>
  <c r="G105" i="15"/>
  <c r="G108" i="15"/>
  <c r="G111" i="15"/>
  <c r="G112" i="15"/>
  <c r="G129" i="15"/>
  <c r="G130" i="15"/>
  <c r="G131" i="15"/>
  <c r="G132" i="15"/>
  <c r="G133" i="15"/>
  <c r="G121" i="15"/>
  <c r="G122" i="15"/>
  <c r="G123" i="15"/>
  <c r="G124" i="15"/>
  <c r="G125" i="15"/>
  <c r="G157" i="15"/>
  <c r="G154" i="15"/>
  <c r="G149" i="15"/>
  <c r="G150" i="15"/>
  <c r="G195" i="15"/>
  <c r="G196" i="15"/>
  <c r="G197" i="15"/>
  <c r="G198" i="15"/>
  <c r="G199" i="15"/>
  <c r="G200" i="15"/>
  <c r="G201" i="15"/>
  <c r="G202" i="15"/>
  <c r="G205" i="15"/>
  <c r="G209" i="15"/>
  <c r="G219" i="15"/>
  <c r="G220" i="15"/>
  <c r="G216" i="15"/>
  <c r="G223" i="15"/>
  <c r="G226" i="15"/>
  <c r="G227" i="15"/>
  <c r="G232" i="15"/>
  <c r="G233" i="15"/>
  <c r="G234" i="15"/>
  <c r="G235" i="15"/>
  <c r="G236" i="15"/>
  <c r="G237" i="15"/>
  <c r="G244" i="15"/>
  <c r="G241" i="15"/>
  <c r="G231" i="15"/>
  <c r="G225" i="15"/>
  <c r="G222" i="15"/>
  <c r="G218" i="15"/>
  <c r="G215" i="15"/>
  <c r="G208" i="15"/>
  <c r="G204" i="15"/>
  <c r="G194" i="15"/>
  <c r="G192" i="15"/>
  <c r="G165" i="15"/>
  <c r="G162" i="15"/>
  <c r="G156" i="15"/>
  <c r="G153" i="15"/>
  <c r="G148" i="15"/>
  <c r="G128" i="15"/>
  <c r="G142" i="15"/>
  <c r="G120" i="15"/>
  <c r="G110" i="15"/>
  <c r="G107" i="15"/>
  <c r="G103" i="15"/>
  <c r="G100" i="15"/>
  <c r="G91" i="15"/>
  <c r="G89" i="15"/>
  <c r="G85" i="15"/>
  <c r="G74" i="15"/>
  <c r="G70" i="15"/>
  <c r="G67" i="15"/>
  <c r="G61" i="15"/>
  <c r="G58" i="15"/>
  <c r="G47" i="15"/>
  <c r="G36" i="15"/>
  <c r="G25" i="15"/>
  <c r="G17" i="15"/>
  <c r="G18" i="15"/>
  <c r="G16" i="15"/>
  <c r="G11" i="15"/>
  <c r="D231" i="15"/>
  <c r="D241" i="15"/>
  <c r="D244" i="15"/>
  <c r="D232" i="15"/>
  <c r="D227" i="15"/>
  <c r="D226" i="15"/>
  <c r="D225" i="15"/>
  <c r="D223" i="15"/>
  <c r="D222" i="15"/>
  <c r="D220" i="15"/>
  <c r="D219" i="15"/>
  <c r="D218" i="15"/>
  <c r="D216" i="15"/>
  <c r="D215" i="15"/>
  <c r="G188" i="15"/>
  <c r="D68" i="15"/>
  <c r="D67" i="15"/>
  <c r="D70" i="15" s="1"/>
  <c r="B173" i="15"/>
  <c r="G44" i="15"/>
  <c r="G41" i="15"/>
  <c r="G175" i="15" l="1"/>
  <c r="D50" i="15"/>
  <c r="G185" i="15" l="1"/>
</calcChain>
</file>

<file path=xl/sharedStrings.xml><?xml version="1.0" encoding="utf-8"?>
<sst xmlns="http://schemas.openxmlformats.org/spreadsheetml/2006/main" count="312" uniqueCount="174">
  <si>
    <t>Sous total  Evacuation des eaux</t>
  </si>
  <si>
    <t>TOTAL INSTALLATION PLOMBERIE</t>
  </si>
  <si>
    <t>RECAPITULATIF</t>
  </si>
  <si>
    <t>DESIGNATION</t>
  </si>
  <si>
    <t>ART.</t>
  </si>
  <si>
    <t>QTE</t>
  </si>
  <si>
    <t xml:space="preserve"> TOTAL</t>
  </si>
  <si>
    <t>U</t>
  </si>
  <si>
    <t>ens</t>
  </si>
  <si>
    <t>ml</t>
  </si>
  <si>
    <t>ALIMENTATION EAU FROIDE</t>
  </si>
  <si>
    <t>ORIGINE DES PRESTATIONS</t>
  </si>
  <si>
    <t xml:space="preserve">   Raccordement</t>
  </si>
  <si>
    <t>Robinet d'arrêt</t>
  </si>
  <si>
    <t>Filtre à tamis</t>
  </si>
  <si>
    <t>Clapet de non retour</t>
  </si>
  <si>
    <t>Détendeur</t>
  </si>
  <si>
    <t>Robinets de prise d'échantillons sur le départ EF</t>
  </si>
  <si>
    <t>LIAISONS HORIZONTALES ET VERTICALES</t>
  </si>
  <si>
    <t>PRODUCTION EAU CHAUDE SANITAIRES</t>
  </si>
  <si>
    <t>EVACUATIONS DES EAUX</t>
  </si>
  <si>
    <t>GENERALITES</t>
  </si>
  <si>
    <t>PRINCIPES D'EVACUATION</t>
  </si>
  <si>
    <t>Principe de distribution</t>
  </si>
  <si>
    <t>Nature des réseaux</t>
  </si>
  <si>
    <t>PM</t>
  </si>
  <si>
    <t>Calorifuge</t>
  </si>
  <si>
    <t>PRINCIPE</t>
  </si>
  <si>
    <t>Réseau EU/EV</t>
  </si>
  <si>
    <t>CHUTES ET RESEAUX EN PVC EU-EV-EP</t>
  </si>
  <si>
    <t>CLAPETS COUPE FEU</t>
  </si>
  <si>
    <t>TVA  20%</t>
  </si>
  <si>
    <t>Sous total  généralités</t>
  </si>
  <si>
    <t xml:space="preserve">   Sous total Alimentation Eau Froide</t>
  </si>
  <si>
    <t>réseau en FP</t>
  </si>
  <si>
    <t>Réseau verticaux et horizontaux</t>
  </si>
  <si>
    <t>EF</t>
  </si>
  <si>
    <t>Nourrice de distribution yc robinets de barrage et clapet de non retour</t>
  </si>
  <si>
    <t>RESEAU DE DISTRIBUTION ECS</t>
  </si>
  <si>
    <t>Réseau non bouclé</t>
  </si>
  <si>
    <t>Distribution Eau Chaude – Eau Froide</t>
  </si>
  <si>
    <t>EC</t>
  </si>
  <si>
    <t>EU/EV</t>
  </si>
  <si>
    <t>Essais et désinfection des installations de plomberie sanitaire</t>
  </si>
  <si>
    <t>Rinçage préalable</t>
  </si>
  <si>
    <t>Désinfection</t>
  </si>
  <si>
    <t>Rinçage terminal</t>
  </si>
  <si>
    <t>Modalités d'évaluation de l'efficacité du nettoyage et de la désinfection</t>
  </si>
  <si>
    <t>Sous total désinféction et mise en service</t>
  </si>
  <si>
    <t>APPAREILS SANITAIRES</t>
  </si>
  <si>
    <t>Généralités</t>
  </si>
  <si>
    <t>ROBINETTERIE</t>
  </si>
  <si>
    <t>Accessoires sanitaires</t>
  </si>
  <si>
    <t>habillage phonique</t>
  </si>
  <si>
    <t>QTE ENT</t>
  </si>
  <si>
    <t>PRODUCTION ECS ELECTRIQUE</t>
  </si>
  <si>
    <t>DISTRIBUTION DES APPAREILS</t>
  </si>
  <si>
    <t>RACCORDEMENT EU/EV DES APPAREILS SANITAIRES</t>
  </si>
  <si>
    <t>Sous total  Production ECS</t>
  </si>
  <si>
    <t>Sous total Distribution des appareils</t>
  </si>
  <si>
    <t>EQUIPEMENTS SANITAIRES</t>
  </si>
  <si>
    <t>Vasques EF+EC</t>
  </si>
  <si>
    <t>Barre de relève WC handicapable</t>
  </si>
  <si>
    <t>Sous total  équipements sanitaires</t>
  </si>
  <si>
    <t>Régulation</t>
  </si>
  <si>
    <t>Bouches d'extraction</t>
  </si>
  <si>
    <t>Réseau d'extraction</t>
  </si>
  <si>
    <t>PIEGES A SON</t>
  </si>
  <si>
    <t>Sous total PAS</t>
  </si>
  <si>
    <t>Sous total CCF</t>
  </si>
  <si>
    <t>Sous total VMC</t>
  </si>
  <si>
    <t>GRILLES DE REPRISE</t>
  </si>
  <si>
    <t>Sous total Ventilation hygiénique</t>
  </si>
  <si>
    <t>P.U - € HT</t>
  </si>
  <si>
    <t>AMENAGEMENT D'UNE AGENCE CPAM LOCAL H 34 - CENTRE COMMERCIAL GRAND LITTORAL MARSEILLE 13015</t>
  </si>
  <si>
    <t>DEPOSE PLOMBERIE</t>
  </si>
  <si>
    <t>DEPOSE CHAUFFAGE RAFRAICHISSEMENT</t>
  </si>
  <si>
    <t>INSTALLATION DE CHANTIER</t>
  </si>
  <si>
    <t>DEPOSE ET INSTALLATION DE CHANTIER</t>
  </si>
  <si>
    <t xml:space="preserve">   Sous total dépose et installation de chantier</t>
  </si>
  <si>
    <t xml:space="preserve">TRAVAUX DE PLOMBERIE </t>
  </si>
  <si>
    <t>Compteur</t>
  </si>
  <si>
    <t>réseau en FP et en cloison</t>
  </si>
  <si>
    <t>réseau en plinthes</t>
  </si>
  <si>
    <t>Ventilation primaire yc aérateur à membrane</t>
  </si>
  <si>
    <t>Evacuation des condensats</t>
  </si>
  <si>
    <t>Ballon ECS 50 litres</t>
  </si>
  <si>
    <t>RESEAU DE DISTRIBUTION ECS NON BOUCLE</t>
  </si>
  <si>
    <t>Cuvette WC PMR</t>
  </si>
  <si>
    <t>Cuvette WC</t>
  </si>
  <si>
    <t>Vasque</t>
  </si>
  <si>
    <t xml:space="preserve">Barre d'appui </t>
  </si>
  <si>
    <t>TRAITEMENT DES BUREAUX RDV TEL ET ACCUEIL</t>
  </si>
  <si>
    <t>PAC SUR BOUCLE D'EAU</t>
  </si>
  <si>
    <t>BATTERIE ELECTRIQUE</t>
  </si>
  <si>
    <t>RESEAUX D'INSUFFLATION ET D'EXTRACTION</t>
  </si>
  <si>
    <t>Insufflation yc calorifuge</t>
  </si>
  <si>
    <t>Extraction</t>
  </si>
  <si>
    <t>GRILLE DE REPRISE ET DE SOUFFLAGE</t>
  </si>
  <si>
    <t>Diffuseur 600x600</t>
  </si>
  <si>
    <t>Bouches reprise soufflage circulaire en réemploi</t>
  </si>
  <si>
    <t>REGULATION TERMINALE</t>
  </si>
  <si>
    <t>Commande individuelle</t>
  </si>
  <si>
    <t>Centrale de contrôle</t>
  </si>
  <si>
    <t>Registre motorisé</t>
  </si>
  <si>
    <t>Sous total traitement des bureaux rdv tel et accueil</t>
  </si>
  <si>
    <t>MATERIEL</t>
  </si>
  <si>
    <t>Unité extérieure monosplit</t>
  </si>
  <si>
    <t>Unité extérieure bi split</t>
  </si>
  <si>
    <t>Unité intérieure</t>
  </si>
  <si>
    <t>Liaisons frigorifique yc calorifuge</t>
  </si>
  <si>
    <t>Liaisons électriques et raccordements</t>
  </si>
  <si>
    <t>Local VDI</t>
  </si>
  <si>
    <t>Salle de repos</t>
  </si>
  <si>
    <t>Etudes EXE DOE</t>
  </si>
  <si>
    <t>VMC SANITAIRE</t>
  </si>
  <si>
    <t>EXTRACTEUR</t>
  </si>
  <si>
    <t>RESEAUX D’EXTRACTION</t>
  </si>
  <si>
    <t>GRILLE DE TRANSFERT</t>
  </si>
  <si>
    <t>GRILLE DE TRANSFERT CF 1H</t>
  </si>
  <si>
    <t>VENTILATION HYGIENIQUE</t>
  </si>
  <si>
    <t>Sous-total travaux de ventilation</t>
  </si>
  <si>
    <t>TRAVAUX DE VENTILATION</t>
  </si>
  <si>
    <t>Sous-total Travaux de Chauffage rafraichissement</t>
  </si>
  <si>
    <t>TRAVAUX DE CHAUFFAGE/ RAFRAICHISSEMENT</t>
  </si>
  <si>
    <t>RESEAU COMPENSATION SALLE DE REPOS</t>
  </si>
  <si>
    <t>Bouche reprise circulaire petits débits</t>
  </si>
  <si>
    <t>Bouches soufflage</t>
  </si>
  <si>
    <t>Réseau</t>
  </si>
  <si>
    <t>Calorifuge réseaux existants</t>
  </si>
  <si>
    <t xml:space="preserve">Sous total climatisation local VDI / salle de repos </t>
  </si>
  <si>
    <t xml:space="preserve">CLIMATISATION LOCAL VDI / SALLE DE REPOS </t>
  </si>
  <si>
    <t>Grille 600x600</t>
  </si>
  <si>
    <t>TRAITEMENT DES LOCAUX</t>
  </si>
  <si>
    <t>UNITE EXTERIEURE</t>
  </si>
  <si>
    <t>UNITE INTERIEURE</t>
  </si>
  <si>
    <t>a) Unité cassette</t>
  </si>
  <si>
    <t>LIAISONS FRIGORIFIQUES</t>
  </si>
  <si>
    <t>Réseaux A/R ventilo-convecteur yc calorifuge et boitiers de raccordement VRV 2 tubes</t>
  </si>
  <si>
    <t>LIAISONS ELECTRIQUES ET RACCORDEMENTS ELECTRIQUES</t>
  </si>
  <si>
    <t>CONDENSATS</t>
  </si>
  <si>
    <t>REGULATION</t>
  </si>
  <si>
    <t>Commande centralisée</t>
  </si>
  <si>
    <t>TRAVAUX EN MOINS VALUE</t>
  </si>
  <si>
    <t>Bouches soufflage circulaire en réemploi</t>
  </si>
  <si>
    <t>Gaine de soufflage circulaire calorifugée</t>
  </si>
  <si>
    <t>b) Unité gainable HP</t>
  </si>
  <si>
    <t>Unité gainable HP accueil</t>
  </si>
  <si>
    <t xml:space="preserve"> Unité gainable HP box</t>
  </si>
  <si>
    <t>Gaine de soufflage calorifugée et de reprise</t>
  </si>
  <si>
    <t>Grille de reprise 600x600</t>
  </si>
  <si>
    <t>Sous total 612 Traitement des locaux</t>
  </si>
  <si>
    <t>6.1</t>
  </si>
  <si>
    <t>6.1.1</t>
  </si>
  <si>
    <t>6.1.2</t>
  </si>
  <si>
    <t>6.1.2.1</t>
  </si>
  <si>
    <t>6.1.2.2</t>
  </si>
  <si>
    <t>6.1.3</t>
  </si>
  <si>
    <t>6.1.4</t>
  </si>
  <si>
    <t>6.1.5</t>
  </si>
  <si>
    <t>6.1.6</t>
  </si>
  <si>
    <t>6.1.6.1</t>
  </si>
  <si>
    <t>6.1.6.2</t>
  </si>
  <si>
    <t>DEPOSE INSTALLATIONS DE CHANTIER</t>
  </si>
  <si>
    <t>TRAVAUX DE PLOMBERIE</t>
  </si>
  <si>
    <t>DPGF</t>
  </si>
  <si>
    <t>LOT 02 PLOMBERIE CHAUFFAGE/RAFRAICHISSEMENT VENTILATION</t>
  </si>
  <si>
    <t>TOTAL GENERAL LOT 02 :  PLOMBERIE CHAUFFAGE RAFRAICHISSEMENT VENTILATION €  HT</t>
  </si>
  <si>
    <t>TOTAL GENERAL LOT 02: PLOMBERIE CHAUFFAGE VENTILATION € TTC</t>
  </si>
  <si>
    <t>TRANCHE OPTIONNELLE</t>
  </si>
  <si>
    <t>TRANCHE OPTIONNELLE 01</t>
  </si>
  <si>
    <t>Sous total TRANCHE OPTIONNELLE 01</t>
  </si>
  <si>
    <t xml:space="preserve">Le candidat renseigne uniquement les cases colorées. </t>
  </si>
  <si>
    <t>TOTAL GENERAL LOT 2 :  PLOMBERIE CHAUFFAGE RAFRAICHISSEMENT VENTILATION € 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</si>
</sst>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\ _€"/>
    <numFmt numFmtId="167" formatCode="#,##0.00\ _F"/>
    <numFmt numFmtId="168" formatCode="#,##0.00\ [$€-1]"/>
    <numFmt numFmtId="169" formatCode="#,##0.00\ &quot;€&quot;"/>
    <numFmt numFmtId="170" formatCode="#,##0.00\ _€"/>
  </numFmts>
  <fonts count="35" x14ac:knownFonts="1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0"/>
      <name val="MS Sans Serif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MS Sans Serif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indexed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0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5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15" borderId="1" applyNumberFormat="0" applyAlignment="0" applyProtection="0"/>
    <xf numFmtId="0" fontId="3" fillId="0" borderId="2" applyNumberFormat="0" applyFill="0" applyAlignment="0" applyProtection="0"/>
    <xf numFmtId="0" fontId="5" fillId="4" borderId="3" applyNumberFormat="0" applyFont="0" applyAlignment="0" applyProtection="0"/>
    <xf numFmtId="0" fontId="6" fillId="7" borderId="1" applyNumberFormat="0" applyAlignment="0" applyProtection="0"/>
    <xf numFmtId="165" fontId="18" fillId="0" borderId="0" applyFont="0" applyFill="0" applyBorder="0" applyAlignment="0" applyProtection="0"/>
    <xf numFmtId="0" fontId="7" fillId="16" borderId="0" applyNumberFormat="0" applyBorder="0" applyAlignment="0" applyProtection="0"/>
    <xf numFmtId="0" fontId="8" fillId="7" borderId="0" applyNumberFormat="0" applyBorder="0" applyAlignment="0" applyProtection="0"/>
    <xf numFmtId="0" fontId="19" fillId="0" borderId="0"/>
    <xf numFmtId="0" fontId="21" fillId="0" borderId="0"/>
    <xf numFmtId="0" fontId="19" fillId="0" borderId="0"/>
    <xf numFmtId="0" fontId="9" fillId="6" borderId="0" applyNumberFormat="0" applyBorder="0" applyAlignment="0" applyProtection="0"/>
    <xf numFmtId="0" fontId="10" fillId="15" borderId="4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7" borderId="9" applyNumberFormat="0" applyAlignment="0" applyProtection="0"/>
    <xf numFmtId="43" fontId="21" fillId="0" borderId="0" applyFont="0" applyFill="0" applyBorder="0" applyAlignment="0" applyProtection="0"/>
    <xf numFmtId="0" fontId="5" fillId="0" borderId="0"/>
    <xf numFmtId="0" fontId="5" fillId="0" borderId="0"/>
    <xf numFmtId="0" fontId="18" fillId="0" borderId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0" fontId="5" fillId="0" borderId="0"/>
    <xf numFmtId="0" fontId="5" fillId="0" borderId="0"/>
    <xf numFmtId="43" fontId="21" fillId="0" borderId="0" applyFont="0" applyFill="0" applyBorder="0" applyAlignment="0" applyProtection="0"/>
  </cellStyleXfs>
  <cellXfs count="283">
    <xf numFmtId="0" fontId="0" fillId="0" borderId="0" xfId="0"/>
    <xf numFmtId="0" fontId="23" fillId="0" borderId="0" xfId="0" applyFo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0" fontId="24" fillId="0" borderId="11" xfId="0" applyFont="1" applyBorder="1" applyAlignment="1" applyProtection="1">
      <alignment horizontal="center"/>
      <protection locked="0"/>
    </xf>
    <xf numFmtId="4" fontId="24" fillId="0" borderId="10" xfId="0" applyNumberFormat="1" applyFont="1" applyBorder="1" applyAlignment="1" applyProtection="1">
      <alignment horizontal="center"/>
      <protection locked="0"/>
    </xf>
    <xf numFmtId="166" fontId="24" fillId="0" borderId="19" xfId="0" applyNumberFormat="1" applyFont="1" applyBorder="1" applyAlignment="1" applyProtection="1">
      <alignment horizontal="center"/>
      <protection locked="0"/>
    </xf>
    <xf numFmtId="0" fontId="23" fillId="0" borderId="11" xfId="0" applyFont="1" applyBorder="1" applyAlignment="1" applyProtection="1">
      <alignment horizontal="center"/>
      <protection locked="0"/>
    </xf>
    <xf numFmtId="3" fontId="23" fillId="0" borderId="10" xfId="0" applyNumberFormat="1" applyFont="1" applyBorder="1" applyAlignment="1" applyProtection="1">
      <alignment horizontal="right"/>
      <protection locked="0"/>
    </xf>
    <xf numFmtId="166" fontId="23" fillId="0" borderId="19" xfId="0" applyNumberFormat="1" applyFont="1" applyBorder="1" applyAlignment="1" applyProtection="1">
      <alignment horizontal="center"/>
      <protection locked="0"/>
    </xf>
    <xf numFmtId="0" fontId="23" fillId="19" borderId="11" xfId="0" applyFont="1" applyFill="1" applyBorder="1" applyAlignment="1" applyProtection="1">
      <alignment horizontal="center"/>
      <protection locked="0"/>
    </xf>
    <xf numFmtId="3" fontId="23" fillId="19" borderId="10" xfId="0" applyNumberFormat="1" applyFont="1" applyFill="1" applyBorder="1" applyAlignment="1" applyProtection="1">
      <alignment horizontal="right"/>
      <protection locked="0"/>
    </xf>
    <xf numFmtId="43" fontId="23" fillId="0" borderId="19" xfId="46" applyFont="1" applyFill="1" applyBorder="1" applyAlignment="1" applyProtection="1">
      <alignment horizontal="right"/>
      <protection locked="0"/>
    </xf>
    <xf numFmtId="166" fontId="23" fillId="0" borderId="19" xfId="0" applyNumberFormat="1" applyFont="1" applyBorder="1" applyAlignment="1" applyProtection="1">
      <alignment horizontal="right"/>
      <protection locked="0"/>
    </xf>
    <xf numFmtId="0" fontId="24" fillId="0" borderId="21" xfId="47" applyFont="1" applyBorder="1" applyAlignment="1" applyProtection="1">
      <alignment horizontal="center"/>
      <protection locked="0"/>
    </xf>
    <xf numFmtId="43" fontId="26" fillId="0" borderId="22" xfId="46" applyFont="1" applyFill="1" applyBorder="1" applyAlignment="1" applyProtection="1">
      <alignment horizontal="right"/>
      <protection locked="0"/>
    </xf>
    <xf numFmtId="0" fontId="24" fillId="0" borderId="10" xfId="35" applyFont="1" applyBorder="1" applyAlignment="1" applyProtection="1">
      <alignment horizontal="center"/>
      <protection locked="0"/>
    </xf>
    <xf numFmtId="166" fontId="24" fillId="0" borderId="19" xfId="35" applyNumberFormat="1" applyFont="1" applyBorder="1" applyAlignment="1" applyProtection="1">
      <alignment horizontal="right"/>
      <protection locked="0"/>
    </xf>
    <xf numFmtId="0" fontId="28" fillId="0" borderId="10" xfId="35" applyFont="1" applyBorder="1" applyAlignment="1" applyProtection="1">
      <alignment horizontal="center"/>
      <protection locked="0"/>
    </xf>
    <xf numFmtId="0" fontId="28" fillId="0" borderId="21" xfId="47" applyFont="1" applyBorder="1" applyAlignment="1" applyProtection="1">
      <alignment horizontal="center"/>
      <protection locked="0"/>
    </xf>
    <xf numFmtId="0" fontId="23" fillId="0" borderId="10" xfId="35" applyFont="1" applyBorder="1" applyAlignment="1" applyProtection="1">
      <alignment horizontal="center"/>
      <protection locked="0"/>
    </xf>
    <xf numFmtId="0" fontId="29" fillId="0" borderId="10" xfId="35" applyFont="1" applyBorder="1" applyAlignment="1" applyProtection="1">
      <alignment horizontal="center"/>
      <protection locked="0"/>
    </xf>
    <xf numFmtId="1" fontId="29" fillId="0" borderId="10" xfId="35" applyNumberFormat="1" applyFont="1" applyBorder="1" applyAlignment="1" applyProtection="1">
      <alignment horizontal="center"/>
      <protection locked="0"/>
    </xf>
    <xf numFmtId="166" fontId="23" fillId="0" borderId="19" xfId="35" applyNumberFormat="1" applyFont="1" applyBorder="1" applyAlignment="1" applyProtection="1">
      <alignment horizontal="right"/>
      <protection locked="0"/>
    </xf>
    <xf numFmtId="166" fontId="23" fillId="0" borderId="20" xfId="35" applyNumberFormat="1" applyFont="1" applyBorder="1" applyAlignment="1" applyProtection="1">
      <alignment horizontal="right"/>
      <protection locked="0"/>
    </xf>
    <xf numFmtId="0" fontId="23" fillId="19" borderId="10" xfId="35" applyFont="1" applyFill="1" applyBorder="1" applyAlignment="1" applyProtection="1">
      <alignment horizontal="center"/>
      <protection locked="0"/>
    </xf>
    <xf numFmtId="1" fontId="23" fillId="19" borderId="10" xfId="35" applyNumberFormat="1" applyFont="1" applyFill="1" applyBorder="1" applyAlignment="1" applyProtection="1">
      <alignment horizontal="center"/>
      <protection locked="0"/>
    </xf>
    <xf numFmtId="3" fontId="23" fillId="19" borderId="10" xfId="35" applyNumberFormat="1" applyFont="1" applyFill="1" applyBorder="1" applyAlignment="1" applyProtection="1">
      <alignment horizontal="center"/>
      <protection locked="0"/>
    </xf>
    <xf numFmtId="3" fontId="23" fillId="0" borderId="10" xfId="35" applyNumberFormat="1" applyFont="1" applyBorder="1" applyAlignment="1" applyProtection="1">
      <alignment horizontal="center"/>
      <protection locked="0"/>
    </xf>
    <xf numFmtId="0" fontId="23" fillId="0" borderId="0" xfId="35" applyFont="1" applyAlignment="1" applyProtection="1">
      <alignment horizontal="center"/>
      <protection locked="0"/>
    </xf>
    <xf numFmtId="3" fontId="29" fillId="0" borderId="10" xfId="35" applyNumberFormat="1" applyFont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center" wrapText="1"/>
      <protection locked="0"/>
    </xf>
    <xf numFmtId="0" fontId="24" fillId="0" borderId="21" xfId="35" applyFont="1" applyBorder="1" applyAlignment="1" applyProtection="1">
      <alignment horizontal="center"/>
      <protection locked="0"/>
    </xf>
    <xf numFmtId="0" fontId="28" fillId="0" borderId="21" xfId="35" applyFont="1" applyBorder="1" applyAlignment="1" applyProtection="1">
      <alignment horizontal="center"/>
      <protection locked="0"/>
    </xf>
    <xf numFmtId="166" fontId="24" fillId="0" borderId="20" xfId="35" applyNumberFormat="1" applyFont="1" applyBorder="1" applyAlignment="1" applyProtection="1">
      <alignment horizontal="right"/>
      <protection locked="0"/>
    </xf>
    <xf numFmtId="1" fontId="23" fillId="19" borderId="10" xfId="47" applyNumberFormat="1" applyFont="1" applyFill="1" applyBorder="1" applyAlignment="1" applyProtection="1">
      <alignment horizontal="center"/>
      <protection locked="0"/>
    </xf>
    <xf numFmtId="0" fontId="23" fillId="0" borderId="10" xfId="47" applyFont="1" applyBorder="1" applyAlignment="1" applyProtection="1">
      <alignment horizontal="center"/>
      <protection locked="0"/>
    </xf>
    <xf numFmtId="1" fontId="23" fillId="0" borderId="10" xfId="47" applyNumberFormat="1" applyFont="1" applyBorder="1" applyAlignment="1" applyProtection="1">
      <alignment horizontal="center"/>
      <protection locked="0"/>
    </xf>
    <xf numFmtId="167" fontId="23" fillId="0" borderId="0" xfId="49" applyNumberFormat="1" applyFont="1" applyAlignment="1" applyProtection="1">
      <alignment horizontal="right"/>
      <protection locked="0"/>
    </xf>
    <xf numFmtId="168" fontId="23" fillId="0" borderId="0" xfId="49" applyNumberFormat="1" applyFont="1" applyAlignment="1" applyProtection="1">
      <alignment horizontal="right"/>
      <protection locked="0"/>
    </xf>
    <xf numFmtId="0" fontId="23" fillId="0" borderId="0" xfId="49" applyFont="1" applyProtection="1">
      <protection locked="0"/>
    </xf>
    <xf numFmtId="49" fontId="23" fillId="0" borderId="0" xfId="49" applyNumberFormat="1" applyFont="1" applyProtection="1">
      <protection locked="0"/>
    </xf>
    <xf numFmtId="3" fontId="23" fillId="19" borderId="11" xfId="0" applyNumberFormat="1" applyFont="1" applyFill="1" applyBorder="1" applyAlignment="1" applyProtection="1">
      <alignment horizontal="center"/>
      <protection locked="0"/>
    </xf>
    <xf numFmtId="0" fontId="23" fillId="0" borderId="10" xfId="53" applyFont="1" applyBorder="1" applyAlignment="1" applyProtection="1">
      <alignment horizontal="center"/>
      <protection locked="0"/>
    </xf>
    <xf numFmtId="0" fontId="23" fillId="0" borderId="10" xfId="49" applyFont="1" applyBorder="1" applyAlignment="1" applyProtection="1">
      <alignment horizontal="center"/>
      <protection locked="0"/>
    </xf>
    <xf numFmtId="1" fontId="23" fillId="0" borderId="11" xfId="0" applyNumberFormat="1" applyFont="1" applyBorder="1" applyAlignment="1" applyProtection="1">
      <alignment horizontal="center"/>
      <protection locked="0"/>
    </xf>
    <xf numFmtId="1" fontId="23" fillId="0" borderId="10" xfId="35" applyNumberFormat="1" applyFont="1" applyBorder="1" applyAlignment="1" applyProtection="1">
      <alignment horizontal="center"/>
      <protection locked="0"/>
    </xf>
    <xf numFmtId="1" fontId="29" fillId="0" borderId="11" xfId="0" applyNumberFormat="1" applyFont="1" applyBorder="1" applyAlignment="1" applyProtection="1">
      <alignment horizontal="center"/>
      <protection locked="0"/>
    </xf>
    <xf numFmtId="0" fontId="24" fillId="0" borderId="11" xfId="35" applyFont="1" applyBorder="1" applyAlignment="1" applyProtection="1">
      <alignment horizontal="center"/>
      <protection locked="0"/>
    </xf>
    <xf numFmtId="0" fontId="28" fillId="0" borderId="11" xfId="35" applyFont="1" applyBorder="1" applyAlignment="1" applyProtection="1">
      <alignment horizontal="center"/>
      <protection locked="0"/>
    </xf>
    <xf numFmtId="0" fontId="23" fillId="19" borderId="11" xfId="48" applyFont="1" applyFill="1" applyBorder="1" applyAlignment="1" applyProtection="1">
      <alignment horizontal="center"/>
      <protection locked="0"/>
    </xf>
    <xf numFmtId="43" fontId="23" fillId="0" borderId="20" xfId="46" applyFont="1" applyFill="1" applyBorder="1" applyAlignment="1" applyProtection="1">
      <alignment horizontal="right"/>
      <protection locked="0"/>
    </xf>
    <xf numFmtId="0" fontId="23" fillId="0" borderId="11" xfId="48" applyFont="1" applyBorder="1" applyAlignment="1" applyProtection="1">
      <alignment horizontal="center"/>
      <protection locked="0"/>
    </xf>
    <xf numFmtId="0" fontId="29" fillId="0" borderId="11" xfId="48" applyFont="1" applyBorder="1" applyAlignment="1" applyProtection="1">
      <alignment horizontal="center"/>
      <protection locked="0"/>
    </xf>
    <xf numFmtId="0" fontId="23" fillId="0" borderId="20" xfId="48" applyFont="1" applyBorder="1" applyAlignment="1" applyProtection="1">
      <alignment horizontal="right"/>
      <protection locked="0"/>
    </xf>
    <xf numFmtId="0" fontId="29" fillId="0" borderId="10" xfId="47" applyFont="1" applyBorder="1" applyAlignment="1" applyProtection="1">
      <alignment horizontal="center"/>
      <protection locked="0"/>
    </xf>
    <xf numFmtId="1" fontId="29" fillId="0" borderId="10" xfId="47" applyNumberFormat="1" applyFont="1" applyBorder="1" applyAlignment="1" applyProtection="1">
      <alignment horizontal="center"/>
      <protection locked="0"/>
    </xf>
    <xf numFmtId="43" fontId="23" fillId="0" borderId="0" xfId="46" applyFont="1" applyFill="1" applyBorder="1" applyAlignment="1" applyProtection="1">
      <alignment horizontal="right"/>
      <protection locked="0"/>
    </xf>
    <xf numFmtId="4" fontId="23" fillId="0" borderId="0" xfId="35" applyNumberFormat="1" applyFont="1" applyProtection="1">
      <protection locked="0"/>
    </xf>
    <xf numFmtId="3" fontId="23" fillId="0" borderId="0" xfId="0" applyNumberFormat="1" applyFont="1" applyAlignment="1" applyProtection="1">
      <alignment horizontal="right"/>
      <protection locked="0"/>
    </xf>
    <xf numFmtId="167" fontId="23" fillId="0" borderId="0" xfId="0" applyNumberFormat="1" applyFont="1" applyAlignment="1" applyProtection="1">
      <alignment horizontal="right"/>
      <protection locked="0"/>
    </xf>
    <xf numFmtId="168" fontId="23" fillId="0" borderId="0" xfId="0" applyNumberFormat="1" applyFont="1" applyAlignment="1" applyProtection="1">
      <alignment horizontal="right"/>
      <protection locked="0"/>
    </xf>
    <xf numFmtId="1" fontId="23" fillId="0" borderId="0" xfId="35" applyNumberFormat="1" applyFont="1" applyAlignment="1" applyProtection="1">
      <alignment horizontal="center"/>
      <protection locked="0"/>
    </xf>
    <xf numFmtId="1" fontId="23" fillId="19" borderId="10" xfId="0" applyNumberFormat="1" applyFont="1" applyFill="1" applyBorder="1" applyAlignment="1" applyProtection="1">
      <alignment horizontal="center"/>
      <protection locked="0"/>
    </xf>
    <xf numFmtId="0" fontId="29" fillId="0" borderId="0" xfId="0" applyFont="1" applyAlignment="1" applyProtection="1">
      <alignment horizontal="center"/>
      <protection locked="0"/>
    </xf>
    <xf numFmtId="0" fontId="24" fillId="0" borderId="17" xfId="35" applyFont="1" applyBorder="1" applyAlignment="1" applyProtection="1">
      <alignment horizontal="center"/>
      <protection locked="0"/>
    </xf>
    <xf numFmtId="1" fontId="28" fillId="0" borderId="17" xfId="35" applyNumberFormat="1" applyFont="1" applyBorder="1" applyAlignment="1" applyProtection="1">
      <alignment horizontal="center"/>
      <protection locked="0"/>
    </xf>
    <xf numFmtId="170" fontId="26" fillId="0" borderId="18" xfId="35" applyNumberFormat="1" applyFont="1" applyBorder="1" applyAlignment="1" applyProtection="1">
      <alignment horizontal="right"/>
      <protection locked="0"/>
    </xf>
    <xf numFmtId="1" fontId="28" fillId="0" borderId="10" xfId="35" applyNumberFormat="1" applyFont="1" applyBorder="1" applyAlignment="1" applyProtection="1">
      <alignment horizontal="center"/>
      <protection locked="0"/>
    </xf>
    <xf numFmtId="166" fontId="26" fillId="0" borderId="19" xfId="35" applyNumberFormat="1" applyFont="1" applyBorder="1" applyAlignment="1" applyProtection="1">
      <alignment horizontal="right"/>
      <protection locked="0"/>
    </xf>
    <xf numFmtId="0" fontId="28" fillId="0" borderId="11" xfId="0" applyFont="1" applyBorder="1" applyAlignment="1" applyProtection="1">
      <alignment horizontal="center"/>
      <protection locked="0"/>
    </xf>
    <xf numFmtId="1" fontId="28" fillId="0" borderId="10" xfId="0" applyNumberFormat="1" applyFont="1" applyBorder="1" applyAlignment="1" applyProtection="1">
      <alignment horizontal="center"/>
      <protection locked="0"/>
    </xf>
    <xf numFmtId="1" fontId="28" fillId="0" borderId="11" xfId="0" applyNumberFormat="1" applyFont="1" applyBorder="1" applyAlignment="1" applyProtection="1">
      <alignment horizontal="center"/>
      <protection locked="0"/>
    </xf>
    <xf numFmtId="0" fontId="23" fillId="19" borderId="11" xfId="0" applyFont="1" applyFill="1" applyBorder="1" applyAlignment="1" applyProtection="1">
      <alignment horizontal="center" vertical="center"/>
      <protection locked="0"/>
    </xf>
    <xf numFmtId="3" fontId="23" fillId="19" borderId="11" xfId="0" applyNumberFormat="1" applyFont="1" applyFill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/>
      <protection locked="0"/>
    </xf>
    <xf numFmtId="3" fontId="29" fillId="0" borderId="11" xfId="0" applyNumberFormat="1" applyFont="1" applyBorder="1" applyAlignment="1" applyProtection="1">
      <alignment horizontal="center"/>
      <protection locked="0"/>
    </xf>
    <xf numFmtId="0" fontId="23" fillId="19" borderId="10" xfId="47" applyFont="1" applyFill="1" applyBorder="1" applyAlignment="1" applyProtection="1">
      <alignment horizontal="center"/>
      <protection locked="0"/>
    </xf>
    <xf numFmtId="0" fontId="23" fillId="19" borderId="11" xfId="47" applyFont="1" applyFill="1" applyBorder="1" applyAlignment="1" applyProtection="1">
      <alignment horizontal="center"/>
      <protection locked="0"/>
    </xf>
    <xf numFmtId="3" fontId="23" fillId="0" borderId="11" xfId="0" applyNumberFormat="1" applyFont="1" applyBorder="1" applyAlignment="1" applyProtection="1">
      <alignment horizontal="center"/>
      <protection locked="0"/>
    </xf>
    <xf numFmtId="0" fontId="29" fillId="0" borderId="11" xfId="0" applyFont="1" applyBorder="1" applyAlignment="1" applyProtection="1">
      <alignment horizontal="center"/>
      <protection locked="0"/>
    </xf>
    <xf numFmtId="0" fontId="26" fillId="0" borderId="21" xfId="35" applyFont="1" applyBorder="1" applyAlignment="1" applyProtection="1">
      <alignment horizontal="center"/>
      <protection locked="0"/>
    </xf>
    <xf numFmtId="0" fontId="33" fillId="0" borderId="21" xfId="35" applyFont="1" applyBorder="1" applyAlignment="1" applyProtection="1">
      <alignment horizontal="center"/>
      <protection locked="0"/>
    </xf>
    <xf numFmtId="169" fontId="23" fillId="0" borderId="20" xfId="46" applyNumberFormat="1" applyFont="1" applyBorder="1" applyProtection="1">
      <protection locked="0"/>
    </xf>
    <xf numFmtId="0" fontId="23" fillId="0" borderId="0" xfId="53" applyFont="1" applyProtection="1">
      <protection locked="0"/>
    </xf>
    <xf numFmtId="0" fontId="23" fillId="19" borderId="10" xfId="53" applyFont="1" applyFill="1" applyBorder="1" applyAlignment="1" applyProtection="1">
      <alignment horizontal="center"/>
      <protection locked="0"/>
    </xf>
    <xf numFmtId="43" fontId="23" fillId="19" borderId="11" xfId="46" applyFont="1" applyFill="1" applyBorder="1" applyAlignment="1" applyProtection="1">
      <alignment horizontal="center"/>
      <protection locked="0"/>
    </xf>
    <xf numFmtId="166" fontId="24" fillId="0" borderId="22" xfId="35" applyNumberFormat="1" applyFont="1" applyBorder="1" applyAlignment="1" applyProtection="1">
      <alignment horizontal="right"/>
      <protection locked="0"/>
    </xf>
    <xf numFmtId="0" fontId="24" fillId="0" borderId="21" xfId="0" applyFont="1" applyBorder="1" applyAlignment="1" applyProtection="1">
      <alignment horizontal="center"/>
      <protection locked="0"/>
    </xf>
    <xf numFmtId="1" fontId="28" fillId="0" borderId="21" xfId="0" applyNumberFormat="1" applyFont="1" applyBorder="1" applyAlignment="1" applyProtection="1">
      <alignment horizontal="center"/>
      <protection locked="0"/>
    </xf>
    <xf numFmtId="170" fontId="26" fillId="0" borderId="22" xfId="0" applyNumberFormat="1" applyFont="1" applyBorder="1" applyAlignment="1" applyProtection="1">
      <alignment horizontal="right"/>
      <protection locked="0"/>
    </xf>
    <xf numFmtId="166" fontId="22" fillId="0" borderId="19" xfId="0" applyNumberFormat="1" applyFont="1" applyBorder="1" applyAlignment="1" applyProtection="1">
      <alignment horizontal="right"/>
      <protection locked="0"/>
    </xf>
    <xf numFmtId="0" fontId="27" fillId="0" borderId="0" xfId="0" applyFont="1" applyProtection="1">
      <protection locked="0"/>
    </xf>
    <xf numFmtId="1" fontId="23" fillId="19" borderId="11" xfId="0" applyNumberFormat="1" applyFont="1" applyFill="1" applyBorder="1" applyAlignment="1" applyProtection="1">
      <alignment horizontal="center"/>
      <protection locked="0"/>
    </xf>
    <xf numFmtId="3" fontId="23" fillId="0" borderId="19" xfId="46" applyNumberFormat="1" applyFont="1" applyFill="1" applyBorder="1" applyAlignment="1" applyProtection="1">
      <alignment horizontal="right"/>
      <protection locked="0"/>
    </xf>
    <xf numFmtId="166" fontId="26" fillId="0" borderId="19" xfId="0" applyNumberFormat="1" applyFont="1" applyBorder="1" applyAlignment="1" applyProtection="1">
      <alignment horizontal="right"/>
      <protection locked="0"/>
    </xf>
    <xf numFmtId="0" fontId="24" fillId="0" borderId="24" xfId="0" applyFont="1" applyBorder="1" applyAlignment="1" applyProtection="1">
      <alignment horizontal="center"/>
      <protection locked="0"/>
    </xf>
    <xf numFmtId="1" fontId="28" fillId="0" borderId="24" xfId="0" applyNumberFormat="1" applyFont="1" applyBorder="1" applyAlignment="1" applyProtection="1">
      <alignment horizontal="center"/>
      <protection locked="0"/>
    </xf>
    <xf numFmtId="166" fontId="26" fillId="0" borderId="42" xfId="0" applyNumberFormat="1" applyFont="1" applyBorder="1" applyAlignment="1" applyProtection="1">
      <alignment horizontal="right"/>
      <protection locked="0"/>
    </xf>
    <xf numFmtId="0" fontId="24" fillId="0" borderId="12" xfId="0" applyFont="1" applyBorder="1" applyAlignment="1" applyProtection="1">
      <alignment horizontal="center"/>
      <protection locked="0"/>
    </xf>
    <xf numFmtId="1" fontId="28" fillId="0" borderId="12" xfId="0" applyNumberFormat="1" applyFont="1" applyBorder="1" applyAlignment="1" applyProtection="1">
      <alignment horizontal="center"/>
      <protection locked="0"/>
    </xf>
    <xf numFmtId="166" fontId="26" fillId="0" borderId="25" xfId="0" applyNumberFormat="1" applyFont="1" applyBorder="1" applyAlignment="1" applyProtection="1">
      <alignment horizontal="right"/>
      <protection locked="0"/>
    </xf>
    <xf numFmtId="4" fontId="29" fillId="0" borderId="11" xfId="0" applyNumberFormat="1" applyFont="1" applyBorder="1" applyProtection="1">
      <protection locked="0"/>
    </xf>
    <xf numFmtId="170" fontId="23" fillId="0" borderId="19" xfId="0" applyNumberFormat="1" applyFont="1" applyBorder="1" applyAlignment="1" applyProtection="1">
      <alignment horizontal="right"/>
      <protection locked="0"/>
    </xf>
    <xf numFmtId="3" fontId="22" fillId="0" borderId="24" xfId="0" applyNumberFormat="1" applyFont="1" applyBorder="1" applyAlignment="1" applyProtection="1">
      <alignment horizontal="center"/>
      <protection locked="0"/>
    </xf>
    <xf numFmtId="3" fontId="30" fillId="0" borderId="24" xfId="0" applyNumberFormat="1" applyFont="1" applyBorder="1" applyProtection="1">
      <protection locked="0"/>
    </xf>
    <xf numFmtId="170" fontId="22" fillId="0" borderId="22" xfId="0" applyNumberFormat="1" applyFont="1" applyBorder="1" applyProtection="1">
      <protection locked="0"/>
    </xf>
    <xf numFmtId="3" fontId="22" fillId="0" borderId="11" xfId="0" applyNumberFormat="1" applyFont="1" applyBorder="1" applyAlignment="1" applyProtection="1">
      <alignment horizontal="center"/>
      <protection locked="0"/>
    </xf>
    <xf numFmtId="3" fontId="30" fillId="0" borderId="11" xfId="0" applyNumberFormat="1" applyFont="1" applyBorder="1" applyProtection="1">
      <protection locked="0"/>
    </xf>
    <xf numFmtId="170" fontId="22" fillId="0" borderId="19" xfId="0" applyNumberFormat="1" applyFont="1" applyBorder="1" applyProtection="1">
      <protection locked="0"/>
    </xf>
    <xf numFmtId="43" fontId="31" fillId="0" borderId="11" xfId="46" applyFont="1" applyBorder="1" applyAlignment="1" applyProtection="1">
      <alignment horizontal="center"/>
      <protection locked="0"/>
    </xf>
    <xf numFmtId="169" fontId="24" fillId="0" borderId="19" xfId="46" applyNumberFormat="1" applyFont="1" applyBorder="1" applyAlignment="1" applyProtection="1">
      <alignment horizontal="right"/>
      <protection locked="0"/>
    </xf>
    <xf numFmtId="0" fontId="22" fillId="0" borderId="0" xfId="0" applyFont="1" applyAlignment="1" applyProtection="1">
      <alignment horizontal="center"/>
      <protection locked="0"/>
    </xf>
    <xf numFmtId="0" fontId="32" fillId="0" borderId="0" xfId="0" applyFont="1" applyProtection="1">
      <protection locked="0"/>
    </xf>
    <xf numFmtId="0" fontId="29" fillId="0" borderId="24" xfId="0" applyFont="1" applyBorder="1" applyAlignment="1" applyProtection="1">
      <alignment horizontal="center"/>
      <protection locked="0"/>
    </xf>
    <xf numFmtId="43" fontId="32" fillId="0" borderId="24" xfId="46" applyFont="1" applyFill="1" applyBorder="1" applyAlignment="1" applyProtection="1">
      <alignment horizontal="center"/>
      <protection locked="0"/>
    </xf>
    <xf numFmtId="170" fontId="24" fillId="0" borderId="22" xfId="35" applyNumberFormat="1" applyFont="1" applyBorder="1" applyAlignment="1" applyProtection="1">
      <alignment horizontal="right"/>
      <protection locked="0"/>
    </xf>
    <xf numFmtId="170" fontId="23" fillId="0" borderId="20" xfId="46" applyNumberFormat="1" applyFont="1" applyFill="1" applyBorder="1" applyAlignment="1" applyProtection="1">
      <alignment horizontal="right"/>
      <protection locked="0"/>
    </xf>
    <xf numFmtId="170" fontId="23" fillId="0" borderId="20" xfId="46" applyNumberFormat="1" applyFont="1" applyBorder="1" applyProtection="1">
      <protection locked="0"/>
    </xf>
    <xf numFmtId="170" fontId="23" fillId="0" borderId="19" xfId="53" applyNumberFormat="1" applyFont="1" applyBorder="1" applyProtection="1">
      <protection locked="0"/>
    </xf>
    <xf numFmtId="43" fontId="23" fillId="0" borderId="19" xfId="0" applyNumberFormat="1" applyFont="1" applyBorder="1" applyAlignment="1" applyProtection="1">
      <alignment horizontal="right"/>
      <protection locked="0"/>
    </xf>
    <xf numFmtId="43" fontId="26" fillId="0" borderId="22" xfId="35" applyNumberFormat="1" applyFont="1" applyBorder="1" applyAlignment="1" applyProtection="1">
      <alignment horizontal="right"/>
      <protection locked="0"/>
    </xf>
    <xf numFmtId="0" fontId="23" fillId="0" borderId="23" xfId="0" applyFont="1" applyBorder="1" applyProtection="1">
      <protection locked="0"/>
    </xf>
    <xf numFmtId="0" fontId="29" fillId="0" borderId="0" xfId="0" applyFont="1" applyProtection="1">
      <protection locked="0"/>
    </xf>
    <xf numFmtId="1" fontId="29" fillId="0" borderId="0" xfId="0" applyNumberFormat="1" applyFont="1" applyProtection="1">
      <protection locked="0"/>
    </xf>
    <xf numFmtId="43" fontId="23" fillId="0" borderId="19" xfId="0" applyNumberFormat="1" applyFont="1" applyBorder="1" applyAlignment="1" applyProtection="1">
      <alignment horizontal="center"/>
      <protection locked="0"/>
    </xf>
    <xf numFmtId="43" fontId="26" fillId="0" borderId="22" xfId="0" applyNumberFormat="1" applyFont="1" applyBorder="1" applyAlignment="1" applyProtection="1">
      <alignment horizontal="right"/>
      <protection locked="0"/>
    </xf>
    <xf numFmtId="0" fontId="23" fillId="0" borderId="30" xfId="0" applyFont="1" applyBorder="1" applyProtection="1">
      <protection locked="0"/>
    </xf>
    <xf numFmtId="0" fontId="23" fillId="0" borderId="43" xfId="0" applyFont="1" applyBorder="1" applyProtection="1">
      <protection locked="0"/>
    </xf>
    <xf numFmtId="0" fontId="23" fillId="0" borderId="26" xfId="0" applyFont="1" applyBorder="1" applyAlignment="1" applyProtection="1">
      <alignment horizontal="center"/>
      <protection locked="0"/>
    </xf>
    <xf numFmtId="0" fontId="29" fillId="0" borderId="26" xfId="0" applyFont="1" applyBorder="1" applyProtection="1">
      <protection locked="0"/>
    </xf>
    <xf numFmtId="0" fontId="23" fillId="0" borderId="26" xfId="0" applyFont="1" applyBorder="1" applyProtection="1">
      <protection locked="0"/>
    </xf>
    <xf numFmtId="1" fontId="29" fillId="0" borderId="26" xfId="0" applyNumberFormat="1" applyFont="1" applyBorder="1" applyProtection="1">
      <protection locked="0"/>
    </xf>
    <xf numFmtId="166" fontId="23" fillId="0" borderId="25" xfId="0" applyNumberFormat="1" applyFont="1" applyBorder="1" applyAlignment="1" applyProtection="1">
      <alignment horizontal="center"/>
      <protection locked="0"/>
    </xf>
    <xf numFmtId="166" fontId="23" fillId="0" borderId="0" xfId="0" applyNumberFormat="1" applyFont="1" applyAlignment="1" applyProtection="1">
      <alignment horizontal="center"/>
      <protection locked="0"/>
    </xf>
    <xf numFmtId="0" fontId="24" fillId="0" borderId="15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4" fontId="24" fillId="0" borderId="17" xfId="0" applyNumberFormat="1" applyFont="1" applyBorder="1" applyAlignment="1">
      <alignment horizontal="center"/>
    </xf>
    <xf numFmtId="166" fontId="24" fillId="0" borderId="18" xfId="0" applyNumberFormat="1" applyFont="1" applyBorder="1" applyAlignment="1">
      <alignment horizontal="center"/>
    </xf>
    <xf numFmtId="0" fontId="22" fillId="0" borderId="13" xfId="0" applyFont="1" applyBorder="1" applyAlignment="1">
      <alignment horizontal="left"/>
    </xf>
    <xf numFmtId="0" fontId="24" fillId="0" borderId="0" xfId="0" applyFont="1" applyAlignment="1">
      <alignment horizontal="center"/>
    </xf>
    <xf numFmtId="0" fontId="24" fillId="0" borderId="31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2" fillId="0" borderId="13" xfId="35" applyFont="1" applyBorder="1" applyAlignment="1">
      <alignment horizontal="center" vertical="top"/>
    </xf>
    <xf numFmtId="0" fontId="25" fillId="0" borderId="10" xfId="35" applyFont="1" applyBorder="1" applyAlignment="1">
      <alignment wrapText="1"/>
    </xf>
    <xf numFmtId="0" fontId="23" fillId="0" borderId="11" xfId="0" applyFont="1" applyBorder="1" applyAlignment="1">
      <alignment horizontal="center"/>
    </xf>
    <xf numFmtId="0" fontId="23" fillId="0" borderId="10" xfId="35" applyFont="1" applyBorder="1" applyAlignment="1">
      <alignment wrapText="1"/>
    </xf>
    <xf numFmtId="0" fontId="26" fillId="0" borderId="21" xfId="47" applyFont="1" applyBorder="1" applyAlignment="1">
      <alignment horizontal="left"/>
    </xf>
    <xf numFmtId="0" fontId="24" fillId="0" borderId="21" xfId="47" applyFont="1" applyBorder="1" applyAlignment="1">
      <alignment horizontal="center"/>
    </xf>
    <xf numFmtId="0" fontId="22" fillId="0" borderId="13" xfId="35" applyFont="1" applyBorder="1" applyAlignment="1">
      <alignment horizontal="left" vertical="top"/>
    </xf>
    <xf numFmtId="0" fontId="24" fillId="0" borderId="10" xfId="35" applyFont="1" applyBorder="1" applyAlignment="1">
      <alignment horizontal="left"/>
    </xf>
    <xf numFmtId="0" fontId="24" fillId="0" borderId="10" xfId="35" applyFont="1" applyBorder="1" applyAlignment="1">
      <alignment horizontal="center"/>
    </xf>
    <xf numFmtId="0" fontId="23" fillId="0" borderId="13" xfId="35" applyFont="1" applyBorder="1" applyAlignment="1">
      <alignment horizontal="center"/>
    </xf>
    <xf numFmtId="0" fontId="27" fillId="0" borderId="10" xfId="35" applyFont="1" applyBorder="1" applyAlignment="1">
      <alignment horizontal="left"/>
    </xf>
    <xf numFmtId="0" fontId="28" fillId="0" borderId="10" xfId="35" applyFont="1" applyBorder="1" applyAlignment="1">
      <alignment horizontal="center"/>
    </xf>
    <xf numFmtId="0" fontId="23" fillId="0" borderId="13" xfId="47" applyFont="1" applyBorder="1" applyAlignment="1">
      <alignment horizontal="center"/>
    </xf>
    <xf numFmtId="0" fontId="28" fillId="0" borderId="21" xfId="47" applyFont="1" applyBorder="1" applyAlignment="1">
      <alignment horizontal="center"/>
    </xf>
    <xf numFmtId="0" fontId="23" fillId="0" borderId="10" xfId="35" applyFont="1" applyBorder="1" applyAlignment="1">
      <alignment horizontal="center"/>
    </xf>
    <xf numFmtId="0" fontId="29" fillId="0" borderId="10" xfId="35" applyFont="1" applyBorder="1" applyAlignment="1">
      <alignment horizontal="center"/>
    </xf>
    <xf numFmtId="0" fontId="23" fillId="0" borderId="10" xfId="35" applyFont="1" applyBorder="1" applyAlignment="1">
      <alignment horizontal="left" indent="1"/>
    </xf>
    <xf numFmtId="0" fontId="23" fillId="0" borderId="10" xfId="35" applyFont="1" applyBorder="1" applyAlignment="1">
      <alignment horizontal="left"/>
    </xf>
    <xf numFmtId="0" fontId="23" fillId="0" borderId="10" xfId="35" applyFont="1" applyBorder="1" applyAlignment="1">
      <alignment horizontal="left" wrapText="1" indent="1"/>
    </xf>
    <xf numFmtId="0" fontId="23" fillId="0" borderId="0" xfId="35" applyFont="1" applyAlignment="1">
      <alignment horizontal="center"/>
    </xf>
    <xf numFmtId="0" fontId="22" fillId="0" borderId="13" xfId="35" applyFont="1" applyBorder="1" applyAlignment="1">
      <alignment horizontal="center"/>
    </xf>
    <xf numFmtId="0" fontId="27" fillId="0" borderId="10" xfId="35" applyFont="1" applyBorder="1"/>
    <xf numFmtId="0" fontId="23" fillId="0" borderId="32" xfId="35" applyFont="1" applyBorder="1" applyAlignment="1">
      <alignment horizontal="center"/>
    </xf>
    <xf numFmtId="0" fontId="26" fillId="0" borderId="21" xfId="35" applyFont="1" applyBorder="1" applyAlignment="1">
      <alignment horizontal="left"/>
    </xf>
    <xf numFmtId="0" fontId="24" fillId="0" borderId="21" xfId="35" applyFont="1" applyBorder="1" applyAlignment="1">
      <alignment horizontal="center"/>
    </xf>
    <xf numFmtId="0" fontId="28" fillId="0" borderId="21" xfId="35" applyFont="1" applyBorder="1" applyAlignment="1">
      <alignment horizontal="center"/>
    </xf>
    <xf numFmtId="0" fontId="23" fillId="0" borderId="10" xfId="47" applyFont="1" applyBorder="1" applyAlignment="1">
      <alignment wrapText="1"/>
    </xf>
    <xf numFmtId="0" fontId="23" fillId="0" borderId="13" xfId="47" applyFont="1" applyBorder="1" applyAlignment="1">
      <alignment horizontal="center" vertical="top"/>
    </xf>
    <xf numFmtId="0" fontId="27" fillId="0" borderId="10" xfId="47" applyFont="1" applyBorder="1" applyAlignment="1">
      <alignment wrapText="1"/>
    </xf>
    <xf numFmtId="0" fontId="23" fillId="0" borderId="10" xfId="47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49" fontId="23" fillId="0" borderId="10" xfId="0" applyNumberFormat="1" applyFont="1" applyBorder="1"/>
    <xf numFmtId="0" fontId="23" fillId="0" borderId="13" xfId="53" applyFont="1" applyBorder="1" applyAlignment="1">
      <alignment horizontal="center"/>
    </xf>
    <xf numFmtId="0" fontId="23" fillId="0" borderId="23" xfId="53" applyFont="1" applyBorder="1" applyAlignment="1">
      <alignment horizontal="left"/>
    </xf>
    <xf numFmtId="0" fontId="23" fillId="0" borderId="10" xfId="53" applyFont="1" applyBorder="1" applyAlignment="1">
      <alignment horizontal="center"/>
    </xf>
    <xf numFmtId="1" fontId="23" fillId="0" borderId="10" xfId="49" applyNumberFormat="1" applyFont="1" applyBorder="1" applyAlignment="1">
      <alignment horizontal="center"/>
    </xf>
    <xf numFmtId="1" fontId="23" fillId="0" borderId="10" xfId="35" applyNumberFormat="1" applyFont="1" applyBorder="1" applyAlignment="1">
      <alignment horizontal="center"/>
    </xf>
    <xf numFmtId="1" fontId="29" fillId="0" borderId="10" xfId="49" applyNumberFormat="1" applyFont="1" applyBorder="1" applyAlignment="1">
      <alignment horizontal="center"/>
    </xf>
    <xf numFmtId="0" fontId="26" fillId="0" borderId="10" xfId="35" applyFont="1" applyBorder="1" applyAlignment="1">
      <alignment horizontal="left"/>
    </xf>
    <xf numFmtId="0" fontId="23" fillId="0" borderId="10" xfId="48" applyFont="1" applyBorder="1" applyAlignment="1">
      <alignment horizontal="center"/>
    </xf>
    <xf numFmtId="0" fontId="29" fillId="0" borderId="10" xfId="48" applyFont="1" applyBorder="1" applyAlignment="1">
      <alignment horizontal="center"/>
    </xf>
    <xf numFmtId="0" fontId="29" fillId="0" borderId="10" xfId="47" applyFont="1" applyBorder="1" applyAlignment="1">
      <alignment horizontal="center"/>
    </xf>
    <xf numFmtId="0" fontId="25" fillId="0" borderId="10" xfId="47" applyFont="1" applyBorder="1" applyAlignment="1">
      <alignment wrapText="1"/>
    </xf>
    <xf numFmtId="0" fontId="23" fillId="18" borderId="23" xfId="35" applyFont="1" applyFill="1" applyBorder="1" applyAlignment="1">
      <alignment horizontal="left"/>
    </xf>
    <xf numFmtId="0" fontId="23" fillId="18" borderId="10" xfId="35" applyFont="1" applyFill="1" applyBorder="1" applyAlignment="1">
      <alignment horizontal="center"/>
    </xf>
    <xf numFmtId="1" fontId="23" fillId="0" borderId="10" xfId="0" applyNumberFormat="1" applyFont="1" applyBorder="1" applyAlignment="1">
      <alignment horizontal="center"/>
    </xf>
    <xf numFmtId="0" fontId="23" fillId="18" borderId="23" xfId="35" applyFont="1" applyFill="1" applyBorder="1" applyAlignment="1">
      <alignment horizontal="left" wrapText="1"/>
    </xf>
    <xf numFmtId="1" fontId="23" fillId="0" borderId="10" xfId="47" applyNumberFormat="1" applyFont="1" applyBorder="1" applyAlignment="1">
      <alignment horizontal="center"/>
    </xf>
    <xf numFmtId="0" fontId="22" fillId="0" borderId="32" xfId="35" applyFont="1" applyBorder="1" applyAlignment="1">
      <alignment horizontal="center"/>
    </xf>
    <xf numFmtId="0" fontId="22" fillId="0" borderId="17" xfId="35" applyFont="1" applyBorder="1" applyAlignment="1">
      <alignment horizontal="left" wrapText="1"/>
    </xf>
    <xf numFmtId="0" fontId="24" fillId="0" borderId="17" xfId="35" applyFont="1" applyBorder="1" applyAlignment="1">
      <alignment horizontal="center"/>
    </xf>
    <xf numFmtId="0" fontId="28" fillId="0" borderId="17" xfId="35" applyFont="1" applyBorder="1" applyAlignment="1">
      <alignment horizontal="center"/>
    </xf>
    <xf numFmtId="0" fontId="22" fillId="0" borderId="10" xfId="35" applyFont="1" applyBorder="1" applyAlignment="1">
      <alignment horizontal="left" wrapText="1"/>
    </xf>
    <xf numFmtId="0" fontId="24" fillId="0" borderId="11" xfId="35" applyFont="1" applyBorder="1" applyAlignment="1">
      <alignment horizontal="center"/>
    </xf>
    <xf numFmtId="0" fontId="28" fillId="0" borderId="11" xfId="35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5" fillId="0" borderId="10" xfId="0" applyFont="1" applyBorder="1"/>
    <xf numFmtId="0" fontId="28" fillId="0" borderId="11" xfId="0" applyFont="1" applyBorder="1" applyAlignment="1">
      <alignment horizontal="center"/>
    </xf>
    <xf numFmtId="0" fontId="27" fillId="0" borderId="10" xfId="0" applyFont="1" applyBorder="1"/>
    <xf numFmtId="0" fontId="23" fillId="0" borderId="10" xfId="0" applyFont="1" applyBorder="1" applyAlignment="1">
      <alignment wrapText="1"/>
    </xf>
    <xf numFmtId="0" fontId="23" fillId="0" borderId="11" xfId="0" applyFont="1" applyBorder="1" applyAlignment="1">
      <alignment horizontal="center" vertical="center"/>
    </xf>
    <xf numFmtId="0" fontId="23" fillId="0" borderId="10" xfId="0" applyFont="1" applyBorder="1"/>
    <xf numFmtId="0" fontId="23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3" fillId="0" borderId="11" xfId="47" applyFont="1" applyBorder="1" applyAlignment="1">
      <alignment horizontal="center"/>
    </xf>
    <xf numFmtId="49" fontId="23" fillId="0" borderId="10" xfId="0" applyNumberFormat="1" applyFont="1" applyBorder="1" applyAlignment="1">
      <alignment horizontal="left"/>
    </xf>
    <xf numFmtId="3" fontId="23" fillId="0" borderId="11" xfId="0" applyNumberFormat="1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6" fillId="0" borderId="21" xfId="35" applyFont="1" applyBorder="1" applyAlignment="1">
      <alignment horizontal="center"/>
    </xf>
    <xf numFmtId="0" fontId="33" fillId="0" borderId="21" xfId="35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10" xfId="53" applyFont="1" applyBorder="1" applyAlignment="1">
      <alignment horizontal="left"/>
    </xf>
    <xf numFmtId="0" fontId="24" fillId="0" borderId="11" xfId="53" applyFont="1" applyBorder="1" applyAlignment="1">
      <alignment horizontal="center"/>
    </xf>
    <xf numFmtId="0" fontId="23" fillId="0" borderId="10" xfId="0" applyFont="1" applyBorder="1" applyAlignment="1">
      <alignment horizontal="left" indent="1"/>
    </xf>
    <xf numFmtId="0" fontId="24" fillId="0" borderId="21" xfId="35" applyFont="1" applyBorder="1" applyAlignment="1">
      <alignment horizontal="left"/>
    </xf>
    <xf numFmtId="0" fontId="26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2" fillId="0" borderId="10" xfId="0" applyFont="1" applyBorder="1" applyAlignment="1">
      <alignment horizontal="left" wrapText="1"/>
    </xf>
    <xf numFmtId="0" fontId="25" fillId="0" borderId="10" xfId="0" applyFont="1" applyBorder="1" applyAlignment="1">
      <alignment wrapText="1"/>
    </xf>
    <xf numFmtId="0" fontId="23" fillId="0" borderId="33" xfId="0" applyFont="1" applyBorder="1"/>
    <xf numFmtId="0" fontId="22" fillId="0" borderId="10" xfId="0" applyFont="1" applyBorder="1"/>
    <xf numFmtId="0" fontId="23" fillId="0" borderId="39" xfId="35" applyFont="1" applyBorder="1" applyAlignment="1">
      <alignment horizontal="center"/>
    </xf>
    <xf numFmtId="0" fontId="22" fillId="0" borderId="10" xfId="0" applyFont="1" applyBorder="1" applyAlignment="1">
      <alignment wrapText="1"/>
    </xf>
    <xf numFmtId="0" fontId="26" fillId="0" borderId="11" xfId="0" applyFont="1" applyBorder="1" applyAlignment="1">
      <alignment horizontal="left" wrapText="1"/>
    </xf>
    <xf numFmtId="0" fontId="23" fillId="0" borderId="39" xfId="0" applyFont="1" applyBorder="1" applyAlignment="1">
      <alignment horizontal="center"/>
    </xf>
    <xf numFmtId="0" fontId="26" fillId="0" borderId="24" xfId="0" applyFont="1" applyBorder="1" applyAlignment="1">
      <alignment horizontal="left" wrapText="1"/>
    </xf>
    <xf numFmtId="0" fontId="24" fillId="0" borderId="24" xfId="0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6" fillId="0" borderId="12" xfId="0" applyFont="1" applyBorder="1" applyAlignment="1">
      <alignment horizontal="left" wrapText="1"/>
    </xf>
    <xf numFmtId="0" fontId="24" fillId="0" borderId="12" xfId="0" applyFont="1" applyBorder="1" applyAlignment="1">
      <alignment horizontal="center"/>
    </xf>
    <xf numFmtId="0" fontId="28" fillId="0" borderId="12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11" xfId="0" applyFont="1" applyBorder="1" applyAlignment="1">
      <alignment horizontal="left"/>
    </xf>
    <xf numFmtId="0" fontId="22" fillId="0" borderId="11" xfId="0" applyFont="1" applyBorder="1" applyAlignment="1">
      <alignment horizontal="left"/>
    </xf>
    <xf numFmtId="0" fontId="22" fillId="0" borderId="11" xfId="0" applyFont="1" applyBorder="1"/>
    <xf numFmtId="0" fontId="23" fillId="0" borderId="11" xfId="0" applyFont="1" applyBorder="1"/>
    <xf numFmtId="0" fontId="22" fillId="0" borderId="24" xfId="0" applyFont="1" applyBorder="1" applyAlignment="1">
      <alignment horizontal="center"/>
    </xf>
    <xf numFmtId="3" fontId="30" fillId="0" borderId="24" xfId="0" applyNumberFormat="1" applyFont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22" fillId="0" borderId="11" xfId="0" applyFont="1" applyBorder="1" applyAlignment="1">
      <alignment horizontal="center"/>
    </xf>
    <xf numFmtId="3" fontId="30" fillId="0" borderId="11" xfId="0" applyNumberFormat="1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0" fontId="27" fillId="0" borderId="10" xfId="0" applyFont="1" applyBorder="1" applyAlignment="1">
      <alignment horizontal="left"/>
    </xf>
    <xf numFmtId="0" fontId="23" fillId="0" borderId="10" xfId="0" applyFont="1" applyBorder="1" applyAlignment="1">
      <alignment horizontal="left"/>
    </xf>
    <xf numFmtId="0" fontId="23" fillId="0" borderId="10" xfId="0" applyFont="1" applyBorder="1" applyAlignment="1">
      <alignment horizontal="left" wrapText="1"/>
    </xf>
    <xf numFmtId="0" fontId="23" fillId="0" borderId="10" xfId="0" applyFont="1" applyBorder="1" applyAlignment="1">
      <alignment horizontal="left" wrapText="1" indent="1"/>
    </xf>
    <xf numFmtId="49" fontId="23" fillId="0" borderId="10" xfId="0" applyNumberFormat="1" applyFont="1" applyBorder="1" applyAlignment="1">
      <alignment horizontal="left" indent="1"/>
    </xf>
    <xf numFmtId="0" fontId="32" fillId="0" borderId="13" xfId="0" applyFont="1" applyBorder="1" applyAlignment="1">
      <alignment horizontal="center"/>
    </xf>
    <xf numFmtId="0" fontId="22" fillId="0" borderId="21" xfId="0" applyFont="1" applyBorder="1" applyAlignment="1">
      <alignment horizontal="left" indent="1"/>
    </xf>
    <xf numFmtId="0" fontId="32" fillId="0" borderId="24" xfId="0" applyFont="1" applyBorder="1" applyAlignment="1">
      <alignment horizontal="center"/>
    </xf>
    <xf numFmtId="0" fontId="29" fillId="0" borderId="24" xfId="0" applyFont="1" applyBorder="1" applyAlignment="1">
      <alignment horizontal="center"/>
    </xf>
    <xf numFmtId="0" fontId="23" fillId="0" borderId="13" xfId="0" applyFont="1" applyBorder="1" applyAlignment="1">
      <alignment horizontal="center" vertical="top"/>
    </xf>
    <xf numFmtId="0" fontId="23" fillId="0" borderId="38" xfId="0" applyFont="1" applyBorder="1"/>
    <xf numFmtId="0" fontId="23" fillId="0" borderId="23" xfId="0" applyFont="1" applyBorder="1"/>
    <xf numFmtId="0" fontId="23" fillId="0" borderId="0" xfId="0" applyFont="1" applyAlignment="1">
      <alignment horizontal="center"/>
    </xf>
    <xf numFmtId="0" fontId="29" fillId="0" borderId="0" xfId="0" applyFont="1"/>
    <xf numFmtId="0" fontId="22" fillId="0" borderId="27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34" fillId="0" borderId="44" xfId="0" applyFont="1" applyBorder="1" applyAlignment="1">
      <alignment horizontal="center" vertical="center" wrapText="1"/>
    </xf>
    <xf numFmtId="0" fontId="34" fillId="0" borderId="45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distributed"/>
    </xf>
    <xf numFmtId="0" fontId="22" fillId="0" borderId="28" xfId="0" applyFont="1" applyBorder="1" applyAlignment="1">
      <alignment horizontal="center" vertical="distributed"/>
    </xf>
    <xf numFmtId="0" fontId="22" fillId="0" borderId="29" xfId="0" applyFont="1" applyBorder="1" applyAlignment="1">
      <alignment horizontal="center" vertical="distributed"/>
    </xf>
    <xf numFmtId="0" fontId="22" fillId="0" borderId="23" xfId="0" applyFont="1" applyBorder="1" applyAlignment="1">
      <alignment horizontal="center" vertical="distributed"/>
    </xf>
    <xf numFmtId="0" fontId="22" fillId="0" borderId="0" xfId="0" applyFont="1" applyAlignment="1">
      <alignment horizontal="center" vertical="distributed"/>
    </xf>
    <xf numFmtId="0" fontId="22" fillId="0" borderId="19" xfId="0" applyFont="1" applyBorder="1" applyAlignment="1">
      <alignment horizontal="center" vertical="distributed"/>
    </xf>
    <xf numFmtId="0" fontId="22" fillId="0" borderId="40" xfId="0" applyFont="1" applyBorder="1" applyAlignment="1">
      <alignment horizontal="center" vertical="distributed"/>
    </xf>
    <xf numFmtId="0" fontId="22" fillId="0" borderId="41" xfId="0" applyFont="1" applyBorder="1" applyAlignment="1">
      <alignment horizontal="center" vertical="distributed"/>
    </xf>
    <xf numFmtId="0" fontId="22" fillId="0" borderId="35" xfId="0" applyFont="1" applyBorder="1" applyAlignment="1">
      <alignment horizontal="center" vertical="distributed"/>
    </xf>
  </cellXfs>
  <cellStyles count="5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" xfId="46" builtinId="3"/>
    <cellStyle name="Milliers 2" xfId="50" xr:uid="{00000000-0005-0000-0000-000020000000}"/>
    <cellStyle name="Milliers 3" xfId="55" xr:uid="{00000000-0005-0000-0000-000021000000}"/>
    <cellStyle name="Monétaire 2" xfId="51" xr:uid="{00000000-0005-0000-0000-000022000000}"/>
    <cellStyle name="Neutre" xfId="32" builtinId="28" customBuiltin="1"/>
    <cellStyle name="Normal" xfId="0" builtinId="0"/>
    <cellStyle name="Normal 2" xfId="33" xr:uid="{00000000-0005-0000-0000-000025000000}"/>
    <cellStyle name="Normal 2 2" xfId="34" xr:uid="{00000000-0005-0000-0000-000026000000}"/>
    <cellStyle name="Normal 2 3" xfId="52" xr:uid="{00000000-0005-0000-0000-000027000000}"/>
    <cellStyle name="Normal 2 4" xfId="54" xr:uid="{00000000-0005-0000-0000-000028000000}"/>
    <cellStyle name="Normal 3" xfId="49" xr:uid="{00000000-0005-0000-0000-000029000000}"/>
    <cellStyle name="Normal_09 01 ESTIM LOT 10 PCV" xfId="35" xr:uid="{00000000-0005-0000-0000-00002A000000}"/>
    <cellStyle name="Normal_09 01 ESTIM LOT 10 PCV 2" xfId="53" xr:uid="{00000000-0005-0000-0000-00002B000000}"/>
    <cellStyle name="Normal_09 01 ESTIM LOT 10 PCV_15 08 CONSTRUCTION DU LYCEE ALLAUCH ESTIMATION Lot 10 PCVD" xfId="47" xr:uid="{00000000-0005-0000-0000-00002C000000}"/>
    <cellStyle name="Normal_OPAC ESTM PRO_15 08 CONSTRUCTION DU LYCEE ALLAUCH ESTIMATION Lot 10 PCVD" xfId="48" xr:uid="{00000000-0005-0000-0000-00002D000000}"/>
    <cellStyle name="Note" xfId="28" builtinId="10" customBuiltin="1"/>
    <cellStyle name="Satisfaisant" xfId="36" builtinId="26" customBuiltin="1"/>
    <cellStyle name="Sortie" xfId="37" builtinId="21" customBuiltin="1"/>
    <cellStyle name="Texte explicatif" xfId="38" builtinId="53" customBuiltin="1"/>
    <cellStyle name="Titre" xfId="39" builtinId="15" customBuiltin="1"/>
    <cellStyle name="Titre 1" xfId="40" builtinId="16" customBuiltin="1"/>
    <cellStyle name="Titre 2" xfId="41" builtinId="17" customBuiltin="1"/>
    <cellStyle name="Titre 3" xfId="42" builtinId="18" customBuiltin="1"/>
    <cellStyle name="Titre 4" xfId="43" builtinId="19" customBuiltin="1"/>
    <cellStyle name="Total" xfId="44" builtinId="25" customBuiltin="1"/>
    <cellStyle name="Vérification" xfId="45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V248"/>
  <sheetViews>
    <sheetView showZeros="0" tabSelected="1" view="pageBreakPreview" zoomScale="115" zoomScaleNormal="100" zoomScaleSheetLayoutView="115" workbookViewId="0">
      <pane ySplit="8" topLeftCell="A154" activePane="bottomLeft" state="frozen"/>
      <selection pane="bottomLeft" activeCell="G162" sqref="G162"/>
    </sheetView>
  </sheetViews>
  <sheetFormatPr baseColWidth="10" defaultColWidth="11.42578125" defaultRowHeight="15" x14ac:dyDescent="0.25"/>
  <cols>
    <col min="1" max="1" width="7.28515625" style="121" bestFit="1" customWidth="1"/>
    <col min="2" max="2" width="54.28515625" style="121" customWidth="1"/>
    <col min="3" max="3" width="8.140625" style="2" customWidth="1"/>
    <col min="4" max="4" width="8.28515625" style="122" customWidth="1"/>
    <col min="5" max="5" width="8.28515625" style="1" customWidth="1"/>
    <col min="6" max="6" width="11" style="123" bestFit="1" customWidth="1"/>
    <col min="7" max="7" width="14.85546875" style="133" customWidth="1"/>
    <col min="8" max="16384" width="11.42578125" style="1"/>
  </cols>
  <sheetData>
    <row r="1" spans="1:7" x14ac:dyDescent="0.25">
      <c r="A1" s="261" t="s">
        <v>74</v>
      </c>
      <c r="B1" s="262"/>
      <c r="C1" s="262"/>
      <c r="D1" s="262"/>
      <c r="E1" s="262"/>
      <c r="F1" s="262"/>
      <c r="G1" s="263"/>
    </row>
    <row r="2" spans="1:7" ht="15.75" thickBot="1" x14ac:dyDescent="0.3">
      <c r="A2" s="264"/>
      <c r="B2" s="265"/>
      <c r="C2" s="265"/>
      <c r="D2" s="265"/>
      <c r="E2" s="265"/>
      <c r="F2" s="265"/>
      <c r="G2" s="266"/>
    </row>
    <row r="3" spans="1:7" s="2" customFormat="1" ht="15.75" customHeight="1" x14ac:dyDescent="0.25">
      <c r="A3" s="261" t="s">
        <v>166</v>
      </c>
      <c r="B3" s="267"/>
      <c r="C3" s="274" t="s">
        <v>165</v>
      </c>
      <c r="D3" s="275"/>
      <c r="E3" s="275"/>
      <c r="F3" s="275"/>
      <c r="G3" s="276"/>
    </row>
    <row r="4" spans="1:7" s="2" customFormat="1" ht="15.75" customHeight="1" x14ac:dyDescent="0.25">
      <c r="A4" s="268"/>
      <c r="B4" s="269"/>
      <c r="C4" s="277"/>
      <c r="D4" s="278"/>
      <c r="E4" s="278"/>
      <c r="F4" s="278"/>
      <c r="G4" s="279"/>
    </row>
    <row r="5" spans="1:7" s="2" customFormat="1" ht="15.75" customHeight="1" x14ac:dyDescent="0.25">
      <c r="A5" s="268"/>
      <c r="B5" s="269"/>
      <c r="C5" s="277"/>
      <c r="D5" s="278"/>
      <c r="E5" s="278"/>
      <c r="F5" s="278"/>
      <c r="G5" s="279"/>
    </row>
    <row r="6" spans="1:7" s="2" customFormat="1" ht="15.75" customHeight="1" x14ac:dyDescent="0.25">
      <c r="A6" s="270"/>
      <c r="B6" s="271"/>
      <c r="C6" s="280"/>
      <c r="D6" s="281"/>
      <c r="E6" s="281"/>
      <c r="F6" s="281"/>
      <c r="G6" s="282"/>
    </row>
    <row r="7" spans="1:7" s="2" customFormat="1" ht="15.75" customHeight="1" x14ac:dyDescent="0.25">
      <c r="A7" s="272" t="s">
        <v>172</v>
      </c>
      <c r="B7" s="272"/>
      <c r="C7" s="272"/>
      <c r="D7" s="272"/>
      <c r="E7" s="272"/>
      <c r="F7" s="272"/>
      <c r="G7" s="273"/>
    </row>
    <row r="8" spans="1:7" s="2" customFormat="1" ht="15.75" thickBot="1" x14ac:dyDescent="0.3">
      <c r="A8" s="134" t="s">
        <v>4</v>
      </c>
      <c r="B8" s="135" t="s">
        <v>3</v>
      </c>
      <c r="C8" s="136" t="s">
        <v>7</v>
      </c>
      <c r="D8" s="136" t="s">
        <v>5</v>
      </c>
      <c r="E8" s="136" t="s">
        <v>54</v>
      </c>
      <c r="F8" s="137" t="s">
        <v>73</v>
      </c>
      <c r="G8" s="138" t="s">
        <v>6</v>
      </c>
    </row>
    <row r="9" spans="1:7" s="2" customFormat="1" ht="11.25" customHeight="1" x14ac:dyDescent="0.25">
      <c r="A9" s="139"/>
      <c r="B9" s="140"/>
      <c r="C9" s="141"/>
      <c r="D9" s="142"/>
      <c r="E9" s="3"/>
      <c r="F9" s="4"/>
      <c r="G9" s="5"/>
    </row>
    <row r="10" spans="1:7" s="2" customFormat="1" x14ac:dyDescent="0.25">
      <c r="A10" s="143">
        <v>1</v>
      </c>
      <c r="B10" s="144" t="s">
        <v>21</v>
      </c>
      <c r="C10" s="145"/>
      <c r="D10" s="145"/>
      <c r="E10" s="6"/>
      <c r="F10" s="7"/>
      <c r="G10" s="8"/>
    </row>
    <row r="11" spans="1:7" s="2" customFormat="1" x14ac:dyDescent="0.25">
      <c r="A11" s="143"/>
      <c r="B11" s="146" t="s">
        <v>114</v>
      </c>
      <c r="C11" s="145" t="s">
        <v>8</v>
      </c>
      <c r="D11" s="145">
        <v>1</v>
      </c>
      <c r="E11" s="9"/>
      <c r="F11" s="10"/>
      <c r="G11" s="11">
        <f>E11*F11</f>
        <v>0</v>
      </c>
    </row>
    <row r="12" spans="1:7" s="2" customFormat="1" x14ac:dyDescent="0.25">
      <c r="A12" s="143"/>
      <c r="B12" s="146"/>
      <c r="C12" s="145"/>
      <c r="D12" s="145"/>
      <c r="E12" s="6"/>
      <c r="F12" s="7"/>
      <c r="G12" s="12"/>
    </row>
    <row r="13" spans="1:7" s="2" customFormat="1" x14ac:dyDescent="0.25">
      <c r="A13" s="143"/>
      <c r="B13" s="147" t="s">
        <v>32</v>
      </c>
      <c r="C13" s="148"/>
      <c r="D13" s="148"/>
      <c r="E13" s="13"/>
      <c r="F13" s="13"/>
      <c r="G13" s="14">
        <f>G11</f>
        <v>0</v>
      </c>
    </row>
    <row r="14" spans="1:7" s="2" customFormat="1" x14ac:dyDescent="0.25">
      <c r="A14" s="149"/>
      <c r="B14" s="150"/>
      <c r="C14" s="151"/>
      <c r="D14" s="151"/>
      <c r="E14" s="15"/>
      <c r="F14" s="15"/>
      <c r="G14" s="16"/>
    </row>
    <row r="15" spans="1:7" s="2" customFormat="1" x14ac:dyDescent="0.25">
      <c r="A15" s="143">
        <v>2</v>
      </c>
      <c r="B15" s="144" t="s">
        <v>78</v>
      </c>
      <c r="C15" s="145"/>
      <c r="D15" s="145"/>
      <c r="E15" s="6"/>
      <c r="F15" s="7"/>
      <c r="G15" s="12"/>
    </row>
    <row r="16" spans="1:7" s="2" customFormat="1" x14ac:dyDescent="0.25">
      <c r="A16" s="152">
        <v>21</v>
      </c>
      <c r="B16" s="153" t="s">
        <v>75</v>
      </c>
      <c r="C16" s="145" t="s">
        <v>8</v>
      </c>
      <c r="D16" s="145">
        <v>1</v>
      </c>
      <c r="E16" s="9"/>
      <c r="F16" s="10"/>
      <c r="G16" s="11">
        <f>E16*F16</f>
        <v>0</v>
      </c>
    </row>
    <row r="17" spans="1:7" s="2" customFormat="1" x14ac:dyDescent="0.25">
      <c r="A17" s="152">
        <v>22</v>
      </c>
      <c r="B17" s="153" t="s">
        <v>76</v>
      </c>
      <c r="C17" s="145" t="s">
        <v>8</v>
      </c>
      <c r="D17" s="145">
        <v>1</v>
      </c>
      <c r="E17" s="9"/>
      <c r="F17" s="10"/>
      <c r="G17" s="11">
        <f t="shared" ref="G17:G18" si="0">E17*F17</f>
        <v>0</v>
      </c>
    </row>
    <row r="18" spans="1:7" s="2" customFormat="1" x14ac:dyDescent="0.25">
      <c r="A18" s="152">
        <v>23</v>
      </c>
      <c r="B18" s="153" t="s">
        <v>77</v>
      </c>
      <c r="C18" s="145" t="s">
        <v>8</v>
      </c>
      <c r="D18" s="145">
        <v>1</v>
      </c>
      <c r="E18" s="9"/>
      <c r="F18" s="10"/>
      <c r="G18" s="11">
        <f t="shared" si="0"/>
        <v>0</v>
      </c>
    </row>
    <row r="19" spans="1:7" s="2" customFormat="1" x14ac:dyDescent="0.25">
      <c r="A19" s="152"/>
      <c r="B19" s="150"/>
      <c r="C19" s="151"/>
      <c r="D19" s="154"/>
      <c r="E19" s="15"/>
      <c r="F19" s="17"/>
      <c r="G19" s="16"/>
    </row>
    <row r="20" spans="1:7" s="2" customFormat="1" x14ac:dyDescent="0.25">
      <c r="A20" s="155"/>
      <c r="B20" s="147" t="s">
        <v>79</v>
      </c>
      <c r="C20" s="148"/>
      <c r="D20" s="156"/>
      <c r="E20" s="13"/>
      <c r="F20" s="18"/>
      <c r="G20" s="14">
        <f>SUM(G14:G19)</f>
        <v>0</v>
      </c>
    </row>
    <row r="21" spans="1:7" s="2" customFormat="1" x14ac:dyDescent="0.25">
      <c r="A21" s="152"/>
      <c r="B21" s="150"/>
      <c r="C21" s="151"/>
      <c r="D21" s="154"/>
      <c r="E21" s="15"/>
      <c r="F21" s="17"/>
      <c r="G21" s="16"/>
    </row>
    <row r="22" spans="1:7" s="2" customFormat="1" x14ac:dyDescent="0.25">
      <c r="A22" s="143">
        <v>3</v>
      </c>
      <c r="B22" s="144" t="s">
        <v>80</v>
      </c>
      <c r="C22" s="157"/>
      <c r="D22" s="158"/>
      <c r="E22" s="19"/>
      <c r="F22" s="21"/>
      <c r="G22" s="22"/>
    </row>
    <row r="23" spans="1:7" s="2" customFormat="1" x14ac:dyDescent="0.25">
      <c r="A23" s="152">
        <v>31</v>
      </c>
      <c r="B23" s="153" t="s">
        <v>10</v>
      </c>
      <c r="C23" s="157"/>
      <c r="D23" s="158"/>
      <c r="E23" s="19"/>
      <c r="F23" s="21"/>
      <c r="G23" s="23"/>
    </row>
    <row r="24" spans="1:7" s="2" customFormat="1" ht="15.6" customHeight="1" x14ac:dyDescent="0.25">
      <c r="A24" s="152">
        <v>311</v>
      </c>
      <c r="B24" s="159" t="s">
        <v>11</v>
      </c>
      <c r="C24" s="157"/>
      <c r="D24" s="158"/>
      <c r="E24" s="19"/>
      <c r="F24" s="21"/>
      <c r="G24" s="23"/>
    </row>
    <row r="25" spans="1:7" s="2" customFormat="1" x14ac:dyDescent="0.25">
      <c r="A25" s="152"/>
      <c r="B25" s="160" t="s">
        <v>12</v>
      </c>
      <c r="C25" s="157" t="s">
        <v>7</v>
      </c>
      <c r="D25" s="157">
        <v>1</v>
      </c>
      <c r="E25" s="24"/>
      <c r="F25" s="25"/>
      <c r="G25" s="11">
        <f t="shared" ref="G25:G32" si="1">E25*F25</f>
        <v>0</v>
      </c>
    </row>
    <row r="26" spans="1:7" s="2" customFormat="1" x14ac:dyDescent="0.25">
      <c r="A26" s="152"/>
      <c r="B26" s="159" t="s">
        <v>13</v>
      </c>
      <c r="C26" s="157" t="s">
        <v>7</v>
      </c>
      <c r="D26" s="157">
        <v>1</v>
      </c>
      <c r="E26" s="24"/>
      <c r="F26" s="25"/>
      <c r="G26" s="11">
        <f t="shared" si="1"/>
        <v>0</v>
      </c>
    </row>
    <row r="27" spans="1:7" s="2" customFormat="1" x14ac:dyDescent="0.25">
      <c r="A27" s="152"/>
      <c r="B27" s="159" t="s">
        <v>14</v>
      </c>
      <c r="C27" s="157" t="s">
        <v>7</v>
      </c>
      <c r="D27" s="157">
        <v>1</v>
      </c>
      <c r="E27" s="24"/>
      <c r="F27" s="26"/>
      <c r="G27" s="11">
        <f t="shared" si="1"/>
        <v>0</v>
      </c>
    </row>
    <row r="28" spans="1:7" s="2" customFormat="1" x14ac:dyDescent="0.25">
      <c r="A28" s="152"/>
      <c r="B28" s="159" t="s">
        <v>15</v>
      </c>
      <c r="C28" s="157" t="s">
        <v>7</v>
      </c>
      <c r="D28" s="157">
        <v>1</v>
      </c>
      <c r="E28" s="24"/>
      <c r="F28" s="26"/>
      <c r="G28" s="11">
        <f t="shared" si="1"/>
        <v>0</v>
      </c>
    </row>
    <row r="29" spans="1:7" s="2" customFormat="1" ht="30" x14ac:dyDescent="0.25">
      <c r="A29" s="152"/>
      <c r="B29" s="161" t="s">
        <v>37</v>
      </c>
      <c r="C29" s="157" t="s">
        <v>8</v>
      </c>
      <c r="D29" s="157">
        <v>1</v>
      </c>
      <c r="E29" s="24"/>
      <c r="F29" s="26"/>
      <c r="G29" s="11">
        <f t="shared" si="1"/>
        <v>0</v>
      </c>
    </row>
    <row r="30" spans="1:7" s="2" customFormat="1" x14ac:dyDescent="0.25">
      <c r="A30" s="152"/>
      <c r="B30" s="161" t="s">
        <v>81</v>
      </c>
      <c r="C30" s="157" t="s">
        <v>7</v>
      </c>
      <c r="D30" s="157">
        <v>1</v>
      </c>
      <c r="E30" s="24"/>
      <c r="F30" s="26"/>
      <c r="G30" s="11">
        <f t="shared" si="1"/>
        <v>0</v>
      </c>
    </row>
    <row r="31" spans="1:7" s="2" customFormat="1" x14ac:dyDescent="0.25">
      <c r="A31" s="152"/>
      <c r="B31" s="161" t="s">
        <v>16</v>
      </c>
      <c r="C31" s="157" t="s">
        <v>7</v>
      </c>
      <c r="D31" s="157">
        <v>1</v>
      </c>
      <c r="E31" s="24"/>
      <c r="F31" s="26"/>
      <c r="G31" s="11">
        <f t="shared" si="1"/>
        <v>0</v>
      </c>
    </row>
    <row r="32" spans="1:7" s="2" customFormat="1" x14ac:dyDescent="0.25">
      <c r="A32" s="152"/>
      <c r="B32" s="161" t="s">
        <v>17</v>
      </c>
      <c r="C32" s="157" t="s">
        <v>7</v>
      </c>
      <c r="D32" s="157">
        <v>1</v>
      </c>
      <c r="E32" s="24"/>
      <c r="F32" s="26"/>
      <c r="G32" s="11">
        <f t="shared" si="1"/>
        <v>0</v>
      </c>
    </row>
    <row r="33" spans="1:7" s="2" customFormat="1" x14ac:dyDescent="0.25">
      <c r="A33" s="152">
        <v>312</v>
      </c>
      <c r="B33" s="159" t="s">
        <v>18</v>
      </c>
      <c r="C33" s="157"/>
      <c r="D33" s="157"/>
      <c r="E33" s="19"/>
      <c r="F33" s="27"/>
      <c r="G33" s="11"/>
    </row>
    <row r="34" spans="1:7" s="2" customFormat="1" x14ac:dyDescent="0.25">
      <c r="A34" s="152">
        <v>3121</v>
      </c>
      <c r="B34" s="159" t="s">
        <v>23</v>
      </c>
      <c r="C34" s="157"/>
      <c r="D34" s="157"/>
      <c r="E34" s="19"/>
      <c r="F34" s="27"/>
      <c r="G34" s="11"/>
    </row>
    <row r="35" spans="1:7" s="2" customFormat="1" x14ac:dyDescent="0.25">
      <c r="A35" s="152">
        <v>3122</v>
      </c>
      <c r="B35" s="159" t="s">
        <v>24</v>
      </c>
      <c r="C35" s="162"/>
      <c r="D35" s="157"/>
      <c r="E35" s="19"/>
      <c r="F35" s="19"/>
      <c r="G35" s="11"/>
    </row>
    <row r="36" spans="1:7" s="2" customFormat="1" ht="13.5" customHeight="1" x14ac:dyDescent="0.25">
      <c r="A36" s="152"/>
      <c r="B36" s="160" t="s">
        <v>82</v>
      </c>
      <c r="C36" s="157" t="s">
        <v>9</v>
      </c>
      <c r="D36" s="157">
        <v>15</v>
      </c>
      <c r="E36" s="24"/>
      <c r="F36" s="26"/>
      <c r="G36" s="11">
        <f t="shared" ref="G36:G37" si="2">E36*F36</f>
        <v>0</v>
      </c>
    </row>
    <row r="37" spans="1:7" s="2" customFormat="1" x14ac:dyDescent="0.25">
      <c r="A37" s="152">
        <v>3123</v>
      </c>
      <c r="B37" s="159" t="s">
        <v>26</v>
      </c>
      <c r="C37" s="162" t="s">
        <v>9</v>
      </c>
      <c r="D37" s="157">
        <v>15</v>
      </c>
      <c r="E37" s="24"/>
      <c r="F37" s="24"/>
      <c r="G37" s="11">
        <f t="shared" si="2"/>
        <v>0</v>
      </c>
    </row>
    <row r="38" spans="1:7" s="2" customFormat="1" x14ac:dyDescent="0.25">
      <c r="A38" s="152"/>
      <c r="B38" s="160"/>
      <c r="C38" s="162"/>
      <c r="D38" s="158"/>
      <c r="E38" s="19"/>
      <c r="F38" s="20"/>
      <c r="G38" s="12"/>
    </row>
    <row r="39" spans="1:7" s="2" customFormat="1" x14ac:dyDescent="0.25">
      <c r="A39" s="155"/>
      <c r="B39" s="147" t="s">
        <v>33</v>
      </c>
      <c r="C39" s="148"/>
      <c r="D39" s="156"/>
      <c r="E39" s="13"/>
      <c r="F39" s="18"/>
      <c r="G39" s="14">
        <f>SUM(G22:G38)</f>
        <v>0</v>
      </c>
    </row>
    <row r="40" spans="1:7" s="2" customFormat="1" x14ac:dyDescent="0.25">
      <c r="A40" s="152"/>
      <c r="B40" s="160"/>
      <c r="C40" s="162"/>
      <c r="D40" s="158"/>
      <c r="E40" s="19"/>
      <c r="F40" s="20"/>
      <c r="G40" s="12"/>
    </row>
    <row r="41" spans="1:7" s="2" customFormat="1" x14ac:dyDescent="0.25">
      <c r="A41" s="152">
        <v>32</v>
      </c>
      <c r="B41" s="153" t="s">
        <v>20</v>
      </c>
      <c r="C41" s="157"/>
      <c r="D41" s="158"/>
      <c r="E41" s="19"/>
      <c r="F41" s="29"/>
      <c r="G41" s="23">
        <f>D41*F41</f>
        <v>0</v>
      </c>
    </row>
    <row r="42" spans="1:7" s="2" customFormat="1" x14ac:dyDescent="0.25">
      <c r="A42" s="152">
        <v>321</v>
      </c>
      <c r="B42" s="159" t="s">
        <v>21</v>
      </c>
      <c r="C42" s="157" t="s">
        <v>25</v>
      </c>
      <c r="D42" s="158"/>
      <c r="E42" s="19"/>
      <c r="F42" s="29"/>
      <c r="G42" s="23"/>
    </row>
    <row r="43" spans="1:7" s="2" customFormat="1" x14ac:dyDescent="0.25">
      <c r="A43" s="152">
        <v>322</v>
      </c>
      <c r="B43" s="159" t="s">
        <v>22</v>
      </c>
      <c r="C43" s="157"/>
      <c r="D43" s="158"/>
      <c r="E43" s="19"/>
      <c r="F43" s="29"/>
      <c r="G43" s="23"/>
    </row>
    <row r="44" spans="1:7" s="2" customFormat="1" x14ac:dyDescent="0.25">
      <c r="A44" s="152">
        <v>323</v>
      </c>
      <c r="B44" s="159" t="s">
        <v>29</v>
      </c>
      <c r="C44" s="157"/>
      <c r="D44" s="158"/>
      <c r="E44" s="19"/>
      <c r="F44" s="29"/>
      <c r="G44" s="23">
        <f>D44*F44</f>
        <v>0</v>
      </c>
    </row>
    <row r="45" spans="1:7" s="30" customFormat="1" x14ac:dyDescent="0.25">
      <c r="A45" s="152">
        <v>3231</v>
      </c>
      <c r="B45" s="159" t="s">
        <v>28</v>
      </c>
      <c r="C45" s="157"/>
      <c r="D45" s="158"/>
      <c r="E45" s="19"/>
      <c r="F45" s="21"/>
      <c r="G45" s="23"/>
    </row>
    <row r="46" spans="1:7" s="2" customFormat="1" x14ac:dyDescent="0.25">
      <c r="A46" s="163"/>
      <c r="B46" s="164" t="s">
        <v>35</v>
      </c>
      <c r="C46" s="157"/>
      <c r="D46" s="158"/>
      <c r="E46" s="19"/>
      <c r="F46" s="21"/>
      <c r="G46" s="23"/>
    </row>
    <row r="47" spans="1:7" s="30" customFormat="1" x14ac:dyDescent="0.25">
      <c r="A47" s="163"/>
      <c r="B47" s="159" t="s">
        <v>84</v>
      </c>
      <c r="C47" s="157" t="s">
        <v>9</v>
      </c>
      <c r="D47" s="157">
        <v>4</v>
      </c>
      <c r="E47" s="24"/>
      <c r="F47" s="25"/>
      <c r="G47" s="11">
        <f t="shared" ref="G47:G51" si="3">E47*F47</f>
        <v>0</v>
      </c>
    </row>
    <row r="48" spans="1:7" s="2" customFormat="1" x14ac:dyDescent="0.25">
      <c r="A48" s="163"/>
      <c r="B48" s="159" t="s">
        <v>34</v>
      </c>
      <c r="C48" s="157" t="s">
        <v>9</v>
      </c>
      <c r="D48" s="157">
        <v>3</v>
      </c>
      <c r="E48" s="24"/>
      <c r="F48" s="25"/>
      <c r="G48" s="11">
        <f t="shared" si="3"/>
        <v>0</v>
      </c>
    </row>
    <row r="49" spans="1:152" s="2" customFormat="1" x14ac:dyDescent="0.25">
      <c r="A49" s="163"/>
      <c r="B49" s="159" t="s">
        <v>83</v>
      </c>
      <c r="C49" s="157" t="s">
        <v>9</v>
      </c>
      <c r="D49" s="157">
        <v>18</v>
      </c>
      <c r="E49" s="24"/>
      <c r="F49" s="25"/>
      <c r="G49" s="11">
        <f t="shared" si="3"/>
        <v>0</v>
      </c>
    </row>
    <row r="50" spans="1:152" s="2" customFormat="1" x14ac:dyDescent="0.25">
      <c r="A50" s="152"/>
      <c r="B50" s="159" t="s">
        <v>53</v>
      </c>
      <c r="C50" s="157" t="s">
        <v>9</v>
      </c>
      <c r="D50" s="157">
        <f>D47</f>
        <v>4</v>
      </c>
      <c r="E50" s="24"/>
      <c r="F50" s="26"/>
      <c r="G50" s="11">
        <f t="shared" si="3"/>
        <v>0</v>
      </c>
    </row>
    <row r="51" spans="1:152" s="30" customFormat="1" x14ac:dyDescent="0.25">
      <c r="A51" s="152">
        <v>3232</v>
      </c>
      <c r="B51" s="159" t="s">
        <v>85</v>
      </c>
      <c r="C51" s="157" t="s">
        <v>9</v>
      </c>
      <c r="D51" s="157">
        <v>35</v>
      </c>
      <c r="E51" s="24"/>
      <c r="F51" s="25"/>
      <c r="G51" s="11">
        <f t="shared" si="3"/>
        <v>0</v>
      </c>
    </row>
    <row r="52" spans="1:152" s="2" customFormat="1" x14ac:dyDescent="0.25">
      <c r="A52" s="152"/>
      <c r="B52" s="159"/>
      <c r="C52" s="157"/>
      <c r="D52" s="158"/>
      <c r="E52" s="19"/>
      <c r="F52" s="21"/>
      <c r="G52" s="23"/>
    </row>
    <row r="53" spans="1:152" s="2" customFormat="1" x14ac:dyDescent="0.25">
      <c r="A53" s="165"/>
      <c r="B53" s="166" t="s">
        <v>0</v>
      </c>
      <c r="C53" s="167"/>
      <c r="D53" s="168"/>
      <c r="E53" s="31"/>
      <c r="F53" s="32"/>
      <c r="G53" s="14">
        <f>SUM(G42:G52)</f>
        <v>0</v>
      </c>
    </row>
    <row r="54" spans="1:152" s="2" customFormat="1" x14ac:dyDescent="0.25">
      <c r="A54" s="152"/>
      <c r="B54" s="150"/>
      <c r="C54" s="151"/>
      <c r="D54" s="154"/>
      <c r="E54" s="15"/>
      <c r="F54" s="17"/>
      <c r="G54" s="33"/>
    </row>
    <row r="55" spans="1:152" s="2" customFormat="1" x14ac:dyDescent="0.25">
      <c r="A55" s="152">
        <v>33</v>
      </c>
      <c r="B55" s="153" t="s">
        <v>19</v>
      </c>
      <c r="C55" s="157"/>
      <c r="D55" s="158"/>
      <c r="E55" s="19"/>
      <c r="F55" s="21"/>
      <c r="G55" s="23"/>
    </row>
    <row r="56" spans="1:152" s="2" customFormat="1" x14ac:dyDescent="0.25">
      <c r="A56" s="152">
        <v>331</v>
      </c>
      <c r="B56" s="159" t="s">
        <v>27</v>
      </c>
      <c r="C56" s="157"/>
      <c r="D56" s="158"/>
      <c r="E56" s="19"/>
      <c r="F56" s="21"/>
      <c r="G56" s="23"/>
    </row>
    <row r="57" spans="1:152" s="2" customFormat="1" x14ac:dyDescent="0.25">
      <c r="A57" s="152">
        <v>332</v>
      </c>
      <c r="B57" s="159" t="s">
        <v>55</v>
      </c>
      <c r="C57" s="157"/>
      <c r="D57" s="158"/>
      <c r="E57" s="19"/>
      <c r="F57" s="21"/>
      <c r="G57" s="23"/>
    </row>
    <row r="58" spans="1:152" s="2" customFormat="1" x14ac:dyDescent="0.25">
      <c r="A58" s="152">
        <v>3321</v>
      </c>
      <c r="B58" s="169" t="s">
        <v>86</v>
      </c>
      <c r="C58" s="145" t="s">
        <v>8</v>
      </c>
      <c r="D58" s="145">
        <v>1</v>
      </c>
      <c r="E58" s="9"/>
      <c r="F58" s="34"/>
      <c r="G58" s="11">
        <f t="shared" ref="G58" si="4">E58*F58</f>
        <v>0</v>
      </c>
    </row>
    <row r="59" spans="1:152" s="2" customFormat="1" x14ac:dyDescent="0.25">
      <c r="A59" s="170">
        <v>333</v>
      </c>
      <c r="B59" s="171" t="s">
        <v>38</v>
      </c>
      <c r="C59" s="172"/>
      <c r="D59" s="172"/>
      <c r="E59" s="35"/>
      <c r="F59" s="36"/>
      <c r="G59" s="11"/>
    </row>
    <row r="60" spans="1:152" s="2" customFormat="1" x14ac:dyDescent="0.25">
      <c r="A60" s="170">
        <v>3331</v>
      </c>
      <c r="B60" s="171" t="s">
        <v>87</v>
      </c>
      <c r="C60" s="172"/>
      <c r="D60" s="172"/>
      <c r="E60" s="35"/>
      <c r="F60" s="36"/>
      <c r="G60" s="11"/>
      <c r="I60" s="37"/>
      <c r="J60" s="38"/>
      <c r="K60" s="38"/>
      <c r="L60" s="39"/>
      <c r="M60" s="40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39"/>
      <c r="CD60" s="39"/>
      <c r="CE60" s="39"/>
      <c r="CF60" s="39"/>
      <c r="CG60" s="39"/>
      <c r="CH60" s="39"/>
      <c r="CI60" s="39"/>
      <c r="CJ60" s="39"/>
      <c r="CK60" s="39"/>
      <c r="CL60" s="39"/>
      <c r="CM60" s="39"/>
      <c r="CN60" s="39"/>
      <c r="CO60" s="39"/>
      <c r="CP60" s="39"/>
      <c r="CQ60" s="39"/>
      <c r="CR60" s="39"/>
      <c r="CS60" s="39"/>
      <c r="CT60" s="39"/>
      <c r="CU60" s="39"/>
      <c r="CV60" s="39"/>
      <c r="CW60" s="39"/>
      <c r="CX60" s="39"/>
      <c r="CY60" s="39"/>
      <c r="CZ60" s="39"/>
      <c r="DA60" s="39"/>
      <c r="DB60" s="39"/>
      <c r="DC60" s="39"/>
      <c r="DD60" s="39"/>
      <c r="DE60" s="39"/>
      <c r="DF60" s="39"/>
      <c r="DG60" s="39"/>
      <c r="DH60" s="39"/>
      <c r="DI60" s="39"/>
      <c r="DJ60" s="39"/>
      <c r="DK60" s="39"/>
      <c r="DL60" s="39"/>
      <c r="DM60" s="39"/>
      <c r="DN60" s="39"/>
      <c r="DO60" s="39"/>
      <c r="DP60" s="39"/>
      <c r="DQ60" s="39"/>
      <c r="DR60" s="39"/>
      <c r="DS60" s="39"/>
      <c r="DT60" s="39"/>
      <c r="DU60" s="39"/>
      <c r="DV60" s="39"/>
      <c r="DW60" s="39"/>
      <c r="DX60" s="39"/>
      <c r="DY60" s="39"/>
      <c r="DZ60" s="39"/>
      <c r="EA60" s="39"/>
      <c r="EB60" s="39"/>
      <c r="EC60" s="39"/>
      <c r="ED60" s="39"/>
      <c r="EE60" s="39"/>
      <c r="EF60" s="39"/>
      <c r="EG60" s="39"/>
      <c r="EH60" s="39"/>
      <c r="EI60" s="39"/>
      <c r="EJ60" s="39"/>
      <c r="EK60" s="39"/>
      <c r="EL60" s="39"/>
      <c r="EM60" s="39"/>
      <c r="EN60" s="39"/>
      <c r="EO60" s="39"/>
      <c r="EP60" s="39"/>
      <c r="EQ60" s="39"/>
      <c r="ER60" s="39"/>
      <c r="ES60" s="39"/>
      <c r="ET60" s="39"/>
      <c r="EU60" s="39"/>
      <c r="EV60" s="39"/>
    </row>
    <row r="61" spans="1:152" s="2" customFormat="1" x14ac:dyDescent="0.25">
      <c r="A61" s="173"/>
      <c r="B61" s="174" t="s">
        <v>39</v>
      </c>
      <c r="C61" s="145" t="s">
        <v>9</v>
      </c>
      <c r="D61" s="145">
        <v>10</v>
      </c>
      <c r="E61" s="9"/>
      <c r="F61" s="41"/>
      <c r="G61" s="11">
        <f t="shared" ref="G61" si="5">E61*F61</f>
        <v>0</v>
      </c>
      <c r="I61" s="37"/>
      <c r="J61" s="38"/>
      <c r="K61" s="38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  <c r="CL61" s="39"/>
      <c r="CM61" s="39"/>
      <c r="CN61" s="39"/>
      <c r="CO61" s="39"/>
      <c r="CP61" s="39"/>
      <c r="CQ61" s="39"/>
      <c r="CR61" s="39"/>
      <c r="CS61" s="39"/>
      <c r="CT61" s="39"/>
      <c r="CU61" s="39"/>
      <c r="CV61" s="39"/>
      <c r="CW61" s="39"/>
      <c r="CX61" s="39"/>
      <c r="CY61" s="39"/>
      <c r="CZ61" s="39"/>
      <c r="DA61" s="39"/>
      <c r="DB61" s="39"/>
      <c r="DC61" s="39"/>
      <c r="DD61" s="39"/>
      <c r="DE61" s="39"/>
      <c r="DF61" s="39"/>
      <c r="DG61" s="39"/>
      <c r="DH61" s="39"/>
      <c r="DI61" s="39"/>
      <c r="DJ61" s="39"/>
      <c r="DK61" s="39"/>
      <c r="DL61" s="39"/>
      <c r="DM61" s="39"/>
      <c r="DN61" s="39"/>
      <c r="DO61" s="39"/>
      <c r="DP61" s="39"/>
      <c r="DQ61" s="39"/>
      <c r="DR61" s="39"/>
      <c r="DS61" s="39"/>
      <c r="DT61" s="39"/>
      <c r="DU61" s="39"/>
      <c r="DV61" s="39"/>
      <c r="DW61" s="39"/>
      <c r="DX61" s="39"/>
      <c r="DY61" s="39"/>
      <c r="DZ61" s="39"/>
      <c r="EA61" s="39"/>
      <c r="EB61" s="39"/>
      <c r="EC61" s="39"/>
      <c r="ED61" s="39"/>
      <c r="EE61" s="39"/>
      <c r="EF61" s="39"/>
      <c r="EG61" s="39"/>
      <c r="EH61" s="39"/>
      <c r="EI61" s="39"/>
      <c r="EJ61" s="39"/>
      <c r="EK61" s="39"/>
      <c r="EL61" s="39"/>
      <c r="EM61" s="39"/>
      <c r="EN61" s="39"/>
      <c r="EO61" s="39"/>
      <c r="EP61" s="39"/>
      <c r="EQ61" s="39"/>
      <c r="ER61" s="39"/>
      <c r="ES61" s="39"/>
      <c r="ET61" s="39"/>
      <c r="EU61" s="39"/>
      <c r="EV61" s="39"/>
    </row>
    <row r="62" spans="1:152" x14ac:dyDescent="0.25">
      <c r="A62" s="175"/>
      <c r="B62" s="176"/>
      <c r="C62" s="177"/>
      <c r="D62" s="178"/>
      <c r="E62" s="43"/>
      <c r="F62" s="44"/>
      <c r="G62" s="11"/>
    </row>
    <row r="63" spans="1:152" x14ac:dyDescent="0.25">
      <c r="A63" s="152"/>
      <c r="B63" s="166" t="s">
        <v>58</v>
      </c>
      <c r="C63" s="167"/>
      <c r="D63" s="167"/>
      <c r="E63" s="31"/>
      <c r="F63" s="31"/>
      <c r="G63" s="14">
        <f>SUM(G56:G62)</f>
        <v>0</v>
      </c>
    </row>
    <row r="64" spans="1:152" x14ac:dyDescent="0.25">
      <c r="A64" s="152"/>
      <c r="B64" s="159"/>
      <c r="C64" s="157"/>
      <c r="D64" s="157"/>
      <c r="E64" s="19"/>
      <c r="F64" s="45"/>
      <c r="G64" s="23"/>
    </row>
    <row r="65" spans="1:12" x14ac:dyDescent="0.25">
      <c r="A65" s="152">
        <v>34</v>
      </c>
      <c r="B65" s="153" t="s">
        <v>56</v>
      </c>
      <c r="C65" s="157"/>
      <c r="D65" s="157"/>
      <c r="E65" s="19"/>
      <c r="F65" s="45"/>
      <c r="G65" s="23"/>
    </row>
    <row r="66" spans="1:12" x14ac:dyDescent="0.25">
      <c r="A66" s="152">
        <v>341</v>
      </c>
      <c r="B66" s="160" t="s">
        <v>40</v>
      </c>
      <c r="C66" s="157"/>
      <c r="D66" s="157"/>
      <c r="E66" s="19"/>
      <c r="F66" s="19">
        <v>0</v>
      </c>
      <c r="G66" s="23"/>
    </row>
    <row r="67" spans="1:12" x14ac:dyDescent="0.25">
      <c r="A67" s="152"/>
      <c r="B67" s="160" t="s">
        <v>36</v>
      </c>
      <c r="C67" s="157" t="s">
        <v>7</v>
      </c>
      <c r="D67" s="179">
        <f>D85+D86+D87+D89</f>
        <v>7</v>
      </c>
      <c r="E67" s="25"/>
      <c r="F67" s="24"/>
      <c r="G67" s="11">
        <f t="shared" ref="G67:G68" si="6">E67*F67</f>
        <v>0</v>
      </c>
    </row>
    <row r="68" spans="1:12" x14ac:dyDescent="0.25">
      <c r="A68" s="152"/>
      <c r="B68" s="160" t="s">
        <v>41</v>
      </c>
      <c r="C68" s="157" t="s">
        <v>7</v>
      </c>
      <c r="D68" s="179">
        <f>D87</f>
        <v>2</v>
      </c>
      <c r="E68" s="25"/>
      <c r="F68" s="24"/>
      <c r="G68" s="11">
        <f t="shared" si="6"/>
        <v>0</v>
      </c>
    </row>
    <row r="69" spans="1:12" s="2" customFormat="1" ht="12.75" customHeight="1" x14ac:dyDescent="0.25">
      <c r="A69" s="152">
        <v>342</v>
      </c>
      <c r="B69" s="160" t="s">
        <v>57</v>
      </c>
      <c r="C69" s="157"/>
      <c r="D69" s="157"/>
      <c r="E69" s="19"/>
      <c r="F69" s="19"/>
      <c r="G69" s="11"/>
    </row>
    <row r="70" spans="1:12" s="30" customFormat="1" x14ac:dyDescent="0.25">
      <c r="A70" s="152"/>
      <c r="B70" s="159" t="s">
        <v>42</v>
      </c>
      <c r="C70" s="157" t="s">
        <v>7</v>
      </c>
      <c r="D70" s="157">
        <f>D67</f>
        <v>7</v>
      </c>
      <c r="E70" s="24"/>
      <c r="F70" s="25"/>
      <c r="G70" s="11">
        <f t="shared" ref="G70" si="7">E70*F70</f>
        <v>0</v>
      </c>
    </row>
    <row r="71" spans="1:12" x14ac:dyDescent="0.25">
      <c r="A71" s="175"/>
      <c r="B71" s="176"/>
      <c r="C71" s="177"/>
      <c r="D71" s="180"/>
      <c r="E71" s="43"/>
      <c r="F71" s="46"/>
      <c r="G71" s="11"/>
    </row>
    <row r="72" spans="1:12" x14ac:dyDescent="0.25">
      <c r="A72" s="152"/>
      <c r="B72" s="166" t="s">
        <v>59</v>
      </c>
      <c r="C72" s="167"/>
      <c r="D72" s="168"/>
      <c r="E72" s="31"/>
      <c r="F72" s="32"/>
      <c r="G72" s="14">
        <f>SUM(G65:G71)</f>
        <v>0</v>
      </c>
    </row>
    <row r="73" spans="1:12" x14ac:dyDescent="0.25">
      <c r="A73" s="152"/>
      <c r="B73" s="181"/>
      <c r="C73" s="151"/>
      <c r="D73" s="154"/>
      <c r="E73" s="47"/>
      <c r="F73" s="48"/>
      <c r="G73" s="33"/>
    </row>
    <row r="74" spans="1:12" s="2" customFormat="1" x14ac:dyDescent="0.25">
      <c r="A74" s="170">
        <v>35</v>
      </c>
      <c r="B74" s="153" t="s">
        <v>43</v>
      </c>
      <c r="C74" s="182" t="s">
        <v>8</v>
      </c>
      <c r="D74" s="182">
        <v>1</v>
      </c>
      <c r="E74" s="49"/>
      <c r="F74" s="49"/>
      <c r="G74" s="50">
        <f t="shared" ref="G74" si="8">E74*F74</f>
        <v>0</v>
      </c>
    </row>
    <row r="75" spans="1:12" s="2" customFormat="1" x14ac:dyDescent="0.25">
      <c r="A75" s="170">
        <v>351</v>
      </c>
      <c r="B75" s="171" t="s">
        <v>44</v>
      </c>
      <c r="C75" s="182"/>
      <c r="D75" s="183"/>
      <c r="E75" s="51"/>
      <c r="F75" s="52"/>
      <c r="G75" s="53"/>
    </row>
    <row r="76" spans="1:12" x14ac:dyDescent="0.25">
      <c r="A76" s="170">
        <v>352</v>
      </c>
      <c r="B76" s="171" t="s">
        <v>45</v>
      </c>
      <c r="C76" s="172"/>
      <c r="D76" s="184"/>
      <c r="E76" s="35"/>
      <c r="F76" s="55"/>
      <c r="G76" s="11"/>
    </row>
    <row r="77" spans="1:12" s="2" customFormat="1" x14ac:dyDescent="0.25">
      <c r="A77" s="170">
        <v>353</v>
      </c>
      <c r="B77" s="171" t="s">
        <v>46</v>
      </c>
      <c r="C77" s="172"/>
      <c r="D77" s="184"/>
      <c r="E77" s="35"/>
      <c r="F77" s="55"/>
      <c r="G77" s="11"/>
      <c r="H77" s="56"/>
    </row>
    <row r="78" spans="1:12" s="2" customFormat="1" ht="30" x14ac:dyDescent="0.25">
      <c r="A78" s="170">
        <v>354</v>
      </c>
      <c r="B78" s="171" t="s">
        <v>47</v>
      </c>
      <c r="C78" s="172"/>
      <c r="D78" s="184"/>
      <c r="E78" s="35"/>
      <c r="F78" s="55"/>
      <c r="G78" s="11"/>
      <c r="H78" s="56"/>
    </row>
    <row r="79" spans="1:12" x14ac:dyDescent="0.25">
      <c r="A79" s="170"/>
      <c r="B79" s="185"/>
      <c r="C79" s="172"/>
      <c r="D79" s="184"/>
      <c r="E79" s="35"/>
      <c r="F79" s="55"/>
      <c r="G79" s="11"/>
      <c r="H79" s="57"/>
      <c r="I79" s="58"/>
      <c r="J79" s="59"/>
      <c r="K79" s="60"/>
      <c r="L79" s="60"/>
    </row>
    <row r="80" spans="1:12" x14ac:dyDescent="0.25">
      <c r="A80" s="155"/>
      <c r="B80" s="147" t="s">
        <v>48</v>
      </c>
      <c r="C80" s="148"/>
      <c r="D80" s="156"/>
      <c r="E80" s="13"/>
      <c r="F80" s="18"/>
      <c r="G80" s="14">
        <f>SUM(G73:G79)</f>
        <v>0</v>
      </c>
      <c r="H80" s="57"/>
      <c r="I80" s="58"/>
      <c r="J80" s="59"/>
      <c r="K80" s="60"/>
      <c r="L80" s="60"/>
    </row>
    <row r="81" spans="1:12" x14ac:dyDescent="0.25">
      <c r="A81" s="152"/>
      <c r="B81" s="150"/>
      <c r="C81" s="151"/>
      <c r="D81" s="154"/>
      <c r="E81" s="15"/>
      <c r="F81" s="17"/>
      <c r="G81" s="33"/>
      <c r="H81" s="57"/>
      <c r="I81" s="58"/>
      <c r="J81" s="59"/>
      <c r="K81" s="60"/>
      <c r="L81" s="60"/>
    </row>
    <row r="82" spans="1:12" s="28" customFormat="1" x14ac:dyDescent="0.25">
      <c r="A82" s="152">
        <v>36</v>
      </c>
      <c r="B82" s="153" t="s">
        <v>60</v>
      </c>
      <c r="C82" s="157"/>
      <c r="D82" s="158"/>
      <c r="E82" s="19"/>
      <c r="F82" s="21"/>
      <c r="G82" s="23"/>
      <c r="H82" s="57"/>
      <c r="J82" s="61"/>
    </row>
    <row r="83" spans="1:12" x14ac:dyDescent="0.25">
      <c r="A83" s="170">
        <v>361</v>
      </c>
      <c r="B83" s="171" t="s">
        <v>50</v>
      </c>
      <c r="C83" s="172"/>
      <c r="D83" s="184"/>
      <c r="E83" s="35"/>
      <c r="F83" s="54"/>
      <c r="G83" s="23"/>
      <c r="H83" s="57"/>
      <c r="I83" s="58"/>
      <c r="J83" s="59"/>
      <c r="K83" s="60"/>
      <c r="L83" s="60"/>
    </row>
    <row r="84" spans="1:12" x14ac:dyDescent="0.25">
      <c r="A84" s="170">
        <v>362</v>
      </c>
      <c r="B84" s="171" t="s">
        <v>49</v>
      </c>
      <c r="C84" s="172"/>
      <c r="D84" s="184"/>
      <c r="E84" s="35"/>
      <c r="F84" s="54"/>
      <c r="G84" s="23"/>
      <c r="H84" s="57"/>
      <c r="I84" s="58"/>
      <c r="J84" s="59"/>
      <c r="K84" s="60"/>
      <c r="L84" s="60"/>
    </row>
    <row r="85" spans="1:12" x14ac:dyDescent="0.25">
      <c r="A85" s="152">
        <v>3621</v>
      </c>
      <c r="B85" s="186" t="s">
        <v>88</v>
      </c>
      <c r="C85" s="187" t="s">
        <v>7</v>
      </c>
      <c r="D85" s="188">
        <v>2</v>
      </c>
      <c r="E85" s="62"/>
      <c r="F85" s="62"/>
      <c r="G85" s="50">
        <f t="shared" ref="G85:G87" si="9">E85*F85</f>
        <v>0</v>
      </c>
      <c r="H85" s="57"/>
      <c r="I85" s="58"/>
      <c r="J85" s="59"/>
      <c r="K85" s="60"/>
      <c r="L85" s="60"/>
    </row>
    <row r="86" spans="1:12" x14ac:dyDescent="0.25">
      <c r="A86" s="152">
        <v>3622</v>
      </c>
      <c r="B86" s="189" t="s">
        <v>89</v>
      </c>
      <c r="C86" s="187" t="s">
        <v>7</v>
      </c>
      <c r="D86" s="157">
        <v>1</v>
      </c>
      <c r="E86" s="24"/>
      <c r="F86" s="24"/>
      <c r="G86" s="50">
        <f t="shared" si="9"/>
        <v>0</v>
      </c>
      <c r="H86" s="57"/>
      <c r="I86" s="58"/>
      <c r="J86" s="59"/>
      <c r="K86" s="60"/>
      <c r="L86" s="60"/>
    </row>
    <row r="87" spans="1:12" x14ac:dyDescent="0.25">
      <c r="A87" s="152">
        <v>3623</v>
      </c>
      <c r="B87" s="186" t="s">
        <v>90</v>
      </c>
      <c r="C87" s="187" t="s">
        <v>7</v>
      </c>
      <c r="D87" s="188">
        <v>2</v>
      </c>
      <c r="E87" s="62"/>
      <c r="F87" s="62"/>
      <c r="G87" s="50">
        <f t="shared" si="9"/>
        <v>0</v>
      </c>
      <c r="H87" s="57"/>
      <c r="I87" s="58"/>
      <c r="J87" s="59"/>
      <c r="K87" s="60"/>
      <c r="L87" s="60"/>
    </row>
    <row r="88" spans="1:12" s="63" customFormat="1" x14ac:dyDescent="0.25">
      <c r="A88" s="170">
        <v>363</v>
      </c>
      <c r="B88" s="171" t="s">
        <v>51</v>
      </c>
      <c r="C88" s="172"/>
      <c r="D88" s="172"/>
      <c r="E88" s="35"/>
      <c r="F88" s="36"/>
      <c r="G88" s="50"/>
    </row>
    <row r="89" spans="1:12" s="2" customFormat="1" x14ac:dyDescent="0.25">
      <c r="A89" s="152">
        <v>3631</v>
      </c>
      <c r="B89" s="169" t="s">
        <v>61</v>
      </c>
      <c r="C89" s="172" t="s">
        <v>7</v>
      </c>
      <c r="D89" s="190">
        <v>2</v>
      </c>
      <c r="E89" s="34"/>
      <c r="F89" s="34"/>
      <c r="G89" s="50">
        <f t="shared" ref="G89" si="10">E89*F89</f>
        <v>0</v>
      </c>
    </row>
    <row r="90" spans="1:12" x14ac:dyDescent="0.25">
      <c r="A90" s="170">
        <v>364</v>
      </c>
      <c r="B90" s="171" t="s">
        <v>52</v>
      </c>
      <c r="C90" s="172"/>
      <c r="D90" s="190"/>
      <c r="E90" s="36"/>
      <c r="F90" s="36"/>
      <c r="G90" s="50"/>
    </row>
    <row r="91" spans="1:12" x14ac:dyDescent="0.25">
      <c r="A91" s="152">
        <v>3641</v>
      </c>
      <c r="B91" s="169" t="s">
        <v>62</v>
      </c>
      <c r="C91" s="172" t="s">
        <v>7</v>
      </c>
      <c r="D91" s="190">
        <v>2</v>
      </c>
      <c r="E91" s="34"/>
      <c r="F91" s="34"/>
      <c r="G91" s="50">
        <f t="shared" ref="G91:G92" si="11">E91*F91</f>
        <v>0</v>
      </c>
    </row>
    <row r="92" spans="1:12" x14ac:dyDescent="0.25">
      <c r="A92" s="152">
        <v>3642</v>
      </c>
      <c r="B92" s="169" t="s">
        <v>91</v>
      </c>
      <c r="C92" s="172" t="s">
        <v>7</v>
      </c>
      <c r="D92" s="190">
        <v>2</v>
      </c>
      <c r="E92" s="34"/>
      <c r="F92" s="34"/>
      <c r="G92" s="50">
        <f t="shared" si="11"/>
        <v>0</v>
      </c>
    </row>
    <row r="93" spans="1:12" s="2" customFormat="1" x14ac:dyDescent="0.25">
      <c r="A93" s="152"/>
      <c r="B93" s="160"/>
      <c r="C93" s="157"/>
      <c r="D93" s="158"/>
      <c r="E93" s="19"/>
      <c r="F93" s="21"/>
      <c r="G93" s="23"/>
    </row>
    <row r="94" spans="1:12" s="2" customFormat="1" x14ac:dyDescent="0.25">
      <c r="A94" s="152"/>
      <c r="B94" s="166" t="s">
        <v>63</v>
      </c>
      <c r="C94" s="167"/>
      <c r="D94" s="168"/>
      <c r="E94" s="31"/>
      <c r="F94" s="32"/>
      <c r="G94" s="14">
        <f>SUM(G83:G93)</f>
        <v>0</v>
      </c>
    </row>
    <row r="95" spans="1:12" s="2" customFormat="1" x14ac:dyDescent="0.25">
      <c r="A95" s="152"/>
      <c r="B95" s="150"/>
      <c r="C95" s="151"/>
      <c r="D95" s="154"/>
      <c r="E95" s="15"/>
      <c r="F95" s="17"/>
      <c r="G95" s="33"/>
    </row>
    <row r="96" spans="1:12" s="2" customFormat="1" ht="15.75" thickBot="1" x14ac:dyDescent="0.3">
      <c r="A96" s="191"/>
      <c r="B96" s="192" t="s">
        <v>1</v>
      </c>
      <c r="C96" s="193"/>
      <c r="D96" s="194"/>
      <c r="E96" s="64"/>
      <c r="F96" s="65"/>
      <c r="G96" s="66">
        <f>G94+G80+G72+G63+G53+G39</f>
        <v>0</v>
      </c>
    </row>
    <row r="97" spans="1:7" s="2" customFormat="1" x14ac:dyDescent="0.25">
      <c r="A97" s="163"/>
      <c r="B97" s="195"/>
      <c r="C97" s="196"/>
      <c r="D97" s="197"/>
      <c r="E97" s="47"/>
      <c r="F97" s="67"/>
      <c r="G97" s="68"/>
    </row>
    <row r="98" spans="1:7" s="2" customFormat="1" x14ac:dyDescent="0.25">
      <c r="A98" s="198">
        <v>4</v>
      </c>
      <c r="B98" s="199" t="s">
        <v>124</v>
      </c>
      <c r="C98" s="142"/>
      <c r="D98" s="200"/>
      <c r="E98" s="3"/>
      <c r="F98" s="70"/>
      <c r="G98" s="12"/>
    </row>
    <row r="99" spans="1:7" s="2" customFormat="1" x14ac:dyDescent="0.25">
      <c r="A99" s="173">
        <v>41</v>
      </c>
      <c r="B99" s="201" t="s">
        <v>92</v>
      </c>
      <c r="C99" s="142"/>
      <c r="D99" s="200"/>
      <c r="E99" s="3"/>
      <c r="F99" s="71"/>
      <c r="G99" s="12"/>
    </row>
    <row r="100" spans="1:7" s="2" customFormat="1" x14ac:dyDescent="0.25">
      <c r="A100" s="173">
        <v>411</v>
      </c>
      <c r="B100" s="202" t="s">
        <v>93</v>
      </c>
      <c r="C100" s="203" t="s">
        <v>8</v>
      </c>
      <c r="D100" s="203">
        <v>1</v>
      </c>
      <c r="E100" s="72"/>
      <c r="F100" s="73"/>
      <c r="G100" s="50">
        <f t="shared" ref="G100:G101" si="12">E100*F100</f>
        <v>0</v>
      </c>
    </row>
    <row r="101" spans="1:7" s="2" customFormat="1" x14ac:dyDescent="0.25">
      <c r="A101" s="173">
        <v>412</v>
      </c>
      <c r="B101" s="204" t="s">
        <v>94</v>
      </c>
      <c r="C101" s="203" t="s">
        <v>7</v>
      </c>
      <c r="D101" s="203">
        <v>2</v>
      </c>
      <c r="E101" s="72"/>
      <c r="F101" s="73"/>
      <c r="G101" s="50">
        <f t="shared" si="12"/>
        <v>0</v>
      </c>
    </row>
    <row r="102" spans="1:7" s="2" customFormat="1" x14ac:dyDescent="0.25">
      <c r="A102" s="173">
        <v>412</v>
      </c>
      <c r="B102" s="202" t="s">
        <v>95</v>
      </c>
      <c r="C102" s="205"/>
      <c r="D102" s="206"/>
      <c r="E102" s="74"/>
      <c r="F102" s="75"/>
      <c r="G102" s="50"/>
    </row>
    <row r="103" spans="1:7" s="2" customFormat="1" x14ac:dyDescent="0.25">
      <c r="A103" s="173"/>
      <c r="B103" s="204" t="s">
        <v>96</v>
      </c>
      <c r="C103" s="172" t="s">
        <v>9</v>
      </c>
      <c r="D103" s="172">
        <v>85</v>
      </c>
      <c r="E103" s="76"/>
      <c r="F103" s="34"/>
      <c r="G103" s="50">
        <f t="shared" ref="G103:G105" si="13">E103*F103</f>
        <v>0</v>
      </c>
    </row>
    <row r="104" spans="1:7" s="2" customFormat="1" x14ac:dyDescent="0.25">
      <c r="A104" s="173"/>
      <c r="B104" s="204" t="s">
        <v>129</v>
      </c>
      <c r="C104" s="207" t="s">
        <v>9</v>
      </c>
      <c r="D104" s="207">
        <v>15</v>
      </c>
      <c r="E104" s="77"/>
      <c r="F104" s="34"/>
      <c r="G104" s="50">
        <f t="shared" si="13"/>
        <v>0</v>
      </c>
    </row>
    <row r="105" spans="1:7" s="2" customFormat="1" x14ac:dyDescent="0.25">
      <c r="A105" s="173"/>
      <c r="B105" s="208" t="s">
        <v>97</v>
      </c>
      <c r="C105" s="145" t="s">
        <v>9</v>
      </c>
      <c r="D105" s="209">
        <v>80</v>
      </c>
      <c r="E105" s="41"/>
      <c r="F105" s="76"/>
      <c r="G105" s="50">
        <f t="shared" si="13"/>
        <v>0</v>
      </c>
    </row>
    <row r="106" spans="1:7" s="2" customFormat="1" x14ac:dyDescent="0.25">
      <c r="A106" s="173">
        <v>414</v>
      </c>
      <c r="B106" s="208" t="s">
        <v>98</v>
      </c>
      <c r="C106" s="145"/>
      <c r="D106" s="209"/>
      <c r="E106" s="78"/>
      <c r="F106" s="35"/>
      <c r="G106" s="50"/>
    </row>
    <row r="107" spans="1:7" s="2" customFormat="1" x14ac:dyDescent="0.25">
      <c r="A107" s="173">
        <v>4141</v>
      </c>
      <c r="B107" s="208" t="s">
        <v>99</v>
      </c>
      <c r="C107" s="145" t="s">
        <v>7</v>
      </c>
      <c r="D107" s="209">
        <v>16</v>
      </c>
      <c r="E107" s="41"/>
      <c r="F107" s="76"/>
      <c r="G107" s="50">
        <f t="shared" ref="G107:G108" si="14">E107*F107</f>
        <v>0</v>
      </c>
    </row>
    <row r="108" spans="1:7" s="2" customFormat="1" x14ac:dyDescent="0.25">
      <c r="A108" s="173">
        <v>4142</v>
      </c>
      <c r="B108" s="208" t="s">
        <v>100</v>
      </c>
      <c r="C108" s="145" t="s">
        <v>7</v>
      </c>
      <c r="D108" s="209">
        <v>11</v>
      </c>
      <c r="E108" s="41"/>
      <c r="F108" s="76"/>
      <c r="G108" s="50">
        <f t="shared" si="14"/>
        <v>0</v>
      </c>
    </row>
    <row r="109" spans="1:7" s="2" customFormat="1" x14ac:dyDescent="0.25">
      <c r="A109" s="173">
        <v>415</v>
      </c>
      <c r="B109" s="202" t="s">
        <v>101</v>
      </c>
      <c r="C109" s="145"/>
      <c r="D109" s="145"/>
      <c r="E109" s="6"/>
      <c r="F109" s="78"/>
      <c r="G109" s="50"/>
    </row>
    <row r="110" spans="1:7" s="2" customFormat="1" x14ac:dyDescent="0.25">
      <c r="A110" s="173"/>
      <c r="B110" s="202" t="s">
        <v>103</v>
      </c>
      <c r="C110" s="145" t="s">
        <v>8</v>
      </c>
      <c r="D110" s="145">
        <v>1</v>
      </c>
      <c r="E110" s="9"/>
      <c r="F110" s="41"/>
      <c r="G110" s="50">
        <f t="shared" ref="G110:G112" si="15">E110*F110</f>
        <v>0</v>
      </c>
    </row>
    <row r="111" spans="1:7" s="2" customFormat="1" x14ac:dyDescent="0.25">
      <c r="A111" s="173"/>
      <c r="B111" s="202" t="s">
        <v>104</v>
      </c>
      <c r="C111" s="145" t="s">
        <v>7</v>
      </c>
      <c r="D111" s="145">
        <v>6</v>
      </c>
      <c r="E111" s="9"/>
      <c r="F111" s="41"/>
      <c r="G111" s="50">
        <f t="shared" si="15"/>
        <v>0</v>
      </c>
    </row>
    <row r="112" spans="1:7" s="2" customFormat="1" x14ac:dyDescent="0.25">
      <c r="A112" s="173"/>
      <c r="B112" s="202" t="s">
        <v>102</v>
      </c>
      <c r="C112" s="145" t="s">
        <v>7</v>
      </c>
      <c r="D112" s="145">
        <v>3</v>
      </c>
      <c r="E112" s="9"/>
      <c r="F112" s="41"/>
      <c r="G112" s="50">
        <f t="shared" si="15"/>
        <v>0</v>
      </c>
    </row>
    <row r="113" spans="1:7" s="2" customFormat="1" x14ac:dyDescent="0.25">
      <c r="A113" s="173"/>
      <c r="B113" s="202"/>
      <c r="C113" s="145"/>
      <c r="D113" s="210"/>
      <c r="E113" s="6"/>
      <c r="F113" s="75"/>
      <c r="G113" s="50"/>
    </row>
    <row r="114" spans="1:7" s="2" customFormat="1" x14ac:dyDescent="0.25">
      <c r="A114" s="152"/>
      <c r="B114" s="166" t="s">
        <v>105</v>
      </c>
      <c r="C114" s="211"/>
      <c r="D114" s="212"/>
      <c r="E114" s="80"/>
      <c r="F114" s="81"/>
      <c r="G114" s="14">
        <f>SUM(G98:G113)</f>
        <v>0</v>
      </c>
    </row>
    <row r="115" spans="1:7" s="2" customFormat="1" x14ac:dyDescent="0.25">
      <c r="A115" s="173"/>
      <c r="B115" s="202"/>
      <c r="C115" s="145"/>
      <c r="D115" s="210"/>
      <c r="E115" s="6"/>
      <c r="F115" s="75"/>
      <c r="G115" s="50"/>
    </row>
    <row r="116" spans="1:7" s="2" customFormat="1" x14ac:dyDescent="0.25">
      <c r="A116" s="173">
        <v>42</v>
      </c>
      <c r="B116" s="201" t="s">
        <v>131</v>
      </c>
      <c r="C116" s="213"/>
      <c r="D116" s="210"/>
      <c r="E116" s="6"/>
      <c r="F116" s="75"/>
      <c r="G116" s="50"/>
    </row>
    <row r="117" spans="1:7" s="83" customFormat="1" x14ac:dyDescent="0.25">
      <c r="A117" s="175">
        <v>421</v>
      </c>
      <c r="B117" s="214" t="s">
        <v>21</v>
      </c>
      <c r="C117" s="215"/>
      <c r="D117" s="210"/>
      <c r="E117" s="79"/>
      <c r="F117" s="42">
        <v>0</v>
      </c>
      <c r="G117" s="82"/>
    </row>
    <row r="118" spans="1:7" s="83" customFormat="1" x14ac:dyDescent="0.25">
      <c r="A118" s="175">
        <v>422</v>
      </c>
      <c r="B118" s="214" t="s">
        <v>106</v>
      </c>
      <c r="C118" s="215"/>
      <c r="D118" s="145"/>
      <c r="E118" s="6"/>
      <c r="F118" s="42">
        <v>0</v>
      </c>
      <c r="G118" s="82"/>
    </row>
    <row r="119" spans="1:7" s="83" customFormat="1" x14ac:dyDescent="0.25">
      <c r="A119" s="175"/>
      <c r="B119" s="214" t="s">
        <v>112</v>
      </c>
      <c r="C119" s="215"/>
      <c r="D119" s="145"/>
      <c r="E119" s="6"/>
      <c r="F119" s="42"/>
      <c r="G119" s="82"/>
    </row>
    <row r="120" spans="1:7" s="83" customFormat="1" x14ac:dyDescent="0.25">
      <c r="A120" s="173"/>
      <c r="B120" s="214" t="s">
        <v>107</v>
      </c>
      <c r="C120" s="145" t="s">
        <v>8</v>
      </c>
      <c r="D120" s="145">
        <v>1</v>
      </c>
      <c r="E120" s="9"/>
      <c r="F120" s="84"/>
      <c r="G120" s="82">
        <f t="shared" ref="G120:G125" si="16">E120*F120</f>
        <v>0</v>
      </c>
    </row>
    <row r="121" spans="1:7" s="83" customFormat="1" x14ac:dyDescent="0.25">
      <c r="A121" s="173"/>
      <c r="B121" s="214" t="s">
        <v>109</v>
      </c>
      <c r="C121" s="145" t="s">
        <v>7</v>
      </c>
      <c r="D121" s="145">
        <v>1</v>
      </c>
      <c r="E121" s="9"/>
      <c r="F121" s="84"/>
      <c r="G121" s="82">
        <f t="shared" si="16"/>
        <v>0</v>
      </c>
    </row>
    <row r="122" spans="1:7" s="83" customFormat="1" x14ac:dyDescent="0.25">
      <c r="A122" s="173"/>
      <c r="B122" s="214" t="s">
        <v>110</v>
      </c>
      <c r="C122" s="145" t="s">
        <v>9</v>
      </c>
      <c r="D122" s="145">
        <v>10</v>
      </c>
      <c r="E122" s="9"/>
      <c r="F122" s="85"/>
      <c r="G122" s="50">
        <f t="shared" si="16"/>
        <v>0</v>
      </c>
    </row>
    <row r="123" spans="1:7" s="83" customFormat="1" x14ac:dyDescent="0.25">
      <c r="A123" s="173"/>
      <c r="B123" s="214" t="s">
        <v>111</v>
      </c>
      <c r="C123" s="145" t="s">
        <v>8</v>
      </c>
      <c r="D123" s="145">
        <v>1</v>
      </c>
      <c r="E123" s="9"/>
      <c r="F123" s="84"/>
      <c r="G123" s="82">
        <f t="shared" si="16"/>
        <v>0</v>
      </c>
    </row>
    <row r="124" spans="1:7" s="83" customFormat="1" x14ac:dyDescent="0.25">
      <c r="A124" s="173"/>
      <c r="B124" s="214" t="s">
        <v>85</v>
      </c>
      <c r="C124" s="145" t="s">
        <v>8</v>
      </c>
      <c r="D124" s="145">
        <v>1</v>
      </c>
      <c r="E124" s="9"/>
      <c r="F124" s="84"/>
      <c r="G124" s="82">
        <f t="shared" si="16"/>
        <v>0</v>
      </c>
    </row>
    <row r="125" spans="1:7" s="83" customFormat="1" x14ac:dyDescent="0.25">
      <c r="A125" s="173"/>
      <c r="B125" s="214" t="s">
        <v>64</v>
      </c>
      <c r="C125" s="145" t="s">
        <v>8</v>
      </c>
      <c r="D125" s="145">
        <v>1</v>
      </c>
      <c r="E125" s="9"/>
      <c r="F125" s="84"/>
      <c r="G125" s="82">
        <f t="shared" si="16"/>
        <v>0</v>
      </c>
    </row>
    <row r="126" spans="1:7" s="2" customFormat="1" x14ac:dyDescent="0.25">
      <c r="A126" s="173"/>
      <c r="B126" s="216"/>
      <c r="C126" s="145"/>
      <c r="D126" s="210"/>
      <c r="E126" s="6"/>
      <c r="F126" s="75"/>
      <c r="G126" s="50"/>
    </row>
    <row r="127" spans="1:7" s="83" customFormat="1" x14ac:dyDescent="0.25">
      <c r="A127" s="175"/>
      <c r="B127" s="214" t="s">
        <v>113</v>
      </c>
      <c r="C127" s="215"/>
      <c r="D127" s="145"/>
      <c r="E127" s="6"/>
      <c r="F127" s="42"/>
      <c r="G127" s="82"/>
    </row>
    <row r="128" spans="1:7" s="83" customFormat="1" x14ac:dyDescent="0.25">
      <c r="A128" s="173"/>
      <c r="B128" s="214" t="s">
        <v>108</v>
      </c>
      <c r="C128" s="145" t="s">
        <v>8</v>
      </c>
      <c r="D128" s="145">
        <v>1</v>
      </c>
      <c r="E128" s="9"/>
      <c r="F128" s="84"/>
      <c r="G128" s="82">
        <f t="shared" ref="G128:G133" si="17">E128*F128</f>
        <v>0</v>
      </c>
    </row>
    <row r="129" spans="1:7" s="83" customFormat="1" x14ac:dyDescent="0.25">
      <c r="A129" s="173"/>
      <c r="B129" s="214" t="s">
        <v>109</v>
      </c>
      <c r="C129" s="145" t="s">
        <v>7</v>
      </c>
      <c r="D129" s="145">
        <v>2</v>
      </c>
      <c r="E129" s="9"/>
      <c r="F129" s="84"/>
      <c r="G129" s="82">
        <f t="shared" si="17"/>
        <v>0</v>
      </c>
    </row>
    <row r="130" spans="1:7" s="83" customFormat="1" x14ac:dyDescent="0.25">
      <c r="A130" s="173"/>
      <c r="B130" s="214" t="s">
        <v>110</v>
      </c>
      <c r="C130" s="145" t="s">
        <v>9</v>
      </c>
      <c r="D130" s="145">
        <v>20</v>
      </c>
      <c r="E130" s="9"/>
      <c r="F130" s="85"/>
      <c r="G130" s="50">
        <f t="shared" si="17"/>
        <v>0</v>
      </c>
    </row>
    <row r="131" spans="1:7" s="83" customFormat="1" x14ac:dyDescent="0.25">
      <c r="A131" s="173"/>
      <c r="B131" s="214" t="s">
        <v>111</v>
      </c>
      <c r="C131" s="145" t="s">
        <v>8</v>
      </c>
      <c r="D131" s="145">
        <v>1</v>
      </c>
      <c r="E131" s="9"/>
      <c r="F131" s="84"/>
      <c r="G131" s="82">
        <f t="shared" si="17"/>
        <v>0</v>
      </c>
    </row>
    <row r="132" spans="1:7" s="83" customFormat="1" x14ac:dyDescent="0.25">
      <c r="A132" s="173"/>
      <c r="B132" s="214" t="s">
        <v>85</v>
      </c>
      <c r="C132" s="145" t="s">
        <v>8</v>
      </c>
      <c r="D132" s="145">
        <v>1</v>
      </c>
      <c r="E132" s="9"/>
      <c r="F132" s="84"/>
      <c r="G132" s="82">
        <f t="shared" si="17"/>
        <v>0</v>
      </c>
    </row>
    <row r="133" spans="1:7" s="83" customFormat="1" x14ac:dyDescent="0.25">
      <c r="A133" s="173"/>
      <c r="B133" s="214" t="s">
        <v>64</v>
      </c>
      <c r="C133" s="145" t="s">
        <v>8</v>
      </c>
      <c r="D133" s="145">
        <v>1</v>
      </c>
      <c r="E133" s="9"/>
      <c r="F133" s="84"/>
      <c r="G133" s="82">
        <f t="shared" si="17"/>
        <v>0</v>
      </c>
    </row>
    <row r="134" spans="1:7" s="2" customFormat="1" x14ac:dyDescent="0.25">
      <c r="A134" s="173"/>
      <c r="B134" s="216"/>
      <c r="C134" s="145"/>
      <c r="D134" s="210"/>
      <c r="E134" s="6"/>
      <c r="F134" s="75"/>
      <c r="G134" s="50"/>
    </row>
    <row r="135" spans="1:7" s="2" customFormat="1" x14ac:dyDescent="0.25">
      <c r="A135" s="152"/>
      <c r="B135" s="166" t="s">
        <v>130</v>
      </c>
      <c r="C135" s="167"/>
      <c r="D135" s="168"/>
      <c r="E135" s="31"/>
      <c r="F135" s="32"/>
      <c r="G135" s="14">
        <f>SUM(G116:G134)</f>
        <v>0</v>
      </c>
    </row>
    <row r="136" spans="1:7" x14ac:dyDescent="0.25">
      <c r="A136" s="152"/>
      <c r="B136" s="217"/>
      <c r="C136" s="167"/>
      <c r="D136" s="168"/>
      <c r="E136" s="31"/>
      <c r="F136" s="32"/>
      <c r="G136" s="86"/>
    </row>
    <row r="137" spans="1:7" x14ac:dyDescent="0.25">
      <c r="A137" s="173"/>
      <c r="B137" s="218" t="s">
        <v>123</v>
      </c>
      <c r="C137" s="219"/>
      <c r="D137" s="220"/>
      <c r="E137" s="87"/>
      <c r="F137" s="88"/>
      <c r="G137" s="89">
        <f>G135+G114</f>
        <v>0</v>
      </c>
    </row>
    <row r="138" spans="1:7" x14ac:dyDescent="0.25">
      <c r="A138" s="173"/>
      <c r="B138" s="221"/>
      <c r="C138" s="145"/>
      <c r="D138" s="210"/>
      <c r="E138" s="6"/>
      <c r="F138" s="46"/>
      <c r="G138" s="90"/>
    </row>
    <row r="139" spans="1:7" s="91" customFormat="1" x14ac:dyDescent="0.25">
      <c r="A139" s="198">
        <v>5</v>
      </c>
      <c r="B139" s="222" t="s">
        <v>122</v>
      </c>
      <c r="C139" s="213"/>
      <c r="D139" s="210"/>
      <c r="E139" s="6"/>
      <c r="F139" s="46"/>
      <c r="G139" s="12"/>
    </row>
    <row r="140" spans="1:7" s="91" customFormat="1" x14ac:dyDescent="0.25">
      <c r="A140" s="198">
        <v>51</v>
      </c>
      <c r="B140" s="222" t="s">
        <v>21</v>
      </c>
      <c r="C140" s="213"/>
      <c r="D140" s="210"/>
      <c r="E140" s="6"/>
      <c r="F140" s="46"/>
      <c r="G140" s="12"/>
    </row>
    <row r="141" spans="1:7" x14ac:dyDescent="0.25">
      <c r="A141" s="198">
        <v>52</v>
      </c>
      <c r="B141" s="199" t="s">
        <v>115</v>
      </c>
      <c r="C141" s="213"/>
      <c r="D141" s="210"/>
      <c r="E141" s="6"/>
      <c r="F141" s="46"/>
      <c r="G141" s="12"/>
    </row>
    <row r="142" spans="1:7" x14ac:dyDescent="0.25">
      <c r="A142" s="173">
        <v>421</v>
      </c>
      <c r="B142" s="204" t="s">
        <v>65</v>
      </c>
      <c r="C142" s="145" t="s">
        <v>7</v>
      </c>
      <c r="D142" s="145">
        <v>7</v>
      </c>
      <c r="E142" s="9"/>
      <c r="F142" s="92"/>
      <c r="G142" s="11">
        <f t="shared" ref="G142" si="18">E142*F142</f>
        <v>0</v>
      </c>
    </row>
    <row r="143" spans="1:7" x14ac:dyDescent="0.25">
      <c r="A143" s="173">
        <v>422</v>
      </c>
      <c r="B143" s="204" t="s">
        <v>66</v>
      </c>
      <c r="C143" s="145" t="s">
        <v>9</v>
      </c>
      <c r="D143" s="145">
        <v>30</v>
      </c>
      <c r="E143" s="9"/>
      <c r="F143" s="92"/>
      <c r="G143" s="11"/>
    </row>
    <row r="144" spans="1:7" x14ac:dyDescent="0.25">
      <c r="A144" s="198"/>
      <c r="B144" s="223"/>
      <c r="C144" s="145"/>
      <c r="D144" s="210"/>
      <c r="E144" s="6"/>
      <c r="F144" s="46"/>
      <c r="G144" s="12"/>
    </row>
    <row r="145" spans="1:7" x14ac:dyDescent="0.25">
      <c r="A145" s="152"/>
      <c r="B145" s="166" t="s">
        <v>70</v>
      </c>
      <c r="C145" s="167"/>
      <c r="D145" s="168"/>
      <c r="E145" s="31"/>
      <c r="F145" s="32"/>
      <c r="G145" s="14">
        <f>SUM(G139:G144)</f>
        <v>0</v>
      </c>
    </row>
    <row r="146" spans="1:7" x14ac:dyDescent="0.25">
      <c r="A146" s="152"/>
      <c r="B146" s="150"/>
      <c r="C146" s="196"/>
      <c r="D146" s="197"/>
      <c r="E146" s="47"/>
      <c r="F146" s="48"/>
      <c r="G146" s="16"/>
    </row>
    <row r="147" spans="1:7" x14ac:dyDescent="0.25">
      <c r="A147" s="198">
        <v>53</v>
      </c>
      <c r="B147" s="224" t="s">
        <v>120</v>
      </c>
      <c r="C147" s="145"/>
      <c r="D147" s="210"/>
      <c r="E147" s="6"/>
      <c r="F147" s="46"/>
      <c r="G147" s="12"/>
    </row>
    <row r="148" spans="1:7" x14ac:dyDescent="0.25">
      <c r="A148" s="173">
        <v>531</v>
      </c>
      <c r="B148" s="204" t="s">
        <v>116</v>
      </c>
      <c r="C148" s="213" t="s">
        <v>7</v>
      </c>
      <c r="D148" s="188">
        <v>1</v>
      </c>
      <c r="E148" s="9"/>
      <c r="F148" s="92"/>
      <c r="G148" s="11">
        <f t="shared" ref="G148:G150" si="19">E148*F148</f>
        <v>0</v>
      </c>
    </row>
    <row r="149" spans="1:7" x14ac:dyDescent="0.25">
      <c r="A149" s="173">
        <v>532</v>
      </c>
      <c r="B149" s="204" t="s">
        <v>117</v>
      </c>
      <c r="C149" s="213" t="s">
        <v>9</v>
      </c>
      <c r="D149" s="145">
        <v>90</v>
      </c>
      <c r="E149" s="9"/>
      <c r="F149" s="92"/>
      <c r="G149" s="11">
        <f t="shared" si="19"/>
        <v>0</v>
      </c>
    </row>
    <row r="150" spans="1:7" x14ac:dyDescent="0.25">
      <c r="A150" s="173">
        <v>533</v>
      </c>
      <c r="B150" s="204" t="s">
        <v>118</v>
      </c>
      <c r="C150" s="213" t="s">
        <v>7</v>
      </c>
      <c r="D150" s="145">
        <v>2</v>
      </c>
      <c r="E150" s="9"/>
      <c r="F150" s="92"/>
      <c r="G150" s="11">
        <f t="shared" si="19"/>
        <v>0</v>
      </c>
    </row>
    <row r="151" spans="1:7" x14ac:dyDescent="0.25">
      <c r="A151" s="173">
        <v>534</v>
      </c>
      <c r="B151" s="204" t="s">
        <v>119</v>
      </c>
      <c r="C151" s="213" t="s">
        <v>7</v>
      </c>
      <c r="D151" s="145">
        <v>1</v>
      </c>
      <c r="E151" s="9"/>
      <c r="F151" s="92"/>
      <c r="G151" s="11"/>
    </row>
    <row r="152" spans="1:7" x14ac:dyDescent="0.25">
      <c r="A152" s="173">
        <v>533</v>
      </c>
      <c r="B152" s="204" t="s">
        <v>125</v>
      </c>
      <c r="C152" s="213"/>
      <c r="D152" s="145"/>
      <c r="E152" s="6"/>
      <c r="F152" s="44"/>
      <c r="G152" s="11"/>
    </row>
    <row r="153" spans="1:7" x14ac:dyDescent="0.25">
      <c r="A153" s="173"/>
      <c r="B153" s="204" t="s">
        <v>127</v>
      </c>
      <c r="C153" s="213" t="s">
        <v>7</v>
      </c>
      <c r="D153" s="145">
        <v>2</v>
      </c>
      <c r="E153" s="9"/>
      <c r="F153" s="92"/>
      <c r="G153" s="11">
        <f t="shared" ref="G153:G154" si="20">E153*F153</f>
        <v>0</v>
      </c>
    </row>
    <row r="154" spans="1:7" x14ac:dyDescent="0.25">
      <c r="A154" s="173"/>
      <c r="B154" s="204" t="s">
        <v>128</v>
      </c>
      <c r="C154" s="213" t="s">
        <v>9</v>
      </c>
      <c r="D154" s="145">
        <v>5</v>
      </c>
      <c r="E154" s="9"/>
      <c r="F154" s="92"/>
      <c r="G154" s="11">
        <f t="shared" si="20"/>
        <v>0</v>
      </c>
    </row>
    <row r="155" spans="1:7" x14ac:dyDescent="0.25">
      <c r="A155" s="173">
        <v>536</v>
      </c>
      <c r="B155" s="204" t="s">
        <v>71</v>
      </c>
      <c r="C155" s="213"/>
      <c r="D155" s="145"/>
      <c r="E155" s="6"/>
      <c r="F155" s="44"/>
      <c r="G155" s="11"/>
    </row>
    <row r="156" spans="1:7" x14ac:dyDescent="0.25">
      <c r="A156" s="173">
        <v>5361</v>
      </c>
      <c r="B156" s="204" t="s">
        <v>132</v>
      </c>
      <c r="C156" s="213" t="s">
        <v>7</v>
      </c>
      <c r="D156" s="145">
        <v>1</v>
      </c>
      <c r="E156" s="9"/>
      <c r="F156" s="92"/>
      <c r="G156" s="11">
        <f t="shared" ref="G156:G157" si="21">E156*F156</f>
        <v>0</v>
      </c>
    </row>
    <row r="157" spans="1:7" x14ac:dyDescent="0.25">
      <c r="A157" s="173">
        <v>5362</v>
      </c>
      <c r="B157" s="204" t="s">
        <v>126</v>
      </c>
      <c r="C157" s="213" t="s">
        <v>7</v>
      </c>
      <c r="D157" s="145">
        <v>5</v>
      </c>
      <c r="E157" s="9"/>
      <c r="F157" s="92"/>
      <c r="G157" s="11">
        <f t="shared" si="21"/>
        <v>0</v>
      </c>
    </row>
    <row r="158" spans="1:7" s="2" customFormat="1" x14ac:dyDescent="0.25">
      <c r="A158" s="198"/>
      <c r="B158" s="224"/>
      <c r="C158" s="213"/>
      <c r="D158" s="210"/>
      <c r="E158" s="6"/>
      <c r="F158" s="46"/>
      <c r="G158" s="11"/>
    </row>
    <row r="159" spans="1:7" s="2" customFormat="1" x14ac:dyDescent="0.25">
      <c r="A159" s="225"/>
      <c r="B159" s="166" t="s">
        <v>72</v>
      </c>
      <c r="C159" s="167"/>
      <c r="D159" s="168"/>
      <c r="E159" s="31"/>
      <c r="F159" s="32"/>
      <c r="G159" s="14">
        <f>SUM(G148:G158)</f>
        <v>0</v>
      </c>
    </row>
    <row r="160" spans="1:7" s="2" customFormat="1" ht="10.9" customHeight="1" x14ac:dyDescent="0.25">
      <c r="A160" s="198"/>
      <c r="B160" s="224"/>
      <c r="C160" s="213"/>
      <c r="D160" s="210"/>
      <c r="E160" s="6"/>
      <c r="F160" s="46"/>
      <c r="G160" s="12"/>
    </row>
    <row r="161" spans="1:7" x14ac:dyDescent="0.25">
      <c r="A161" s="170"/>
      <c r="B161" s="171"/>
      <c r="C161" s="172"/>
      <c r="D161" s="184"/>
      <c r="E161" s="35"/>
      <c r="F161" s="55"/>
      <c r="G161" s="93"/>
    </row>
    <row r="162" spans="1:7" x14ac:dyDescent="0.25">
      <c r="A162" s="198">
        <v>54</v>
      </c>
      <c r="B162" s="226" t="s">
        <v>67</v>
      </c>
      <c r="C162" s="145" t="s">
        <v>7</v>
      </c>
      <c r="D162" s="145">
        <v>6</v>
      </c>
      <c r="E162" s="9"/>
      <c r="F162" s="92"/>
      <c r="G162" s="11">
        <f t="shared" ref="G162" si="22">E162*F162</f>
        <v>0</v>
      </c>
    </row>
    <row r="163" spans="1:7" s="2" customFormat="1" x14ac:dyDescent="0.25">
      <c r="A163" s="225"/>
      <c r="B163" s="166" t="s">
        <v>68</v>
      </c>
      <c r="C163" s="167"/>
      <c r="D163" s="168"/>
      <c r="E163" s="31"/>
      <c r="F163" s="32"/>
      <c r="G163" s="14">
        <f>G162</f>
        <v>0</v>
      </c>
    </row>
    <row r="164" spans="1:7" s="2" customFormat="1" x14ac:dyDescent="0.25">
      <c r="A164" s="152"/>
      <c r="B164" s="150"/>
      <c r="C164" s="196"/>
      <c r="D164" s="196"/>
      <c r="E164" s="47"/>
      <c r="F164" s="47"/>
      <c r="G164" s="16"/>
    </row>
    <row r="165" spans="1:7" x14ac:dyDescent="0.25">
      <c r="A165" s="198">
        <v>55</v>
      </c>
      <c r="B165" s="226" t="s">
        <v>30</v>
      </c>
      <c r="C165" s="145" t="s">
        <v>7</v>
      </c>
      <c r="D165" s="145">
        <v>18</v>
      </c>
      <c r="E165" s="9"/>
      <c r="F165" s="92"/>
      <c r="G165" s="11">
        <f t="shared" ref="G165" si="23">E165*F165</f>
        <v>0</v>
      </c>
    </row>
    <row r="166" spans="1:7" x14ac:dyDescent="0.25">
      <c r="A166" s="225"/>
      <c r="B166" s="166" t="s">
        <v>69</v>
      </c>
      <c r="C166" s="167"/>
      <c r="D166" s="168"/>
      <c r="E166" s="31"/>
      <c r="F166" s="32"/>
      <c r="G166" s="14">
        <f>G165</f>
        <v>0</v>
      </c>
    </row>
    <row r="167" spans="1:7" x14ac:dyDescent="0.25">
      <c r="A167" s="152"/>
      <c r="B167" s="217"/>
      <c r="C167" s="167"/>
      <c r="D167" s="168"/>
      <c r="E167" s="31"/>
      <c r="F167" s="32"/>
      <c r="G167" s="86"/>
    </row>
    <row r="168" spans="1:7" x14ac:dyDescent="0.25">
      <c r="A168" s="173"/>
      <c r="B168" s="218" t="s">
        <v>121</v>
      </c>
      <c r="C168" s="219"/>
      <c r="D168" s="220"/>
      <c r="E168" s="87"/>
      <c r="F168" s="88"/>
      <c r="G168" s="89">
        <f>G166+G163+G159+G145</f>
        <v>0</v>
      </c>
    </row>
    <row r="169" spans="1:7" x14ac:dyDescent="0.25">
      <c r="A169" s="173"/>
      <c r="B169" s="227"/>
      <c r="C169" s="142"/>
      <c r="D169" s="200"/>
      <c r="E169" s="3"/>
      <c r="F169" s="71"/>
      <c r="G169" s="94"/>
    </row>
    <row r="170" spans="1:7" ht="30" x14ac:dyDescent="0.25">
      <c r="A170" s="228"/>
      <c r="B170" s="229" t="s">
        <v>173</v>
      </c>
      <c r="C170" s="230"/>
      <c r="D170" s="231"/>
      <c r="E170" s="95"/>
      <c r="F170" s="96"/>
      <c r="G170" s="97">
        <f>G168+G137+G96+G20+G13</f>
        <v>0</v>
      </c>
    </row>
    <row r="171" spans="1:7" ht="15.75" thickBot="1" x14ac:dyDescent="0.3">
      <c r="A171" s="232"/>
      <c r="B171" s="233"/>
      <c r="C171" s="234"/>
      <c r="D171" s="235"/>
      <c r="E171" s="98"/>
      <c r="F171" s="99"/>
      <c r="G171" s="100"/>
    </row>
    <row r="172" spans="1:7" x14ac:dyDescent="0.25">
      <c r="A172" s="173"/>
      <c r="B172" s="236" t="s">
        <v>2</v>
      </c>
      <c r="C172" s="145"/>
      <c r="D172" s="210"/>
      <c r="E172" s="6"/>
      <c r="F172" s="101"/>
      <c r="G172" s="12"/>
    </row>
    <row r="173" spans="1:7" x14ac:dyDescent="0.25">
      <c r="A173" s="198">
        <v>1</v>
      </c>
      <c r="B173" s="237" t="str">
        <f>B10</f>
        <v>GENERALITES</v>
      </c>
      <c r="C173" s="145"/>
      <c r="D173" s="210"/>
      <c r="E173" s="6"/>
      <c r="F173" s="101"/>
      <c r="G173" s="102">
        <f>G13</f>
        <v>0</v>
      </c>
    </row>
    <row r="174" spans="1:7" ht="8.4499999999999993" customHeight="1" x14ac:dyDescent="0.25">
      <c r="A174" s="198"/>
      <c r="B174" s="238"/>
      <c r="C174" s="145"/>
      <c r="D174" s="210"/>
      <c r="E174" s="6"/>
      <c r="F174" s="101"/>
      <c r="G174" s="102"/>
    </row>
    <row r="175" spans="1:7" x14ac:dyDescent="0.25">
      <c r="A175" s="198">
        <v>2</v>
      </c>
      <c r="B175" s="237" t="s">
        <v>163</v>
      </c>
      <c r="C175" s="145"/>
      <c r="D175" s="210"/>
      <c r="E175" s="6"/>
      <c r="F175" s="101"/>
      <c r="G175" s="102">
        <f>G20</f>
        <v>0</v>
      </c>
    </row>
    <row r="176" spans="1:7" ht="8.4499999999999993" customHeight="1" x14ac:dyDescent="0.25">
      <c r="A176" s="198"/>
      <c r="B176" s="239"/>
      <c r="C176" s="145"/>
      <c r="D176" s="210"/>
      <c r="E176" s="6"/>
      <c r="F176" s="101"/>
      <c r="G176" s="102"/>
    </row>
    <row r="177" spans="1:12" x14ac:dyDescent="0.25">
      <c r="A177" s="198">
        <v>3</v>
      </c>
      <c r="B177" s="199" t="s">
        <v>164</v>
      </c>
      <c r="C177" s="145"/>
      <c r="D177" s="210"/>
      <c r="E177" s="6"/>
      <c r="F177" s="101"/>
      <c r="G177" s="102">
        <f>G96</f>
        <v>0</v>
      </c>
    </row>
    <row r="178" spans="1:12" ht="7.9" customHeight="1" x14ac:dyDescent="0.25">
      <c r="A178" s="198"/>
      <c r="B178" s="239"/>
      <c r="C178" s="145"/>
      <c r="D178" s="210"/>
      <c r="E178" s="6"/>
      <c r="F178" s="101"/>
      <c r="G178" s="102"/>
    </row>
    <row r="179" spans="1:12" x14ac:dyDescent="0.25">
      <c r="A179" s="198">
        <v>4</v>
      </c>
      <c r="B179" s="199" t="s">
        <v>124</v>
      </c>
      <c r="C179" s="145"/>
      <c r="D179" s="210"/>
      <c r="E179" s="6"/>
      <c r="F179" s="101"/>
      <c r="G179" s="102">
        <f>G137</f>
        <v>0</v>
      </c>
    </row>
    <row r="180" spans="1:12" x14ac:dyDescent="0.25">
      <c r="A180" s="198"/>
      <c r="B180" s="239"/>
      <c r="C180" s="145"/>
      <c r="D180" s="210"/>
      <c r="E180" s="6"/>
      <c r="F180" s="101"/>
      <c r="G180" s="102"/>
    </row>
    <row r="181" spans="1:12" x14ac:dyDescent="0.25">
      <c r="A181" s="198">
        <v>5</v>
      </c>
      <c r="B181" s="222" t="s">
        <v>122</v>
      </c>
      <c r="C181" s="145"/>
      <c r="D181" s="210"/>
      <c r="E181" s="6"/>
      <c r="F181" s="101"/>
      <c r="G181" s="102">
        <f>G168</f>
        <v>0</v>
      </c>
    </row>
    <row r="182" spans="1:12" x14ac:dyDescent="0.25">
      <c r="A182" s="198"/>
      <c r="B182" s="239"/>
      <c r="C182" s="145"/>
      <c r="D182" s="210"/>
      <c r="E182" s="6"/>
      <c r="F182" s="101"/>
      <c r="G182" s="12"/>
    </row>
    <row r="183" spans="1:12" x14ac:dyDescent="0.25">
      <c r="A183" s="173"/>
      <c r="B183" s="240"/>
      <c r="C183" s="145"/>
      <c r="D183" s="210"/>
      <c r="E183" s="6"/>
      <c r="F183" s="101"/>
      <c r="G183" s="12"/>
    </row>
    <row r="184" spans="1:12" ht="30" x14ac:dyDescent="0.25">
      <c r="A184" s="173"/>
      <c r="B184" s="229" t="s">
        <v>167</v>
      </c>
      <c r="C184" s="241"/>
      <c r="D184" s="242"/>
      <c r="E184" s="103"/>
      <c r="F184" s="104"/>
      <c r="G184" s="105">
        <f>G173+G175+G177+G179+G181</f>
        <v>0</v>
      </c>
    </row>
    <row r="185" spans="1:12" x14ac:dyDescent="0.25">
      <c r="A185" s="173"/>
      <c r="B185" s="243" t="s">
        <v>31</v>
      </c>
      <c r="C185" s="244"/>
      <c r="D185" s="245"/>
      <c r="E185" s="106"/>
      <c r="F185" s="107"/>
      <c r="G185" s="108">
        <f>G184*0.2</f>
        <v>0</v>
      </c>
    </row>
    <row r="186" spans="1:12" ht="30" x14ac:dyDescent="0.25">
      <c r="A186" s="246"/>
      <c r="B186" s="229" t="s">
        <v>168</v>
      </c>
      <c r="C186" s="241"/>
      <c r="D186" s="242"/>
      <c r="E186" s="103"/>
      <c r="F186" s="104"/>
      <c r="G186" s="105">
        <f>G184+G185</f>
        <v>0</v>
      </c>
    </row>
    <row r="187" spans="1:12" x14ac:dyDescent="0.25">
      <c r="A187" s="173"/>
      <c r="B187" s="240"/>
      <c r="C187" s="145"/>
      <c r="D187" s="210"/>
      <c r="E187" s="6"/>
      <c r="F187" s="101"/>
      <c r="G187" s="12"/>
    </row>
    <row r="188" spans="1:12" s="91" customFormat="1" x14ac:dyDescent="0.25">
      <c r="A188" s="198">
        <v>6</v>
      </c>
      <c r="B188" s="222" t="s">
        <v>169</v>
      </c>
      <c r="C188" s="213"/>
      <c r="D188" s="210"/>
      <c r="E188" s="6"/>
      <c r="F188" s="46"/>
      <c r="G188" s="12">
        <f>D188*F188</f>
        <v>0</v>
      </c>
    </row>
    <row r="189" spans="1:12" s="91" customFormat="1" x14ac:dyDescent="0.25">
      <c r="A189" s="198" t="s">
        <v>152</v>
      </c>
      <c r="B189" s="222" t="s">
        <v>170</v>
      </c>
      <c r="C189" s="213"/>
      <c r="D189" s="210"/>
      <c r="E189" s="6"/>
      <c r="F189" s="46"/>
      <c r="G189" s="12"/>
    </row>
    <row r="190" spans="1:12" s="91" customFormat="1" x14ac:dyDescent="0.25">
      <c r="A190" s="173" t="s">
        <v>153</v>
      </c>
      <c r="B190" s="247" t="s">
        <v>21</v>
      </c>
      <c r="C190" s="145"/>
      <c r="D190" s="210"/>
      <c r="E190" s="6"/>
      <c r="F190" s="46"/>
      <c r="G190" s="12"/>
    </row>
    <row r="191" spans="1:12" s="2" customFormat="1" x14ac:dyDescent="0.25">
      <c r="A191" s="173" t="s">
        <v>154</v>
      </c>
      <c r="B191" s="247" t="s">
        <v>133</v>
      </c>
      <c r="C191" s="142"/>
      <c r="D191" s="200"/>
      <c r="E191" s="69"/>
      <c r="F191" s="109"/>
      <c r="G191" s="110"/>
    </row>
    <row r="192" spans="1:12" s="2" customFormat="1" x14ac:dyDescent="0.25">
      <c r="A192" s="173" t="s">
        <v>155</v>
      </c>
      <c r="B192" s="248" t="s">
        <v>134</v>
      </c>
      <c r="C192" s="145" t="s">
        <v>8</v>
      </c>
      <c r="D192" s="145">
        <v>1</v>
      </c>
      <c r="E192" s="9"/>
      <c r="F192" s="92"/>
      <c r="G192" s="102">
        <f t="shared" ref="G192" si="24">E192*F192</f>
        <v>0</v>
      </c>
      <c r="J192" s="1"/>
      <c r="K192" s="1"/>
      <c r="L192" s="1"/>
    </row>
    <row r="193" spans="1:12" x14ac:dyDescent="0.25">
      <c r="A193" s="173" t="s">
        <v>156</v>
      </c>
      <c r="B193" s="248" t="s">
        <v>135</v>
      </c>
      <c r="C193" s="145"/>
      <c r="D193" s="145"/>
      <c r="E193" s="6"/>
      <c r="F193" s="44"/>
      <c r="G193" s="102"/>
      <c r="J193" s="2"/>
      <c r="K193" s="2"/>
      <c r="L193" s="2"/>
    </row>
    <row r="194" spans="1:12" s="2" customFormat="1" x14ac:dyDescent="0.25">
      <c r="A194" s="173"/>
      <c r="B194" s="249" t="s">
        <v>136</v>
      </c>
      <c r="C194" s="145" t="s">
        <v>7</v>
      </c>
      <c r="D194" s="145">
        <v>7</v>
      </c>
      <c r="E194" s="9"/>
      <c r="F194" s="92"/>
      <c r="G194" s="102">
        <f t="shared" ref="G194:G202" si="25">E194*F194</f>
        <v>0</v>
      </c>
      <c r="H194" s="111"/>
    </row>
    <row r="195" spans="1:12" s="2" customFormat="1" x14ac:dyDescent="0.25">
      <c r="A195" s="173"/>
      <c r="B195" s="249" t="s">
        <v>146</v>
      </c>
      <c r="C195" s="145" t="s">
        <v>7</v>
      </c>
      <c r="D195" s="145">
        <v>3</v>
      </c>
      <c r="E195" s="9"/>
      <c r="F195" s="92"/>
      <c r="G195" s="102">
        <f t="shared" si="25"/>
        <v>0</v>
      </c>
      <c r="H195" s="111"/>
    </row>
    <row r="196" spans="1:12" s="2" customFormat="1" x14ac:dyDescent="0.25">
      <c r="A196" s="173"/>
      <c r="B196" s="249" t="s">
        <v>147</v>
      </c>
      <c r="C196" s="145" t="s">
        <v>7</v>
      </c>
      <c r="D196" s="145">
        <v>3</v>
      </c>
      <c r="E196" s="9"/>
      <c r="F196" s="92"/>
      <c r="G196" s="102">
        <f t="shared" si="25"/>
        <v>0</v>
      </c>
      <c r="H196" s="111"/>
    </row>
    <row r="197" spans="1:12" s="2" customFormat="1" x14ac:dyDescent="0.25">
      <c r="A197" s="173"/>
      <c r="B197" s="250" t="s">
        <v>145</v>
      </c>
      <c r="C197" s="145" t="s">
        <v>9</v>
      </c>
      <c r="D197" s="145">
        <v>60</v>
      </c>
      <c r="E197" s="9"/>
      <c r="F197" s="92"/>
      <c r="G197" s="102">
        <f t="shared" si="25"/>
        <v>0</v>
      </c>
      <c r="H197" s="111"/>
    </row>
    <row r="198" spans="1:12" s="2" customFormat="1" x14ac:dyDescent="0.25">
      <c r="A198" s="173"/>
      <c r="B198" s="251" t="s">
        <v>144</v>
      </c>
      <c r="C198" s="145" t="s">
        <v>7</v>
      </c>
      <c r="D198" s="209">
        <v>8</v>
      </c>
      <c r="E198" s="41"/>
      <c r="F198" s="92"/>
      <c r="G198" s="102">
        <f t="shared" si="25"/>
        <v>0</v>
      </c>
    </row>
    <row r="199" spans="1:12" s="2" customFormat="1" x14ac:dyDescent="0.25">
      <c r="A199" s="173"/>
      <c r="B199" s="249" t="s">
        <v>148</v>
      </c>
      <c r="C199" s="145" t="s">
        <v>7</v>
      </c>
      <c r="D199" s="145">
        <v>1</v>
      </c>
      <c r="E199" s="9"/>
      <c r="F199" s="92"/>
      <c r="G199" s="102">
        <f t="shared" si="25"/>
        <v>0</v>
      </c>
      <c r="H199" s="111"/>
    </row>
    <row r="200" spans="1:12" s="2" customFormat="1" x14ac:dyDescent="0.25">
      <c r="A200" s="173"/>
      <c r="B200" s="250" t="s">
        <v>149</v>
      </c>
      <c r="C200" s="145" t="s">
        <v>9</v>
      </c>
      <c r="D200" s="145">
        <v>20</v>
      </c>
      <c r="E200" s="9"/>
      <c r="F200" s="92"/>
      <c r="G200" s="102">
        <f t="shared" si="25"/>
        <v>0</v>
      </c>
      <c r="H200" s="111"/>
    </row>
    <row r="201" spans="1:12" s="2" customFormat="1" x14ac:dyDescent="0.25">
      <c r="A201" s="173"/>
      <c r="B201" s="251" t="s">
        <v>99</v>
      </c>
      <c r="C201" s="145" t="s">
        <v>7</v>
      </c>
      <c r="D201" s="209">
        <v>4</v>
      </c>
      <c r="E201" s="41"/>
      <c r="F201" s="92"/>
      <c r="G201" s="102">
        <f t="shared" si="25"/>
        <v>0</v>
      </c>
    </row>
    <row r="202" spans="1:12" s="2" customFormat="1" x14ac:dyDescent="0.25">
      <c r="A202" s="173"/>
      <c r="B202" s="251" t="s">
        <v>150</v>
      </c>
      <c r="C202" s="145" t="s">
        <v>7</v>
      </c>
      <c r="D202" s="209">
        <v>2</v>
      </c>
      <c r="E202" s="41"/>
      <c r="F202" s="92"/>
      <c r="G202" s="102">
        <f t="shared" si="25"/>
        <v>0</v>
      </c>
    </row>
    <row r="203" spans="1:12" x14ac:dyDescent="0.25">
      <c r="A203" s="173" t="s">
        <v>157</v>
      </c>
      <c r="B203" s="248" t="s">
        <v>137</v>
      </c>
      <c r="C203" s="145"/>
      <c r="D203" s="210"/>
      <c r="E203" s="79"/>
      <c r="F203" s="44"/>
      <c r="G203" s="102"/>
      <c r="J203" s="2"/>
      <c r="K203" s="2"/>
      <c r="L203" s="2"/>
    </row>
    <row r="204" spans="1:12" s="2" customFormat="1" ht="30" x14ac:dyDescent="0.25">
      <c r="A204" s="173"/>
      <c r="B204" s="250" t="s">
        <v>138</v>
      </c>
      <c r="C204" s="145" t="s">
        <v>9</v>
      </c>
      <c r="D204" s="145">
        <v>150</v>
      </c>
      <c r="E204" s="9"/>
      <c r="F204" s="92"/>
      <c r="G204" s="102">
        <f t="shared" ref="G204:G205" si="26">E204*F204</f>
        <v>0</v>
      </c>
      <c r="H204" s="111"/>
      <c r="I204" s="111"/>
    </row>
    <row r="205" spans="1:12" x14ac:dyDescent="0.25">
      <c r="A205" s="173" t="s">
        <v>158</v>
      </c>
      <c r="B205" s="249" t="s">
        <v>139</v>
      </c>
      <c r="C205" s="145" t="s">
        <v>8</v>
      </c>
      <c r="D205" s="145">
        <v>1</v>
      </c>
      <c r="E205" s="9"/>
      <c r="F205" s="92"/>
      <c r="G205" s="102">
        <f t="shared" si="26"/>
        <v>0</v>
      </c>
      <c r="J205" s="2"/>
      <c r="K205" s="2"/>
      <c r="L205" s="2"/>
    </row>
    <row r="206" spans="1:12" x14ac:dyDescent="0.25">
      <c r="A206" s="173" t="s">
        <v>159</v>
      </c>
      <c r="B206" s="249" t="s">
        <v>140</v>
      </c>
      <c r="C206" s="145" t="s">
        <v>25</v>
      </c>
      <c r="D206" s="210"/>
      <c r="E206" s="79"/>
      <c r="F206" s="44"/>
      <c r="G206" s="102"/>
      <c r="J206" s="2"/>
      <c r="K206" s="2"/>
      <c r="L206" s="2"/>
    </row>
    <row r="207" spans="1:12" s="2" customFormat="1" x14ac:dyDescent="0.25">
      <c r="A207" s="173" t="s">
        <v>160</v>
      </c>
      <c r="B207" s="249" t="s">
        <v>141</v>
      </c>
      <c r="C207" s="145"/>
      <c r="D207" s="210"/>
      <c r="E207" s="79"/>
      <c r="F207" s="44"/>
      <c r="G207" s="102"/>
      <c r="H207" s="111"/>
    </row>
    <row r="208" spans="1:12" s="2" customFormat="1" x14ac:dyDescent="0.25">
      <c r="A208" s="173" t="s">
        <v>161</v>
      </c>
      <c r="B208" s="249" t="s">
        <v>102</v>
      </c>
      <c r="C208" s="145" t="s">
        <v>7</v>
      </c>
      <c r="D208" s="145">
        <v>9</v>
      </c>
      <c r="E208" s="9"/>
      <c r="F208" s="92"/>
      <c r="G208" s="102">
        <f t="shared" ref="G208:G209" si="27">E208*F208</f>
        <v>0</v>
      </c>
      <c r="H208" s="111"/>
    </row>
    <row r="209" spans="1:12" s="112" customFormat="1" x14ac:dyDescent="0.25">
      <c r="A209" s="173" t="s">
        <v>162</v>
      </c>
      <c r="B209" s="249" t="s">
        <v>142</v>
      </c>
      <c r="C209" s="145" t="s">
        <v>8</v>
      </c>
      <c r="D209" s="145">
        <v>1</v>
      </c>
      <c r="E209" s="9"/>
      <c r="F209" s="92"/>
      <c r="G209" s="102">
        <f t="shared" si="27"/>
        <v>0</v>
      </c>
      <c r="J209" s="2"/>
      <c r="K209" s="2"/>
      <c r="L209" s="2"/>
    </row>
    <row r="210" spans="1:12" s="112" customFormat="1" x14ac:dyDescent="0.25">
      <c r="A210" s="252"/>
      <c r="B210" s="253" t="s">
        <v>151</v>
      </c>
      <c r="C210" s="254"/>
      <c r="D210" s="255"/>
      <c r="E210" s="113"/>
      <c r="F210" s="114"/>
      <c r="G210" s="115">
        <f>SUM(G189:G209)</f>
        <v>0</v>
      </c>
      <c r="J210" s="2"/>
      <c r="K210" s="2"/>
      <c r="L210" s="2"/>
    </row>
    <row r="211" spans="1:12" s="2" customFormat="1" x14ac:dyDescent="0.25">
      <c r="A211" s="173"/>
      <c r="B211" s="250"/>
      <c r="C211" s="145"/>
      <c r="D211" s="145"/>
      <c r="E211" s="6"/>
      <c r="F211" s="44"/>
      <c r="G211" s="12"/>
      <c r="H211" s="111"/>
      <c r="I211" s="111"/>
    </row>
    <row r="212" spans="1:12" x14ac:dyDescent="0.25">
      <c r="A212" s="256"/>
      <c r="B212" s="221" t="s">
        <v>143</v>
      </c>
      <c r="C212" s="145"/>
      <c r="D212" s="145"/>
      <c r="E212" s="6"/>
      <c r="F212" s="44"/>
      <c r="G212" s="12"/>
      <c r="J212" s="2"/>
      <c r="K212" s="2"/>
      <c r="L212" s="2"/>
    </row>
    <row r="213" spans="1:12" x14ac:dyDescent="0.25">
      <c r="A213" s="173"/>
      <c r="B213" s="249"/>
      <c r="C213" s="145"/>
      <c r="D213" s="210"/>
      <c r="E213" s="79"/>
      <c r="F213" s="44"/>
      <c r="G213" s="12"/>
      <c r="J213" s="2"/>
      <c r="K213" s="2"/>
      <c r="L213" s="2"/>
    </row>
    <row r="214" spans="1:12" s="2" customFormat="1" x14ac:dyDescent="0.25">
      <c r="A214" s="173">
        <v>41</v>
      </c>
      <c r="B214" s="249" t="s">
        <v>92</v>
      </c>
      <c r="C214" s="145"/>
      <c r="D214" s="210"/>
      <c r="E214" s="79"/>
      <c r="F214" s="44"/>
      <c r="G214" s="12"/>
      <c r="H214" s="111"/>
    </row>
    <row r="215" spans="1:12" s="2" customFormat="1" x14ac:dyDescent="0.25">
      <c r="A215" s="173">
        <v>411</v>
      </c>
      <c r="B215" s="249" t="s">
        <v>93</v>
      </c>
      <c r="C215" s="145" t="s">
        <v>8</v>
      </c>
      <c r="D215" s="145">
        <f>-1</f>
        <v>-1</v>
      </c>
      <c r="E215" s="9"/>
      <c r="F215" s="92"/>
      <c r="G215" s="102">
        <f t="shared" ref="G215:G216" si="28">E215*F215</f>
        <v>0</v>
      </c>
      <c r="H215" s="111"/>
    </row>
    <row r="216" spans="1:12" s="2" customFormat="1" x14ac:dyDescent="0.25">
      <c r="A216" s="173">
        <v>412</v>
      </c>
      <c r="B216" s="204" t="s">
        <v>94</v>
      </c>
      <c r="C216" s="203" t="s">
        <v>7</v>
      </c>
      <c r="D216" s="203">
        <f>-2</f>
        <v>-2</v>
      </c>
      <c r="E216" s="72"/>
      <c r="F216" s="73"/>
      <c r="G216" s="102">
        <f t="shared" si="28"/>
        <v>0</v>
      </c>
    </row>
    <row r="217" spans="1:12" s="2" customFormat="1" x14ac:dyDescent="0.25">
      <c r="A217" s="173">
        <v>412</v>
      </c>
      <c r="B217" s="202" t="s">
        <v>95</v>
      </c>
      <c r="C217" s="205"/>
      <c r="D217" s="206"/>
      <c r="E217" s="74"/>
      <c r="F217" s="75"/>
      <c r="G217" s="102"/>
    </row>
    <row r="218" spans="1:12" s="2" customFormat="1" x14ac:dyDescent="0.25">
      <c r="A218" s="173"/>
      <c r="B218" s="204" t="s">
        <v>96</v>
      </c>
      <c r="C218" s="172" t="s">
        <v>9</v>
      </c>
      <c r="D218" s="172">
        <f>-85</f>
        <v>-85</v>
      </c>
      <c r="E218" s="76"/>
      <c r="F218" s="34"/>
      <c r="G218" s="102">
        <f t="shared" ref="G218:G220" si="29">E218*F218</f>
        <v>0</v>
      </c>
    </row>
    <row r="219" spans="1:12" s="2" customFormat="1" x14ac:dyDescent="0.25">
      <c r="A219" s="173"/>
      <c r="B219" s="204" t="s">
        <v>129</v>
      </c>
      <c r="C219" s="207" t="s">
        <v>9</v>
      </c>
      <c r="D219" s="207">
        <f>-15</f>
        <v>-15</v>
      </c>
      <c r="E219" s="77"/>
      <c r="F219" s="34"/>
      <c r="G219" s="102">
        <f t="shared" si="29"/>
        <v>0</v>
      </c>
    </row>
    <row r="220" spans="1:12" s="2" customFormat="1" x14ac:dyDescent="0.25">
      <c r="A220" s="173"/>
      <c r="B220" s="208" t="s">
        <v>97</v>
      </c>
      <c r="C220" s="145" t="s">
        <v>9</v>
      </c>
      <c r="D220" s="209">
        <f>-80</f>
        <v>-80</v>
      </c>
      <c r="E220" s="41"/>
      <c r="F220" s="76"/>
      <c r="G220" s="102">
        <f t="shared" si="29"/>
        <v>0</v>
      </c>
    </row>
    <row r="221" spans="1:12" s="2" customFormat="1" x14ac:dyDescent="0.25">
      <c r="A221" s="173">
        <v>414</v>
      </c>
      <c r="B221" s="208" t="s">
        <v>98</v>
      </c>
      <c r="C221" s="145"/>
      <c r="D221" s="209"/>
      <c r="E221" s="78"/>
      <c r="F221" s="35"/>
      <c r="G221" s="102"/>
    </row>
    <row r="222" spans="1:12" s="2" customFormat="1" x14ac:dyDescent="0.25">
      <c r="A222" s="173">
        <v>4141</v>
      </c>
      <c r="B222" s="208" t="s">
        <v>99</v>
      </c>
      <c r="C222" s="145" t="s">
        <v>7</v>
      </c>
      <c r="D222" s="209">
        <f>-16</f>
        <v>-16</v>
      </c>
      <c r="E222" s="41"/>
      <c r="F222" s="76"/>
      <c r="G222" s="102">
        <f t="shared" ref="G222:G223" si="30">E222*F222</f>
        <v>0</v>
      </c>
    </row>
    <row r="223" spans="1:12" s="2" customFormat="1" x14ac:dyDescent="0.25">
      <c r="A223" s="173">
        <v>4142</v>
      </c>
      <c r="B223" s="208" t="s">
        <v>100</v>
      </c>
      <c r="C223" s="145" t="s">
        <v>7</v>
      </c>
      <c r="D223" s="209">
        <f>-11</f>
        <v>-11</v>
      </c>
      <c r="E223" s="41"/>
      <c r="F223" s="76"/>
      <c r="G223" s="102">
        <f t="shared" si="30"/>
        <v>0</v>
      </c>
    </row>
    <row r="224" spans="1:12" s="2" customFormat="1" x14ac:dyDescent="0.25">
      <c r="A224" s="173">
        <v>415</v>
      </c>
      <c r="B224" s="202" t="s">
        <v>101</v>
      </c>
      <c r="C224" s="145"/>
      <c r="D224" s="145"/>
      <c r="E224" s="6"/>
      <c r="F224" s="78"/>
      <c r="G224" s="102"/>
    </row>
    <row r="225" spans="1:7" s="2" customFormat="1" x14ac:dyDescent="0.25">
      <c r="A225" s="173"/>
      <c r="B225" s="202" t="s">
        <v>103</v>
      </c>
      <c r="C225" s="145" t="s">
        <v>8</v>
      </c>
      <c r="D225" s="145">
        <f>-1</f>
        <v>-1</v>
      </c>
      <c r="E225" s="9"/>
      <c r="F225" s="41"/>
      <c r="G225" s="102">
        <f t="shared" ref="G225:G227" si="31">E225*F225</f>
        <v>0</v>
      </c>
    </row>
    <row r="226" spans="1:7" s="2" customFormat="1" x14ac:dyDescent="0.25">
      <c r="A226" s="173"/>
      <c r="B226" s="202" t="s">
        <v>104</v>
      </c>
      <c r="C226" s="145" t="s">
        <v>7</v>
      </c>
      <c r="D226" s="145">
        <f>-6</f>
        <v>-6</v>
      </c>
      <c r="E226" s="9"/>
      <c r="F226" s="41"/>
      <c r="G226" s="102">
        <f t="shared" si="31"/>
        <v>0</v>
      </c>
    </row>
    <row r="227" spans="1:7" s="2" customFormat="1" x14ac:dyDescent="0.25">
      <c r="A227" s="173"/>
      <c r="B227" s="202" t="s">
        <v>102</v>
      </c>
      <c r="C227" s="145" t="s">
        <v>7</v>
      </c>
      <c r="D227" s="145">
        <f>-3</f>
        <v>-3</v>
      </c>
      <c r="E227" s="9"/>
      <c r="F227" s="41"/>
      <c r="G227" s="102">
        <f t="shared" si="31"/>
        <v>0</v>
      </c>
    </row>
    <row r="228" spans="1:7" s="2" customFormat="1" x14ac:dyDescent="0.25">
      <c r="A228" s="173"/>
      <c r="B228" s="202"/>
      <c r="C228" s="145"/>
      <c r="D228" s="210"/>
      <c r="E228" s="6"/>
      <c r="F228" s="75"/>
      <c r="G228" s="116"/>
    </row>
    <row r="229" spans="1:7" s="2" customFormat="1" x14ac:dyDescent="0.25">
      <c r="A229" s="152"/>
      <c r="B229" s="217" t="s">
        <v>105</v>
      </c>
      <c r="C229" s="167"/>
      <c r="D229" s="168"/>
      <c r="E229" s="31"/>
      <c r="F229" s="32"/>
      <c r="G229" s="115">
        <f>SUM(G212:G228)</f>
        <v>0</v>
      </c>
    </row>
    <row r="230" spans="1:7" s="2" customFormat="1" x14ac:dyDescent="0.25">
      <c r="A230" s="173"/>
      <c r="B230" s="208"/>
      <c r="C230" s="145"/>
      <c r="D230" s="209"/>
      <c r="E230" s="78"/>
      <c r="F230" s="35"/>
      <c r="G230" s="116"/>
    </row>
    <row r="231" spans="1:7" s="83" customFormat="1" x14ac:dyDescent="0.25">
      <c r="A231" s="173">
        <v>42</v>
      </c>
      <c r="B231" s="214" t="s">
        <v>113</v>
      </c>
      <c r="C231" s="145" t="s">
        <v>8</v>
      </c>
      <c r="D231" s="145">
        <f>-1</f>
        <v>-1</v>
      </c>
      <c r="E231" s="9"/>
      <c r="F231" s="41"/>
      <c r="G231" s="116">
        <f t="shared" ref="G231:G237" si="32">E231*F231</f>
        <v>0</v>
      </c>
    </row>
    <row r="232" spans="1:7" s="83" customFormat="1" x14ac:dyDescent="0.25">
      <c r="A232" s="173"/>
      <c r="B232" s="214" t="s">
        <v>108</v>
      </c>
      <c r="C232" s="145" t="s">
        <v>8</v>
      </c>
      <c r="D232" s="145">
        <f>-1</f>
        <v>-1</v>
      </c>
      <c r="E232" s="9"/>
      <c r="F232" s="41"/>
      <c r="G232" s="116">
        <f t="shared" si="32"/>
        <v>0</v>
      </c>
    </row>
    <row r="233" spans="1:7" s="83" customFormat="1" x14ac:dyDescent="0.25">
      <c r="A233" s="173"/>
      <c r="B233" s="214" t="s">
        <v>109</v>
      </c>
      <c r="C233" s="145" t="s">
        <v>7</v>
      </c>
      <c r="D233" s="145">
        <v>-2</v>
      </c>
      <c r="E233" s="9"/>
      <c r="F233" s="84">
        <v>0</v>
      </c>
      <c r="G233" s="117">
        <f t="shared" si="32"/>
        <v>0</v>
      </c>
    </row>
    <row r="234" spans="1:7" s="83" customFormat="1" x14ac:dyDescent="0.25">
      <c r="A234" s="173"/>
      <c r="B234" s="214" t="s">
        <v>110</v>
      </c>
      <c r="C234" s="145" t="s">
        <v>9</v>
      </c>
      <c r="D234" s="145">
        <v>-20</v>
      </c>
      <c r="E234" s="9"/>
      <c r="F234" s="84"/>
      <c r="G234" s="118">
        <f t="shared" si="32"/>
        <v>0</v>
      </c>
    </row>
    <row r="235" spans="1:7" s="83" customFormat="1" x14ac:dyDescent="0.25">
      <c r="A235" s="173"/>
      <c r="B235" s="214" t="s">
        <v>111</v>
      </c>
      <c r="C235" s="145" t="s">
        <v>8</v>
      </c>
      <c r="D235" s="145">
        <v>-1</v>
      </c>
      <c r="E235" s="9"/>
      <c r="F235" s="84">
        <v>0</v>
      </c>
      <c r="G235" s="117">
        <f t="shared" si="32"/>
        <v>0</v>
      </c>
    </row>
    <row r="236" spans="1:7" s="83" customFormat="1" x14ac:dyDescent="0.25">
      <c r="A236" s="173"/>
      <c r="B236" s="214" t="s">
        <v>85</v>
      </c>
      <c r="C236" s="145" t="s">
        <v>8</v>
      </c>
      <c r="D236" s="145">
        <v>-1</v>
      </c>
      <c r="E236" s="9"/>
      <c r="F236" s="84">
        <v>0</v>
      </c>
      <c r="G236" s="117">
        <f t="shared" si="32"/>
        <v>0</v>
      </c>
    </row>
    <row r="237" spans="1:7" s="83" customFormat="1" x14ac:dyDescent="0.25">
      <c r="A237" s="173"/>
      <c r="B237" s="214" t="s">
        <v>64</v>
      </c>
      <c r="C237" s="145" t="s">
        <v>8</v>
      </c>
      <c r="D237" s="145">
        <v>-1</v>
      </c>
      <c r="E237" s="9"/>
      <c r="F237" s="84">
        <v>0</v>
      </c>
      <c r="G237" s="117">
        <f t="shared" si="32"/>
        <v>0</v>
      </c>
    </row>
    <row r="238" spans="1:7" s="2" customFormat="1" x14ac:dyDescent="0.25">
      <c r="A238" s="173"/>
      <c r="B238" s="216"/>
      <c r="C238" s="145"/>
      <c r="D238" s="210"/>
      <c r="E238" s="6"/>
      <c r="F238" s="75"/>
      <c r="G238" s="116"/>
    </row>
    <row r="239" spans="1:7" s="2" customFormat="1" x14ac:dyDescent="0.25">
      <c r="A239" s="152"/>
      <c r="B239" s="217" t="s">
        <v>130</v>
      </c>
      <c r="C239" s="167"/>
      <c r="D239" s="168"/>
      <c r="E239" s="31"/>
      <c r="F239" s="32"/>
      <c r="G239" s="115">
        <f>SUM(G230:G238)</f>
        <v>0</v>
      </c>
    </row>
    <row r="240" spans="1:7" s="2" customFormat="1" x14ac:dyDescent="0.25">
      <c r="A240" s="152"/>
      <c r="B240" s="150"/>
      <c r="C240" s="196"/>
      <c r="D240" s="197"/>
      <c r="E240" s="47"/>
      <c r="F240" s="48"/>
      <c r="G240" s="16"/>
    </row>
    <row r="241" spans="1:7" x14ac:dyDescent="0.25">
      <c r="A241" s="198">
        <v>54</v>
      </c>
      <c r="B241" s="226" t="s">
        <v>67</v>
      </c>
      <c r="C241" s="145" t="s">
        <v>7</v>
      </c>
      <c r="D241" s="145">
        <f>-2</f>
        <v>-2</v>
      </c>
      <c r="E241" s="9"/>
      <c r="F241" s="92"/>
      <c r="G241" s="11">
        <f t="shared" ref="G241" si="33">E241*F241</f>
        <v>0</v>
      </c>
    </row>
    <row r="242" spans="1:7" s="2" customFormat="1" x14ac:dyDescent="0.25">
      <c r="A242" s="225"/>
      <c r="B242" s="166" t="s">
        <v>68</v>
      </c>
      <c r="C242" s="167"/>
      <c r="D242" s="168"/>
      <c r="E242" s="31"/>
      <c r="F242" s="32"/>
      <c r="G242" s="14">
        <f>G241</f>
        <v>0</v>
      </c>
    </row>
    <row r="243" spans="1:7" s="2" customFormat="1" x14ac:dyDescent="0.25">
      <c r="A243" s="173"/>
      <c r="B243" s="216"/>
      <c r="C243" s="145"/>
      <c r="D243" s="210"/>
      <c r="E243" s="6"/>
      <c r="F243" s="75"/>
      <c r="G243" s="50"/>
    </row>
    <row r="244" spans="1:7" x14ac:dyDescent="0.25">
      <c r="A244" s="198">
        <v>55</v>
      </c>
      <c r="B244" s="226" t="s">
        <v>30</v>
      </c>
      <c r="C244" s="145" t="s">
        <v>7</v>
      </c>
      <c r="D244" s="145">
        <f>-10</f>
        <v>-10</v>
      </c>
      <c r="E244" s="9"/>
      <c r="F244" s="92"/>
      <c r="G244" s="119">
        <f t="shared" ref="G244" si="34">E244*F244</f>
        <v>0</v>
      </c>
    </row>
    <row r="245" spans="1:7" x14ac:dyDescent="0.25">
      <c r="A245" s="225"/>
      <c r="B245" s="166" t="s">
        <v>69</v>
      </c>
      <c r="C245" s="211"/>
      <c r="D245" s="212"/>
      <c r="E245" s="80"/>
      <c r="F245" s="81"/>
      <c r="G245" s="120">
        <f>G244</f>
        <v>0</v>
      </c>
    </row>
    <row r="246" spans="1:7" x14ac:dyDescent="0.25">
      <c r="A246" s="257"/>
      <c r="B246" s="258"/>
      <c r="C246" s="259"/>
      <c r="D246" s="260"/>
      <c r="G246" s="124"/>
    </row>
    <row r="247" spans="1:7" x14ac:dyDescent="0.25">
      <c r="A247" s="173"/>
      <c r="B247" s="218" t="s">
        <v>171</v>
      </c>
      <c r="C247" s="219"/>
      <c r="D247" s="220"/>
      <c r="E247" s="87"/>
      <c r="F247" s="88"/>
      <c r="G247" s="125">
        <f>G245+G242+G239+G229+G210</f>
        <v>0</v>
      </c>
    </row>
    <row r="248" spans="1:7" ht="15.75" thickBot="1" x14ac:dyDescent="0.3">
      <c r="A248" s="126"/>
      <c r="B248" s="127"/>
      <c r="C248" s="128"/>
      <c r="D248" s="129"/>
      <c r="E248" s="130"/>
      <c r="F248" s="131"/>
      <c r="G248" s="132"/>
    </row>
  </sheetData>
  <sheetProtection algorithmName="SHA-512" hashValue="rVus5Oe6d3nbuT7ZNmt5RqV8Mfpp1/rK2j/ZW+DpJ2JuH2Z+75tHJMqb7Fwt5sF3TF9y6wRV0wU9TOQ/fC+y2Q==" saltValue="qhAGmR4dA0DtxRgWEW/SlA==" spinCount="100000" sheet="1" objects="1" scenarios="1" selectLockedCells="1"/>
  <mergeCells count="4">
    <mergeCell ref="A1:G2"/>
    <mergeCell ref="A3:B6"/>
    <mergeCell ref="A7:G7"/>
    <mergeCell ref="C3:G6"/>
  </mergeCells>
  <phoneticPr fontId="20" type="noConversion"/>
  <pageMargins left="0.39370078740157483" right="0.39370078740157483" top="0.74803149606299213" bottom="0.74803149606299213" header="0.31496062992125984" footer="0.31496062992125984"/>
  <pageSetup paperSize="9" scale="84" fitToHeight="0" orientation="portrait" r:id="rId1"/>
  <headerFooter>
    <oddFooter>&amp;C&amp;8&amp;P</oddFooter>
  </headerFooter>
  <rowBreaks count="5" manualBreakCount="5">
    <brk id="53" max="6" man="1"/>
    <brk id="96" max="6" man="1"/>
    <brk id="146" max="6" man="1"/>
    <brk id="186" max="6" man="1"/>
    <brk id="23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02</vt:lpstr>
      <vt:lpstr>'DPGF LOT 02'!Impression_des_titres</vt:lpstr>
      <vt:lpstr>'DPGF LOT 02'!Zone_d_impression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</dc:creator>
  <cp:lastModifiedBy>Romain BOUQUET</cp:lastModifiedBy>
  <cp:lastPrinted>2023-12-11T20:39:24Z</cp:lastPrinted>
  <dcterms:created xsi:type="dcterms:W3CDTF">2009-10-21T08:08:23Z</dcterms:created>
  <dcterms:modified xsi:type="dcterms:W3CDTF">2024-01-17T08:58:32Z</dcterms:modified>
</cp:coreProperties>
</file>