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/>
  <mc:AlternateContent xmlns:mc="http://schemas.openxmlformats.org/markup-compatibility/2006">
    <mc:Choice Requires="x15">
      <x15ac:absPath xmlns:x15ac="http://schemas.microsoft.com/office/spreadsheetml/2010/11/ac" url="Z:\A_PROJECT\ARCHIMADE\2022\22-09-039_CEA_ELHQS\#06_DCE\AA\LOT 01A-VRD-GO_231127_0\LOT TECH ODISSEE\REV_B\"/>
    </mc:Choice>
  </mc:AlternateContent>
  <xr:revisionPtr revIDLastSave="0" documentId="13_ncr:1_{1A598EE0-164F-41AE-A4B0-0B258AC83F7F}" xr6:coauthVersionLast="47" xr6:coauthVersionMax="47" xr10:uidLastSave="{00000000-0000-0000-0000-000000000000}"/>
  <bookViews>
    <workbookView xWindow="-30615" yWindow="1890" windowWidth="28785" windowHeight="15420" xr2:uid="{00000000-000D-0000-FFFF-FFFF00000000}"/>
  </bookViews>
  <sheets>
    <sheet name="ENTETE" sheetId="7" r:id="rId1"/>
    <sheet name="REVISION" sheetId="2" r:id="rId2"/>
    <sheet name="LOT 01A VRD" sheetId="8" r:id="rId3"/>
  </sheets>
  <definedNames>
    <definedName name="Print_Area" localSheetId="0">ENTETE!$A$1:$F$40</definedName>
    <definedName name="Print_Area" localSheetId="2">'LOT 01A VRD'!$B$2:$H$171</definedName>
    <definedName name="Print_Area" localSheetId="1">REVISION!$A$1:$G$48</definedName>
    <definedName name="_xlnm.Print_Area" localSheetId="2">'LOT 01A VRD'!$A$1:$F$146</definedName>
  </definedNames>
  <calcPr calcId="191029"/>
</workbook>
</file>

<file path=xl/calcChain.xml><?xml version="1.0" encoding="utf-8"?>
<calcChain xmlns="http://schemas.openxmlformats.org/spreadsheetml/2006/main">
  <c r="F142" i="8" l="1"/>
  <c r="B142" i="8"/>
  <c r="F141" i="8"/>
  <c r="B138" i="8"/>
  <c r="F137" i="8"/>
  <c r="F136" i="8"/>
  <c r="F135" i="8"/>
  <c r="F138" i="8" s="1"/>
  <c r="B132" i="8"/>
  <c r="F131" i="8"/>
  <c r="F130" i="8"/>
  <c r="F129" i="8"/>
  <c r="F128" i="8"/>
  <c r="F127" i="8"/>
  <c r="F125" i="8"/>
  <c r="F124" i="8"/>
  <c r="F123" i="8"/>
  <c r="F120" i="8"/>
  <c r="F119" i="8"/>
  <c r="F118" i="8"/>
  <c r="F116" i="8"/>
  <c r="F115" i="8"/>
  <c r="F114" i="8"/>
  <c r="F113" i="8"/>
  <c r="F112" i="8"/>
  <c r="E111" i="8"/>
  <c r="F111" i="8" s="1"/>
  <c r="F110" i="8"/>
  <c r="E107" i="8"/>
  <c r="F107" i="8" s="1"/>
  <c r="F106" i="8"/>
  <c r="F105" i="8"/>
  <c r="F104" i="8"/>
  <c r="F102" i="8"/>
  <c r="F101" i="8"/>
  <c r="F100" i="8"/>
  <c r="F99" i="8"/>
  <c r="F98" i="8"/>
  <c r="B94" i="8"/>
  <c r="F93" i="8"/>
  <c r="F92" i="8"/>
  <c r="F90" i="8"/>
  <c r="F89" i="8"/>
  <c r="F88" i="8"/>
  <c r="F86" i="8"/>
  <c r="F85" i="8"/>
  <c r="F84" i="8"/>
  <c r="F83" i="8"/>
  <c r="F82" i="8"/>
  <c r="F81" i="8"/>
  <c r="F80" i="8"/>
  <c r="F78" i="8"/>
  <c r="F77" i="8"/>
  <c r="F76" i="8"/>
  <c r="F75" i="8"/>
  <c r="F74" i="8"/>
  <c r="E72" i="8"/>
  <c r="F72" i="8" s="1"/>
  <c r="F94" i="8" s="1"/>
  <c r="B69" i="8"/>
  <c r="F68" i="8"/>
  <c r="F67" i="8"/>
  <c r="F66" i="8"/>
  <c r="F69" i="8" s="1"/>
  <c r="B63" i="8"/>
  <c r="F62" i="8"/>
  <c r="E61" i="8"/>
  <c r="F61" i="8" s="1"/>
  <c r="F60" i="8"/>
  <c r="E59" i="8"/>
  <c r="F59" i="8" s="1"/>
  <c r="F57" i="8"/>
  <c r="E56" i="8"/>
  <c r="F56" i="8" s="1"/>
  <c r="E55" i="8"/>
  <c r="F55" i="8" s="1"/>
  <c r="E54" i="8"/>
  <c r="F54" i="8" s="1"/>
  <c r="F53" i="8"/>
  <c r="E53" i="8"/>
  <c r="F52" i="8"/>
  <c r="E50" i="8"/>
  <c r="F50" i="8" s="1"/>
  <c r="F49" i="8"/>
  <c r="E47" i="8"/>
  <c r="F47" i="8" s="1"/>
  <c r="F46" i="8"/>
  <c r="E46" i="8"/>
  <c r="E45" i="8"/>
  <c r="F45" i="8" s="1"/>
  <c r="E44" i="8"/>
  <c r="F44" i="8" s="1"/>
  <c r="F43" i="8"/>
  <c r="E41" i="8"/>
  <c r="F41" i="8" s="1"/>
  <c r="F40" i="8"/>
  <c r="E40" i="8"/>
  <c r="E39" i="8"/>
  <c r="F39" i="8" s="1"/>
  <c r="E38" i="8"/>
  <c r="F38" i="8" s="1"/>
  <c r="E37" i="8"/>
  <c r="F37" i="8" s="1"/>
  <c r="F36" i="8"/>
  <c r="E36" i="8"/>
  <c r="F35" i="8"/>
  <c r="F33" i="8"/>
  <c r="F32" i="8"/>
  <c r="B28" i="8"/>
  <c r="F27" i="8"/>
  <c r="F26" i="8"/>
  <c r="F25" i="8"/>
  <c r="E24" i="8"/>
  <c r="F24" i="8" s="1"/>
  <c r="F23" i="8"/>
  <c r="F21" i="8"/>
  <c r="F20" i="8"/>
  <c r="B16" i="8"/>
  <c r="F15" i="8"/>
  <c r="F14" i="8"/>
  <c r="F13" i="8"/>
  <c r="F12" i="8"/>
  <c r="F11" i="8"/>
  <c r="F10" i="8"/>
  <c r="F9" i="8"/>
  <c r="F8" i="8"/>
  <c r="F7" i="8"/>
  <c r="F6" i="8"/>
  <c r="F5" i="8"/>
  <c r="F132" i="8" l="1"/>
  <c r="F28" i="8"/>
  <c r="F144" i="8" s="1"/>
  <c r="F146" i="8" s="1"/>
  <c r="F145" i="8" s="1"/>
  <c r="F63" i="8"/>
  <c r="F16" i="8"/>
</calcChain>
</file>

<file path=xl/sharedStrings.xml><?xml version="1.0" encoding="utf-8"?>
<sst xmlns="http://schemas.openxmlformats.org/spreadsheetml/2006/main" count="414" uniqueCount="301">
  <si>
    <t>Phase</t>
  </si>
  <si>
    <t>Nature</t>
  </si>
  <si>
    <t>Affaire</t>
  </si>
  <si>
    <t>N° de lot</t>
  </si>
  <si>
    <t>N°</t>
  </si>
  <si>
    <t>Indice</t>
  </si>
  <si>
    <t>Date</t>
  </si>
  <si>
    <t>Pages</t>
  </si>
  <si>
    <t>Objet</t>
  </si>
  <si>
    <t>Révision de ce document</t>
  </si>
  <si>
    <t>Etabli</t>
  </si>
  <si>
    <t>Contrôlé</t>
  </si>
  <si>
    <t>Approuvé</t>
  </si>
  <si>
    <t>Nom :</t>
  </si>
  <si>
    <t>Date :</t>
  </si>
  <si>
    <t>Visa :</t>
  </si>
  <si>
    <t>Première édition</t>
  </si>
  <si>
    <t>Ind.</t>
  </si>
  <si>
    <t>U</t>
  </si>
  <si>
    <t>Approbation client</t>
  </si>
  <si>
    <t>Toutes</t>
  </si>
  <si>
    <t>Projet :</t>
  </si>
  <si>
    <t>Maître d'ouvrage :</t>
  </si>
  <si>
    <t>ARCHIMADE Architectes</t>
  </si>
  <si>
    <t>ml</t>
  </si>
  <si>
    <t>DOSSIER DE CONSULTATION DES ENTREPRISES</t>
  </si>
  <si>
    <t>DCE</t>
  </si>
  <si>
    <t>Tel: 04 76 43 05 73</t>
  </si>
  <si>
    <t>DPG</t>
  </si>
  <si>
    <t>m²</t>
  </si>
  <si>
    <t>1 Rue des PINS</t>
  </si>
  <si>
    <t>CEA - LETI</t>
  </si>
  <si>
    <t>17 Avenue des MARTYRS</t>
  </si>
  <si>
    <t>38 054 GRENOBLE</t>
  </si>
  <si>
    <t>PROJET ELHQS</t>
  </si>
  <si>
    <t>SITE DE GRENOBLE</t>
  </si>
  <si>
    <t>MAITRISE D'ŒUVRE</t>
  </si>
  <si>
    <t>38 100 GRENOBLE</t>
  </si>
  <si>
    <t xml:space="preserve">MAITRISE D'ŒUVRE </t>
  </si>
  <si>
    <t>GROUPE DELTA</t>
  </si>
  <si>
    <t>BET STRUCTURE</t>
  </si>
  <si>
    <t>ODISSEE</t>
  </si>
  <si>
    <t>BET VRD</t>
  </si>
  <si>
    <t>Tel: 04 76 24 02 50</t>
  </si>
  <si>
    <t>22-09-039</t>
  </si>
  <si>
    <t>813 Avenue Léon BLUM</t>
  </si>
  <si>
    <t>01 500 Ambérieux en Bugey</t>
  </si>
  <si>
    <t>Tel: 04 74 46 15 32</t>
  </si>
  <si>
    <t>Quantité</t>
  </si>
  <si>
    <t>B</t>
  </si>
  <si>
    <t xml:space="preserve">DPGF LOT 01-A </t>
  </si>
  <si>
    <t>2.1</t>
  </si>
  <si>
    <t>2.2</t>
  </si>
  <si>
    <t>2.2.1</t>
  </si>
  <si>
    <t>2.2.2</t>
  </si>
  <si>
    <t>F</t>
  </si>
  <si>
    <t>2.2.3</t>
  </si>
  <si>
    <t>m³</t>
  </si>
  <si>
    <t>Unité</t>
  </si>
  <si>
    <t>CLE</t>
  </si>
  <si>
    <t>VRD</t>
  </si>
  <si>
    <t>01 A VRD</t>
  </si>
  <si>
    <t>PHASE 01</t>
  </si>
  <si>
    <t>Désignation / Nature des travaux</t>
  </si>
  <si>
    <t>Prix unitaire</t>
  </si>
  <si>
    <t>Prix total</t>
  </si>
  <si>
    <t>1</t>
  </si>
  <si>
    <t>TRAVAUX PRÉPARATOIRES</t>
  </si>
  <si>
    <t>1.1</t>
  </si>
  <si>
    <t>Marquage / piquetage des réseaux existants en début de chantier</t>
  </si>
  <si>
    <t>1.2</t>
  </si>
  <si>
    <t>Aspiratrice pour sondages à proximité de réseaux existants</t>
  </si>
  <si>
    <t>1.3</t>
  </si>
  <si>
    <t>Installation de chantier et Plateforme base vie</t>
  </si>
  <si>
    <t>1.4</t>
  </si>
  <si>
    <t>Signalisation de chantier</t>
  </si>
  <si>
    <t>1.5</t>
  </si>
  <si>
    <t>Nettoyage et entretien des voiries du site</t>
  </si>
  <si>
    <t>1.6</t>
  </si>
  <si>
    <t>Nettoyage et déchets de chantier</t>
  </si>
  <si>
    <t>1.7</t>
  </si>
  <si>
    <t>Plans et études d'exécution</t>
  </si>
  <si>
    <t>1.8</t>
  </si>
  <si>
    <t>Dossier de récolement et des ouvrages exécutés</t>
  </si>
  <si>
    <t>1.9</t>
  </si>
  <si>
    <t>Implantation des ouvrages et relevés complémentaires</t>
  </si>
  <si>
    <t>1.10</t>
  </si>
  <si>
    <t>Dépose de bordures</t>
  </si>
  <si>
    <t>1.11</t>
  </si>
  <si>
    <t>Raccordement des voiries aux chaussées existantes</t>
  </si>
  <si>
    <t>S/T</t>
  </si>
  <si>
    <t>2</t>
  </si>
  <si>
    <t>TERRASSEMENT GÉNÉRAUX</t>
  </si>
  <si>
    <t>Décapage terre végétale</t>
  </si>
  <si>
    <t>2.1.1</t>
  </si>
  <si>
    <t>Décapage de la terre végétale et stockage sur site pour réutilisation en espaces verts</t>
  </si>
  <si>
    <t>2.1.2</t>
  </si>
  <si>
    <t>Décapage de la terre végétale et évacuation en décharge agréée</t>
  </si>
  <si>
    <t>Terrassements</t>
  </si>
  <si>
    <t>Terrassements en déblais/remblais pour exécution des fonds de forme</t>
  </si>
  <si>
    <t>Terrassements en déblais pour exécution des fonds de forme et évacuation en décharge agréée</t>
  </si>
  <si>
    <t>Plus-value pour mise en œuvre de soutènement provisoire lors des terrassements de la cuve fioul et des TUBOSIDER® (en amont de la réalisation des parois berlinoises)</t>
  </si>
  <si>
    <t>2.3</t>
  </si>
  <si>
    <t>Réglage et compactage du fond de forme</t>
  </si>
  <si>
    <t>2.4</t>
  </si>
  <si>
    <t>Essais et contrôles</t>
  </si>
  <si>
    <t>3</t>
  </si>
  <si>
    <t>STRUCTURES ET REVÊTEMENTS</t>
  </si>
  <si>
    <t>3.1</t>
  </si>
  <si>
    <t>Bâtiments</t>
  </si>
  <si>
    <t>3.1.1</t>
  </si>
  <si>
    <t>Géotextile anti-contaminant - 500 g/m²</t>
  </si>
  <si>
    <t>3.1.2</t>
  </si>
  <si>
    <t>Couche de réglage en GNT 0/31,5 - ép. = 0,10m</t>
  </si>
  <si>
    <t>3.2</t>
  </si>
  <si>
    <t>Voirie lourde</t>
  </si>
  <si>
    <t>3.2.1</t>
  </si>
  <si>
    <t>3.2.2</t>
  </si>
  <si>
    <t>Couche de forme en GNT 0/80 - ép. = 0,50m</t>
  </si>
  <si>
    <t>3.2.3</t>
  </si>
  <si>
    <t>Couche de réglage en GNT 0/31,5 - ép. = 0,05m</t>
  </si>
  <si>
    <t>3.2.4</t>
  </si>
  <si>
    <t>Couche d'imprégnation</t>
  </si>
  <si>
    <t>3.2.5</t>
  </si>
  <si>
    <t>GB3 0/14 - ép. = 0,07m</t>
  </si>
  <si>
    <t>3.2.6</t>
  </si>
  <si>
    <t>Couche d'accrochage</t>
  </si>
  <si>
    <t>3.2.7</t>
  </si>
  <si>
    <t>BBME 0/10 - ép. = 0,05m</t>
  </si>
  <si>
    <t>3.3</t>
  </si>
  <si>
    <t>Plateforme SHELTERS</t>
  </si>
  <si>
    <t>3.3.1</t>
  </si>
  <si>
    <t>3.3.2</t>
  </si>
  <si>
    <t>3.3.3</t>
  </si>
  <si>
    <t>3.3.4</t>
  </si>
  <si>
    <t>3.3.5</t>
  </si>
  <si>
    <t>BBSG 0/10 - ép. = 0,06m</t>
  </si>
  <si>
    <t>3.4</t>
  </si>
  <si>
    <t>Aires béton</t>
  </si>
  <si>
    <t>3.4.1</t>
  </si>
  <si>
    <t>3.4.2</t>
  </si>
  <si>
    <t>3.5</t>
  </si>
  <si>
    <t>Cheminement piéton en enrobé</t>
  </si>
  <si>
    <t>3.5.1</t>
  </si>
  <si>
    <t>3.5.2</t>
  </si>
  <si>
    <t>Couche de forme en GNT 0/80 - ép. = 0,40m</t>
  </si>
  <si>
    <t>3.5.3</t>
  </si>
  <si>
    <t>3.5.4</t>
  </si>
  <si>
    <t>3.5.5</t>
  </si>
  <si>
    <t>BB 0/6 - ép. = 0,05m</t>
  </si>
  <si>
    <t>3.6</t>
  </si>
  <si>
    <t>Bande de propreté gravillonnée en pied de façade - l = 0,50m</t>
  </si>
  <si>
    <t>3.7</t>
  </si>
  <si>
    <t>Chaussées existantes</t>
  </si>
  <si>
    <t>3.7.1</t>
  </si>
  <si>
    <t>Découpage de chaussée à la scie (pour tranchée réseau ELEC)</t>
  </si>
  <si>
    <t>3.7.2</t>
  </si>
  <si>
    <t>Démolition de chaussée (pour tranchée réseau ELEC)</t>
  </si>
  <si>
    <t>3.7.3</t>
  </si>
  <si>
    <t>Réfection en enrobé identique à l'existant - Tranchée ELEC</t>
  </si>
  <si>
    <t>3.8</t>
  </si>
  <si>
    <t>4</t>
  </si>
  <si>
    <t>BORDURES ET ÉLÉMENTS DE VOIRIE</t>
  </si>
  <si>
    <t>4.1</t>
  </si>
  <si>
    <t>Bordure T2 préfabriquée</t>
  </si>
  <si>
    <t>4.2</t>
  </si>
  <si>
    <t>Bordure P1 préfabriquée</t>
  </si>
  <si>
    <t>4.3</t>
  </si>
  <si>
    <t>Volige bois</t>
  </si>
  <si>
    <t>5</t>
  </si>
  <si>
    <t>RÉSEAU EAUX PLUVIALES - EP</t>
  </si>
  <si>
    <t>5.1</t>
  </si>
  <si>
    <t>Tranchées pour réseau eaux pluviales</t>
  </si>
  <si>
    <t>5.2</t>
  </si>
  <si>
    <t>Canalisations EP</t>
  </si>
  <si>
    <t>5.2.1</t>
  </si>
  <si>
    <t>PVC CR8 Ø160mm</t>
  </si>
  <si>
    <t>5.2.2</t>
  </si>
  <si>
    <t>PVC CR8 Ø200mm</t>
  </si>
  <si>
    <t>5.2.3</t>
  </si>
  <si>
    <t>PVC CR8 Ø250mm</t>
  </si>
  <si>
    <t>5.2.4</t>
  </si>
  <si>
    <t>PVC CR8 Ø315mm</t>
  </si>
  <si>
    <t>5.2.5</t>
  </si>
  <si>
    <t>Béton 135A Ø400mm</t>
  </si>
  <si>
    <t>5.3</t>
  </si>
  <si>
    <t xml:space="preserve">Regards </t>
  </si>
  <si>
    <t>5.3.1</t>
  </si>
  <si>
    <t>Regard Ø800 avec grille 50x50 classe D400 - sous voirie</t>
  </si>
  <si>
    <t>5.3.2</t>
  </si>
  <si>
    <t>Regard Ø800 avec tampon fonte classe C250 - sous espaces verts</t>
  </si>
  <si>
    <t>5.3.3</t>
  </si>
  <si>
    <t>Regard Ø1000 avec tampon fonte classe C250 - sous espaces verts</t>
  </si>
  <si>
    <t>5.3.4</t>
  </si>
  <si>
    <t>Regard préfabriqué 50x50 avec tampon fonte classe C250 - sous espaces verts</t>
  </si>
  <si>
    <t>5.3.5</t>
  </si>
  <si>
    <t>Regard vanne motorisée asservie à la défense incendie</t>
  </si>
  <si>
    <t>5.3.6</t>
  </si>
  <si>
    <t>Regard vanne martelière manuelle</t>
  </si>
  <si>
    <t>5.3.7</t>
  </si>
  <si>
    <t>Raccordement des descentes d'eau</t>
  </si>
  <si>
    <t>5.4</t>
  </si>
  <si>
    <t>Tranchée drainante</t>
  </si>
  <si>
    <t>5.4.1</t>
  </si>
  <si>
    <t>Fourniture et mise en œuvre de géotextile anticontaminant en pourtour de la tranchée drainante</t>
  </si>
  <si>
    <t>5.4.2</t>
  </si>
  <si>
    <t>Fourniture et mise en œuvre de matériaux drainants, y compris terrassement</t>
  </si>
  <si>
    <t>5.4.3</t>
  </si>
  <si>
    <t>Drain PVC CR8 Ø110mm</t>
  </si>
  <si>
    <t>5.5</t>
  </si>
  <si>
    <t>Ouvrages de rétention type TUBOSIDER®</t>
  </si>
  <si>
    <t>5.5.1</t>
  </si>
  <si>
    <t>Fourniture et mise en œuvre d'ouvrage de rétention de type TUBOSIDER® - Ø = 2,50m, y compris remblais techniques</t>
  </si>
  <si>
    <t>5.6</t>
  </si>
  <si>
    <t>Contrôle et essais</t>
  </si>
  <si>
    <t>6</t>
  </si>
  <si>
    <t>RÉSEAUX DIVERS</t>
  </si>
  <si>
    <t>6.1</t>
  </si>
  <si>
    <t>Fouilles en tranchée pour réseaux divers</t>
  </si>
  <si>
    <t>6.1.1</t>
  </si>
  <si>
    <t>Fouille et remblaiement de tranchées pour réseau isolé</t>
  </si>
  <si>
    <t>6.1.2</t>
  </si>
  <si>
    <t>Fouille et remblaiement de tranchées pour 1 à 3 réseaux divers</t>
  </si>
  <si>
    <t>6.1.3</t>
  </si>
  <si>
    <t>Fouille et remblaiement de tranchées pour plus de 3 réseaux divers</t>
  </si>
  <si>
    <t>6.1.4</t>
  </si>
  <si>
    <t>Fouille et remblaiement de tranchées mutualisées pour fourreaux électriques</t>
  </si>
  <si>
    <t>6.1.5</t>
  </si>
  <si>
    <t>Fouille et remblaiement de tranchées à l'aspiratrice</t>
  </si>
  <si>
    <t>6.2</t>
  </si>
  <si>
    <t>Réseau Pétrolier</t>
  </si>
  <si>
    <t>6.2.1</t>
  </si>
  <si>
    <t>Caniveau béton pour passage réseau pétrolier - l = 60cm / h = 60cm, y compris fonte de recouvrement</t>
  </si>
  <si>
    <t>6.2.2</t>
  </si>
  <si>
    <t>Chambre de tirage 50cm x 50cm</t>
  </si>
  <si>
    <t>6.2.3</t>
  </si>
  <si>
    <t>Remblaiement technique cuve fioul</t>
  </si>
  <si>
    <t>6.2.4</t>
  </si>
  <si>
    <t>Remblaiement caniveau en sable</t>
  </si>
  <si>
    <t>6.3</t>
  </si>
  <si>
    <t>Réseau Électricité</t>
  </si>
  <si>
    <t>6.3.1</t>
  </si>
  <si>
    <t>Fourreaux</t>
  </si>
  <si>
    <t>6.3.1.1</t>
  </si>
  <si>
    <t>4 x TPC Ø200mm</t>
  </si>
  <si>
    <t>6.3.1.2</t>
  </si>
  <si>
    <t>4 x TPC Ø200mm (dans tranchées mutualisées - HORS LOT)</t>
  </si>
  <si>
    <t>6.3.1.3</t>
  </si>
  <si>
    <t>4 x TPC Ø160mm</t>
  </si>
  <si>
    <t>6.3.1.4</t>
  </si>
  <si>
    <t>3 x TPC Ø160mm</t>
  </si>
  <si>
    <t>6.3.1.5</t>
  </si>
  <si>
    <t>2 x TPC Ø160mm</t>
  </si>
  <si>
    <t>6.3.1.6</t>
  </si>
  <si>
    <t>1 x TPC Ø160mm</t>
  </si>
  <si>
    <t>6.3.1.7</t>
  </si>
  <si>
    <t>2 x TPC Ø110mm</t>
  </si>
  <si>
    <t>6.3.2</t>
  </si>
  <si>
    <t>Chambres de tirage</t>
  </si>
  <si>
    <t>6.3.2.1</t>
  </si>
  <si>
    <t>Chambre de tirage 100cm x 100cm</t>
  </si>
  <si>
    <t>6.3.2.2</t>
  </si>
  <si>
    <t>Chambre de tirage 150cm x 150cm</t>
  </si>
  <si>
    <t>6.3.3</t>
  </si>
  <si>
    <t>Raccordement sur chambre de tirage existante</t>
  </si>
  <si>
    <t>6.4</t>
  </si>
  <si>
    <t>Réseau SKID</t>
  </si>
  <si>
    <t>6.4.1</t>
  </si>
  <si>
    <t>Canalisations</t>
  </si>
  <si>
    <t>6.4.1.1</t>
  </si>
  <si>
    <t>Canalisation PEHD PN16 Ø80mm - Alimentation rideaux d'eau</t>
  </si>
  <si>
    <t>6.4.1.2</t>
  </si>
  <si>
    <t>Canalisation AEP Fonte PN16 Ø200mm</t>
  </si>
  <si>
    <t>6.4.1.3</t>
  </si>
  <si>
    <t>Canalisation EI Fonte PN16 Ø200mm</t>
  </si>
  <si>
    <t>6.4.2</t>
  </si>
  <si>
    <t>Robinets vannes</t>
  </si>
  <si>
    <t>6.4.2.1</t>
  </si>
  <si>
    <t>Robinet vanne sur canalisation Ø80mm</t>
  </si>
  <si>
    <t>6.4.2.2</t>
  </si>
  <si>
    <t>Robinet vanne sur canalisation Ø200mm</t>
  </si>
  <si>
    <t>6.4.3</t>
  </si>
  <si>
    <t>Raccordement sur réseaux AEP Ø200mm existant</t>
  </si>
  <si>
    <t>6.4.4</t>
  </si>
  <si>
    <t>Raccordement sur réseaux EI Ø200mm existant</t>
  </si>
  <si>
    <t>6.4.5</t>
  </si>
  <si>
    <t>7</t>
  </si>
  <si>
    <t>SIGNALISATION</t>
  </si>
  <si>
    <t>7.1</t>
  </si>
  <si>
    <t>Ensemble poteau + panneau de signalisation "Aire de dépotage"</t>
  </si>
  <si>
    <t>7.2</t>
  </si>
  <si>
    <t>Ensemble poteau + panneau de signalisation "Vanne de barrage motorisée"</t>
  </si>
  <si>
    <t>7.3</t>
  </si>
  <si>
    <t>Ensemble poteau + panneau de signalisation "Vanne martelière manuelle"</t>
  </si>
  <si>
    <t>8</t>
  </si>
  <si>
    <t>ESPACES VERTS</t>
  </si>
  <si>
    <t>8.1</t>
  </si>
  <si>
    <t>Reprise et régalage terre végétale - ép. = 0.30m</t>
  </si>
  <si>
    <t>Montant total H.T. Travaux BASE</t>
  </si>
  <si>
    <t>T.V.A à 20.0 %</t>
  </si>
  <si>
    <t>Montant total T.T.C. Travaux BASE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</si>
</sst>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8" formatCode="#,##0.00\ &quot;€&quot;;[Red]\-#,##0.00\ &quot;€&quot;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F_-;\-* #,##0.00\ _F_-;_-* &quot;-&quot;??\ _F_-;_-@_-"/>
    <numFmt numFmtId="165" formatCode="0.000"/>
    <numFmt numFmtId="166" formatCode="General_)"/>
    <numFmt numFmtId="167" formatCode="_-[$€]\ * #,##0.00_-;_-[$€]\ * #,##0.00\-;_-[$€]\ * &quot;-&quot;??_-;_-@_-"/>
    <numFmt numFmtId="168" formatCode="_-* #,##0.00\ [$€]_-;\-* #,##0.00\ [$€]_-;_-* &quot;-&quot;??\ [$€]_-;_-@_-"/>
    <numFmt numFmtId="169" formatCode="#,##0.00\ [$€-40C];[Red]\-#,##0.00\ [$€-40C]"/>
    <numFmt numFmtId="170" formatCode="_-* #,##0.00\ _€_-;\-* #,##0.00\ _€_-;_-* &quot;-&quot;??\ _€_-;_-@_-"/>
  </numFmts>
  <fonts count="78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b/>
      <sz val="10"/>
      <color indexed="8"/>
      <name val="Arial"/>
      <family val="2"/>
    </font>
    <font>
      <sz val="11"/>
      <name val="Arial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9"/>
      <name val="Calibri"/>
      <family val="2"/>
    </font>
    <font>
      <b/>
      <sz val="10"/>
      <color indexed="10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0"/>
      <name val="Times New Roman"/>
      <family val="1"/>
    </font>
    <font>
      <sz val="5"/>
      <name val="Helv"/>
    </font>
    <font>
      <sz val="10"/>
      <name val="Helv"/>
    </font>
    <font>
      <sz val="10"/>
      <name val="MS Sans Serif"/>
      <family val="2"/>
    </font>
    <font>
      <b/>
      <sz val="10"/>
      <name val="MS Sans Serif"/>
      <family val="2"/>
    </font>
    <font>
      <b/>
      <sz val="12"/>
      <name val="MS Sans Serif"/>
      <family val="2"/>
    </font>
    <font>
      <b/>
      <sz val="10"/>
      <color indexed="8"/>
      <name val="MS Sans Serif"/>
      <family val="2"/>
    </font>
    <font>
      <b/>
      <sz val="10"/>
      <color indexed="10"/>
      <name val="Helv"/>
    </font>
    <font>
      <sz val="10"/>
      <name val="Courier New"/>
      <family val="3"/>
    </font>
    <font>
      <b/>
      <sz val="10"/>
      <color indexed="9"/>
      <name val="Arial"/>
      <family val="2"/>
    </font>
    <font>
      <b/>
      <sz val="10"/>
      <color indexed="9"/>
      <name val="Helv"/>
    </font>
    <font>
      <b/>
      <sz val="10"/>
      <name val="Helv"/>
    </font>
    <font>
      <b/>
      <sz val="10"/>
      <color indexed="8"/>
      <name val="Helv"/>
    </font>
    <font>
      <b/>
      <sz val="10"/>
      <color indexed="13"/>
      <name val="Arial"/>
      <family val="2"/>
    </font>
    <font>
      <sz val="10"/>
      <color indexed="11"/>
      <name val="Helv"/>
    </font>
    <font>
      <b/>
      <sz val="10"/>
      <name val="Courier New"/>
      <family val="3"/>
    </font>
    <font>
      <b/>
      <sz val="10"/>
      <color indexed="15"/>
      <name val="Helv"/>
    </font>
    <font>
      <b/>
      <sz val="10"/>
      <color indexed="11"/>
      <name val="Helv"/>
    </font>
    <font>
      <i/>
      <sz val="10"/>
      <name val="Courier New"/>
      <family val="3"/>
    </font>
    <font>
      <b/>
      <sz val="10"/>
      <color indexed="17"/>
      <name val="Helv"/>
    </font>
    <font>
      <b/>
      <i/>
      <sz val="10"/>
      <name val="Times New Roman"/>
      <family val="1"/>
    </font>
    <font>
      <sz val="14"/>
      <name val="Arial"/>
      <family val="2"/>
    </font>
    <font>
      <sz val="8"/>
      <name val="Calibri"/>
      <family val="2"/>
    </font>
    <font>
      <sz val="8"/>
      <name val="Calibri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8"/>
      <color theme="1"/>
      <name val="Arial"/>
      <family val="2"/>
    </font>
    <font>
      <sz val="18"/>
      <color theme="1"/>
      <name val="Arial"/>
      <family val="2"/>
    </font>
    <font>
      <b/>
      <sz val="16"/>
      <color theme="1"/>
      <name val="Arial"/>
      <family val="2"/>
    </font>
    <font>
      <b/>
      <sz val="20"/>
      <color theme="1"/>
      <name val="Arial"/>
      <family val="2"/>
    </font>
    <font>
      <b/>
      <u/>
      <sz val="10"/>
      <color theme="1"/>
      <name val="Arial"/>
      <family val="2"/>
    </font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name val="Avant Garde"/>
      <family val="2"/>
    </font>
    <font>
      <b/>
      <sz val="15"/>
      <name val="Avant Garde"/>
      <family val="2"/>
      <charset val="1"/>
    </font>
    <font>
      <b/>
      <i/>
      <sz val="13"/>
      <name val="Avant Garde"/>
      <family val="2"/>
      <charset val="1"/>
    </font>
    <font>
      <b/>
      <sz val="11"/>
      <name val="Avant Garde"/>
      <family val="2"/>
      <charset val="1"/>
    </font>
    <font>
      <sz val="10.5"/>
      <color rgb="FF000000"/>
      <name val="Arial"/>
      <family val="2"/>
      <charset val="1"/>
    </font>
    <font>
      <b/>
      <sz val="10.5"/>
      <name val="Avant Garde"/>
      <family val="2"/>
      <charset val="1"/>
    </font>
    <font>
      <b/>
      <sz val="12"/>
      <color rgb="FF000000"/>
      <name val="Calibri"/>
      <family val="2"/>
      <charset val="1"/>
    </font>
    <font>
      <sz val="10.5"/>
      <name val="Avant Garde"/>
      <family val="2"/>
      <charset val="1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</fonts>
  <fills count="5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14"/>
        <bgColor indexed="8"/>
      </patternFill>
    </fill>
    <fill>
      <patternFill patternType="solid">
        <fgColor indexed="11"/>
        <bgColor indexed="64"/>
      </patternFill>
    </fill>
    <fill>
      <patternFill patternType="lightUp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9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15"/>
      </patternFill>
    </fill>
    <fill>
      <patternFill patternType="solid">
        <fgColor indexed="10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1"/>
        <bgColor indexed="8"/>
      </patternFill>
    </fill>
    <fill>
      <patternFill patternType="solid">
        <fgColor indexed="23"/>
        <bgColor indexed="9"/>
      </patternFill>
    </fill>
    <fill>
      <patternFill patternType="solid">
        <fgColor indexed="10"/>
        <bgColor indexed="9"/>
      </patternFill>
    </fill>
    <fill>
      <patternFill patternType="solid">
        <fgColor indexed="15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12"/>
        <bgColor indexed="8"/>
      </patternFill>
    </fill>
    <fill>
      <patternFill patternType="solid">
        <fgColor indexed="22"/>
        <bgColor indexed="9"/>
      </patternFill>
    </fill>
    <fill>
      <patternFill patternType="solid">
        <fgColor indexed="8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5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CCCC"/>
        <bgColor rgb="FFC0C0C0"/>
      </patternFill>
    </fill>
    <fill>
      <patternFill patternType="solid">
        <fgColor rgb="FFFFFFCC"/>
        <bgColor rgb="FFFFFFFF"/>
      </patternFill>
    </fill>
    <fill>
      <patternFill patternType="solid">
        <fgColor rgb="FF8DB4E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2B67AF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5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medium">
        <color indexed="1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10"/>
      </top>
      <bottom style="thick">
        <color indexed="10"/>
      </bottom>
      <diagonal/>
    </border>
    <border>
      <left style="thin">
        <color indexed="64"/>
      </left>
      <right style="thin">
        <color indexed="64"/>
      </right>
      <top style="thick">
        <color indexed="15"/>
      </top>
      <bottom style="thick">
        <color indexed="35"/>
      </bottom>
      <diagonal/>
    </border>
    <border>
      <left style="thin">
        <color indexed="64"/>
      </left>
      <right style="thin">
        <color indexed="64"/>
      </right>
      <top style="thick">
        <color indexed="11"/>
      </top>
      <bottom style="thick">
        <color indexed="11"/>
      </bottom>
      <diagonal/>
    </border>
    <border>
      <left style="thin">
        <color indexed="64"/>
      </left>
      <right style="thin">
        <color indexed="64"/>
      </right>
      <top/>
      <bottom style="medium">
        <color indexed="1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47">
    <xf numFmtId="0" fontId="0" fillId="0" borderId="0"/>
    <xf numFmtId="0" fontId="1" fillId="2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9" fillId="16" borderId="0" applyNumberFormat="0" applyBorder="0" applyAlignment="0" applyProtection="0"/>
    <xf numFmtId="0" fontId="9" fillId="11" borderId="0" applyNumberFormat="0" applyBorder="0" applyAlignment="0" applyProtection="0"/>
    <xf numFmtId="0" fontId="9" fillId="13" borderId="0" applyNumberFormat="0" applyBorder="0" applyAlignment="0" applyProtection="0"/>
    <xf numFmtId="0" fontId="9" fillId="17" borderId="0" applyNumberFormat="0" applyBorder="0" applyAlignment="0" applyProtection="0"/>
    <xf numFmtId="0" fontId="9" fillId="15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17" borderId="0" applyNumberFormat="0" applyBorder="0" applyAlignment="0" applyProtection="0"/>
    <xf numFmtId="0" fontId="9" fillId="15" borderId="0" applyNumberFormat="0" applyBorder="0" applyAlignment="0" applyProtection="0"/>
    <xf numFmtId="0" fontId="9" fillId="22" borderId="0" applyNumberFormat="0" applyBorder="0" applyAlignment="0" applyProtection="0"/>
    <xf numFmtId="0" fontId="10" fillId="0" borderId="0" applyNumberFormat="0" applyFill="0" applyBorder="0" applyAlignment="0" applyProtection="0"/>
    <xf numFmtId="165" fontId="28" fillId="0" borderId="1">
      <alignment horizontal="left" vertical="top"/>
    </xf>
    <xf numFmtId="0" fontId="11" fillId="9" borderId="2" applyNumberFormat="0" applyAlignment="0" applyProtection="0"/>
    <xf numFmtId="165" fontId="29" fillId="0" borderId="1">
      <alignment horizontal="left" vertical="top" wrapText="1"/>
    </xf>
    <xf numFmtId="0" fontId="30" fillId="0" borderId="3">
      <alignment horizontal="left" wrapText="1"/>
    </xf>
    <xf numFmtId="0" fontId="31" fillId="0" borderId="4">
      <alignment horizontal="right" wrapText="1"/>
    </xf>
    <xf numFmtId="165" fontId="23" fillId="0" borderId="1">
      <alignment horizontal="left" vertical="top" wrapText="1"/>
    </xf>
    <xf numFmtId="0" fontId="12" fillId="0" borderId="5" applyNumberFormat="0" applyFill="0" applyAlignment="0" applyProtection="0"/>
    <xf numFmtId="0" fontId="7" fillId="23" borderId="6" applyNumberFormat="0" applyAlignment="0" applyProtection="0">
      <alignment vertical="top" wrapText="1"/>
      <protection locked="0"/>
    </xf>
    <xf numFmtId="0" fontId="32" fillId="0" borderId="7">
      <alignment wrapText="1"/>
    </xf>
    <xf numFmtId="0" fontId="25" fillId="0" borderId="8" applyNumberFormat="0"/>
    <xf numFmtId="165" fontId="33" fillId="0" borderId="6">
      <alignment horizontal="left" vertical="top" wrapText="1"/>
    </xf>
    <xf numFmtId="0" fontId="2" fillId="5" borderId="9" applyNumberFormat="0" applyFont="0" applyAlignment="0" applyProtection="0"/>
    <xf numFmtId="0" fontId="3" fillId="24" borderId="1">
      <alignment horizontal="center"/>
    </xf>
    <xf numFmtId="0" fontId="6" fillId="25" borderId="0"/>
    <xf numFmtId="166" fontId="27" fillId="0" borderId="0" applyBorder="0" applyAlignment="0">
      <alignment horizontal="right"/>
    </xf>
    <xf numFmtId="165" fontId="34" fillId="26" borderId="10" applyAlignment="0">
      <alignment horizontal="left" vertical="top"/>
    </xf>
    <xf numFmtId="0" fontId="5" fillId="27" borderId="0">
      <alignment wrapText="1"/>
    </xf>
    <xf numFmtId="0" fontId="5" fillId="0" borderId="0">
      <alignment wrapText="1"/>
    </xf>
    <xf numFmtId="0" fontId="35" fillId="0" borderId="0">
      <alignment wrapText="1"/>
    </xf>
    <xf numFmtId="0" fontId="5" fillId="0" borderId="11">
      <alignment horizontal="left" vertical="top" wrapText="1"/>
    </xf>
    <xf numFmtId="165" fontId="2" fillId="28" borderId="1" applyBorder="0" applyProtection="0">
      <alignment vertical="top"/>
    </xf>
    <xf numFmtId="0" fontId="2" fillId="0" borderId="11">
      <alignment vertical="top" wrapText="1"/>
    </xf>
    <xf numFmtId="165" fontId="3" fillId="29" borderId="1">
      <alignment horizontal="left" vertical="top"/>
    </xf>
    <xf numFmtId="0" fontId="3" fillId="30" borderId="12">
      <alignment vertical="top" wrapText="1"/>
    </xf>
    <xf numFmtId="0" fontId="3" fillId="0" borderId="12">
      <alignment vertical="top" wrapText="1"/>
    </xf>
    <xf numFmtId="0" fontId="13" fillId="3" borderId="2" applyNumberFormat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5" fontId="36" fillId="31" borderId="1">
      <alignment vertical="top"/>
    </xf>
    <xf numFmtId="0" fontId="3" fillId="0" borderId="12">
      <alignment vertical="top" wrapText="1"/>
    </xf>
    <xf numFmtId="166" fontId="4" fillId="0" borderId="13" applyBorder="0" applyAlignment="0">
      <protection locked="0"/>
    </xf>
    <xf numFmtId="0" fontId="14" fillId="4" borderId="0" applyNumberFormat="0" applyBorder="0" applyAlignment="0" applyProtection="0"/>
    <xf numFmtId="165" fontId="37" fillId="32" borderId="1" applyBorder="0" applyProtection="0">
      <alignment horizontal="left" vertical="top"/>
    </xf>
    <xf numFmtId="165" fontId="38" fillId="0" borderId="12">
      <alignment horizontal="left" vertical="top"/>
    </xf>
    <xf numFmtId="165" fontId="7" fillId="33" borderId="1">
      <alignment vertical="top" wrapText="1"/>
    </xf>
    <xf numFmtId="0" fontId="5" fillId="0" borderId="11" applyNumberFormat="0">
      <alignment horizontal="right" wrapText="1"/>
    </xf>
    <xf numFmtId="165" fontId="39" fillId="0" borderId="1">
      <alignment vertical="top" wrapText="1"/>
    </xf>
    <xf numFmtId="165" fontId="40" fillId="34" borderId="1">
      <alignment vertical="top" wrapText="1"/>
    </xf>
    <xf numFmtId="165" fontId="38" fillId="0" borderId="1">
      <alignment vertical="top" wrapText="1"/>
    </xf>
    <xf numFmtId="164" fontId="2" fillId="0" borderId="0" applyFont="0" applyFill="0" applyBorder="0" applyAlignment="0" applyProtection="0"/>
    <xf numFmtId="0" fontId="15" fillId="12" borderId="0" applyNumberFormat="0" applyBorder="0" applyAlignment="0" applyProtection="0"/>
    <xf numFmtId="0" fontId="4" fillId="0" borderId="0"/>
    <xf numFmtId="0" fontId="26" fillId="0" borderId="0"/>
    <xf numFmtId="0" fontId="5" fillId="0" borderId="0"/>
    <xf numFmtId="165" fontId="41" fillId="35" borderId="1">
      <alignment vertical="top" wrapText="1"/>
    </xf>
    <xf numFmtId="0" fontId="2" fillId="0" borderId="0"/>
    <xf numFmtId="0" fontId="5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9" fontId="42" fillId="0" borderId="1">
      <alignment horizontal="left" vertical="top"/>
    </xf>
    <xf numFmtId="165" fontId="29" fillId="36" borderId="1">
      <alignment horizontal="left" vertical="top" wrapText="1"/>
    </xf>
    <xf numFmtId="165" fontId="3" fillId="37" borderId="1">
      <alignment vertical="top"/>
    </xf>
    <xf numFmtId="165" fontId="3" fillId="0" borderId="1">
      <alignment vertical="top"/>
    </xf>
    <xf numFmtId="165" fontId="37" fillId="38" borderId="1">
      <alignment vertical="top" wrapText="1"/>
    </xf>
    <xf numFmtId="165" fontId="34" fillId="38" borderId="14">
      <alignment vertical="top" wrapText="1"/>
    </xf>
    <xf numFmtId="165" fontId="29" fillId="0" borderId="1">
      <alignment horizontal="left" vertical="top"/>
    </xf>
    <xf numFmtId="165" fontId="43" fillId="38" borderId="15">
      <alignment vertical="top" wrapText="1"/>
    </xf>
    <xf numFmtId="165" fontId="29" fillId="0" borderId="1">
      <alignment horizontal="left" vertical="top"/>
    </xf>
    <xf numFmtId="165" fontId="44" fillId="38" borderId="16">
      <alignment vertical="top" wrapText="1"/>
    </xf>
    <xf numFmtId="165" fontId="29" fillId="0" borderId="1">
      <alignment horizontal="left" vertical="top"/>
    </xf>
    <xf numFmtId="165" fontId="38" fillId="0" borderId="1">
      <alignment vertical="top" wrapText="1"/>
    </xf>
    <xf numFmtId="1" fontId="45" fillId="0" borderId="1">
      <alignment horizontal="left"/>
    </xf>
    <xf numFmtId="165" fontId="7" fillId="39" borderId="1">
      <alignment vertical="top" wrapText="1"/>
    </xf>
    <xf numFmtId="165" fontId="42" fillId="0" borderId="1">
      <alignment vertical="top" wrapText="1"/>
    </xf>
    <xf numFmtId="2" fontId="2" fillId="0" borderId="11">
      <alignment vertical="top"/>
    </xf>
    <xf numFmtId="2" fontId="2" fillId="0" borderId="11">
      <alignment vertical="top"/>
    </xf>
    <xf numFmtId="165" fontId="46" fillId="26" borderId="17" applyAlignment="0">
      <alignment horizontal="left" vertical="top"/>
    </xf>
    <xf numFmtId="165" fontId="29" fillId="0" borderId="1">
      <alignment vertical="top" wrapText="1"/>
    </xf>
    <xf numFmtId="0" fontId="2" fillId="0" borderId="1" applyBorder="0">
      <alignment horizontal="left" indent="1"/>
    </xf>
    <xf numFmtId="0" fontId="16" fillId="6" borderId="0" applyNumberFormat="0" applyBorder="0" applyAlignment="0" applyProtection="0"/>
    <xf numFmtId="0" fontId="17" fillId="9" borderId="18" applyNumberFormat="0" applyAlignment="0" applyProtection="0"/>
    <xf numFmtId="165" fontId="23" fillId="40" borderId="1">
      <alignment vertical="top" wrapText="1"/>
    </xf>
    <xf numFmtId="165" fontId="3" fillId="0" borderId="1">
      <alignment vertical="top" wrapText="1"/>
    </xf>
    <xf numFmtId="0" fontId="6" fillId="41" borderId="19"/>
    <xf numFmtId="165" fontId="47" fillId="0" borderId="1">
      <alignment horizontal="left" vertical="top" wrapText="1"/>
    </xf>
    <xf numFmtId="0" fontId="18" fillId="0" borderId="0" applyNumberFormat="0" applyFill="0" applyBorder="0" applyAlignment="0" applyProtection="0"/>
    <xf numFmtId="2" fontId="3" fillId="36" borderId="11">
      <alignment vertical="top" wrapText="1"/>
    </xf>
    <xf numFmtId="2" fontId="3" fillId="0" borderId="11">
      <alignment vertical="top" wrapText="1"/>
    </xf>
    <xf numFmtId="0" fontId="19" fillId="0" borderId="20" applyNumberFormat="0" applyFill="0" applyAlignment="0" applyProtection="0"/>
    <xf numFmtId="0" fontId="20" fillId="0" borderId="21" applyNumberFormat="0" applyFill="0" applyAlignment="0" applyProtection="0"/>
    <xf numFmtId="0" fontId="21" fillId="0" borderId="22" applyNumberFormat="0" applyFill="0" applyAlignment="0" applyProtection="0"/>
    <xf numFmtId="0" fontId="21" fillId="0" borderId="0" applyNumberFormat="0" applyFill="0" applyBorder="0" applyAlignment="0" applyProtection="0"/>
    <xf numFmtId="165" fontId="25" fillId="0" borderId="1">
      <alignment horizontal="left" vertical="top"/>
    </xf>
    <xf numFmtId="165" fontId="48" fillId="0" borderId="1">
      <alignment horizontal="left" vertical="top"/>
    </xf>
    <xf numFmtId="165" fontId="4" fillId="0" borderId="1">
      <alignment horizontal="left" vertical="top"/>
    </xf>
    <xf numFmtId="165" fontId="26" fillId="0" borderId="1">
      <alignment horizontal="left" vertical="top"/>
    </xf>
    <xf numFmtId="165" fontId="24" fillId="0" borderId="1">
      <alignment horizontal="left" vertical="top"/>
    </xf>
    <xf numFmtId="165" fontId="8" fillId="0" borderId="1">
      <alignment horizontal="left" vertical="top"/>
    </xf>
    <xf numFmtId="165" fontId="2" fillId="0" borderId="1">
      <alignment horizontal="left" vertical="top"/>
    </xf>
    <xf numFmtId="2" fontId="2" fillId="0" borderId="11">
      <alignment vertical="top"/>
    </xf>
    <xf numFmtId="0" fontId="32" fillId="0" borderId="7">
      <alignment wrapText="1"/>
    </xf>
    <xf numFmtId="2" fontId="32" fillId="0" borderId="23">
      <alignment wrapText="1"/>
    </xf>
    <xf numFmtId="2" fontId="32" fillId="0" borderId="23">
      <alignment wrapText="1"/>
    </xf>
    <xf numFmtId="2" fontId="4" fillId="0" borderId="0" applyFill="0" applyBorder="0" applyAlignment="0">
      <alignment vertical="top"/>
    </xf>
    <xf numFmtId="0" fontId="35" fillId="0" borderId="11" applyNumberFormat="0">
      <alignment horizontal="right" vertical="top"/>
    </xf>
    <xf numFmtId="0" fontId="22" fillId="42" borderId="24" applyNumberFormat="0" applyAlignment="0" applyProtection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62" fillId="0" borderId="0"/>
    <xf numFmtId="44" fontId="63" fillId="0" borderId="0" applyFont="0" applyFill="0" applyBorder="0" applyAlignment="0" applyProtection="0"/>
    <xf numFmtId="0" fontId="62" fillId="0" borderId="0"/>
    <xf numFmtId="0" fontId="62" fillId="0" borderId="0"/>
    <xf numFmtId="0" fontId="63" fillId="0" borderId="0"/>
    <xf numFmtId="2" fontId="64" fillId="0" borderId="0" applyProtection="0">
      <alignment horizontal="left" vertical="center"/>
    </xf>
    <xf numFmtId="1" fontId="65" fillId="45" borderId="0" applyProtection="0">
      <alignment horizontal="center" vertical="center"/>
    </xf>
    <xf numFmtId="1" fontId="66" fillId="46" borderId="0" applyProtection="0">
      <alignment horizontal="left" vertical="center"/>
    </xf>
    <xf numFmtId="2" fontId="67" fillId="0" borderId="0" applyProtection="0">
      <alignment horizontal="left" vertical="center"/>
    </xf>
    <xf numFmtId="2" fontId="68" fillId="0" borderId="0">
      <alignment horizontal="center" vertical="center"/>
      <protection locked="0"/>
    </xf>
    <xf numFmtId="169" fontId="69" fillId="0" borderId="0" applyProtection="0">
      <alignment horizontal="center" vertical="center"/>
    </xf>
    <xf numFmtId="0" fontId="70" fillId="0" borderId="0" applyBorder="0" applyProtection="0"/>
    <xf numFmtId="2" fontId="71" fillId="0" borderId="0" applyProtection="0">
      <alignment horizontal="left" vertical="center" wrapText="1" indent="4" shrinkToFit="1"/>
    </xf>
    <xf numFmtId="43" fontId="51" fillId="0" borderId="0" applyFont="0" applyFill="0" applyBorder="0" applyAlignment="0" applyProtection="0"/>
    <xf numFmtId="44" fontId="51" fillId="0" borderId="0" applyFont="0" applyFill="0" applyBorder="0" applyAlignment="0" applyProtection="0"/>
  </cellStyleXfs>
  <cellXfs count="170">
    <xf numFmtId="0" fontId="0" fillId="0" borderId="0" xfId="0"/>
    <xf numFmtId="0" fontId="52" fillId="43" borderId="26" xfId="0" applyFont="1" applyFill="1" applyBorder="1" applyAlignment="1">
      <alignment horizontal="center" vertical="center"/>
    </xf>
    <xf numFmtId="0" fontId="52" fillId="43" borderId="27" xfId="0" applyFont="1" applyFill="1" applyBorder="1" applyAlignment="1">
      <alignment horizontal="center" vertical="center"/>
    </xf>
    <xf numFmtId="0" fontId="52" fillId="43" borderId="28" xfId="0" applyFont="1" applyFill="1" applyBorder="1" applyAlignment="1">
      <alignment horizontal="center" vertical="center"/>
    </xf>
    <xf numFmtId="0" fontId="52" fillId="0" borderId="29" xfId="0" applyFont="1" applyBorder="1" applyAlignment="1">
      <alignment horizontal="center" vertical="center"/>
    </xf>
    <xf numFmtId="0" fontId="53" fillId="0" borderId="12" xfId="0" applyFont="1" applyBorder="1" applyAlignment="1">
      <alignment horizontal="center" vertical="center"/>
    </xf>
    <xf numFmtId="0" fontId="53" fillId="0" borderId="12" xfId="0" applyFont="1" applyBorder="1" applyAlignment="1">
      <alignment horizontal="left" vertical="center"/>
    </xf>
    <xf numFmtId="0" fontId="53" fillId="0" borderId="30" xfId="0" applyFont="1" applyBorder="1" applyAlignment="1">
      <alignment horizontal="center" vertical="center"/>
    </xf>
    <xf numFmtId="0" fontId="52" fillId="0" borderId="29" xfId="0" applyFont="1" applyBorder="1"/>
    <xf numFmtId="0" fontId="53" fillId="0" borderId="12" xfId="0" applyFont="1" applyBorder="1"/>
    <xf numFmtId="0" fontId="53" fillId="0" borderId="30" xfId="0" applyFont="1" applyBorder="1"/>
    <xf numFmtId="0" fontId="52" fillId="0" borderId="31" xfId="0" applyFont="1" applyBorder="1"/>
    <xf numFmtId="0" fontId="53" fillId="0" borderId="32" xfId="0" applyFont="1" applyBorder="1"/>
    <xf numFmtId="0" fontId="53" fillId="0" borderId="33" xfId="0" applyFont="1" applyBorder="1"/>
    <xf numFmtId="0" fontId="53" fillId="0" borderId="0" xfId="0" applyFont="1"/>
    <xf numFmtId="0" fontId="53" fillId="0" borderId="34" xfId="0" applyFont="1" applyBorder="1" applyAlignment="1">
      <alignment horizontal="center" vertical="center"/>
    </xf>
    <xf numFmtId="0" fontId="53" fillId="0" borderId="3" xfId="0" applyFont="1" applyBorder="1" applyAlignment="1">
      <alignment horizontal="center"/>
    </xf>
    <xf numFmtId="0" fontId="53" fillId="0" borderId="35" xfId="0" applyFont="1" applyBorder="1" applyAlignment="1">
      <alignment horizontal="center"/>
    </xf>
    <xf numFmtId="0" fontId="53" fillId="0" borderId="36" xfId="0" applyFont="1" applyBorder="1" applyAlignment="1">
      <alignment horizontal="center" vertical="center"/>
    </xf>
    <xf numFmtId="0" fontId="53" fillId="0" borderId="0" xfId="0" applyFont="1" applyAlignment="1">
      <alignment horizontal="center"/>
    </xf>
    <xf numFmtId="0" fontId="53" fillId="0" borderId="25" xfId="0" applyFont="1" applyBorder="1" applyAlignment="1">
      <alignment horizontal="center"/>
    </xf>
    <xf numFmtId="0" fontId="53" fillId="0" borderId="36" xfId="0" applyFont="1" applyBorder="1" applyAlignment="1">
      <alignment horizontal="center"/>
    </xf>
    <xf numFmtId="0" fontId="53" fillId="0" borderId="37" xfId="0" applyFont="1" applyBorder="1" applyAlignment="1">
      <alignment horizontal="center"/>
    </xf>
    <xf numFmtId="0" fontId="53" fillId="0" borderId="38" xfId="0" applyFont="1" applyBorder="1" applyAlignment="1">
      <alignment horizontal="center"/>
    </xf>
    <xf numFmtId="0" fontId="53" fillId="0" borderId="39" xfId="0" applyFont="1" applyBorder="1" applyAlignment="1">
      <alignment horizontal="center"/>
    </xf>
    <xf numFmtId="14" fontId="53" fillId="44" borderId="12" xfId="0" applyNumberFormat="1" applyFont="1" applyFill="1" applyBorder="1" applyAlignment="1">
      <alignment horizontal="center" vertical="center"/>
    </xf>
    <xf numFmtId="0" fontId="53" fillId="44" borderId="12" xfId="0" applyFont="1" applyFill="1" applyBorder="1" applyAlignment="1">
      <alignment horizontal="center" vertical="center"/>
    </xf>
    <xf numFmtId="8" fontId="53" fillId="44" borderId="12" xfId="0" applyNumberFormat="1" applyFont="1" applyFill="1" applyBorder="1" applyAlignment="1">
      <alignment horizontal="center" vertical="center"/>
    </xf>
    <xf numFmtId="0" fontId="54" fillId="0" borderId="0" xfId="75" applyFont="1"/>
    <xf numFmtId="0" fontId="55" fillId="0" borderId="37" xfId="75" applyFont="1" applyBorder="1" applyAlignment="1">
      <alignment vertical="center"/>
    </xf>
    <xf numFmtId="0" fontId="55" fillId="0" borderId="38" xfId="75" applyFont="1" applyBorder="1" applyAlignment="1">
      <alignment vertical="center"/>
    </xf>
    <xf numFmtId="0" fontId="55" fillId="0" borderId="39" xfId="75" applyFont="1" applyBorder="1" applyAlignment="1">
      <alignment vertical="center"/>
    </xf>
    <xf numFmtId="0" fontId="56" fillId="0" borderId="0" xfId="75" applyFont="1"/>
    <xf numFmtId="0" fontId="52" fillId="0" borderId="41" xfId="75" applyFont="1" applyBorder="1" applyAlignment="1">
      <alignment vertical="center"/>
    </xf>
    <xf numFmtId="0" fontId="57" fillId="0" borderId="0" xfId="75" applyFont="1" applyAlignment="1">
      <alignment horizontal="center" vertical="center"/>
    </xf>
    <xf numFmtId="0" fontId="55" fillId="0" borderId="0" xfId="75" applyFont="1"/>
    <xf numFmtId="0" fontId="55" fillId="0" borderId="0" xfId="75" applyFont="1" applyAlignment="1">
      <alignment horizontal="center"/>
    </xf>
    <xf numFmtId="0" fontId="53" fillId="0" borderId="36" xfId="75" applyFont="1" applyBorder="1" applyAlignment="1">
      <alignment vertical="center"/>
    </xf>
    <xf numFmtId="0" fontId="53" fillId="0" borderId="0" xfId="75" applyFont="1" applyAlignment="1">
      <alignment vertical="center"/>
    </xf>
    <xf numFmtId="0" fontId="52" fillId="0" borderId="26" xfId="75" applyFont="1" applyBorder="1" applyAlignment="1">
      <alignment horizontal="center" vertical="center"/>
    </xf>
    <xf numFmtId="0" fontId="52" fillId="0" borderId="27" xfId="75" applyFont="1" applyBorder="1" applyAlignment="1">
      <alignment horizontal="center" vertical="center"/>
    </xf>
    <xf numFmtId="49" fontId="52" fillId="0" borderId="27" xfId="75" applyNumberFormat="1" applyFont="1" applyBorder="1" applyAlignment="1">
      <alignment horizontal="center" vertical="center"/>
    </xf>
    <xf numFmtId="0" fontId="52" fillId="0" borderId="28" xfId="75" applyFont="1" applyBorder="1" applyAlignment="1">
      <alignment horizontal="center" vertical="center"/>
    </xf>
    <xf numFmtId="0" fontId="53" fillId="0" borderId="31" xfId="75" applyFont="1" applyBorder="1" applyAlignment="1">
      <alignment horizontal="center" vertical="center"/>
    </xf>
    <xf numFmtId="0" fontId="53" fillId="0" borderId="32" xfId="75" applyFont="1" applyBorder="1" applyAlignment="1">
      <alignment horizontal="center" vertical="center"/>
    </xf>
    <xf numFmtId="0" fontId="53" fillId="0" borderId="33" xfId="75" applyFont="1" applyBorder="1" applyAlignment="1">
      <alignment horizontal="center" vertical="center"/>
    </xf>
    <xf numFmtId="0" fontId="51" fillId="0" borderId="0" xfId="75"/>
    <xf numFmtId="0" fontId="58" fillId="0" borderId="0" xfId="75" applyFont="1" applyAlignment="1">
      <alignment horizontal="center" vertical="center"/>
    </xf>
    <xf numFmtId="0" fontId="55" fillId="0" borderId="36" xfId="75" applyFont="1" applyBorder="1" applyAlignment="1">
      <alignment horizontal="center" vertical="center"/>
    </xf>
    <xf numFmtId="0" fontId="55" fillId="0" borderId="25" xfId="75" applyFont="1" applyBorder="1" applyAlignment="1">
      <alignment horizontal="center" vertical="center"/>
    </xf>
    <xf numFmtId="14" fontId="53" fillId="0" borderId="12" xfId="0" applyNumberFormat="1" applyFont="1" applyBorder="1" applyAlignment="1">
      <alignment horizontal="center" vertical="center"/>
    </xf>
    <xf numFmtId="0" fontId="55" fillId="0" borderId="0" xfId="75" applyFont="1" applyAlignment="1">
      <alignment horizontal="left" vertical="top"/>
    </xf>
    <xf numFmtId="0" fontId="55" fillId="0" borderId="0" xfId="75" applyFont="1" applyAlignment="1">
      <alignment horizontal="center" vertical="center"/>
    </xf>
    <xf numFmtId="0" fontId="60" fillId="0" borderId="0" xfId="0" applyFont="1" applyAlignment="1">
      <alignment vertical="center"/>
    </xf>
    <xf numFmtId="0" fontId="53" fillId="0" borderId="38" xfId="0" applyFont="1" applyBorder="1" applyAlignment="1">
      <alignment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vertical="center"/>
    </xf>
    <xf numFmtId="44" fontId="0" fillId="0" borderId="0" xfId="0" applyNumberFormat="1" applyAlignment="1">
      <alignment vertic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44" fontId="0" fillId="0" borderId="1" xfId="0" applyNumberFormat="1" applyBorder="1" applyAlignment="1">
      <alignment vertical="center"/>
    </xf>
    <xf numFmtId="170" fontId="0" fillId="43" borderId="1" xfId="0" applyNumberFormat="1" applyFill="1" applyBorder="1" applyAlignment="1">
      <alignment vertical="center"/>
    </xf>
    <xf numFmtId="44" fontId="0" fillId="43" borderId="1" xfId="0" applyNumberFormat="1" applyFill="1" applyBorder="1" applyAlignment="1">
      <alignment vertical="center"/>
    </xf>
    <xf numFmtId="49" fontId="73" fillId="47" borderId="48" xfId="0" applyNumberFormat="1" applyFont="1" applyFill="1" applyBorder="1" applyAlignment="1">
      <alignment horizontal="center" vertical="center"/>
    </xf>
    <xf numFmtId="0" fontId="73" fillId="47" borderId="0" xfId="0" applyFont="1" applyFill="1" applyAlignment="1">
      <alignment vertical="center"/>
    </xf>
    <xf numFmtId="0" fontId="0" fillId="0" borderId="1" xfId="0" applyBorder="1" applyAlignment="1">
      <alignment horizontal="left" vertical="center" indent="1"/>
    </xf>
    <xf numFmtId="0" fontId="0" fillId="0" borderId="1" xfId="0" applyBorder="1" applyAlignment="1">
      <alignment horizontal="left" vertical="center" wrapText="1" indent="1"/>
    </xf>
    <xf numFmtId="49" fontId="73" fillId="0" borderId="59" xfId="0" applyNumberFormat="1" applyFont="1" applyBorder="1" applyAlignment="1">
      <alignment horizontal="center" vertical="center"/>
    </xf>
    <xf numFmtId="0" fontId="73" fillId="0" borderId="59" xfId="0" applyFont="1" applyBorder="1" applyAlignment="1">
      <alignment vertical="center"/>
    </xf>
    <xf numFmtId="0" fontId="73" fillId="0" borderId="60" xfId="0" applyFont="1" applyBorder="1" applyAlignment="1">
      <alignment vertical="center"/>
    </xf>
    <xf numFmtId="0" fontId="73" fillId="43" borderId="61" xfId="0" applyFont="1" applyFill="1" applyBorder="1" applyAlignment="1">
      <alignment vertical="center"/>
    </xf>
    <xf numFmtId="44" fontId="73" fillId="48" borderId="59" xfId="0" applyNumberFormat="1" applyFont="1" applyFill="1" applyBorder="1" applyAlignment="1">
      <alignment vertical="center"/>
    </xf>
    <xf numFmtId="49" fontId="75" fillId="0" borderId="1" xfId="0" applyNumberFormat="1" applyFont="1" applyBorder="1" applyAlignment="1">
      <alignment horizontal="center" vertical="center"/>
    </xf>
    <xf numFmtId="0" fontId="75" fillId="0" borderId="1" xfId="0" applyFont="1" applyBorder="1" applyAlignment="1">
      <alignment horizontal="left" vertical="center" wrapText="1" indent="1"/>
    </xf>
    <xf numFmtId="0" fontId="76" fillId="0" borderId="1" xfId="0" applyFont="1" applyBorder="1" applyAlignment="1">
      <alignment horizontal="center" vertical="center"/>
    </xf>
    <xf numFmtId="44" fontId="76" fillId="0" borderId="1" xfId="0" applyNumberFormat="1" applyFont="1" applyBorder="1" applyAlignment="1">
      <alignment vertical="center"/>
    </xf>
    <xf numFmtId="170" fontId="76" fillId="43" borderId="1" xfId="0" applyNumberFormat="1" applyFont="1" applyFill="1" applyBorder="1" applyAlignment="1">
      <alignment vertical="center"/>
    </xf>
    <xf numFmtId="44" fontId="76" fillId="43" borderId="1" xfId="0" applyNumberFormat="1" applyFont="1" applyFill="1" applyBorder="1" applyAlignment="1">
      <alignment vertical="center"/>
    </xf>
    <xf numFmtId="0" fontId="76" fillId="0" borderId="0" xfId="0" applyFont="1"/>
    <xf numFmtId="0" fontId="76" fillId="0" borderId="0" xfId="0" applyFont="1" applyAlignment="1">
      <alignment vertical="center"/>
    </xf>
    <xf numFmtId="49" fontId="76" fillId="0" borderId="1" xfId="0" applyNumberFormat="1" applyFont="1" applyBorder="1" applyAlignment="1">
      <alignment horizontal="center" vertical="center"/>
    </xf>
    <xf numFmtId="0" fontId="76" fillId="0" borderId="1" xfId="0" applyFont="1" applyBorder="1" applyAlignment="1">
      <alignment horizontal="left" vertical="center" wrapText="1" indent="2"/>
    </xf>
    <xf numFmtId="0" fontId="76" fillId="0" borderId="1" xfId="0" applyFont="1" applyBorder="1" applyAlignment="1">
      <alignment horizontal="left" vertical="center" wrapText="1" indent="1"/>
    </xf>
    <xf numFmtId="49" fontId="73" fillId="0" borderId="1" xfId="0" applyNumberFormat="1" applyFont="1" applyBorder="1" applyAlignment="1">
      <alignment horizontal="center" vertical="center"/>
    </xf>
    <xf numFmtId="0" fontId="73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2"/>
    </xf>
    <xf numFmtId="0" fontId="0" fillId="0" borderId="1" xfId="0" applyBorder="1" applyAlignment="1">
      <alignment horizontal="left" vertical="center" wrapText="1" indent="2"/>
    </xf>
    <xf numFmtId="0" fontId="73" fillId="0" borderId="1" xfId="0" applyFont="1" applyBorder="1" applyAlignment="1">
      <alignment horizontal="center" vertical="center"/>
    </xf>
    <xf numFmtId="44" fontId="73" fillId="0" borderId="1" xfId="0" applyNumberFormat="1" applyFont="1" applyBorder="1" applyAlignment="1">
      <alignment vertical="center"/>
    </xf>
    <xf numFmtId="170" fontId="73" fillId="43" borderId="1" xfId="0" applyNumberFormat="1" applyFont="1" applyFill="1" applyBorder="1" applyAlignment="1">
      <alignment vertical="center"/>
    </xf>
    <xf numFmtId="44" fontId="73" fillId="43" borderId="1" xfId="0" applyNumberFormat="1" applyFont="1" applyFill="1" applyBorder="1" applyAlignment="1">
      <alignment vertical="center"/>
    </xf>
    <xf numFmtId="0" fontId="73" fillId="0" borderId="1" xfId="0" applyFont="1" applyBorder="1" applyAlignment="1">
      <alignment horizontal="left" vertical="center" wrapText="1" indent="1"/>
    </xf>
    <xf numFmtId="0" fontId="76" fillId="0" borderId="1" xfId="0" applyFont="1" applyBorder="1" applyAlignment="1">
      <alignment horizontal="left" vertical="center" indent="2"/>
    </xf>
    <xf numFmtId="0" fontId="77" fillId="0" borderId="1" xfId="0" applyFont="1" applyBorder="1" applyAlignment="1">
      <alignment horizontal="left" vertical="center" wrapText="1" indent="2"/>
    </xf>
    <xf numFmtId="0" fontId="0" fillId="0" borderId="1" xfId="0" applyBorder="1" applyAlignment="1">
      <alignment horizontal="left" vertical="center" indent="3"/>
    </xf>
    <xf numFmtId="0" fontId="73" fillId="0" borderId="62" xfId="0" applyFont="1" applyBorder="1" applyAlignment="1">
      <alignment vertical="center"/>
    </xf>
    <xf numFmtId="0" fontId="73" fillId="43" borderId="60" xfId="0" applyFont="1" applyFill="1" applyBorder="1" applyAlignment="1">
      <alignment vertical="center"/>
    </xf>
    <xf numFmtId="49" fontId="0" fillId="0" borderId="62" xfId="0" applyNumberFormat="1" applyBorder="1" applyAlignment="1">
      <alignment horizontal="center" vertical="center"/>
    </xf>
    <xf numFmtId="0" fontId="0" fillId="0" borderId="62" xfId="0" applyBorder="1" applyAlignment="1">
      <alignment vertical="center"/>
    </xf>
    <xf numFmtId="0" fontId="0" fillId="0" borderId="62" xfId="0" applyBorder="1" applyAlignment="1">
      <alignment horizontal="center" vertical="center"/>
    </xf>
    <xf numFmtId="44" fontId="0" fillId="0" borderId="62" xfId="0" applyNumberFormat="1" applyBorder="1" applyAlignment="1">
      <alignment vertical="center"/>
    </xf>
    <xf numFmtId="170" fontId="0" fillId="43" borderId="60" xfId="0" applyNumberFormat="1" applyFill="1" applyBorder="1" applyAlignment="1">
      <alignment vertical="center"/>
    </xf>
    <xf numFmtId="44" fontId="0" fillId="43" borderId="61" xfId="0" applyNumberFormat="1" applyFill="1" applyBorder="1" applyAlignment="1">
      <alignment vertical="center"/>
    </xf>
    <xf numFmtId="49" fontId="73" fillId="0" borderId="60" xfId="0" applyNumberFormat="1" applyFont="1" applyBorder="1" applyAlignment="1">
      <alignment vertical="center"/>
    </xf>
    <xf numFmtId="0" fontId="0" fillId="0" borderId="62" xfId="0" applyBorder="1"/>
    <xf numFmtId="44" fontId="0" fillId="0" borderId="60" xfId="146" applyFont="1" applyBorder="1"/>
    <xf numFmtId="43" fontId="0" fillId="43" borderId="59" xfId="145" applyFont="1" applyFill="1" applyBorder="1"/>
    <xf numFmtId="44" fontId="73" fillId="48" borderId="59" xfId="146" applyFont="1" applyFill="1" applyBorder="1"/>
    <xf numFmtId="49" fontId="0" fillId="0" borderId="60" xfId="0" applyNumberFormat="1" applyBorder="1" applyAlignment="1">
      <alignment vertical="center"/>
    </xf>
    <xf numFmtId="44" fontId="0" fillId="43" borderId="59" xfId="146" applyFont="1" applyFill="1" applyBorder="1"/>
    <xf numFmtId="0" fontId="0" fillId="0" borderId="62" xfId="0" applyBorder="1" applyAlignment="1">
      <alignment horizontal="left"/>
    </xf>
    <xf numFmtId="44" fontId="0" fillId="0" borderId="60" xfId="146" applyFont="1" applyBorder="1" applyAlignment="1">
      <alignment horizontal="left"/>
    </xf>
    <xf numFmtId="43" fontId="0" fillId="43" borderId="59" xfId="145" applyFont="1" applyFill="1" applyBorder="1" applyAlignment="1">
      <alignment horizontal="left"/>
    </xf>
    <xf numFmtId="44" fontId="73" fillId="48" borderId="59" xfId="146" applyFont="1" applyFill="1" applyBorder="1" applyAlignment="1">
      <alignment horizontal="left"/>
    </xf>
    <xf numFmtId="170" fontId="0" fillId="0" borderId="0" xfId="0" applyNumberFormat="1" applyAlignment="1">
      <alignment vertical="center"/>
    </xf>
    <xf numFmtId="49" fontId="72" fillId="49" borderId="63" xfId="0" applyNumberFormat="1" applyFont="1" applyFill="1" applyBorder="1" applyAlignment="1">
      <alignment horizontal="center" vertical="center"/>
    </xf>
    <xf numFmtId="0" fontId="72" fillId="49" borderId="63" xfId="0" applyFont="1" applyFill="1" applyBorder="1" applyAlignment="1">
      <alignment horizontal="center" vertical="center"/>
    </xf>
    <xf numFmtId="44" fontId="72" fillId="49" borderId="63" xfId="0" applyNumberFormat="1" applyFont="1" applyFill="1" applyBorder="1" applyAlignment="1">
      <alignment horizontal="center" vertical="center"/>
    </xf>
    <xf numFmtId="170" fontId="72" fillId="49" borderId="1" xfId="0" applyNumberFormat="1" applyFont="1" applyFill="1" applyBorder="1" applyAlignment="1">
      <alignment horizontal="center" vertical="center"/>
    </xf>
    <xf numFmtId="44" fontId="72" fillId="49" borderId="1" xfId="0" applyNumberFormat="1" applyFont="1" applyFill="1" applyBorder="1" applyAlignment="1">
      <alignment horizontal="center" vertical="center"/>
    </xf>
    <xf numFmtId="0" fontId="53" fillId="0" borderId="54" xfId="75" applyFont="1" applyBorder="1" applyAlignment="1">
      <alignment horizontal="center" vertical="center"/>
    </xf>
    <xf numFmtId="0" fontId="53" fillId="0" borderId="55" xfId="75" applyFont="1" applyBorder="1" applyAlignment="1">
      <alignment horizontal="center" vertical="center"/>
    </xf>
    <xf numFmtId="0" fontId="53" fillId="0" borderId="58" xfId="75" applyFont="1" applyBorder="1" applyAlignment="1">
      <alignment horizontal="center" vertical="center"/>
    </xf>
    <xf numFmtId="0" fontId="53" fillId="0" borderId="56" xfId="75" applyFont="1" applyBorder="1" applyAlignment="1">
      <alignment horizontal="center" vertical="center"/>
    </xf>
    <xf numFmtId="0" fontId="52" fillId="0" borderId="52" xfId="75" applyFont="1" applyBorder="1" applyAlignment="1">
      <alignment horizontal="center" vertical="center"/>
    </xf>
    <xf numFmtId="0" fontId="52" fillId="0" borderId="53" xfId="75" applyFont="1" applyBorder="1" applyAlignment="1">
      <alignment horizontal="center" vertical="center"/>
    </xf>
    <xf numFmtId="0" fontId="53" fillId="0" borderId="41" xfId="75" applyFont="1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54" fillId="0" borderId="47" xfId="75" applyFont="1" applyBorder="1" applyAlignment="1">
      <alignment horizontal="center" vertical="center"/>
    </xf>
    <xf numFmtId="0" fontId="54" fillId="0" borderId="13" xfId="75" applyFont="1" applyBorder="1" applyAlignment="1">
      <alignment horizontal="center" vertical="center"/>
    </xf>
    <xf numFmtId="0" fontId="54" fillId="0" borderId="40" xfId="75" applyFont="1" applyBorder="1" applyAlignment="1">
      <alignment horizontal="center" vertical="center"/>
    </xf>
    <xf numFmtId="0" fontId="57" fillId="0" borderId="48" xfId="75" applyFont="1" applyBorder="1" applyAlignment="1">
      <alignment horizontal="center" vertical="center"/>
    </xf>
    <xf numFmtId="0" fontId="57" fillId="0" borderId="0" xfId="75" applyFont="1" applyAlignment="1">
      <alignment horizontal="center" vertical="center"/>
    </xf>
    <xf numFmtId="0" fontId="57" fillId="0" borderId="11" xfId="75" applyFont="1" applyBorder="1" applyAlignment="1">
      <alignment horizontal="center" vertical="center"/>
    </xf>
    <xf numFmtId="0" fontId="59" fillId="0" borderId="41" xfId="75" applyFont="1" applyBorder="1" applyAlignment="1">
      <alignment horizontal="center" vertical="center"/>
    </xf>
    <xf numFmtId="0" fontId="59" fillId="0" borderId="43" xfId="75" applyFont="1" applyBorder="1" applyAlignment="1">
      <alignment horizontal="center" vertical="center"/>
    </xf>
    <xf numFmtId="0" fontId="59" fillId="0" borderId="44" xfId="75" applyFont="1" applyBorder="1" applyAlignment="1">
      <alignment horizontal="center" vertical="center"/>
    </xf>
    <xf numFmtId="0" fontId="52" fillId="0" borderId="41" xfId="75" applyFont="1" applyBorder="1" applyAlignment="1">
      <alignment horizontal="left" vertical="center"/>
    </xf>
    <xf numFmtId="0" fontId="52" fillId="0" borderId="43" xfId="75" applyFont="1" applyBorder="1" applyAlignment="1">
      <alignment horizontal="left" vertical="center"/>
    </xf>
    <xf numFmtId="0" fontId="52" fillId="0" borderId="44" xfId="75" applyFont="1" applyBorder="1" applyAlignment="1">
      <alignment horizontal="left" vertical="center"/>
    </xf>
    <xf numFmtId="0" fontId="57" fillId="0" borderId="43" xfId="75" applyFont="1" applyBorder="1" applyAlignment="1">
      <alignment horizontal="center"/>
    </xf>
    <xf numFmtId="0" fontId="61" fillId="0" borderId="43" xfId="75" applyFont="1" applyBorder="1"/>
    <xf numFmtId="0" fontId="61" fillId="0" borderId="44" xfId="75" applyFont="1" applyBorder="1"/>
    <xf numFmtId="0" fontId="57" fillId="0" borderId="36" xfId="75" applyFont="1" applyBorder="1" applyAlignment="1">
      <alignment horizontal="center" vertical="top"/>
    </xf>
    <xf numFmtId="0" fontId="0" fillId="0" borderId="0" xfId="0" applyAlignment="1">
      <alignment horizontal="center"/>
    </xf>
    <xf numFmtId="0" fontId="0" fillId="0" borderId="25" xfId="0" applyBorder="1" applyAlignment="1">
      <alignment horizontal="center"/>
    </xf>
    <xf numFmtId="0" fontId="57" fillId="0" borderId="37" xfId="75" applyFont="1" applyBorder="1" applyAlignment="1">
      <alignment horizontal="center" vertical="center"/>
    </xf>
    <xf numFmtId="0" fontId="57" fillId="0" borderId="38" xfId="75" applyFont="1" applyBorder="1" applyAlignment="1">
      <alignment horizontal="center" vertical="center"/>
    </xf>
    <xf numFmtId="0" fontId="57" fillId="0" borderId="39" xfId="75" applyFont="1" applyBorder="1" applyAlignment="1">
      <alignment horizontal="center" vertical="center"/>
    </xf>
    <xf numFmtId="0" fontId="57" fillId="0" borderId="45" xfId="75" applyFont="1" applyBorder="1" applyAlignment="1">
      <alignment horizontal="center" vertical="center"/>
    </xf>
    <xf numFmtId="0" fontId="57" fillId="0" borderId="3" xfId="75" applyFont="1" applyBorder="1" applyAlignment="1">
      <alignment horizontal="center" vertical="center"/>
    </xf>
    <xf numFmtId="0" fontId="57" fillId="0" borderId="46" xfId="75" applyFont="1" applyBorder="1" applyAlignment="1">
      <alignment horizontal="center" vertical="center"/>
    </xf>
    <xf numFmtId="0" fontId="52" fillId="43" borderId="49" xfId="0" applyFont="1" applyFill="1" applyBorder="1" applyAlignment="1">
      <alignment horizontal="center" vertical="center"/>
    </xf>
    <xf numFmtId="0" fontId="52" fillId="43" borderId="50" xfId="0" applyFont="1" applyFill="1" applyBorder="1" applyAlignment="1">
      <alignment horizontal="center" vertical="center"/>
    </xf>
    <xf numFmtId="0" fontId="52" fillId="43" borderId="51" xfId="0" applyFont="1" applyFill="1" applyBorder="1" applyAlignment="1">
      <alignment horizontal="center" vertical="center"/>
    </xf>
    <xf numFmtId="0" fontId="56" fillId="43" borderId="57" xfId="0" applyFont="1" applyFill="1" applyBorder="1" applyAlignment="1">
      <alignment horizontal="center"/>
    </xf>
    <xf numFmtId="0" fontId="56" fillId="43" borderId="6" xfId="0" applyFont="1" applyFill="1" applyBorder="1" applyAlignment="1">
      <alignment horizontal="center"/>
    </xf>
    <xf numFmtId="0" fontId="56" fillId="43" borderId="42" xfId="0" applyFont="1" applyFill="1" applyBorder="1" applyAlignment="1">
      <alignment horizontal="center"/>
    </xf>
    <xf numFmtId="0" fontId="53" fillId="0" borderId="0" xfId="0" applyFont="1" applyAlignment="1">
      <alignment horizontal="center"/>
    </xf>
    <xf numFmtId="170" fontId="74" fillId="43" borderId="60" xfId="0" applyNumberFormat="1" applyFont="1" applyFill="1" applyBorder="1" applyAlignment="1">
      <alignment horizontal="center" vertical="center"/>
    </xf>
    <xf numFmtId="170" fontId="74" fillId="43" borderId="61" xfId="0" applyNumberFormat="1" applyFont="1" applyFill="1" applyBorder="1" applyAlignment="1">
      <alignment horizontal="center" vertical="center"/>
    </xf>
  </cellXfs>
  <cellStyles count="147">
    <cellStyle name="20 % - Accent1 2" xfId="1" xr:uid="{00000000-0005-0000-0000-000000000000}"/>
    <cellStyle name="20 % - Accent2 2" xfId="2" xr:uid="{00000000-0005-0000-0000-000001000000}"/>
    <cellStyle name="20 % - Accent3 2" xfId="3" xr:uid="{00000000-0005-0000-0000-000002000000}"/>
    <cellStyle name="20 % - Accent4 2" xfId="4" xr:uid="{00000000-0005-0000-0000-000003000000}"/>
    <cellStyle name="20 % - Accent5 2" xfId="5" xr:uid="{00000000-0005-0000-0000-000004000000}"/>
    <cellStyle name="20 % - Accent6 2" xfId="6" xr:uid="{00000000-0005-0000-0000-000005000000}"/>
    <cellStyle name="40 % - Accent1 2" xfId="7" xr:uid="{00000000-0005-0000-0000-000006000000}"/>
    <cellStyle name="40 % - Accent2 2" xfId="8" xr:uid="{00000000-0005-0000-0000-000007000000}"/>
    <cellStyle name="40 % - Accent3 2" xfId="9" xr:uid="{00000000-0005-0000-0000-000008000000}"/>
    <cellStyle name="40 % - Accent4 2" xfId="10" xr:uid="{00000000-0005-0000-0000-000009000000}"/>
    <cellStyle name="40 % - Accent5 2" xfId="11" xr:uid="{00000000-0005-0000-0000-00000A000000}"/>
    <cellStyle name="40 % - Accent6 2" xfId="12" xr:uid="{00000000-0005-0000-0000-00000B000000}"/>
    <cellStyle name="60 % - Accent1 2" xfId="13" xr:uid="{00000000-0005-0000-0000-00000C000000}"/>
    <cellStyle name="60 % - Accent2 2" xfId="14" xr:uid="{00000000-0005-0000-0000-00000D000000}"/>
    <cellStyle name="60 % - Accent3 2" xfId="15" xr:uid="{00000000-0005-0000-0000-00000E000000}"/>
    <cellStyle name="60 % - Accent4 2" xfId="16" xr:uid="{00000000-0005-0000-0000-00000F000000}"/>
    <cellStyle name="60 % - Accent5 2" xfId="17" xr:uid="{00000000-0005-0000-0000-000010000000}"/>
    <cellStyle name="60 % - Accent6 2" xfId="18" xr:uid="{00000000-0005-0000-0000-000011000000}"/>
    <cellStyle name="Accent1 2" xfId="19" xr:uid="{00000000-0005-0000-0000-000012000000}"/>
    <cellStyle name="Accent2 2" xfId="20" xr:uid="{00000000-0005-0000-0000-000013000000}"/>
    <cellStyle name="Accent3 2" xfId="21" xr:uid="{00000000-0005-0000-0000-000014000000}"/>
    <cellStyle name="Accent4 2" xfId="22" xr:uid="{00000000-0005-0000-0000-000015000000}"/>
    <cellStyle name="Accent5 2" xfId="23" xr:uid="{00000000-0005-0000-0000-000016000000}"/>
    <cellStyle name="Accent6 2" xfId="24" xr:uid="{00000000-0005-0000-0000-000017000000}"/>
    <cellStyle name="Avertissement 2" xfId="25" xr:uid="{00000000-0005-0000-0000-000018000000}"/>
    <cellStyle name="blanc" xfId="26" xr:uid="{00000000-0005-0000-0000-000019000000}"/>
    <cellStyle name="Calcul 2" xfId="27" xr:uid="{00000000-0005-0000-0000-00001A000000}"/>
    <cellStyle name="calculs" xfId="28" xr:uid="{00000000-0005-0000-0000-00001B000000}"/>
    <cellStyle name="calculs2" xfId="29" xr:uid="{00000000-0005-0000-0000-00001C000000}"/>
    <cellStyle name="calculs3" xfId="30" xr:uid="{00000000-0005-0000-0000-00001D000000}"/>
    <cellStyle name="calculsm" xfId="31" xr:uid="{00000000-0005-0000-0000-00001E000000}"/>
    <cellStyle name="Cellule liée 2" xfId="32" xr:uid="{00000000-0005-0000-0000-00001F000000}"/>
    <cellStyle name="Chap" xfId="33" xr:uid="{00000000-0005-0000-0000-000020000000}"/>
    <cellStyle name="CHAP1" xfId="34" xr:uid="{00000000-0005-0000-0000-000021000000}"/>
    <cellStyle name="chapitre" xfId="35" xr:uid="{00000000-0005-0000-0000-000022000000}"/>
    <cellStyle name="Chapnb" xfId="36" xr:uid="{00000000-0005-0000-0000-000023000000}"/>
    <cellStyle name="Commentaire 2" xfId="37" xr:uid="{00000000-0005-0000-0000-000024000000}"/>
    <cellStyle name="compris" xfId="38" xr:uid="{00000000-0005-0000-0000-000025000000}"/>
    <cellStyle name="congés" xfId="39" xr:uid="{00000000-0005-0000-0000-000026000000}"/>
    <cellStyle name="Contenu" xfId="144" xr:uid="{1F436ED3-9E9C-4E28-A046-F366E33C2DD7}"/>
    <cellStyle name="Data Sht." xfId="40" xr:uid="{00000000-0005-0000-0000-000027000000}"/>
    <cellStyle name="DEDUIRE" xfId="41" xr:uid="{00000000-0005-0000-0000-000028000000}"/>
    <cellStyle name="desc" xfId="42" xr:uid="{00000000-0005-0000-0000-000029000000}"/>
    <cellStyle name="descnb" xfId="43" xr:uid="{00000000-0005-0000-0000-00002A000000}"/>
    <cellStyle name="descript" xfId="44" xr:uid="{00000000-0005-0000-0000-00002B000000}"/>
    <cellStyle name="Descriptif" xfId="45" xr:uid="{00000000-0005-0000-0000-00002C000000}"/>
    <cellStyle name="element" xfId="46" xr:uid="{00000000-0005-0000-0000-00002D000000}"/>
    <cellStyle name="elementnb" xfId="47" xr:uid="{00000000-0005-0000-0000-00002E000000}"/>
    <cellStyle name="ensemble" xfId="48" xr:uid="{00000000-0005-0000-0000-00002F000000}"/>
    <cellStyle name="ENTETE" xfId="49" xr:uid="{00000000-0005-0000-0000-000030000000}"/>
    <cellStyle name="ENTETENB" xfId="50" xr:uid="{00000000-0005-0000-0000-000031000000}"/>
    <cellStyle name="Entrée 2" xfId="51" xr:uid="{00000000-0005-0000-0000-000032000000}"/>
    <cellStyle name="Euro" xfId="52" xr:uid="{00000000-0005-0000-0000-000033000000}"/>
    <cellStyle name="Euro 2" xfId="53" xr:uid="{00000000-0005-0000-0000-000034000000}"/>
    <cellStyle name="Euro 2 2" xfId="54" xr:uid="{00000000-0005-0000-0000-000035000000}"/>
    <cellStyle name="Euro 2 2 2" xfId="131" xr:uid="{00000000-0005-0000-0000-000036000000}"/>
    <cellStyle name="Euro 2 3" xfId="130" xr:uid="{00000000-0005-0000-0000-000037000000}"/>
    <cellStyle name="Euro 3" xfId="55" xr:uid="{00000000-0005-0000-0000-000038000000}"/>
    <cellStyle name="Euro 4" xfId="56" xr:uid="{00000000-0005-0000-0000-000039000000}"/>
    <cellStyle name="Euro 5" xfId="129" xr:uid="{00000000-0005-0000-0000-00003A000000}"/>
    <cellStyle name="fin" xfId="57" xr:uid="{00000000-0005-0000-0000-00003B000000}"/>
    <cellStyle name="finnb" xfId="58" xr:uid="{00000000-0005-0000-0000-00003C000000}"/>
    <cellStyle name="INPUT" xfId="59" xr:uid="{00000000-0005-0000-0000-00003D000000}"/>
    <cellStyle name="Insatisfaisant 2" xfId="60" xr:uid="{00000000-0005-0000-0000-00003E000000}"/>
    <cellStyle name="interrog" xfId="61" xr:uid="{00000000-0005-0000-0000-00003F000000}"/>
    <cellStyle name="interrognb" xfId="62" xr:uid="{00000000-0005-0000-0000-000040000000}"/>
    <cellStyle name="localis" xfId="63" xr:uid="{00000000-0005-0000-0000-000041000000}"/>
    <cellStyle name="localisation" xfId="64" xr:uid="{00000000-0005-0000-0000-000042000000}"/>
    <cellStyle name="localisnb" xfId="65" xr:uid="{00000000-0005-0000-0000-000043000000}"/>
    <cellStyle name="mémoire" xfId="66" xr:uid="{00000000-0005-0000-0000-000044000000}"/>
    <cellStyle name="mémoirenb" xfId="67" xr:uid="{00000000-0005-0000-0000-000045000000}"/>
    <cellStyle name="Milliers" xfId="145" builtinId="3"/>
    <cellStyle name="Milliers 2" xfId="68" xr:uid="{00000000-0005-0000-0000-000046000000}"/>
    <cellStyle name="Monétaire" xfId="146" builtinId="4"/>
    <cellStyle name="Monétaire 2" xfId="133" xr:uid="{417A1695-2A63-4703-AEE5-A806B85C8E4E}"/>
    <cellStyle name="Neutre 2" xfId="69" xr:uid="{00000000-0005-0000-0000-000047000000}"/>
    <cellStyle name="niv1" xfId="70" xr:uid="{00000000-0005-0000-0000-000048000000}"/>
    <cellStyle name="niv2" xfId="71" xr:uid="{00000000-0005-0000-0000-000049000000}"/>
    <cellStyle name="niv3" xfId="72" xr:uid="{00000000-0005-0000-0000-00004A000000}"/>
    <cellStyle name="noncompris" xfId="73" xr:uid="{00000000-0005-0000-0000-00004B000000}"/>
    <cellStyle name="Normal" xfId="0" builtinId="0"/>
    <cellStyle name="Normal 2" xfId="74" xr:uid="{00000000-0005-0000-0000-00004D000000}"/>
    <cellStyle name="Normal 2 2" xfId="75" xr:uid="{00000000-0005-0000-0000-00004E000000}"/>
    <cellStyle name="Normal 2_04.Charpente métallique" xfId="76" xr:uid="{00000000-0005-0000-0000-00004F000000}"/>
    <cellStyle name="Normal 3" xfId="77" xr:uid="{00000000-0005-0000-0000-000050000000}"/>
    <cellStyle name="Normal 3 2" xfId="78" xr:uid="{00000000-0005-0000-0000-000051000000}"/>
    <cellStyle name="Normal 4" xfId="79" xr:uid="{00000000-0005-0000-0000-000052000000}"/>
    <cellStyle name="Normal 4 2" xfId="80" xr:uid="{00000000-0005-0000-0000-000053000000}"/>
    <cellStyle name="Normal 5" xfId="128" xr:uid="{00000000-0005-0000-0000-000054000000}"/>
    <cellStyle name="Normal 6" xfId="132" xr:uid="{6886B836-DADE-4B0E-A148-B5E62FB0DF43}"/>
    <cellStyle name="Normal 7" xfId="134" xr:uid="{FDF11D36-E32D-44F8-A956-20C0EA434112}"/>
    <cellStyle name="Normal 8" xfId="135" xr:uid="{64DE8A8E-446D-4D52-8394-2A770C1F1942}"/>
    <cellStyle name="Normal 9" xfId="136" xr:uid="{5D0F35A7-0DAF-4F6F-ACDA-AADEF0EF31FC}"/>
    <cellStyle name="numero" xfId="81" xr:uid="{00000000-0005-0000-0000-000055000000}"/>
    <cellStyle name="numimpo" xfId="82" xr:uid="{00000000-0005-0000-0000-000056000000}"/>
    <cellStyle name="Ouvcomp" xfId="83" xr:uid="{00000000-0005-0000-0000-000057000000}"/>
    <cellStyle name="Ouvcompnb" xfId="84" xr:uid="{00000000-0005-0000-0000-000058000000}"/>
    <cellStyle name="Ouvrages" xfId="85" xr:uid="{00000000-0005-0000-0000-000059000000}"/>
    <cellStyle name="Ouvrages1" xfId="86" xr:uid="{00000000-0005-0000-0000-00005A000000}"/>
    <cellStyle name="Ouvrages1nb" xfId="87" xr:uid="{00000000-0005-0000-0000-00005B000000}"/>
    <cellStyle name="Ouvrages2" xfId="88" xr:uid="{00000000-0005-0000-0000-00005C000000}"/>
    <cellStyle name="Ouvrages2nb" xfId="89" xr:uid="{00000000-0005-0000-0000-00005D000000}"/>
    <cellStyle name="Ouvrages3" xfId="90" xr:uid="{00000000-0005-0000-0000-00005E000000}"/>
    <cellStyle name="Ouvrages3nb" xfId="91" xr:uid="{00000000-0005-0000-0000-00005F000000}"/>
    <cellStyle name="Ouvragesnb" xfId="92" xr:uid="{00000000-0005-0000-0000-000060000000}"/>
    <cellStyle name="parametre" xfId="93" xr:uid="{00000000-0005-0000-0000-000061000000}"/>
    <cellStyle name="paramètres" xfId="94" xr:uid="{00000000-0005-0000-0000-000062000000}"/>
    <cellStyle name="paramètresnb" xfId="95" xr:uid="{00000000-0005-0000-0000-000063000000}"/>
    <cellStyle name="pu" xfId="96" xr:uid="{00000000-0005-0000-0000-000064000000}"/>
    <cellStyle name="qte" xfId="97" xr:uid="{00000000-0005-0000-0000-000065000000}"/>
    <cellStyle name="REPRENDRE" xfId="98" xr:uid="{00000000-0005-0000-0000-000066000000}"/>
    <cellStyle name="res_calculs" xfId="99" xr:uid="{00000000-0005-0000-0000-000067000000}"/>
    <cellStyle name="Retrait" xfId="100" xr:uid="{00000000-0005-0000-0000-000068000000}"/>
    <cellStyle name="Satisfaisant 2" xfId="101" xr:uid="{00000000-0005-0000-0000-000069000000}"/>
    <cellStyle name="Sortie 2" xfId="102" xr:uid="{00000000-0005-0000-0000-00006A000000}"/>
    <cellStyle name="Sous_total_Valeur" xfId="142" xr:uid="{DAC47CDE-800D-4973-A443-7F0049152560}"/>
    <cellStyle name="STYLEV" xfId="103" xr:uid="{00000000-0005-0000-0000-00006B000000}"/>
    <cellStyle name="STYLEVNB" xfId="104" xr:uid="{00000000-0005-0000-0000-00006C000000}"/>
    <cellStyle name="taches" xfId="105" xr:uid="{00000000-0005-0000-0000-00006D000000}"/>
    <cellStyle name="texte" xfId="106" xr:uid="{00000000-0005-0000-0000-00006E000000}"/>
    <cellStyle name="Texte explicatif 2" xfId="107" xr:uid="{00000000-0005-0000-0000-00006F000000}"/>
    <cellStyle name="timbre" xfId="108" xr:uid="{00000000-0005-0000-0000-000070000000}"/>
    <cellStyle name="timbrenb" xfId="109" xr:uid="{00000000-0005-0000-0000-000071000000}"/>
    <cellStyle name="Titre 2" xfId="143" xr:uid="{0FC3E462-3245-4BD3-8CC8-C8BC4E3C7BF2}"/>
    <cellStyle name="Titre 3" xfId="140" xr:uid="{14D8E23A-5C74-4E01-B77C-F26B130AA2FE}"/>
    <cellStyle name="Titre 1 2" xfId="110" xr:uid="{00000000-0005-0000-0000-000072000000}"/>
    <cellStyle name="Titre 2 2" xfId="111" xr:uid="{00000000-0005-0000-0000-000073000000}"/>
    <cellStyle name="Titre 3 2" xfId="112" xr:uid="{00000000-0005-0000-0000-000074000000}"/>
    <cellStyle name="Titre 4 2" xfId="113" xr:uid="{00000000-0005-0000-0000-000075000000}"/>
    <cellStyle name="titre1" xfId="114" xr:uid="{00000000-0005-0000-0000-000076000000}"/>
    <cellStyle name="Titre-1" xfId="139" xr:uid="{B1DD56AC-FB8F-4C04-BB56-4304486298BD}"/>
    <cellStyle name="titre2" xfId="115" xr:uid="{00000000-0005-0000-0000-000077000000}"/>
    <cellStyle name="titre3" xfId="116" xr:uid="{00000000-0005-0000-0000-000078000000}"/>
    <cellStyle name="titre4" xfId="117" xr:uid="{00000000-0005-0000-0000-000079000000}"/>
    <cellStyle name="Titre-4" xfId="137" xr:uid="{94A2FDA3-93D7-43E1-AAF3-80F5F0F5ED1C}"/>
    <cellStyle name="titre5" xfId="118" xr:uid="{00000000-0005-0000-0000-00007A000000}"/>
    <cellStyle name="titre6" xfId="119" xr:uid="{00000000-0005-0000-0000-00007B000000}"/>
    <cellStyle name="titre7" xfId="120" xr:uid="{00000000-0005-0000-0000-00007C000000}"/>
    <cellStyle name="Titre-Generale" xfId="138" xr:uid="{8F50DFE9-8E40-4B7D-9A74-7EFC1306D7FB}"/>
    <cellStyle name="total 2" xfId="121" xr:uid="{00000000-0005-0000-0000-00007D000000}"/>
    <cellStyle name="total1" xfId="122" xr:uid="{00000000-0005-0000-0000-00007E000000}"/>
    <cellStyle name="total2" xfId="123" xr:uid="{00000000-0005-0000-0000-00007F000000}"/>
    <cellStyle name="totalchap" xfId="124" xr:uid="{00000000-0005-0000-0000-000080000000}"/>
    <cellStyle name="totfin" xfId="125" xr:uid="{00000000-0005-0000-0000-000081000000}"/>
    <cellStyle name="unite" xfId="126" xr:uid="{00000000-0005-0000-0000-000082000000}"/>
    <cellStyle name="Valeur" xfId="141" xr:uid="{A601B585-0157-4F8B-973C-CBC40EC65241}"/>
    <cellStyle name="Vérification 2" xfId="127" xr:uid="{00000000-0005-0000-0000-00008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2B67A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jpg"/><Relationship Id="rId1" Type="http://schemas.openxmlformats.org/officeDocument/2006/relationships/image" Target="../media/image1.jpeg"/><Relationship Id="rId4" Type="http://schemas.openxmlformats.org/officeDocument/2006/relationships/image" Target="../media/image4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22</xdr:row>
      <xdr:rowOff>95250</xdr:rowOff>
    </xdr:from>
    <xdr:to>
      <xdr:col>2</xdr:col>
      <xdr:colOff>358208</xdr:colOff>
      <xdr:row>23</xdr:row>
      <xdr:rowOff>184337</xdr:rowOff>
    </xdr:to>
    <xdr:pic>
      <xdr:nvPicPr>
        <xdr:cNvPr id="9431" name="Image 6" descr="LOGO-ARCHIMADE-1.jpg">
          <a:extLst>
            <a:ext uri="{FF2B5EF4-FFF2-40B4-BE49-F238E27FC236}">
              <a16:creationId xmlns:a16="http://schemas.microsoft.com/office/drawing/2014/main" id="{00000000-0008-0000-0000-0000D72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5667375"/>
          <a:ext cx="2377508" cy="2795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85725</xdr:colOff>
      <xdr:row>2</xdr:row>
      <xdr:rowOff>38100</xdr:rowOff>
    </xdr:from>
    <xdr:to>
      <xdr:col>1</xdr:col>
      <xdr:colOff>57349</xdr:colOff>
      <xdr:row>4</xdr:row>
      <xdr:rowOff>238125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EFDCB4C9-5563-45DD-871C-B9D00136AA9A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5725" y="352425"/>
          <a:ext cx="1019374" cy="828675"/>
        </a:xfrm>
        <a:prstGeom prst="rect">
          <a:avLst/>
        </a:prstGeom>
      </xdr:spPr>
    </xdr:pic>
    <xdr:clientData/>
  </xdr:twoCellAnchor>
  <xdr:twoCellAnchor editAs="oneCell">
    <xdr:from>
      <xdr:col>2</xdr:col>
      <xdr:colOff>561975</xdr:colOff>
      <xdr:row>20</xdr:row>
      <xdr:rowOff>161925</xdr:rowOff>
    </xdr:from>
    <xdr:to>
      <xdr:col>3</xdr:col>
      <xdr:colOff>781050</xdr:colOff>
      <xdr:row>25</xdr:row>
      <xdr:rowOff>66040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F9E0944E-89F6-47BD-9E98-BCD260579CE3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657475" y="5353050"/>
          <a:ext cx="1266825" cy="856615"/>
        </a:xfrm>
        <a:prstGeom prst="rect">
          <a:avLst/>
        </a:prstGeom>
      </xdr:spPr>
    </xdr:pic>
    <xdr:clientData/>
  </xdr:twoCellAnchor>
  <xdr:twoCellAnchor editAs="oneCell">
    <xdr:from>
      <xdr:col>4</xdr:col>
      <xdr:colOff>628650</xdr:colOff>
      <xdr:row>20</xdr:row>
      <xdr:rowOff>171450</xdr:rowOff>
    </xdr:from>
    <xdr:to>
      <xdr:col>5</xdr:col>
      <xdr:colOff>657225</xdr:colOff>
      <xdr:row>24</xdr:row>
      <xdr:rowOff>182880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A5F46C1C-2C2F-4DDC-BF99-754C062CC785}"/>
            </a:ext>
          </a:extLst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819650" y="5362575"/>
          <a:ext cx="1076325" cy="7734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3"/>
  <sheetViews>
    <sheetView tabSelected="1" topLeftCell="A2" zoomScaleNormal="100" zoomScaleSheetLayoutView="85" workbookViewId="0">
      <selection activeCell="H17" sqref="H17"/>
    </sheetView>
  </sheetViews>
  <sheetFormatPr baseColWidth="10" defaultColWidth="11.42578125" defaultRowHeight="14.25"/>
  <cols>
    <col min="1" max="6" width="15.7109375" style="28" customWidth="1"/>
    <col min="7" max="16384" width="11.42578125" style="28"/>
  </cols>
  <sheetData>
    <row r="1" spans="1:6" ht="10.5" hidden="1" customHeight="1" thickBot="1"/>
    <row r="2" spans="1:6" ht="24.75" customHeight="1">
      <c r="A2" s="146" t="s">
        <v>22</v>
      </c>
      <c r="B2" s="147"/>
      <c r="C2" s="147"/>
      <c r="D2" s="147"/>
      <c r="E2" s="147"/>
      <c r="F2" s="148"/>
    </row>
    <row r="3" spans="1:6" ht="24.75" customHeight="1">
      <c r="A3" s="48"/>
      <c r="B3" s="52"/>
      <c r="C3" s="52"/>
      <c r="D3" s="51" t="s">
        <v>31</v>
      </c>
      <c r="E3" s="48"/>
      <c r="F3" s="49"/>
    </row>
    <row r="4" spans="1:6" ht="24.75" customHeight="1">
      <c r="A4" s="48"/>
      <c r="B4" s="52"/>
      <c r="C4" s="52"/>
      <c r="D4" s="53" t="s">
        <v>32</v>
      </c>
      <c r="E4" s="52"/>
      <c r="F4" s="49"/>
    </row>
    <row r="5" spans="1:6" ht="30.75" customHeight="1" thickBot="1">
      <c r="A5" s="29"/>
      <c r="B5" s="30"/>
      <c r="C5" s="30"/>
      <c r="D5" s="54" t="s">
        <v>33</v>
      </c>
      <c r="E5" s="30"/>
      <c r="F5" s="31"/>
    </row>
    <row r="6" spans="1:6" ht="17.25" customHeight="1" thickBot="1">
      <c r="A6" s="32"/>
      <c r="B6" s="32"/>
      <c r="C6" s="32"/>
      <c r="D6" s="32"/>
      <c r="E6" s="32"/>
      <c r="F6" s="32"/>
    </row>
    <row r="7" spans="1:6" ht="23.25" customHeight="1">
      <c r="A7" s="33" t="s">
        <v>21</v>
      </c>
      <c r="B7" s="149"/>
      <c r="C7" s="150"/>
      <c r="D7" s="150"/>
      <c r="E7" s="150"/>
      <c r="F7" s="151"/>
    </row>
    <row r="8" spans="1:6" ht="22.5" customHeight="1">
      <c r="A8" s="152" t="s">
        <v>34</v>
      </c>
      <c r="B8" s="153"/>
      <c r="C8" s="153"/>
      <c r="D8" s="153"/>
      <c r="E8" s="153"/>
      <c r="F8" s="154"/>
    </row>
    <row r="9" spans="1:6" ht="23.25" customHeight="1" thickBot="1">
      <c r="A9" s="155" t="s">
        <v>35</v>
      </c>
      <c r="B9" s="156"/>
      <c r="C9" s="156"/>
      <c r="D9" s="156"/>
      <c r="E9" s="156"/>
      <c r="F9" s="157"/>
    </row>
    <row r="10" spans="1:6" ht="17.25" customHeight="1">
      <c r="A10" s="34"/>
      <c r="B10" s="34"/>
      <c r="C10" s="34"/>
      <c r="D10" s="34"/>
      <c r="E10" s="34"/>
      <c r="F10" s="34"/>
    </row>
    <row r="11" spans="1:6" ht="17.25" customHeight="1">
      <c r="A11" s="35"/>
      <c r="B11" s="35"/>
      <c r="C11" s="35"/>
      <c r="D11" s="35"/>
      <c r="E11" s="35"/>
      <c r="F11" s="35"/>
    </row>
    <row r="12" spans="1:6" ht="21.75" customHeight="1">
      <c r="A12" s="158" t="s">
        <v>25</v>
      </c>
      <c r="B12" s="159"/>
      <c r="C12" s="159"/>
      <c r="D12" s="159"/>
      <c r="E12" s="159"/>
      <c r="F12" s="160"/>
    </row>
    <row r="13" spans="1:6" ht="21.75" customHeight="1">
      <c r="A13" s="137"/>
      <c r="B13" s="138"/>
      <c r="C13" s="138"/>
      <c r="D13" s="138"/>
      <c r="E13" s="138"/>
      <c r="F13" s="139"/>
    </row>
    <row r="14" spans="1:6" ht="17.25" customHeight="1"/>
    <row r="15" spans="1:6" ht="26.25" customHeight="1">
      <c r="A15" s="158" t="s">
        <v>50</v>
      </c>
      <c r="B15" s="159"/>
      <c r="C15" s="159"/>
      <c r="D15" s="159"/>
      <c r="E15" s="159"/>
      <c r="F15" s="160"/>
    </row>
    <row r="16" spans="1:6" ht="22.5" customHeight="1">
      <c r="A16" s="140" t="s">
        <v>60</v>
      </c>
      <c r="B16" s="141"/>
      <c r="C16" s="141"/>
      <c r="D16" s="141"/>
      <c r="E16" s="141"/>
      <c r="F16" s="142"/>
    </row>
    <row r="17" spans="1:6" ht="25.5" customHeight="1">
      <c r="A17" s="137"/>
      <c r="B17" s="138"/>
      <c r="C17" s="138"/>
      <c r="D17" s="138"/>
      <c r="E17" s="138"/>
      <c r="F17" s="139"/>
    </row>
    <row r="18" spans="1:6" ht="17.25" customHeight="1" thickBot="1">
      <c r="A18" s="36"/>
      <c r="B18" s="36"/>
      <c r="C18" s="36"/>
      <c r="D18" s="36"/>
      <c r="E18" s="36"/>
      <c r="F18" s="36"/>
    </row>
    <row r="19" spans="1:6" ht="15.75" customHeight="1" thickBot="1">
      <c r="A19" s="143" t="s">
        <v>36</v>
      </c>
      <c r="B19" s="144"/>
      <c r="C19" s="144"/>
      <c r="D19" s="144"/>
      <c r="E19" s="144"/>
      <c r="F19" s="145"/>
    </row>
    <row r="20" spans="1:6" ht="15" customHeight="1">
      <c r="A20" s="128"/>
      <c r="B20" s="129"/>
      <c r="C20" s="129"/>
      <c r="D20" s="129"/>
      <c r="E20" s="129"/>
      <c r="F20" s="130"/>
    </row>
    <row r="21" spans="1:6" ht="15" customHeight="1">
      <c r="A21" s="131"/>
      <c r="B21" s="132"/>
      <c r="C21" s="132"/>
      <c r="D21" s="132"/>
      <c r="E21" s="132"/>
      <c r="F21" s="133"/>
    </row>
    <row r="22" spans="1:6" ht="15" customHeight="1">
      <c r="A22" s="131"/>
      <c r="B22" s="132"/>
      <c r="C22" s="132"/>
      <c r="D22" s="132"/>
      <c r="E22" s="132"/>
      <c r="F22" s="133"/>
    </row>
    <row r="23" spans="1:6" ht="15" customHeight="1">
      <c r="A23" s="131"/>
      <c r="B23" s="132"/>
      <c r="C23" s="132"/>
      <c r="D23" s="132"/>
      <c r="E23" s="132"/>
      <c r="F23" s="133"/>
    </row>
    <row r="24" spans="1:6" ht="15" customHeight="1">
      <c r="A24" s="131"/>
      <c r="B24" s="132"/>
      <c r="C24" s="132"/>
      <c r="D24" s="132"/>
      <c r="E24" s="132"/>
      <c r="F24" s="133"/>
    </row>
    <row r="25" spans="1:6" ht="15" customHeight="1">
      <c r="A25" s="131"/>
      <c r="B25" s="132"/>
      <c r="C25" s="132"/>
      <c r="D25" s="132"/>
      <c r="E25" s="132"/>
      <c r="F25" s="133"/>
    </row>
    <row r="26" spans="1:6" ht="11.25" customHeight="1">
      <c r="A26" s="131"/>
      <c r="B26" s="132"/>
      <c r="C26" s="132"/>
      <c r="D26" s="132"/>
      <c r="E26" s="132"/>
      <c r="F26" s="133"/>
    </row>
    <row r="27" spans="1:6" ht="14.25" customHeight="1" thickBot="1">
      <c r="A27" s="134"/>
      <c r="B27" s="135"/>
      <c r="C27" s="135"/>
      <c r="D27" s="135"/>
      <c r="E27" s="135"/>
      <c r="F27" s="136"/>
    </row>
    <row r="28" spans="1:6" ht="17.25" customHeight="1" thickBot="1">
      <c r="A28" s="37"/>
      <c r="B28" s="38"/>
      <c r="C28" s="38"/>
      <c r="D28" s="38"/>
      <c r="E28" s="38"/>
      <c r="F28" s="38"/>
    </row>
    <row r="29" spans="1:6" ht="17.25" customHeight="1">
      <c r="A29" s="126" t="s">
        <v>23</v>
      </c>
      <c r="B29" s="127"/>
      <c r="C29" s="126" t="s">
        <v>39</v>
      </c>
      <c r="D29" s="127"/>
      <c r="E29" s="126" t="s">
        <v>41</v>
      </c>
      <c r="F29" s="127"/>
    </row>
    <row r="30" spans="1:6" ht="17.25" customHeight="1">
      <c r="A30" s="122" t="s">
        <v>38</v>
      </c>
      <c r="B30" s="123"/>
      <c r="C30" s="122" t="s">
        <v>40</v>
      </c>
      <c r="D30" s="123"/>
      <c r="E30" s="122" t="s">
        <v>42</v>
      </c>
      <c r="F30" s="123"/>
    </row>
    <row r="31" spans="1:6" ht="17.25" customHeight="1">
      <c r="A31" s="122"/>
      <c r="B31" s="123"/>
      <c r="C31" s="122"/>
      <c r="D31" s="123"/>
      <c r="E31" s="122"/>
      <c r="F31" s="123"/>
    </row>
    <row r="32" spans="1:6" ht="17.25" customHeight="1">
      <c r="A32" s="122" t="s">
        <v>30</v>
      </c>
      <c r="B32" s="123"/>
      <c r="C32" s="122" t="s">
        <v>30</v>
      </c>
      <c r="D32" s="123"/>
      <c r="E32" s="122" t="s">
        <v>45</v>
      </c>
      <c r="F32" s="123"/>
    </row>
    <row r="33" spans="1:6" ht="17.25" customHeight="1">
      <c r="A33" s="122" t="s">
        <v>37</v>
      </c>
      <c r="B33" s="123"/>
      <c r="C33" s="122" t="s">
        <v>37</v>
      </c>
      <c r="D33" s="123"/>
      <c r="E33" s="122" t="s">
        <v>46</v>
      </c>
      <c r="F33" s="123"/>
    </row>
    <row r="34" spans="1:6" ht="17.25" customHeight="1">
      <c r="A34" s="122" t="s">
        <v>27</v>
      </c>
      <c r="B34" s="123"/>
      <c r="C34" s="122" t="s">
        <v>43</v>
      </c>
      <c r="D34" s="123"/>
      <c r="E34" s="122" t="s">
        <v>47</v>
      </c>
      <c r="F34" s="123"/>
    </row>
    <row r="35" spans="1:6" ht="17.25" customHeight="1">
      <c r="A35" s="122"/>
      <c r="B35" s="123"/>
      <c r="C35" s="122"/>
      <c r="D35" s="123"/>
      <c r="E35" s="122"/>
      <c r="F35" s="123"/>
    </row>
    <row r="36" spans="1:6" ht="17.25" customHeight="1" thickBot="1">
      <c r="A36" s="124"/>
      <c r="B36" s="125"/>
      <c r="C36" s="124"/>
      <c r="D36" s="125"/>
      <c r="E36" s="124"/>
      <c r="F36" s="125"/>
    </row>
    <row r="37" spans="1:6" ht="17.25" customHeight="1" thickBot="1"/>
    <row r="38" spans="1:6" ht="15.75" customHeight="1">
      <c r="A38" s="39" t="s">
        <v>26</v>
      </c>
      <c r="B38" s="40" t="s">
        <v>28</v>
      </c>
      <c r="C38" s="40" t="s">
        <v>44</v>
      </c>
      <c r="D38" s="41" t="s">
        <v>61</v>
      </c>
      <c r="E38" s="41"/>
      <c r="F38" s="42" t="s">
        <v>49</v>
      </c>
    </row>
    <row r="39" spans="1:6" ht="15.75" customHeight="1" thickBot="1">
      <c r="A39" s="43" t="s">
        <v>0</v>
      </c>
      <c r="B39" s="44" t="s">
        <v>1</v>
      </c>
      <c r="C39" s="44" t="s">
        <v>2</v>
      </c>
      <c r="D39" s="44" t="s">
        <v>3</v>
      </c>
      <c r="E39" s="44"/>
      <c r="F39" s="45" t="s">
        <v>5</v>
      </c>
    </row>
    <row r="40" spans="1:6" ht="18" customHeight="1"/>
    <row r="43" spans="1:6" ht="26.25">
      <c r="E43" s="46"/>
      <c r="F43" s="47"/>
    </row>
  </sheetData>
  <mergeCells count="35">
    <mergeCell ref="A2:F2"/>
    <mergeCell ref="B7:F7"/>
    <mergeCell ref="A8:F8"/>
    <mergeCell ref="A9:F9"/>
    <mergeCell ref="A12:F12"/>
    <mergeCell ref="A20:F27"/>
    <mergeCell ref="A13:F13"/>
    <mergeCell ref="A15:F15"/>
    <mergeCell ref="A16:F16"/>
    <mergeCell ref="A17:F17"/>
    <mergeCell ref="A19:F19"/>
    <mergeCell ref="A29:B29"/>
    <mergeCell ref="C29:D29"/>
    <mergeCell ref="E29:F29"/>
    <mergeCell ref="A30:B30"/>
    <mergeCell ref="C30:D30"/>
    <mergeCell ref="E30:F30"/>
    <mergeCell ref="A31:B31"/>
    <mergeCell ref="C31:D31"/>
    <mergeCell ref="E31:F31"/>
    <mergeCell ref="A32:B32"/>
    <mergeCell ref="C32:D32"/>
    <mergeCell ref="E32:F32"/>
    <mergeCell ref="A33:B33"/>
    <mergeCell ref="C33:D33"/>
    <mergeCell ref="E33:F33"/>
    <mergeCell ref="A34:B34"/>
    <mergeCell ref="C34:D34"/>
    <mergeCell ref="E34:F34"/>
    <mergeCell ref="A35:B35"/>
    <mergeCell ref="C35:D35"/>
    <mergeCell ref="E35:F35"/>
    <mergeCell ref="A36:B36"/>
    <mergeCell ref="C36:D36"/>
    <mergeCell ref="E36:F36"/>
  </mergeCells>
  <phoneticPr fontId="50" type="noConversion"/>
  <printOptions horizontalCentered="1" verticalCentered="1"/>
  <pageMargins left="0.70866141732283472" right="0.70866141732283472" top="0" bottom="9.2708333333333341E-3" header="0.31496062992125984" footer="0.31496062992125984"/>
  <pageSetup paperSize="9" scale="92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48"/>
  <sheetViews>
    <sheetView zoomScaleNormal="100" zoomScaleSheetLayoutView="100" workbookViewId="0">
      <selection activeCell="E7" sqref="E7"/>
    </sheetView>
  </sheetViews>
  <sheetFormatPr baseColWidth="10" defaultColWidth="11.42578125" defaultRowHeight="12.75"/>
  <cols>
    <col min="1" max="1" width="6.7109375" style="14" customWidth="1"/>
    <col min="2" max="2" width="10.7109375" style="14" customWidth="1"/>
    <col min="3" max="3" width="8.85546875" style="14" customWidth="1"/>
    <col min="4" max="4" width="30.7109375" style="14" customWidth="1"/>
    <col min="5" max="6" width="9.42578125" style="14" customWidth="1"/>
    <col min="7" max="7" width="11" style="14" customWidth="1"/>
    <col min="8" max="16384" width="11.42578125" style="14"/>
  </cols>
  <sheetData>
    <row r="1" spans="1:7" ht="39.75" customHeight="1">
      <c r="A1" s="167"/>
      <c r="B1" s="167"/>
      <c r="C1" s="167"/>
      <c r="D1" s="167"/>
      <c r="E1" s="167"/>
      <c r="F1" s="167"/>
      <c r="G1" s="167"/>
    </row>
    <row r="2" spans="1:7" ht="57" customHeight="1" thickBot="1"/>
    <row r="3" spans="1:7" ht="25.5" customHeight="1" thickBot="1">
      <c r="A3" s="164" t="s">
        <v>9</v>
      </c>
      <c r="B3" s="165"/>
      <c r="C3" s="165"/>
      <c r="D3" s="165"/>
      <c r="E3" s="165"/>
      <c r="F3" s="165"/>
      <c r="G3" s="166"/>
    </row>
    <row r="5" spans="1:7" ht="5.25" customHeight="1" thickBot="1"/>
    <row r="6" spans="1:7" ht="14.25" customHeight="1">
      <c r="A6" s="1" t="s">
        <v>17</v>
      </c>
      <c r="B6" s="2" t="s">
        <v>6</v>
      </c>
      <c r="C6" s="2" t="s">
        <v>7</v>
      </c>
      <c r="D6" s="2" t="s">
        <v>8</v>
      </c>
      <c r="E6" s="2" t="s">
        <v>10</v>
      </c>
      <c r="F6" s="2" t="s">
        <v>11</v>
      </c>
      <c r="G6" s="3" t="s">
        <v>12</v>
      </c>
    </row>
    <row r="7" spans="1:7" ht="14.25" customHeight="1">
      <c r="A7" s="4" t="s">
        <v>49</v>
      </c>
      <c r="B7" s="25">
        <v>45273</v>
      </c>
      <c r="C7" s="5" t="s">
        <v>20</v>
      </c>
      <c r="D7" s="6" t="s">
        <v>16</v>
      </c>
      <c r="E7" s="26" t="s">
        <v>59</v>
      </c>
      <c r="F7" s="27"/>
      <c r="G7" s="7"/>
    </row>
    <row r="8" spans="1:7" ht="14.25" customHeight="1">
      <c r="A8" s="4"/>
      <c r="B8" s="25"/>
      <c r="C8" s="5"/>
      <c r="D8" s="6"/>
      <c r="E8" s="26"/>
      <c r="F8" s="27"/>
      <c r="G8" s="7"/>
    </row>
    <row r="9" spans="1:7" ht="14.25" customHeight="1">
      <c r="A9" s="4"/>
      <c r="B9" s="50"/>
      <c r="C9" s="5"/>
      <c r="D9" s="6"/>
      <c r="E9" s="5"/>
      <c r="F9" s="5"/>
      <c r="G9" s="7"/>
    </row>
    <row r="10" spans="1:7" ht="14.25" customHeight="1">
      <c r="A10" s="4"/>
      <c r="B10" s="5"/>
      <c r="C10" s="5"/>
      <c r="D10" s="6"/>
      <c r="E10" s="5"/>
      <c r="F10" s="5"/>
      <c r="G10" s="7"/>
    </row>
    <row r="11" spans="1:7" ht="14.25" customHeight="1">
      <c r="A11" s="4"/>
      <c r="B11" s="5"/>
      <c r="C11" s="5"/>
      <c r="D11" s="6"/>
      <c r="E11" s="5"/>
      <c r="F11" s="5"/>
      <c r="G11" s="7"/>
    </row>
    <row r="12" spans="1:7" ht="14.25" customHeight="1">
      <c r="A12" s="4"/>
      <c r="B12" s="5"/>
      <c r="C12" s="5"/>
      <c r="D12" s="6"/>
      <c r="E12" s="5"/>
      <c r="F12" s="5"/>
      <c r="G12" s="7"/>
    </row>
    <row r="13" spans="1:7" ht="14.25" customHeight="1">
      <c r="A13" s="4"/>
      <c r="B13" s="5"/>
      <c r="C13" s="5"/>
      <c r="D13" s="6"/>
      <c r="E13" s="5"/>
      <c r="F13" s="5"/>
      <c r="G13" s="7"/>
    </row>
    <row r="14" spans="1:7" ht="14.25" customHeight="1">
      <c r="A14" s="8"/>
      <c r="B14" s="9"/>
      <c r="C14" s="9"/>
      <c r="D14" s="9"/>
      <c r="E14" s="9"/>
      <c r="F14" s="9"/>
      <c r="G14" s="10"/>
    </row>
    <row r="15" spans="1:7" ht="14.25" customHeight="1">
      <c r="A15" s="8"/>
      <c r="B15" s="9"/>
      <c r="C15" s="9"/>
      <c r="D15" s="9"/>
      <c r="E15" s="9"/>
      <c r="F15" s="9"/>
      <c r="G15" s="10"/>
    </row>
    <row r="16" spans="1:7" ht="14.25" customHeight="1">
      <c r="A16" s="4"/>
      <c r="B16" s="5"/>
      <c r="C16" s="5"/>
      <c r="D16" s="6"/>
      <c r="E16" s="5"/>
      <c r="F16" s="5"/>
      <c r="G16" s="7"/>
    </row>
    <row r="17" spans="1:7" ht="14.25" customHeight="1">
      <c r="A17" s="4"/>
      <c r="B17" s="5"/>
      <c r="C17" s="5"/>
      <c r="D17" s="6"/>
      <c r="E17" s="5"/>
      <c r="F17" s="5"/>
      <c r="G17" s="7"/>
    </row>
    <row r="18" spans="1:7" ht="14.25" customHeight="1">
      <c r="A18" s="4"/>
      <c r="B18" s="5"/>
      <c r="C18" s="5"/>
      <c r="D18" s="6"/>
      <c r="E18" s="5"/>
      <c r="F18" s="5"/>
      <c r="G18" s="7"/>
    </row>
    <row r="19" spans="1:7" ht="14.25" customHeight="1">
      <c r="A19" s="4"/>
      <c r="B19" s="5"/>
      <c r="C19" s="5"/>
      <c r="D19" s="6"/>
      <c r="E19" s="5"/>
      <c r="F19" s="5"/>
      <c r="G19" s="7"/>
    </row>
    <row r="20" spans="1:7" ht="14.25" customHeight="1">
      <c r="A20" s="8"/>
      <c r="B20" s="9"/>
      <c r="C20" s="9"/>
      <c r="D20" s="9"/>
      <c r="E20" s="9"/>
      <c r="F20" s="9"/>
      <c r="G20" s="10"/>
    </row>
    <row r="21" spans="1:7" ht="14.25" customHeight="1">
      <c r="A21" s="8"/>
      <c r="B21" s="9"/>
      <c r="C21" s="9"/>
      <c r="D21" s="9"/>
      <c r="E21" s="9"/>
      <c r="F21" s="9"/>
      <c r="G21" s="10"/>
    </row>
    <row r="22" spans="1:7" ht="15" customHeight="1">
      <c r="A22" s="8"/>
      <c r="B22" s="9"/>
      <c r="C22" s="9"/>
      <c r="D22" s="9"/>
      <c r="E22" s="9"/>
      <c r="F22" s="9"/>
      <c r="G22" s="10"/>
    </row>
    <row r="23" spans="1:7" ht="14.25" customHeight="1" thickBot="1">
      <c r="A23" s="11"/>
      <c r="B23" s="12"/>
      <c r="C23" s="12"/>
      <c r="D23" s="12"/>
      <c r="E23" s="12"/>
      <c r="F23" s="12"/>
      <c r="G23" s="13"/>
    </row>
    <row r="24" spans="1:7" ht="45.75" customHeight="1" thickBot="1"/>
    <row r="25" spans="1:7" ht="15.75" customHeight="1">
      <c r="C25" s="161" t="s">
        <v>19</v>
      </c>
      <c r="D25" s="162"/>
      <c r="E25" s="163"/>
    </row>
    <row r="26" spans="1:7">
      <c r="C26" s="15" t="s">
        <v>13</v>
      </c>
      <c r="D26" s="16"/>
      <c r="E26" s="17"/>
    </row>
    <row r="27" spans="1:7">
      <c r="C27" s="18"/>
      <c r="D27" s="19"/>
      <c r="E27" s="20"/>
    </row>
    <row r="28" spans="1:7">
      <c r="C28" s="18" t="s">
        <v>14</v>
      </c>
      <c r="D28" s="19"/>
      <c r="E28" s="20"/>
    </row>
    <row r="29" spans="1:7">
      <c r="C29" s="18"/>
      <c r="D29" s="19"/>
      <c r="E29" s="20"/>
    </row>
    <row r="30" spans="1:7">
      <c r="C30" s="18" t="s">
        <v>15</v>
      </c>
      <c r="D30" s="19"/>
      <c r="E30" s="20"/>
    </row>
    <row r="31" spans="1:7">
      <c r="C31" s="21"/>
      <c r="D31" s="19"/>
      <c r="E31" s="20"/>
    </row>
    <row r="32" spans="1:7">
      <c r="C32" s="21"/>
      <c r="D32" s="19"/>
      <c r="E32" s="20"/>
    </row>
    <row r="33" spans="3:5">
      <c r="C33" s="21"/>
      <c r="D33" s="19"/>
      <c r="E33" s="20"/>
    </row>
    <row r="34" spans="3:5">
      <c r="C34" s="21"/>
      <c r="D34" s="19"/>
      <c r="E34" s="20"/>
    </row>
    <row r="35" spans="3:5">
      <c r="C35" s="21"/>
      <c r="D35" s="19"/>
      <c r="E35" s="20"/>
    </row>
    <row r="36" spans="3:5">
      <c r="C36" s="21"/>
      <c r="D36" s="19"/>
      <c r="E36" s="20"/>
    </row>
    <row r="37" spans="3:5" ht="27" customHeight="1" thickBot="1">
      <c r="C37" s="22"/>
      <c r="D37" s="23"/>
      <c r="E37" s="24"/>
    </row>
    <row r="48" spans="3:5" ht="23.25" customHeight="1"/>
  </sheetData>
  <mergeCells count="3">
    <mergeCell ref="C25:E25"/>
    <mergeCell ref="A3:G3"/>
    <mergeCell ref="A1:G1"/>
  </mergeCells>
  <phoneticPr fontId="49" type="noConversion"/>
  <printOptions horizontalCentered="1"/>
  <pageMargins left="0.70866141732283472" right="0.70866141732283472" top="0.51041666666666663" bottom="0.70833333333333337" header="0.31496062992125984" footer="0.51041666666666663"/>
  <pageSetup paperSize="9" fitToHeight="0" orientation="portrait" horizontalDpi="1200" verticalDpi="1200" r:id="rId1"/>
  <headerFooter>
    <oddFooter>&amp;L&amp;F&amp;RPage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CF5D60-4FA1-4A6C-807B-6759E8D09F78}">
  <dimension ref="A1:M171"/>
  <sheetViews>
    <sheetView zoomScale="70" zoomScaleNormal="70" workbookViewId="0">
      <selection activeCell="B24" sqref="B24"/>
    </sheetView>
  </sheetViews>
  <sheetFormatPr baseColWidth="10" defaultColWidth="11.42578125" defaultRowHeight="15"/>
  <cols>
    <col min="1" max="1" width="11.28515625" style="56" customWidth="1"/>
    <col min="2" max="2" width="88" style="57" bestFit="1" customWidth="1"/>
    <col min="3" max="3" width="11.85546875" style="55" customWidth="1"/>
    <col min="4" max="4" width="13.42578125" style="58" customWidth="1"/>
    <col min="5" max="5" width="13.42578125" style="116" customWidth="1"/>
    <col min="6" max="6" width="14.7109375" style="58" bestFit="1" customWidth="1"/>
    <col min="7" max="7" width="12.140625" bestFit="1" customWidth="1"/>
    <col min="8" max="16384" width="11.42578125" style="57"/>
  </cols>
  <sheetData>
    <row r="1" spans="1:6" ht="40.9" customHeight="1">
      <c r="E1" s="168" t="s">
        <v>62</v>
      </c>
      <c r="F1" s="169"/>
    </row>
    <row r="2" spans="1:6" ht="24.95" customHeight="1">
      <c r="A2" s="117" t="s">
        <v>4</v>
      </c>
      <c r="B2" s="118" t="s">
        <v>63</v>
      </c>
      <c r="C2" s="118" t="s">
        <v>58</v>
      </c>
      <c r="D2" s="119" t="s">
        <v>64</v>
      </c>
      <c r="E2" s="120" t="s">
        <v>48</v>
      </c>
      <c r="F2" s="121" t="s">
        <v>65</v>
      </c>
    </row>
    <row r="3" spans="1:6" ht="5.0999999999999996" customHeight="1">
      <c r="A3" s="59"/>
      <c r="B3" s="60"/>
      <c r="C3" s="61"/>
      <c r="D3" s="62"/>
      <c r="E3" s="63"/>
      <c r="F3" s="64"/>
    </row>
    <row r="4" spans="1:6">
      <c r="A4" s="65" t="s">
        <v>66</v>
      </c>
      <c r="B4" s="66" t="s">
        <v>67</v>
      </c>
      <c r="C4" s="66"/>
      <c r="D4" s="66"/>
      <c r="E4" s="66"/>
      <c r="F4" s="66"/>
    </row>
    <row r="5" spans="1:6">
      <c r="A5" s="59" t="s">
        <v>68</v>
      </c>
      <c r="B5" s="67" t="s">
        <v>69</v>
      </c>
      <c r="C5" s="61" t="s">
        <v>55</v>
      </c>
      <c r="D5" s="62">
        <v>0</v>
      </c>
      <c r="E5" s="63">
        <v>1</v>
      </c>
      <c r="F5" s="64">
        <f t="shared" ref="F5:F15" si="0">$D5*E5</f>
        <v>0</v>
      </c>
    </row>
    <row r="6" spans="1:6">
      <c r="A6" s="59" t="s">
        <v>70</v>
      </c>
      <c r="B6" s="67" t="s">
        <v>71</v>
      </c>
      <c r="C6" s="61" t="s">
        <v>55</v>
      </c>
      <c r="D6" s="62">
        <v>0</v>
      </c>
      <c r="E6" s="63">
        <v>1</v>
      </c>
      <c r="F6" s="64">
        <f t="shared" si="0"/>
        <v>0</v>
      </c>
    </row>
    <row r="7" spans="1:6">
      <c r="A7" s="59" t="s">
        <v>72</v>
      </c>
      <c r="B7" s="67" t="s">
        <v>73</v>
      </c>
      <c r="C7" s="61" t="s">
        <v>55</v>
      </c>
      <c r="D7" s="62">
        <v>0</v>
      </c>
      <c r="E7" s="63">
        <v>1</v>
      </c>
      <c r="F7" s="64">
        <f t="shared" si="0"/>
        <v>0</v>
      </c>
    </row>
    <row r="8" spans="1:6">
      <c r="A8" s="59" t="s">
        <v>74</v>
      </c>
      <c r="B8" s="67" t="s">
        <v>75</v>
      </c>
      <c r="C8" s="61" t="s">
        <v>55</v>
      </c>
      <c r="D8" s="62">
        <v>0</v>
      </c>
      <c r="E8" s="63">
        <v>1</v>
      </c>
      <c r="F8" s="64">
        <f t="shared" si="0"/>
        <v>0</v>
      </c>
    </row>
    <row r="9" spans="1:6">
      <c r="A9" s="59" t="s">
        <v>76</v>
      </c>
      <c r="B9" s="67" t="s">
        <v>77</v>
      </c>
      <c r="C9" s="61" t="s">
        <v>55</v>
      </c>
      <c r="D9" s="62">
        <v>0</v>
      </c>
      <c r="E9" s="63">
        <v>1</v>
      </c>
      <c r="F9" s="64">
        <f t="shared" si="0"/>
        <v>0</v>
      </c>
    </row>
    <row r="10" spans="1:6">
      <c r="A10" s="59" t="s">
        <v>78</v>
      </c>
      <c r="B10" s="67" t="s">
        <v>79</v>
      </c>
      <c r="C10" s="61" t="s">
        <v>55</v>
      </c>
      <c r="D10" s="62">
        <v>0</v>
      </c>
      <c r="E10" s="63">
        <v>1</v>
      </c>
      <c r="F10" s="64">
        <f t="shared" si="0"/>
        <v>0</v>
      </c>
    </row>
    <row r="11" spans="1:6">
      <c r="A11" s="59" t="s">
        <v>80</v>
      </c>
      <c r="B11" s="67" t="s">
        <v>81</v>
      </c>
      <c r="C11" s="61" t="s">
        <v>55</v>
      </c>
      <c r="D11" s="62">
        <v>0</v>
      </c>
      <c r="E11" s="63">
        <v>1</v>
      </c>
      <c r="F11" s="64">
        <f t="shared" si="0"/>
        <v>0</v>
      </c>
    </row>
    <row r="12" spans="1:6">
      <c r="A12" s="59" t="s">
        <v>82</v>
      </c>
      <c r="B12" s="67" t="s">
        <v>83</v>
      </c>
      <c r="C12" s="61" t="s">
        <v>55</v>
      </c>
      <c r="D12" s="62">
        <v>0</v>
      </c>
      <c r="E12" s="63">
        <v>1</v>
      </c>
      <c r="F12" s="64">
        <f t="shared" si="0"/>
        <v>0</v>
      </c>
    </row>
    <row r="13" spans="1:6">
      <c r="A13" s="59" t="s">
        <v>84</v>
      </c>
      <c r="B13" s="67" t="s">
        <v>85</v>
      </c>
      <c r="C13" s="61" t="s">
        <v>55</v>
      </c>
      <c r="D13" s="62">
        <v>0</v>
      </c>
      <c r="E13" s="63">
        <v>1</v>
      </c>
      <c r="F13" s="64">
        <f t="shared" si="0"/>
        <v>0</v>
      </c>
    </row>
    <row r="14" spans="1:6">
      <c r="A14" s="59" t="s">
        <v>86</v>
      </c>
      <c r="B14" s="68" t="s">
        <v>87</v>
      </c>
      <c r="C14" s="61" t="s">
        <v>24</v>
      </c>
      <c r="D14" s="62">
        <v>0</v>
      </c>
      <c r="E14" s="63">
        <v>30</v>
      </c>
      <c r="F14" s="64">
        <f t="shared" si="0"/>
        <v>0</v>
      </c>
    </row>
    <row r="15" spans="1:6">
      <c r="A15" s="59" t="s">
        <v>88</v>
      </c>
      <c r="B15" s="68" t="s">
        <v>89</v>
      </c>
      <c r="C15" s="61" t="s">
        <v>55</v>
      </c>
      <c r="D15" s="62">
        <v>0</v>
      </c>
      <c r="E15" s="63">
        <v>1</v>
      </c>
      <c r="F15" s="64">
        <f t="shared" si="0"/>
        <v>0</v>
      </c>
    </row>
    <row r="16" spans="1:6">
      <c r="A16" s="69" t="s">
        <v>90</v>
      </c>
      <c r="B16" s="70" t="str">
        <f>B4</f>
        <v>TRAVAUX PRÉPARATOIRES</v>
      </c>
      <c r="C16" s="70"/>
      <c r="D16" s="71"/>
      <c r="E16" s="72"/>
      <c r="F16" s="73">
        <f>SUM(F5:F15)</f>
        <v>0</v>
      </c>
    </row>
    <row r="17" spans="1:13" ht="4.9000000000000004" customHeight="1">
      <c r="A17" s="59"/>
      <c r="B17" s="60"/>
      <c r="C17" s="61"/>
      <c r="D17" s="62"/>
      <c r="E17" s="63"/>
      <c r="F17" s="64"/>
    </row>
    <row r="18" spans="1:13">
      <c r="A18" s="65" t="s">
        <v>91</v>
      </c>
      <c r="B18" s="66" t="s">
        <v>92</v>
      </c>
      <c r="C18" s="66"/>
      <c r="D18" s="66"/>
      <c r="E18" s="66"/>
      <c r="F18" s="66"/>
    </row>
    <row r="19" spans="1:13" s="81" customFormat="1">
      <c r="A19" s="74" t="s">
        <v>51</v>
      </c>
      <c r="B19" s="75" t="s">
        <v>93</v>
      </c>
      <c r="C19" s="76"/>
      <c r="D19" s="77"/>
      <c r="E19" s="78"/>
      <c r="F19" s="79"/>
      <c r="G19"/>
      <c r="H19" s="80"/>
      <c r="I19" s="80"/>
      <c r="J19" s="80"/>
      <c r="K19" s="80"/>
      <c r="L19" s="80"/>
      <c r="M19" s="80"/>
    </row>
    <row r="20" spans="1:13" s="81" customFormat="1">
      <c r="A20" s="82" t="s">
        <v>94</v>
      </c>
      <c r="B20" s="83" t="s">
        <v>95</v>
      </c>
      <c r="C20" s="76" t="s">
        <v>57</v>
      </c>
      <c r="D20" s="77">
        <v>0</v>
      </c>
      <c r="E20" s="78">
        <v>195</v>
      </c>
      <c r="F20" s="64">
        <f>$D20*E20</f>
        <v>0</v>
      </c>
      <c r="G20"/>
      <c r="H20" s="80"/>
      <c r="I20" s="80"/>
      <c r="J20" s="80"/>
      <c r="K20" s="80"/>
      <c r="L20" s="80"/>
      <c r="M20" s="80"/>
    </row>
    <row r="21" spans="1:13" s="81" customFormat="1">
      <c r="A21" s="82" t="s">
        <v>96</v>
      </c>
      <c r="B21" s="83" t="s">
        <v>97</v>
      </c>
      <c r="C21" s="76" t="s">
        <v>57</v>
      </c>
      <c r="D21" s="77">
        <v>0</v>
      </c>
      <c r="E21" s="78">
        <v>0</v>
      </c>
      <c r="F21" s="64">
        <f>$D21*E21</f>
        <v>0</v>
      </c>
      <c r="G21"/>
      <c r="H21" s="80"/>
      <c r="I21" s="80"/>
      <c r="J21" s="80"/>
      <c r="K21" s="80"/>
      <c r="L21" s="80"/>
      <c r="M21" s="80"/>
    </row>
    <row r="22" spans="1:13" s="81" customFormat="1">
      <c r="A22" s="74" t="s">
        <v>52</v>
      </c>
      <c r="B22" s="75" t="s">
        <v>98</v>
      </c>
      <c r="C22" s="76"/>
      <c r="D22" s="77"/>
      <c r="E22" s="78"/>
      <c r="F22" s="79"/>
      <c r="G22"/>
      <c r="H22" s="80"/>
      <c r="I22" s="80"/>
      <c r="J22" s="80"/>
      <c r="K22" s="80"/>
      <c r="L22" s="80"/>
      <c r="M22" s="80"/>
    </row>
    <row r="23" spans="1:13" s="81" customFormat="1">
      <c r="A23" s="82" t="s">
        <v>53</v>
      </c>
      <c r="B23" s="83" t="s">
        <v>99</v>
      </c>
      <c r="C23" s="76" t="s">
        <v>57</v>
      </c>
      <c r="D23" s="77">
        <v>0</v>
      </c>
      <c r="E23" s="78">
        <v>1650</v>
      </c>
      <c r="F23" s="64">
        <f>$D23*E23</f>
        <v>0</v>
      </c>
      <c r="G23"/>
    </row>
    <row r="24" spans="1:13" s="81" customFormat="1" ht="30">
      <c r="A24" s="82" t="s">
        <v>54</v>
      </c>
      <c r="B24" s="83" t="s">
        <v>100</v>
      </c>
      <c r="C24" s="76" t="s">
        <v>57</v>
      </c>
      <c r="D24" s="77">
        <v>0</v>
      </c>
      <c r="E24" s="78">
        <f>2610-E23</f>
        <v>960</v>
      </c>
      <c r="F24" s="64">
        <f t="shared" ref="F24:F27" si="1">$D24*E24</f>
        <v>0</v>
      </c>
      <c r="G24"/>
    </row>
    <row r="25" spans="1:13" s="81" customFormat="1" ht="30">
      <c r="A25" s="82" t="s">
        <v>56</v>
      </c>
      <c r="B25" s="83" t="s">
        <v>101</v>
      </c>
      <c r="C25" s="76" t="s">
        <v>55</v>
      </c>
      <c r="D25" s="77">
        <v>0</v>
      </c>
      <c r="E25" s="78">
        <v>1</v>
      </c>
      <c r="F25" s="79">
        <f t="shared" si="1"/>
        <v>0</v>
      </c>
      <c r="G25" s="80"/>
    </row>
    <row r="26" spans="1:13" s="81" customFormat="1">
      <c r="A26" s="82" t="s">
        <v>102</v>
      </c>
      <c r="B26" s="84" t="s">
        <v>103</v>
      </c>
      <c r="C26" s="76" t="s">
        <v>29</v>
      </c>
      <c r="D26" s="77">
        <v>0</v>
      </c>
      <c r="E26" s="78">
        <v>1550</v>
      </c>
      <c r="F26" s="64">
        <f t="shared" si="1"/>
        <v>0</v>
      </c>
      <c r="G26"/>
    </row>
    <row r="27" spans="1:13" s="81" customFormat="1">
      <c r="A27" s="82" t="s">
        <v>104</v>
      </c>
      <c r="B27" s="84" t="s">
        <v>105</v>
      </c>
      <c r="C27" s="76" t="s">
        <v>55</v>
      </c>
      <c r="D27" s="77">
        <v>0</v>
      </c>
      <c r="E27" s="78">
        <v>1</v>
      </c>
      <c r="F27" s="64">
        <f t="shared" si="1"/>
        <v>0</v>
      </c>
      <c r="G27"/>
    </row>
    <row r="28" spans="1:13">
      <c r="A28" s="69" t="s">
        <v>90</v>
      </c>
      <c r="B28" s="70" t="str">
        <f>B18</f>
        <v>TERRASSEMENT GÉNÉRAUX</v>
      </c>
      <c r="C28" s="70"/>
      <c r="D28" s="71"/>
      <c r="E28" s="72"/>
      <c r="F28" s="73">
        <f>SUM(F20:F27)</f>
        <v>0</v>
      </c>
      <c r="H28"/>
      <c r="I28"/>
      <c r="J28"/>
      <c r="K28"/>
      <c r="L28"/>
      <c r="M28"/>
    </row>
    <row r="29" spans="1:13" ht="5.0999999999999996" customHeight="1">
      <c r="A29" s="59"/>
      <c r="B29" s="60"/>
      <c r="C29" s="61"/>
      <c r="D29" s="62"/>
      <c r="E29" s="63"/>
      <c r="F29" s="64"/>
    </row>
    <row r="30" spans="1:13">
      <c r="A30" s="65" t="s">
        <v>106</v>
      </c>
      <c r="B30" s="66" t="s">
        <v>107</v>
      </c>
      <c r="C30" s="66"/>
      <c r="D30" s="66"/>
      <c r="E30" s="66"/>
      <c r="F30" s="66"/>
    </row>
    <row r="31" spans="1:13">
      <c r="A31" s="85" t="s">
        <v>108</v>
      </c>
      <c r="B31" s="86" t="s">
        <v>109</v>
      </c>
      <c r="C31" s="61"/>
      <c r="D31" s="62"/>
      <c r="E31" s="63"/>
      <c r="F31" s="64"/>
    </row>
    <row r="32" spans="1:13">
      <c r="A32" s="59" t="s">
        <v>110</v>
      </c>
      <c r="B32" s="87" t="s">
        <v>111</v>
      </c>
      <c r="C32" s="61" t="s">
        <v>29</v>
      </c>
      <c r="D32" s="62">
        <v>0</v>
      </c>
      <c r="E32" s="63">
        <v>270</v>
      </c>
      <c r="F32" s="64">
        <f>$D32*E32</f>
        <v>0</v>
      </c>
    </row>
    <row r="33" spans="1:6">
      <c r="A33" s="59" t="s">
        <v>112</v>
      </c>
      <c r="B33" s="87" t="s">
        <v>113</v>
      </c>
      <c r="C33" s="61" t="s">
        <v>29</v>
      </c>
      <c r="D33" s="62">
        <v>0</v>
      </c>
      <c r="E33" s="63">
        <v>270</v>
      </c>
      <c r="F33" s="64">
        <f>$D33*E33</f>
        <v>0</v>
      </c>
    </row>
    <row r="34" spans="1:6">
      <c r="A34" s="85" t="s">
        <v>114</v>
      </c>
      <c r="B34" s="86" t="s">
        <v>115</v>
      </c>
      <c r="C34" s="61"/>
      <c r="D34" s="62"/>
      <c r="E34" s="63"/>
      <c r="F34" s="64"/>
    </row>
    <row r="35" spans="1:6">
      <c r="A35" s="59" t="s">
        <v>116</v>
      </c>
      <c r="B35" s="87" t="s">
        <v>111</v>
      </c>
      <c r="C35" s="61" t="s">
        <v>29</v>
      </c>
      <c r="D35" s="62">
        <v>0</v>
      </c>
      <c r="E35" s="63">
        <v>450</v>
      </c>
      <c r="F35" s="64">
        <f>$D35*E35</f>
        <v>0</v>
      </c>
    </row>
    <row r="36" spans="1:6">
      <c r="A36" s="59" t="s">
        <v>117</v>
      </c>
      <c r="B36" s="88" t="s">
        <v>118</v>
      </c>
      <c r="C36" s="61" t="s">
        <v>29</v>
      </c>
      <c r="D36" s="62">
        <v>0</v>
      </c>
      <c r="E36" s="63">
        <f>E35</f>
        <v>450</v>
      </c>
      <c r="F36" s="64">
        <f t="shared" ref="F36:F41" si="2">$D36*E36</f>
        <v>0</v>
      </c>
    </row>
    <row r="37" spans="1:6">
      <c r="A37" s="59" t="s">
        <v>119</v>
      </c>
      <c r="B37" s="87" t="s">
        <v>120</v>
      </c>
      <c r="C37" s="61" t="s">
        <v>29</v>
      </c>
      <c r="D37" s="62">
        <v>0</v>
      </c>
      <c r="E37" s="63">
        <f>E35</f>
        <v>450</v>
      </c>
      <c r="F37" s="64">
        <f t="shared" si="2"/>
        <v>0</v>
      </c>
    </row>
    <row r="38" spans="1:6">
      <c r="A38" s="59" t="s">
        <v>121</v>
      </c>
      <c r="B38" s="87" t="s">
        <v>122</v>
      </c>
      <c r="C38" s="61" t="s">
        <v>29</v>
      </c>
      <c r="D38" s="62">
        <v>0</v>
      </c>
      <c r="E38" s="63">
        <f>E35</f>
        <v>450</v>
      </c>
      <c r="F38" s="64">
        <f t="shared" si="2"/>
        <v>0</v>
      </c>
    </row>
    <row r="39" spans="1:6">
      <c r="A39" s="59" t="s">
        <v>123</v>
      </c>
      <c r="B39" s="87" t="s">
        <v>124</v>
      </c>
      <c r="C39" s="61" t="s">
        <v>29</v>
      </c>
      <c r="D39" s="62">
        <v>0</v>
      </c>
      <c r="E39" s="63">
        <f>E35</f>
        <v>450</v>
      </c>
      <c r="F39" s="64">
        <f t="shared" si="2"/>
        <v>0</v>
      </c>
    </row>
    <row r="40" spans="1:6">
      <c r="A40" s="59" t="s">
        <v>125</v>
      </c>
      <c r="B40" s="87" t="s">
        <v>126</v>
      </c>
      <c r="C40" s="61" t="s">
        <v>29</v>
      </c>
      <c r="D40" s="62">
        <v>0</v>
      </c>
      <c r="E40" s="63">
        <f>E35</f>
        <v>450</v>
      </c>
      <c r="F40" s="64">
        <f t="shared" si="2"/>
        <v>0</v>
      </c>
    </row>
    <row r="41" spans="1:6">
      <c r="A41" s="59" t="s">
        <v>127</v>
      </c>
      <c r="B41" s="87" t="s">
        <v>128</v>
      </c>
      <c r="C41" s="61" t="s">
        <v>29</v>
      </c>
      <c r="D41" s="62">
        <v>0</v>
      </c>
      <c r="E41" s="63">
        <f>E35</f>
        <v>450</v>
      </c>
      <c r="F41" s="64">
        <f t="shared" si="2"/>
        <v>0</v>
      </c>
    </row>
    <row r="42" spans="1:6">
      <c r="A42" s="85" t="s">
        <v>129</v>
      </c>
      <c r="B42" s="86" t="s">
        <v>130</v>
      </c>
      <c r="C42" s="61"/>
      <c r="D42" s="62"/>
      <c r="E42" s="63"/>
      <c r="F42" s="64"/>
    </row>
    <row r="43" spans="1:6">
      <c r="A43" s="59" t="s">
        <v>131</v>
      </c>
      <c r="B43" s="87" t="s">
        <v>111</v>
      </c>
      <c r="C43" s="61" t="s">
        <v>29</v>
      </c>
      <c r="D43" s="62">
        <v>0</v>
      </c>
      <c r="E43" s="63">
        <v>210</v>
      </c>
      <c r="F43" s="64">
        <f>$D43*E43</f>
        <v>0</v>
      </c>
    </row>
    <row r="44" spans="1:6">
      <c r="A44" s="59" t="s">
        <v>132</v>
      </c>
      <c r="B44" s="88" t="s">
        <v>118</v>
      </c>
      <c r="C44" s="61" t="s">
        <v>57</v>
      </c>
      <c r="D44" s="62">
        <v>0</v>
      </c>
      <c r="E44" s="63">
        <f>E43</f>
        <v>210</v>
      </c>
      <c r="F44" s="64">
        <f t="shared" ref="F44:F47" si="3">$D44*E44</f>
        <v>0</v>
      </c>
    </row>
    <row r="45" spans="1:6">
      <c r="A45" s="59" t="s">
        <v>133</v>
      </c>
      <c r="B45" s="87" t="s">
        <v>120</v>
      </c>
      <c r="C45" s="61" t="s">
        <v>29</v>
      </c>
      <c r="D45" s="62">
        <v>0</v>
      </c>
      <c r="E45" s="63">
        <f>E43</f>
        <v>210</v>
      </c>
      <c r="F45" s="64">
        <f t="shared" si="3"/>
        <v>0</v>
      </c>
    </row>
    <row r="46" spans="1:6">
      <c r="A46" s="59" t="s">
        <v>134</v>
      </c>
      <c r="B46" s="87" t="s">
        <v>122</v>
      </c>
      <c r="C46" s="61" t="s">
        <v>29</v>
      </c>
      <c r="D46" s="62">
        <v>0</v>
      </c>
      <c r="E46" s="63">
        <f>E43</f>
        <v>210</v>
      </c>
      <c r="F46" s="64">
        <f t="shared" si="3"/>
        <v>0</v>
      </c>
    </row>
    <row r="47" spans="1:6">
      <c r="A47" s="59" t="s">
        <v>135</v>
      </c>
      <c r="B47" s="87" t="s">
        <v>136</v>
      </c>
      <c r="C47" s="61" t="s">
        <v>29</v>
      </c>
      <c r="D47" s="62">
        <v>0</v>
      </c>
      <c r="E47" s="63">
        <f>E43</f>
        <v>210</v>
      </c>
      <c r="F47" s="64">
        <f t="shared" si="3"/>
        <v>0</v>
      </c>
    </row>
    <row r="48" spans="1:6">
      <c r="A48" s="85" t="s">
        <v>137</v>
      </c>
      <c r="B48" s="86" t="s">
        <v>138</v>
      </c>
      <c r="C48" s="61"/>
      <c r="D48" s="62"/>
      <c r="E48" s="63"/>
      <c r="F48" s="64"/>
    </row>
    <row r="49" spans="1:6">
      <c r="A49" s="59" t="s">
        <v>139</v>
      </c>
      <c r="B49" s="87" t="s">
        <v>111</v>
      </c>
      <c r="C49" s="61" t="s">
        <v>29</v>
      </c>
      <c r="D49" s="62">
        <v>0</v>
      </c>
      <c r="E49" s="63">
        <v>110</v>
      </c>
      <c r="F49" s="64">
        <f>$D49*E49</f>
        <v>0</v>
      </c>
    </row>
    <row r="50" spans="1:6">
      <c r="A50" s="59" t="s">
        <v>140</v>
      </c>
      <c r="B50" s="88" t="s">
        <v>118</v>
      </c>
      <c r="C50" s="61" t="s">
        <v>57</v>
      </c>
      <c r="D50" s="62">
        <v>0</v>
      </c>
      <c r="E50" s="63">
        <f>E49</f>
        <v>110</v>
      </c>
      <c r="F50" s="64">
        <f t="shared" ref="F50" si="4">$D50*E50</f>
        <v>0</v>
      </c>
    </row>
    <row r="51" spans="1:6">
      <c r="A51" s="85" t="s">
        <v>141</v>
      </c>
      <c r="B51" s="86" t="s">
        <v>142</v>
      </c>
      <c r="C51" s="61"/>
      <c r="D51" s="62"/>
      <c r="E51" s="63"/>
      <c r="F51" s="64"/>
    </row>
    <row r="52" spans="1:6">
      <c r="A52" s="59" t="s">
        <v>143</v>
      </c>
      <c r="B52" s="87" t="s">
        <v>111</v>
      </c>
      <c r="C52" s="61" t="s">
        <v>29</v>
      </c>
      <c r="D52" s="62">
        <v>0</v>
      </c>
      <c r="E52" s="63">
        <v>65</v>
      </c>
      <c r="F52" s="64">
        <f>$D52*E52</f>
        <v>0</v>
      </c>
    </row>
    <row r="53" spans="1:6">
      <c r="A53" s="59" t="s">
        <v>144</v>
      </c>
      <c r="B53" s="88" t="s">
        <v>145</v>
      </c>
      <c r="C53" s="61" t="s">
        <v>57</v>
      </c>
      <c r="D53" s="62">
        <v>0</v>
      </c>
      <c r="E53" s="63">
        <f>E52</f>
        <v>65</v>
      </c>
      <c r="F53" s="64">
        <f t="shared" ref="F53:F62" si="5">$D53*E53</f>
        <v>0</v>
      </c>
    </row>
    <row r="54" spans="1:6">
      <c r="A54" s="59" t="s">
        <v>146</v>
      </c>
      <c r="B54" s="87" t="s">
        <v>120</v>
      </c>
      <c r="C54" s="61" t="s">
        <v>29</v>
      </c>
      <c r="D54" s="62">
        <v>0</v>
      </c>
      <c r="E54" s="63">
        <f>E52</f>
        <v>65</v>
      </c>
      <c r="F54" s="64">
        <f t="shared" si="5"/>
        <v>0</v>
      </c>
    </row>
    <row r="55" spans="1:6">
      <c r="A55" s="59" t="s">
        <v>147</v>
      </c>
      <c r="B55" s="87" t="s">
        <v>122</v>
      </c>
      <c r="C55" s="61" t="s">
        <v>29</v>
      </c>
      <c r="D55" s="62">
        <v>0</v>
      </c>
      <c r="E55" s="63">
        <f>E52</f>
        <v>65</v>
      </c>
      <c r="F55" s="64">
        <f t="shared" si="5"/>
        <v>0</v>
      </c>
    </row>
    <row r="56" spans="1:6">
      <c r="A56" s="59" t="s">
        <v>148</v>
      </c>
      <c r="B56" s="87" t="s">
        <v>149</v>
      </c>
      <c r="C56" s="61" t="s">
        <v>29</v>
      </c>
      <c r="D56" s="62">
        <v>0</v>
      </c>
      <c r="E56" s="63">
        <f>E52</f>
        <v>65</v>
      </c>
      <c r="F56" s="64">
        <f t="shared" si="5"/>
        <v>0</v>
      </c>
    </row>
    <row r="57" spans="1:6">
      <c r="A57" s="59" t="s">
        <v>150</v>
      </c>
      <c r="B57" s="67" t="s">
        <v>151</v>
      </c>
      <c r="C57" s="61" t="s">
        <v>29</v>
      </c>
      <c r="D57" s="62">
        <v>0</v>
      </c>
      <c r="E57" s="63">
        <v>75</v>
      </c>
      <c r="F57" s="64">
        <f t="shared" si="5"/>
        <v>0</v>
      </c>
    </row>
    <row r="58" spans="1:6">
      <c r="A58" s="85" t="s">
        <v>152</v>
      </c>
      <c r="B58" s="86" t="s">
        <v>153</v>
      </c>
      <c r="C58" s="61"/>
      <c r="D58" s="62"/>
      <c r="E58" s="63"/>
      <c r="F58" s="64"/>
    </row>
    <row r="59" spans="1:6">
      <c r="A59" s="59" t="s">
        <v>154</v>
      </c>
      <c r="B59" s="87" t="s">
        <v>155</v>
      </c>
      <c r="C59" s="61" t="s">
        <v>24</v>
      </c>
      <c r="D59" s="62">
        <v>0</v>
      </c>
      <c r="E59" s="63">
        <f>410*2</f>
        <v>820</v>
      </c>
      <c r="F59" s="64">
        <f>$D59*E59</f>
        <v>0</v>
      </c>
    </row>
    <row r="60" spans="1:6">
      <c r="A60" s="59" t="s">
        <v>156</v>
      </c>
      <c r="B60" s="87" t="s">
        <v>157</v>
      </c>
      <c r="C60" s="61" t="s">
        <v>29</v>
      </c>
      <c r="D60" s="62">
        <v>0</v>
      </c>
      <c r="E60" s="63">
        <v>495</v>
      </c>
      <c r="F60" s="64">
        <f t="shared" ref="F60:F61" si="6">$D60*E60</f>
        <v>0</v>
      </c>
    </row>
    <row r="61" spans="1:6">
      <c r="A61" s="59" t="s">
        <v>158</v>
      </c>
      <c r="B61" s="87" t="s">
        <v>159</v>
      </c>
      <c r="C61" s="61" t="s">
        <v>29</v>
      </c>
      <c r="D61" s="62">
        <v>0</v>
      </c>
      <c r="E61" s="63">
        <f>E60</f>
        <v>495</v>
      </c>
      <c r="F61" s="64">
        <f t="shared" si="6"/>
        <v>0</v>
      </c>
    </row>
    <row r="62" spans="1:6">
      <c r="A62" s="59" t="s">
        <v>160</v>
      </c>
      <c r="B62" s="67" t="s">
        <v>105</v>
      </c>
      <c r="C62" s="61" t="s">
        <v>55</v>
      </c>
      <c r="D62" s="62">
        <v>0</v>
      </c>
      <c r="E62" s="63">
        <v>0.75</v>
      </c>
      <c r="F62" s="64">
        <f t="shared" si="5"/>
        <v>0</v>
      </c>
    </row>
    <row r="63" spans="1:6">
      <c r="A63" s="69" t="s">
        <v>90</v>
      </c>
      <c r="B63" s="70" t="str">
        <f>B30</f>
        <v>STRUCTURES ET REVÊTEMENTS</v>
      </c>
      <c r="C63" s="70"/>
      <c r="D63" s="71"/>
      <c r="E63" s="72"/>
      <c r="F63" s="73">
        <f>SUM(F31:F62)</f>
        <v>0</v>
      </c>
    </row>
    <row r="64" spans="1:6" ht="5.0999999999999996" customHeight="1">
      <c r="A64" s="59"/>
      <c r="B64" s="60"/>
      <c r="C64" s="61"/>
      <c r="D64" s="62"/>
      <c r="E64" s="63"/>
      <c r="F64" s="64"/>
    </row>
    <row r="65" spans="1:6">
      <c r="A65" s="65" t="s">
        <v>161</v>
      </c>
      <c r="B65" s="66" t="s">
        <v>162</v>
      </c>
      <c r="C65" s="66"/>
      <c r="D65" s="66"/>
      <c r="E65" s="66"/>
      <c r="F65" s="66"/>
    </row>
    <row r="66" spans="1:6">
      <c r="A66" s="59" t="s">
        <v>163</v>
      </c>
      <c r="B66" s="67" t="s">
        <v>164</v>
      </c>
      <c r="C66" s="61" t="s">
        <v>24</v>
      </c>
      <c r="D66" s="62">
        <v>0</v>
      </c>
      <c r="E66" s="63">
        <v>230</v>
      </c>
      <c r="F66" s="64">
        <f>$D66*E66</f>
        <v>0</v>
      </c>
    </row>
    <row r="67" spans="1:6">
      <c r="A67" s="59" t="s">
        <v>165</v>
      </c>
      <c r="B67" s="67" t="s">
        <v>166</v>
      </c>
      <c r="C67" s="61" t="s">
        <v>24</v>
      </c>
      <c r="D67" s="62">
        <v>0</v>
      </c>
      <c r="E67" s="63">
        <v>55</v>
      </c>
      <c r="F67" s="64">
        <f t="shared" ref="F67:F68" si="7">$D67*E67</f>
        <v>0</v>
      </c>
    </row>
    <row r="68" spans="1:6">
      <c r="A68" s="59" t="s">
        <v>167</v>
      </c>
      <c r="B68" s="67" t="s">
        <v>168</v>
      </c>
      <c r="C68" s="61" t="s">
        <v>24</v>
      </c>
      <c r="D68" s="62">
        <v>0</v>
      </c>
      <c r="E68" s="63">
        <v>45</v>
      </c>
      <c r="F68" s="64">
        <f t="shared" si="7"/>
        <v>0</v>
      </c>
    </row>
    <row r="69" spans="1:6">
      <c r="A69" s="69" t="s">
        <v>90</v>
      </c>
      <c r="B69" s="70" t="str">
        <f>B65</f>
        <v>BORDURES ET ÉLÉMENTS DE VOIRIE</v>
      </c>
      <c r="C69" s="70"/>
      <c r="D69" s="71"/>
      <c r="E69" s="72"/>
      <c r="F69" s="73">
        <f>SUM(F66:F68)</f>
        <v>0</v>
      </c>
    </row>
    <row r="70" spans="1:6" ht="5.0999999999999996" customHeight="1">
      <c r="A70" s="59"/>
      <c r="B70" s="60"/>
      <c r="C70" s="61"/>
      <c r="D70" s="62"/>
      <c r="E70" s="63"/>
      <c r="F70" s="64"/>
    </row>
    <row r="71" spans="1:6">
      <c r="A71" s="65" t="s">
        <v>169</v>
      </c>
      <c r="B71" s="66" t="s">
        <v>170</v>
      </c>
      <c r="C71" s="66"/>
      <c r="D71" s="66"/>
      <c r="E71" s="66"/>
      <c r="F71" s="66"/>
    </row>
    <row r="72" spans="1:6">
      <c r="A72" s="59" t="s">
        <v>171</v>
      </c>
      <c r="B72" s="68" t="s">
        <v>172</v>
      </c>
      <c r="C72" s="61" t="s">
        <v>24</v>
      </c>
      <c r="D72" s="62">
        <v>0</v>
      </c>
      <c r="E72" s="63">
        <f>SUM(E74:E78)</f>
        <v>115</v>
      </c>
      <c r="F72" s="64">
        <f>$D72*E72</f>
        <v>0</v>
      </c>
    </row>
    <row r="73" spans="1:6">
      <c r="A73" s="85" t="s">
        <v>173</v>
      </c>
      <c r="B73" s="86" t="s">
        <v>174</v>
      </c>
      <c r="C73" s="89"/>
      <c r="D73" s="62"/>
      <c r="E73" s="63"/>
      <c r="F73" s="64"/>
    </row>
    <row r="74" spans="1:6">
      <c r="A74" s="59" t="s">
        <v>175</v>
      </c>
      <c r="B74" s="87" t="s">
        <v>176</v>
      </c>
      <c r="C74" s="61" t="s">
        <v>24</v>
      </c>
      <c r="D74" s="62">
        <v>0</v>
      </c>
      <c r="E74" s="63">
        <v>35</v>
      </c>
      <c r="F74" s="64">
        <f>$D74*E74</f>
        <v>0</v>
      </c>
    </row>
    <row r="75" spans="1:6">
      <c r="A75" s="59" t="s">
        <v>177</v>
      </c>
      <c r="B75" s="87" t="s">
        <v>178</v>
      </c>
      <c r="C75" s="61" t="s">
        <v>24</v>
      </c>
      <c r="D75" s="62">
        <v>0</v>
      </c>
      <c r="E75" s="63">
        <v>25</v>
      </c>
      <c r="F75" s="64">
        <f t="shared" ref="F75:F78" si="8">$D75*E75</f>
        <v>0</v>
      </c>
    </row>
    <row r="76" spans="1:6">
      <c r="A76" s="59" t="s">
        <v>179</v>
      </c>
      <c r="B76" s="87" t="s">
        <v>180</v>
      </c>
      <c r="C76" s="61" t="s">
        <v>24</v>
      </c>
      <c r="D76" s="62">
        <v>0</v>
      </c>
      <c r="E76" s="63">
        <v>0</v>
      </c>
      <c r="F76" s="64">
        <f t="shared" si="8"/>
        <v>0</v>
      </c>
    </row>
    <row r="77" spans="1:6">
      <c r="A77" s="59" t="s">
        <v>181</v>
      </c>
      <c r="B77" s="87" t="s">
        <v>182</v>
      </c>
      <c r="C77" s="61" t="s">
        <v>24</v>
      </c>
      <c r="D77" s="62">
        <v>0</v>
      </c>
      <c r="E77" s="63">
        <v>50</v>
      </c>
      <c r="F77" s="64">
        <f t="shared" si="8"/>
        <v>0</v>
      </c>
    </row>
    <row r="78" spans="1:6">
      <c r="A78" s="59" t="s">
        <v>183</v>
      </c>
      <c r="B78" s="87" t="s">
        <v>184</v>
      </c>
      <c r="C78" s="61" t="s">
        <v>24</v>
      </c>
      <c r="D78" s="62">
        <v>0</v>
      </c>
      <c r="E78" s="63">
        <v>5</v>
      </c>
      <c r="F78" s="64">
        <f t="shared" si="8"/>
        <v>0</v>
      </c>
    </row>
    <row r="79" spans="1:6">
      <c r="A79" s="85" t="s">
        <v>185</v>
      </c>
      <c r="B79" s="86" t="s">
        <v>186</v>
      </c>
      <c r="C79" s="89"/>
      <c r="D79" s="62"/>
      <c r="E79" s="63"/>
      <c r="F79" s="64"/>
    </row>
    <row r="80" spans="1:6">
      <c r="A80" s="59" t="s">
        <v>187</v>
      </c>
      <c r="B80" s="87" t="s">
        <v>188</v>
      </c>
      <c r="C80" s="61" t="s">
        <v>18</v>
      </c>
      <c r="D80" s="62">
        <v>0</v>
      </c>
      <c r="E80" s="63">
        <v>4</v>
      </c>
      <c r="F80" s="64">
        <f>$D80*E80</f>
        <v>0</v>
      </c>
    </row>
    <row r="81" spans="1:6">
      <c r="A81" s="59" t="s">
        <v>189</v>
      </c>
      <c r="B81" s="87" t="s">
        <v>190</v>
      </c>
      <c r="C81" s="61" t="s">
        <v>18</v>
      </c>
      <c r="D81" s="62">
        <v>0</v>
      </c>
      <c r="E81" s="63">
        <v>1</v>
      </c>
      <c r="F81" s="64">
        <f t="shared" ref="F81:F86" si="9">$D81*E81</f>
        <v>0</v>
      </c>
    </row>
    <row r="82" spans="1:6">
      <c r="A82" s="59" t="s">
        <v>191</v>
      </c>
      <c r="B82" s="87" t="s">
        <v>192</v>
      </c>
      <c r="C82" s="61" t="s">
        <v>18</v>
      </c>
      <c r="D82" s="62">
        <v>0</v>
      </c>
      <c r="E82" s="63">
        <v>5</v>
      </c>
      <c r="F82" s="64">
        <f t="shared" si="9"/>
        <v>0</v>
      </c>
    </row>
    <row r="83" spans="1:6">
      <c r="A83" s="59" t="s">
        <v>193</v>
      </c>
      <c r="B83" s="88" t="s">
        <v>194</v>
      </c>
      <c r="C83" s="61" t="s">
        <v>18</v>
      </c>
      <c r="D83" s="62">
        <v>0</v>
      </c>
      <c r="E83" s="63">
        <v>3</v>
      </c>
      <c r="F83" s="64">
        <f t="shared" si="9"/>
        <v>0</v>
      </c>
    </row>
    <row r="84" spans="1:6">
      <c r="A84" s="59" t="s">
        <v>195</v>
      </c>
      <c r="B84" s="88" t="s">
        <v>196</v>
      </c>
      <c r="C84" s="61" t="s">
        <v>18</v>
      </c>
      <c r="D84" s="62">
        <v>0</v>
      </c>
      <c r="E84" s="63">
        <v>1</v>
      </c>
      <c r="F84" s="64">
        <f t="shared" si="9"/>
        <v>0</v>
      </c>
    </row>
    <row r="85" spans="1:6">
      <c r="A85" s="59" t="s">
        <v>197</v>
      </c>
      <c r="B85" s="88" t="s">
        <v>198</v>
      </c>
      <c r="C85" s="61" t="s">
        <v>18</v>
      </c>
      <c r="D85" s="62">
        <v>0</v>
      </c>
      <c r="E85" s="63">
        <v>1</v>
      </c>
      <c r="F85" s="64">
        <f t="shared" si="9"/>
        <v>0</v>
      </c>
    </row>
    <row r="86" spans="1:6">
      <c r="A86" s="59" t="s">
        <v>199</v>
      </c>
      <c r="B86" s="88" t="s">
        <v>200</v>
      </c>
      <c r="C86" s="61" t="s">
        <v>18</v>
      </c>
      <c r="D86" s="62">
        <v>0</v>
      </c>
      <c r="E86" s="63">
        <v>4</v>
      </c>
      <c r="F86" s="64">
        <f t="shared" si="9"/>
        <v>0</v>
      </c>
    </row>
    <row r="87" spans="1:6">
      <c r="A87" s="85" t="s">
        <v>201</v>
      </c>
      <c r="B87" s="86" t="s">
        <v>202</v>
      </c>
      <c r="C87" s="89"/>
      <c r="D87" s="62"/>
      <c r="E87" s="63"/>
      <c r="F87" s="64"/>
    </row>
    <row r="88" spans="1:6">
      <c r="A88" s="59" t="s">
        <v>203</v>
      </c>
      <c r="B88" s="87" t="s">
        <v>204</v>
      </c>
      <c r="C88" s="61" t="s">
        <v>29</v>
      </c>
      <c r="D88" s="62">
        <v>0</v>
      </c>
      <c r="E88" s="63">
        <v>254</v>
      </c>
      <c r="F88" s="64">
        <f>$D88*E88</f>
        <v>0</v>
      </c>
    </row>
    <row r="89" spans="1:6">
      <c r="A89" s="59" t="s">
        <v>205</v>
      </c>
      <c r="B89" s="87" t="s">
        <v>206</v>
      </c>
      <c r="C89" s="61" t="s">
        <v>57</v>
      </c>
      <c r="D89" s="62">
        <v>0</v>
      </c>
      <c r="E89" s="63">
        <v>93</v>
      </c>
      <c r="F89" s="64">
        <f t="shared" ref="F89:F90" si="10">$D89*E89</f>
        <v>0</v>
      </c>
    </row>
    <row r="90" spans="1:6">
      <c r="A90" s="59" t="s">
        <v>207</v>
      </c>
      <c r="B90" s="87" t="s">
        <v>208</v>
      </c>
      <c r="C90" s="61" t="s">
        <v>24</v>
      </c>
      <c r="D90" s="62">
        <v>0</v>
      </c>
      <c r="E90" s="63">
        <v>30</v>
      </c>
      <c r="F90" s="64">
        <f t="shared" si="10"/>
        <v>0</v>
      </c>
    </row>
    <row r="91" spans="1:6">
      <c r="A91" s="85" t="s">
        <v>209</v>
      </c>
      <c r="B91" s="86" t="s">
        <v>210</v>
      </c>
      <c r="C91" s="89"/>
      <c r="D91" s="62"/>
      <c r="E91" s="63"/>
      <c r="F91" s="64"/>
    </row>
    <row r="92" spans="1:6" ht="30">
      <c r="A92" s="59" t="s">
        <v>211</v>
      </c>
      <c r="B92" s="88" t="s">
        <v>212</v>
      </c>
      <c r="C92" s="61" t="s">
        <v>57</v>
      </c>
      <c r="D92" s="62">
        <v>0</v>
      </c>
      <c r="E92" s="63">
        <v>184</v>
      </c>
      <c r="F92" s="64">
        <f>$D92*E92</f>
        <v>0</v>
      </c>
    </row>
    <row r="93" spans="1:6">
      <c r="A93" s="59" t="s">
        <v>213</v>
      </c>
      <c r="B93" s="87" t="s">
        <v>214</v>
      </c>
      <c r="C93" s="61" t="s">
        <v>55</v>
      </c>
      <c r="D93" s="62">
        <v>0</v>
      </c>
      <c r="E93" s="63">
        <v>1</v>
      </c>
      <c r="F93" s="64">
        <f>$D93*E93</f>
        <v>0</v>
      </c>
    </row>
    <row r="94" spans="1:6">
      <c r="A94" s="69" t="s">
        <v>90</v>
      </c>
      <c r="B94" s="71" t="str">
        <f>B71</f>
        <v>RÉSEAU EAUX PLUVIALES - EP</v>
      </c>
      <c r="C94" s="70"/>
      <c r="D94" s="71"/>
      <c r="E94" s="72"/>
      <c r="F94" s="73">
        <f>SUM(F72:F93)</f>
        <v>0</v>
      </c>
    </row>
    <row r="95" spans="1:6" ht="5.0999999999999996" customHeight="1">
      <c r="A95" s="59"/>
      <c r="B95" s="60"/>
      <c r="C95" s="61"/>
      <c r="D95" s="62"/>
      <c r="E95" s="63"/>
      <c r="F95" s="64"/>
    </row>
    <row r="96" spans="1:6">
      <c r="A96" s="65" t="s">
        <v>215</v>
      </c>
      <c r="B96" s="66" t="s">
        <v>216</v>
      </c>
      <c r="C96" s="66"/>
      <c r="D96" s="66"/>
      <c r="E96" s="66"/>
      <c r="F96" s="66"/>
    </row>
    <row r="97" spans="1:7">
      <c r="A97" s="85" t="s">
        <v>217</v>
      </c>
      <c r="B97" s="86" t="s">
        <v>218</v>
      </c>
      <c r="C97" s="89"/>
      <c r="D97" s="90"/>
      <c r="E97" s="91"/>
      <c r="F97" s="92"/>
    </row>
    <row r="98" spans="1:7">
      <c r="A98" s="59" t="s">
        <v>219</v>
      </c>
      <c r="B98" s="87" t="s">
        <v>220</v>
      </c>
      <c r="C98" s="61" t="s">
        <v>24</v>
      </c>
      <c r="D98" s="62">
        <v>0</v>
      </c>
      <c r="E98" s="63">
        <v>410</v>
      </c>
      <c r="F98" s="64">
        <f>$D98*E98</f>
        <v>0</v>
      </c>
    </row>
    <row r="99" spans="1:7">
      <c r="A99" s="59" t="s">
        <v>221</v>
      </c>
      <c r="B99" s="88" t="s">
        <v>222</v>
      </c>
      <c r="C99" s="61" t="s">
        <v>24</v>
      </c>
      <c r="D99" s="62">
        <v>0</v>
      </c>
      <c r="E99" s="63">
        <v>70</v>
      </c>
      <c r="F99" s="64">
        <f t="shared" ref="F99:F102" si="11">$D99*E99</f>
        <v>0</v>
      </c>
    </row>
    <row r="100" spans="1:7">
      <c r="A100" s="59" t="s">
        <v>223</v>
      </c>
      <c r="B100" s="87" t="s">
        <v>224</v>
      </c>
      <c r="C100" s="61" t="s">
        <v>24</v>
      </c>
      <c r="D100" s="62">
        <v>0</v>
      </c>
      <c r="E100" s="63">
        <v>20</v>
      </c>
      <c r="F100" s="64">
        <f t="shared" si="11"/>
        <v>0</v>
      </c>
    </row>
    <row r="101" spans="1:7">
      <c r="A101" s="59" t="s">
        <v>225</v>
      </c>
      <c r="B101" s="87" t="s">
        <v>226</v>
      </c>
      <c r="C101" s="61" t="s">
        <v>24</v>
      </c>
      <c r="D101" s="62">
        <v>0</v>
      </c>
      <c r="E101" s="63">
        <v>140</v>
      </c>
      <c r="F101" s="64">
        <f t="shared" si="11"/>
        <v>0</v>
      </c>
    </row>
    <row r="102" spans="1:7">
      <c r="A102" s="59" t="s">
        <v>227</v>
      </c>
      <c r="B102" s="87" t="s">
        <v>228</v>
      </c>
      <c r="C102" s="61" t="s">
        <v>24</v>
      </c>
      <c r="D102" s="62">
        <v>0</v>
      </c>
      <c r="E102" s="63">
        <v>130</v>
      </c>
      <c r="F102" s="64">
        <f t="shared" si="11"/>
        <v>0</v>
      </c>
    </row>
    <row r="103" spans="1:7">
      <c r="A103" s="85" t="s">
        <v>229</v>
      </c>
      <c r="B103" s="93" t="s">
        <v>230</v>
      </c>
      <c r="C103" s="61"/>
      <c r="D103" s="62"/>
      <c r="E103" s="63"/>
      <c r="F103" s="64"/>
    </row>
    <row r="104" spans="1:7" ht="30">
      <c r="A104" s="59" t="s">
        <v>231</v>
      </c>
      <c r="B104" s="88" t="s">
        <v>232</v>
      </c>
      <c r="C104" s="61" t="s">
        <v>24</v>
      </c>
      <c r="D104" s="62">
        <v>0</v>
      </c>
      <c r="E104" s="63">
        <v>16</v>
      </c>
      <c r="F104" s="64">
        <f>$D104*E104</f>
        <v>0</v>
      </c>
    </row>
    <row r="105" spans="1:7">
      <c r="A105" s="59" t="s">
        <v>233</v>
      </c>
      <c r="B105" s="87" t="s">
        <v>234</v>
      </c>
      <c r="C105" s="61" t="s">
        <v>18</v>
      </c>
      <c r="D105" s="62">
        <v>0</v>
      </c>
      <c r="E105" s="63">
        <v>1</v>
      </c>
      <c r="F105" s="64">
        <f t="shared" ref="F105:F107" si="12">$D105*E105</f>
        <v>0</v>
      </c>
    </row>
    <row r="106" spans="1:7">
      <c r="A106" s="59" t="s">
        <v>235</v>
      </c>
      <c r="B106" s="87" t="s">
        <v>236</v>
      </c>
      <c r="C106" s="61" t="s">
        <v>55</v>
      </c>
      <c r="D106" s="62">
        <v>0</v>
      </c>
      <c r="E106" s="63">
        <v>1</v>
      </c>
      <c r="F106" s="64">
        <f t="shared" si="12"/>
        <v>0</v>
      </c>
    </row>
    <row r="107" spans="1:7" s="81" customFormat="1">
      <c r="A107" s="59" t="s">
        <v>237</v>
      </c>
      <c r="B107" s="94" t="s">
        <v>238</v>
      </c>
      <c r="C107" s="76" t="s">
        <v>24</v>
      </c>
      <c r="D107" s="77">
        <v>0</v>
      </c>
      <c r="E107" s="78">
        <f>E104</f>
        <v>16</v>
      </c>
      <c r="F107" s="79">
        <f t="shared" si="12"/>
        <v>0</v>
      </c>
      <c r="G107" s="80"/>
    </row>
    <row r="108" spans="1:7">
      <c r="A108" s="85" t="s">
        <v>239</v>
      </c>
      <c r="B108" s="93" t="s">
        <v>240</v>
      </c>
      <c r="C108" s="61"/>
      <c r="D108" s="62"/>
      <c r="E108" s="63"/>
      <c r="F108" s="64"/>
    </row>
    <row r="109" spans="1:7">
      <c r="A109" s="85" t="s">
        <v>241</v>
      </c>
      <c r="B109" s="95" t="s">
        <v>242</v>
      </c>
      <c r="C109" s="61"/>
      <c r="D109" s="62"/>
      <c r="E109" s="63"/>
      <c r="F109" s="64"/>
    </row>
    <row r="110" spans="1:7">
      <c r="A110" s="59" t="s">
        <v>243</v>
      </c>
      <c r="B110" s="96" t="s">
        <v>244</v>
      </c>
      <c r="C110" s="61" t="s">
        <v>24</v>
      </c>
      <c r="D110" s="62">
        <v>0</v>
      </c>
      <c r="E110" s="63">
        <v>390</v>
      </c>
      <c r="F110" s="64">
        <f>$D110*E110</f>
        <v>0</v>
      </c>
    </row>
    <row r="111" spans="1:7">
      <c r="A111" s="59" t="s">
        <v>245</v>
      </c>
      <c r="B111" s="96" t="s">
        <v>246</v>
      </c>
      <c r="C111" s="61" t="s">
        <v>24</v>
      </c>
      <c r="D111" s="62">
        <v>0</v>
      </c>
      <c r="E111" s="63">
        <f>E102</f>
        <v>130</v>
      </c>
      <c r="F111" s="64">
        <f t="shared" ref="F111:F116" si="13">$D111*E111</f>
        <v>0</v>
      </c>
    </row>
    <row r="112" spans="1:7">
      <c r="A112" s="59" t="s">
        <v>247</v>
      </c>
      <c r="B112" s="96" t="s">
        <v>248</v>
      </c>
      <c r="C112" s="61" t="s">
        <v>24</v>
      </c>
      <c r="D112" s="62">
        <v>0</v>
      </c>
      <c r="E112" s="63">
        <v>220</v>
      </c>
      <c r="F112" s="64">
        <f t="shared" si="13"/>
        <v>0</v>
      </c>
    </row>
    <row r="113" spans="1:6">
      <c r="A113" s="59" t="s">
        <v>249</v>
      </c>
      <c r="B113" s="96" t="s">
        <v>250</v>
      </c>
      <c r="C113" s="61" t="s">
        <v>24</v>
      </c>
      <c r="D113" s="62">
        <v>0</v>
      </c>
      <c r="E113" s="63">
        <v>35</v>
      </c>
      <c r="F113" s="64">
        <f t="shared" si="13"/>
        <v>0</v>
      </c>
    </row>
    <row r="114" spans="1:6">
      <c r="A114" s="59" t="s">
        <v>251</v>
      </c>
      <c r="B114" s="96" t="s">
        <v>252</v>
      </c>
      <c r="C114" s="61" t="s">
        <v>24</v>
      </c>
      <c r="D114" s="62">
        <v>0</v>
      </c>
      <c r="E114" s="63">
        <v>220</v>
      </c>
      <c r="F114" s="64">
        <f t="shared" si="13"/>
        <v>0</v>
      </c>
    </row>
    <row r="115" spans="1:6">
      <c r="A115" s="59" t="s">
        <v>253</v>
      </c>
      <c r="B115" s="96" t="s">
        <v>254</v>
      </c>
      <c r="C115" s="61" t="s">
        <v>24</v>
      </c>
      <c r="D115" s="62">
        <v>0</v>
      </c>
      <c r="E115" s="63">
        <v>55</v>
      </c>
      <c r="F115" s="64">
        <f t="shared" si="13"/>
        <v>0</v>
      </c>
    </row>
    <row r="116" spans="1:6">
      <c r="A116" s="59" t="s">
        <v>255</v>
      </c>
      <c r="B116" s="96" t="s">
        <v>256</v>
      </c>
      <c r="C116" s="61" t="s">
        <v>24</v>
      </c>
      <c r="D116" s="62">
        <v>0</v>
      </c>
      <c r="E116" s="63">
        <v>15</v>
      </c>
      <c r="F116" s="64">
        <f t="shared" si="13"/>
        <v>0</v>
      </c>
    </row>
    <row r="117" spans="1:6">
      <c r="A117" s="85" t="s">
        <v>257</v>
      </c>
      <c r="B117" s="95" t="s">
        <v>258</v>
      </c>
      <c r="C117" s="61"/>
      <c r="D117" s="62"/>
      <c r="E117" s="63"/>
      <c r="F117" s="64"/>
    </row>
    <row r="118" spans="1:6">
      <c r="A118" s="59" t="s">
        <v>259</v>
      </c>
      <c r="B118" s="96" t="s">
        <v>260</v>
      </c>
      <c r="C118" s="61" t="s">
        <v>18</v>
      </c>
      <c r="D118" s="62">
        <v>0</v>
      </c>
      <c r="E118" s="63">
        <v>17</v>
      </c>
      <c r="F118" s="64">
        <f>$D118*E118</f>
        <v>0</v>
      </c>
    </row>
    <row r="119" spans="1:6">
      <c r="A119" s="59" t="s">
        <v>261</v>
      </c>
      <c r="B119" s="96" t="s">
        <v>262</v>
      </c>
      <c r="C119" s="61" t="s">
        <v>18</v>
      </c>
      <c r="D119" s="62">
        <v>0</v>
      </c>
      <c r="E119" s="63">
        <v>6</v>
      </c>
      <c r="F119" s="64">
        <f>$D119*E119</f>
        <v>0</v>
      </c>
    </row>
    <row r="120" spans="1:6">
      <c r="A120" s="59" t="s">
        <v>263</v>
      </c>
      <c r="B120" s="87" t="s">
        <v>264</v>
      </c>
      <c r="C120" s="61" t="s">
        <v>18</v>
      </c>
      <c r="D120" s="62">
        <v>0</v>
      </c>
      <c r="E120" s="63">
        <v>8</v>
      </c>
      <c r="F120" s="64">
        <f>$D120*E120</f>
        <v>0</v>
      </c>
    </row>
    <row r="121" spans="1:6">
      <c r="A121" s="85" t="s">
        <v>265</v>
      </c>
      <c r="B121" s="93" t="s">
        <v>266</v>
      </c>
      <c r="C121" s="61"/>
      <c r="D121" s="62"/>
      <c r="E121" s="63"/>
      <c r="F121" s="64"/>
    </row>
    <row r="122" spans="1:6">
      <c r="A122" s="85" t="s">
        <v>267</v>
      </c>
      <c r="B122" s="95" t="s">
        <v>268</v>
      </c>
      <c r="C122" s="61"/>
      <c r="D122" s="62"/>
      <c r="E122" s="63"/>
      <c r="F122" s="64"/>
    </row>
    <row r="123" spans="1:6">
      <c r="A123" s="59" t="s">
        <v>269</v>
      </c>
      <c r="B123" s="96" t="s">
        <v>270</v>
      </c>
      <c r="C123" s="61" t="s">
        <v>24</v>
      </c>
      <c r="D123" s="62">
        <v>0</v>
      </c>
      <c r="E123" s="63">
        <v>30</v>
      </c>
      <c r="F123" s="64">
        <f>$D123*E123</f>
        <v>0</v>
      </c>
    </row>
    <row r="124" spans="1:6">
      <c r="A124" s="59" t="s">
        <v>271</v>
      </c>
      <c r="B124" s="96" t="s">
        <v>272</v>
      </c>
      <c r="C124" s="61" t="s">
        <v>24</v>
      </c>
      <c r="D124" s="62">
        <v>0</v>
      </c>
      <c r="E124" s="63">
        <v>25</v>
      </c>
      <c r="F124" s="64">
        <f t="shared" ref="F124:F125" si="14">$D124*E124</f>
        <v>0</v>
      </c>
    </row>
    <row r="125" spans="1:6">
      <c r="A125" s="59" t="s">
        <v>273</v>
      </c>
      <c r="B125" s="96" t="s">
        <v>274</v>
      </c>
      <c r="C125" s="61" t="s">
        <v>24</v>
      </c>
      <c r="D125" s="62">
        <v>0</v>
      </c>
      <c r="E125" s="63">
        <v>25</v>
      </c>
      <c r="F125" s="64">
        <f t="shared" si="14"/>
        <v>0</v>
      </c>
    </row>
    <row r="126" spans="1:6">
      <c r="A126" s="85" t="s">
        <v>275</v>
      </c>
      <c r="B126" s="95" t="s">
        <v>276</v>
      </c>
      <c r="C126" s="61"/>
      <c r="D126" s="62"/>
      <c r="E126" s="63"/>
      <c r="F126" s="64"/>
    </row>
    <row r="127" spans="1:6">
      <c r="A127" s="59" t="s">
        <v>277</v>
      </c>
      <c r="B127" s="96" t="s">
        <v>278</v>
      </c>
      <c r="C127" s="61" t="s">
        <v>18</v>
      </c>
      <c r="D127" s="62">
        <v>0</v>
      </c>
      <c r="E127" s="63">
        <v>1</v>
      </c>
      <c r="F127" s="64">
        <f>$D127*E127</f>
        <v>0</v>
      </c>
    </row>
    <row r="128" spans="1:6">
      <c r="A128" s="59" t="s">
        <v>279</v>
      </c>
      <c r="B128" s="96" t="s">
        <v>280</v>
      </c>
      <c r="C128" s="61" t="s">
        <v>18</v>
      </c>
      <c r="D128" s="62">
        <v>0</v>
      </c>
      <c r="E128" s="63">
        <v>2</v>
      </c>
      <c r="F128" s="64">
        <f t="shared" ref="F128:F131" si="15">$D128*E128</f>
        <v>0</v>
      </c>
    </row>
    <row r="129" spans="1:6">
      <c r="A129" s="59" t="s">
        <v>281</v>
      </c>
      <c r="B129" s="87" t="s">
        <v>282</v>
      </c>
      <c r="C129" s="61" t="s">
        <v>18</v>
      </c>
      <c r="D129" s="62">
        <v>0</v>
      </c>
      <c r="E129" s="63">
        <v>1</v>
      </c>
      <c r="F129" s="64">
        <f t="shared" si="15"/>
        <v>0</v>
      </c>
    </row>
    <row r="130" spans="1:6">
      <c r="A130" s="59" t="s">
        <v>283</v>
      </c>
      <c r="B130" s="87" t="s">
        <v>284</v>
      </c>
      <c r="C130" s="61" t="s">
        <v>18</v>
      </c>
      <c r="D130" s="62">
        <v>0</v>
      </c>
      <c r="E130" s="63">
        <v>1</v>
      </c>
      <c r="F130" s="64">
        <f t="shared" si="15"/>
        <v>0</v>
      </c>
    </row>
    <row r="131" spans="1:6">
      <c r="A131" s="59" t="s">
        <v>285</v>
      </c>
      <c r="B131" s="87" t="s">
        <v>214</v>
      </c>
      <c r="C131" s="61" t="s">
        <v>55</v>
      </c>
      <c r="D131" s="62">
        <v>0</v>
      </c>
      <c r="E131" s="63">
        <v>0.75</v>
      </c>
      <c r="F131" s="64">
        <f t="shared" si="15"/>
        <v>0</v>
      </c>
    </row>
    <row r="132" spans="1:6">
      <c r="A132" s="69" t="s">
        <v>90</v>
      </c>
      <c r="B132" s="71" t="str">
        <f>B96</f>
        <v>RÉSEAUX DIVERS</v>
      </c>
      <c r="C132" s="70"/>
      <c r="D132" s="71"/>
      <c r="E132" s="72"/>
      <c r="F132" s="73">
        <f>SUM(F97:F131)</f>
        <v>0</v>
      </c>
    </row>
    <row r="133" spans="1:6" ht="5.0999999999999996" customHeight="1">
      <c r="A133" s="59"/>
      <c r="B133" s="60"/>
      <c r="C133" s="61"/>
      <c r="D133" s="62"/>
      <c r="E133" s="63"/>
      <c r="F133" s="64"/>
    </row>
    <row r="134" spans="1:6">
      <c r="A134" s="65" t="s">
        <v>286</v>
      </c>
      <c r="B134" s="66" t="s">
        <v>287</v>
      </c>
      <c r="C134" s="66"/>
      <c r="D134" s="66"/>
      <c r="E134" s="66"/>
      <c r="F134" s="66"/>
    </row>
    <row r="135" spans="1:6">
      <c r="A135" s="59" t="s">
        <v>288</v>
      </c>
      <c r="B135" s="68" t="s">
        <v>289</v>
      </c>
      <c r="C135" s="61" t="s">
        <v>18</v>
      </c>
      <c r="D135" s="62">
        <v>0</v>
      </c>
      <c r="E135" s="63">
        <v>1</v>
      </c>
      <c r="F135" s="64">
        <f t="shared" ref="F135:F137" si="16">$D135*E135</f>
        <v>0</v>
      </c>
    </row>
    <row r="136" spans="1:6">
      <c r="A136" s="59" t="s">
        <v>290</v>
      </c>
      <c r="B136" s="68" t="s">
        <v>291</v>
      </c>
      <c r="C136" s="61" t="s">
        <v>18</v>
      </c>
      <c r="D136" s="62">
        <v>0</v>
      </c>
      <c r="E136" s="63">
        <v>1</v>
      </c>
      <c r="F136" s="64">
        <f t="shared" si="16"/>
        <v>0</v>
      </c>
    </row>
    <row r="137" spans="1:6">
      <c r="A137" s="59" t="s">
        <v>292</v>
      </c>
      <c r="B137" s="68" t="s">
        <v>293</v>
      </c>
      <c r="C137" s="61" t="s">
        <v>18</v>
      </c>
      <c r="D137" s="62">
        <v>0</v>
      </c>
      <c r="E137" s="63">
        <v>1</v>
      </c>
      <c r="F137" s="64">
        <f t="shared" si="16"/>
        <v>0</v>
      </c>
    </row>
    <row r="138" spans="1:6">
      <c r="A138" s="69" t="s">
        <v>90</v>
      </c>
      <c r="B138" s="71" t="str">
        <f>B134</f>
        <v>SIGNALISATION</v>
      </c>
      <c r="C138" s="70"/>
      <c r="D138" s="71"/>
      <c r="E138" s="72"/>
      <c r="F138" s="73">
        <f>SUM(F135:F137)</f>
        <v>0</v>
      </c>
    </row>
    <row r="139" spans="1:6" ht="5.0999999999999996" customHeight="1">
      <c r="A139" s="59"/>
      <c r="B139" s="60"/>
      <c r="C139" s="61"/>
      <c r="D139" s="62"/>
      <c r="E139" s="63"/>
      <c r="F139" s="64"/>
    </row>
    <row r="140" spans="1:6">
      <c r="A140" s="65" t="s">
        <v>294</v>
      </c>
      <c r="B140" s="66" t="s">
        <v>295</v>
      </c>
      <c r="C140" s="66"/>
      <c r="D140" s="66"/>
      <c r="E140" s="66"/>
      <c r="F140" s="66"/>
    </row>
    <row r="141" spans="1:6">
      <c r="A141" s="59" t="s">
        <v>296</v>
      </c>
      <c r="B141" s="68" t="s">
        <v>297</v>
      </c>
      <c r="C141" s="61" t="s">
        <v>57</v>
      </c>
      <c r="D141" s="62">
        <v>0</v>
      </c>
      <c r="E141" s="63">
        <v>195</v>
      </c>
      <c r="F141" s="64">
        <f t="shared" ref="F141" si="17">$D141*E141</f>
        <v>0</v>
      </c>
    </row>
    <row r="142" spans="1:6">
      <c r="A142" s="69" t="s">
        <v>90</v>
      </c>
      <c r="B142" s="71" t="str">
        <f>B140</f>
        <v>ESPACES VERTS</v>
      </c>
      <c r="C142" s="97"/>
      <c r="D142" s="70"/>
      <c r="E142" s="98"/>
      <c r="F142" s="73">
        <f>SUM(F141:F141)</f>
        <v>0</v>
      </c>
    </row>
    <row r="143" spans="1:6">
      <c r="A143" s="99"/>
      <c r="B143" s="100"/>
      <c r="C143" s="101"/>
      <c r="D143" s="102"/>
      <c r="E143" s="103"/>
      <c r="F143" s="104"/>
    </row>
    <row r="144" spans="1:6">
      <c r="A144" s="105" t="s">
        <v>298</v>
      </c>
      <c r="B144" s="106"/>
      <c r="C144" s="101"/>
      <c r="D144" s="107"/>
      <c r="E144" s="108"/>
      <c r="F144" s="109">
        <f>SUM(F5:F142)/2</f>
        <v>0</v>
      </c>
    </row>
    <row r="145" spans="1:6">
      <c r="A145" s="110" t="s">
        <v>299</v>
      </c>
      <c r="B145" s="106"/>
      <c r="C145" s="101"/>
      <c r="D145" s="107"/>
      <c r="E145" s="108"/>
      <c r="F145" s="111">
        <f>F146-F144</f>
        <v>0</v>
      </c>
    </row>
    <row r="146" spans="1:6">
      <c r="A146" s="105" t="s">
        <v>300</v>
      </c>
      <c r="B146" s="112"/>
      <c r="C146" s="101"/>
      <c r="D146" s="113"/>
      <c r="E146" s="114"/>
      <c r="F146" s="115">
        <f>F144*1.2</f>
        <v>0</v>
      </c>
    </row>
    <row r="147" spans="1:6" ht="21" customHeight="1"/>
    <row r="148" spans="1:6" ht="21" customHeight="1"/>
    <row r="149" spans="1:6" ht="21" customHeight="1"/>
    <row r="150" spans="1:6" ht="21" customHeight="1"/>
    <row r="151" spans="1:6" ht="21" customHeight="1"/>
    <row r="152" spans="1:6" ht="21" customHeight="1"/>
    <row r="153" spans="1:6" ht="21" customHeight="1"/>
    <row r="154" spans="1:6" ht="21" customHeight="1"/>
    <row r="155" spans="1:6" ht="24.75" customHeight="1"/>
    <row r="156" spans="1:6" ht="21" customHeight="1"/>
    <row r="157" spans="1:6" ht="21" customHeight="1"/>
    <row r="158" spans="1:6" ht="21" customHeight="1"/>
    <row r="159" spans="1:6" ht="21" customHeight="1"/>
    <row r="160" spans="1:6" ht="21" customHeight="1"/>
    <row r="161" ht="21" customHeight="1"/>
    <row r="162" ht="21" customHeight="1"/>
    <row r="163" ht="21" customHeight="1"/>
    <row r="164" ht="21" customHeight="1"/>
    <row r="165" ht="21" customHeight="1"/>
    <row r="166" ht="21" customHeight="1"/>
    <row r="167" ht="21" customHeight="1"/>
    <row r="168" ht="21" customHeight="1"/>
    <row r="169" ht="24.75" customHeight="1"/>
    <row r="170" ht="24.75" customHeight="1"/>
    <row r="171" ht="24.75" customHeight="1"/>
  </sheetData>
  <mergeCells count="1">
    <mergeCell ref="E1:F1"/>
  </mergeCells>
  <pageMargins left="0.7" right="0.7" top="0.75" bottom="0.75" header="0.3" footer="0.3"/>
  <pageSetup paperSize="9" scale="5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ENTETE</vt:lpstr>
      <vt:lpstr>REVISION</vt:lpstr>
      <vt:lpstr>LOT 01A VRD</vt:lpstr>
      <vt:lpstr>ENTETE!Print_Area</vt:lpstr>
      <vt:lpstr>'LOT 01A VRD'!Print_Area</vt:lpstr>
      <vt:lpstr>REVISION!Print_Area</vt:lpstr>
      <vt:lpstr>'LOT 01A VRD'!Zone_d_impression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ARCHIMADE</dc:creator>
  <cp:lastModifiedBy>Patrice Pasturel</cp:lastModifiedBy>
  <cp:lastPrinted>2023-12-14T13:05:07Z</cp:lastPrinted>
  <dcterms:created xsi:type="dcterms:W3CDTF">2011-02-24T13:28:19Z</dcterms:created>
  <dcterms:modified xsi:type="dcterms:W3CDTF">2023-12-14T13:09:21Z</dcterms:modified>
</cp:coreProperties>
</file>