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_DONNEES\01_AFFAIRES\6819.2_OFII_LYON_Service Medical DR Territorial\04-PRO-DCE\03-ÉLECTRICITÉ\01 Pièces Écrites\"/>
    </mc:Choice>
  </mc:AlternateContent>
  <xr:revisionPtr revIDLastSave="0" documentId="13_ncr:1_{F0C00B81-F6A7-48F5-A1BD-15648EFF2E9E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PdG" sheetId="4" r:id="rId1"/>
    <sheet name="DPGF" sheetId="1" r:id="rId2"/>
  </sheets>
  <definedNames>
    <definedName name="ADRAFR">#REF!</definedName>
    <definedName name="AFR">#REF!</definedName>
    <definedName name="DATE">#REF!</definedName>
    <definedName name="_xlnm.Print_Titles" localSheetId="1">DPGF!$4:$4</definedName>
    <definedName name="REFAFR">#REF!</definedName>
    <definedName name="_xlnm.Print_Area" localSheetId="1">DPGF!$A$1:$F$322</definedName>
    <definedName name="_xlnm.Print_Area" localSheetId="0">PdG!$A$1:$K$57</definedName>
  </definedNames>
  <calcPr calcId="181029"/>
</workbook>
</file>

<file path=xl/calcChain.xml><?xml version="1.0" encoding="utf-8"?>
<calcChain xmlns="http://schemas.openxmlformats.org/spreadsheetml/2006/main">
  <c r="F311" i="1" l="1"/>
  <c r="F268" i="1"/>
  <c r="F267" i="1"/>
  <c r="F266" i="1"/>
  <c r="F247" i="1"/>
  <c r="F33" i="1"/>
  <c r="F54" i="1"/>
  <c r="F271" i="1" l="1"/>
  <c r="F57" i="1"/>
  <c r="F135" i="1"/>
  <c r="F250" i="1"/>
  <c r="F249" i="1"/>
  <c r="F248" i="1"/>
  <c r="F246" i="1"/>
  <c r="F202" i="1"/>
  <c r="F259" i="1"/>
  <c r="F258" i="1"/>
  <c r="F257" i="1"/>
  <c r="F168" i="1"/>
  <c r="F167" i="1"/>
  <c r="F262" i="1" l="1"/>
  <c r="F117" i="1"/>
  <c r="F116" i="1"/>
  <c r="F115" i="1"/>
  <c r="F114" i="1"/>
  <c r="F113" i="1"/>
  <c r="F112" i="1"/>
  <c r="B294" i="1" l="1"/>
  <c r="B293" i="1"/>
  <c r="F245" i="1"/>
  <c r="F244" i="1"/>
  <c r="F243" i="1"/>
  <c r="F242" i="1"/>
  <c r="F241" i="1"/>
  <c r="F240" i="1"/>
  <c r="F239" i="1"/>
  <c r="F238" i="1"/>
  <c r="F237" i="1"/>
  <c r="F230" i="1" l="1"/>
  <c r="F229" i="1"/>
  <c r="F228" i="1"/>
  <c r="F227" i="1"/>
  <c r="F226" i="1"/>
  <c r="F225" i="1"/>
  <c r="F224" i="1"/>
  <c r="F223" i="1"/>
  <c r="F222" i="1"/>
  <c r="F233" i="1" l="1"/>
  <c r="F215" i="1"/>
  <c r="F214" i="1"/>
  <c r="F213" i="1"/>
  <c r="F212" i="1"/>
  <c r="F211" i="1"/>
  <c r="F209" i="1"/>
  <c r="F200" i="1"/>
  <c r="F198" i="1"/>
  <c r="F196" i="1"/>
  <c r="F194" i="1"/>
  <c r="F192" i="1"/>
  <c r="F190" i="1"/>
  <c r="F188" i="1"/>
  <c r="F180" i="1"/>
  <c r="F179" i="1"/>
  <c r="F178" i="1"/>
  <c r="F177" i="1"/>
  <c r="F176" i="1"/>
  <c r="F175" i="1"/>
  <c r="F166" i="1"/>
  <c r="F165" i="1"/>
  <c r="F164" i="1"/>
  <c r="F163" i="1"/>
  <c r="F162" i="1"/>
  <c r="F161" i="1"/>
  <c r="F125" i="1"/>
  <c r="F124" i="1"/>
  <c r="F123" i="1"/>
  <c r="F122" i="1"/>
  <c r="F121" i="1"/>
  <c r="F120" i="1"/>
  <c r="F119" i="1"/>
  <c r="F154" i="1" l="1"/>
  <c r="F210" i="1"/>
  <c r="F153" i="1"/>
  <c r="F152" i="1"/>
  <c r="F151" i="1"/>
  <c r="F150" i="1"/>
  <c r="F149" i="1"/>
  <c r="F148" i="1"/>
  <c r="F147" i="1"/>
  <c r="F118" i="1"/>
  <c r="F134" i="1"/>
  <c r="F133" i="1"/>
  <c r="F132" i="1"/>
  <c r="F131" i="1"/>
  <c r="F130" i="1"/>
  <c r="F129" i="1"/>
  <c r="F128" i="1"/>
  <c r="F127" i="1"/>
  <c r="F111" i="1"/>
  <c r="F109" i="1"/>
  <c r="F108" i="1"/>
  <c r="F107" i="1"/>
  <c r="F105" i="1"/>
  <c r="F104" i="1"/>
  <c r="F103" i="1"/>
  <c r="F101" i="1"/>
  <c r="F100" i="1"/>
  <c r="F99" i="1"/>
  <c r="F90" i="1"/>
  <c r="F89" i="1"/>
  <c r="F88" i="1"/>
  <c r="F87" i="1"/>
  <c r="F86" i="1"/>
  <c r="F85" i="1"/>
  <c r="F84" i="1"/>
  <c r="F83" i="1"/>
  <c r="F82" i="1"/>
  <c r="F81" i="1"/>
  <c r="F80" i="1"/>
  <c r="F70" i="1"/>
  <c r="F63" i="1"/>
  <c r="F48" i="1"/>
  <c r="F47" i="1"/>
  <c r="F46" i="1"/>
  <c r="F45" i="1"/>
  <c r="F38" i="1" l="1"/>
  <c r="F36" i="1"/>
  <c r="F35" i="1"/>
  <c r="F34" i="1"/>
  <c r="F23" i="1"/>
  <c r="F24" i="1"/>
  <c r="F25" i="1"/>
  <c r="F22" i="1"/>
  <c r="B10" i="1" l="1"/>
  <c r="B17" i="1"/>
  <c r="B345" i="1"/>
  <c r="A345" i="1"/>
  <c r="B344" i="1"/>
  <c r="A344" i="1"/>
  <c r="F338" i="1"/>
  <c r="F345" i="1" s="1"/>
  <c r="B338" i="1"/>
  <c r="F330" i="1"/>
  <c r="F344" i="1" s="1"/>
  <c r="B330" i="1"/>
  <c r="F28" i="1"/>
  <c r="F41" i="1"/>
  <c r="F51" i="1"/>
  <c r="F66" i="1"/>
  <c r="F73" i="1"/>
  <c r="F143" i="1"/>
  <c r="F157" i="1"/>
  <c r="F171" i="1"/>
  <c r="F183" i="1"/>
  <c r="F205" i="1"/>
  <c r="F218" i="1"/>
  <c r="F253" i="1"/>
  <c r="A21" i="1"/>
  <c r="A296" i="1"/>
  <c r="A2" i="1"/>
  <c r="A1" i="1"/>
  <c r="B28" i="1" l="1"/>
  <c r="F293" i="1"/>
  <c r="B295" i="1"/>
  <c r="F295" i="1" s="1"/>
  <c r="F350" i="1"/>
  <c r="F353" i="1" s="1"/>
  <c r="F356" i="1" s="1"/>
  <c r="A297" i="1"/>
  <c r="F294" i="1" l="1"/>
  <c r="A31" i="1"/>
  <c r="A298" i="1"/>
  <c r="B41" i="1" l="1"/>
  <c r="B296" i="1"/>
  <c r="A299" i="1"/>
  <c r="A300" i="1" s="1"/>
  <c r="A44" i="1"/>
  <c r="B51" i="1" s="1"/>
  <c r="F296" i="1" l="1"/>
  <c r="A53" i="1"/>
  <c r="B57" i="1" s="1"/>
  <c r="B297" i="1"/>
  <c r="F297" i="1" s="1"/>
  <c r="A301" i="1"/>
  <c r="A302" i="1" l="1"/>
  <c r="A303" i="1" l="1"/>
  <c r="A61" i="1" l="1"/>
  <c r="A304" i="1"/>
  <c r="B298" i="1" l="1"/>
  <c r="A69" i="1"/>
  <c r="B299" i="1" s="1"/>
  <c r="B66" i="1"/>
  <c r="A305" i="1"/>
  <c r="F298" i="1" l="1"/>
  <c r="B73" i="1"/>
  <c r="F299" i="1" s="1"/>
  <c r="A306" i="1"/>
  <c r="A307" i="1" l="1"/>
  <c r="A76" i="1" l="1"/>
  <c r="A308" i="1"/>
  <c r="A309" i="1" s="1"/>
  <c r="A310" i="1" s="1"/>
  <c r="A311" i="1" s="1"/>
  <c r="B300" i="1" l="1"/>
  <c r="F300" i="1" s="1"/>
  <c r="B143" i="1"/>
  <c r="A146" i="1"/>
  <c r="B301" i="1" s="1"/>
  <c r="A160" i="1" l="1"/>
  <c r="B157" i="1"/>
  <c r="F301" i="1" s="1"/>
  <c r="B302" i="1" l="1"/>
  <c r="F302" i="1" s="1"/>
  <c r="A174" i="1"/>
  <c r="B171" i="1"/>
  <c r="B303" i="1" l="1"/>
  <c r="F303" i="1" s="1"/>
  <c r="B183" i="1"/>
  <c r="A186" i="1" l="1"/>
  <c r="B304" i="1" l="1"/>
  <c r="F304" i="1" s="1"/>
  <c r="B205" i="1"/>
  <c r="A208" i="1" l="1"/>
  <c r="B305" i="1" l="1"/>
  <c r="F305" i="1" s="1"/>
  <c r="B218" i="1"/>
  <c r="A221" i="1" l="1"/>
  <c r="B306" i="1" s="1"/>
  <c r="B233" i="1" l="1"/>
  <c r="F306" i="1" s="1"/>
  <c r="A236" i="1" l="1"/>
  <c r="A256" i="1" s="1"/>
  <c r="B262" i="1" l="1"/>
  <c r="A265" i="1"/>
  <c r="B271" i="1" s="1"/>
  <c r="B307" i="1"/>
  <c r="F307" i="1" s="1"/>
  <c r="B253" i="1"/>
  <c r="B308" i="1" l="1"/>
  <c r="B287" i="1" l="1"/>
  <c r="B309" i="1" l="1"/>
  <c r="F309" i="1" s="1"/>
  <c r="B310" i="1"/>
  <c r="F310" i="1" s="1"/>
  <c r="F308" i="1"/>
  <c r="F314" i="1" l="1"/>
  <c r="F317" i="1" s="1"/>
  <c r="F320" i="1" s="1"/>
</calcChain>
</file>

<file path=xl/sharedStrings.xml><?xml version="1.0" encoding="utf-8"?>
<sst xmlns="http://schemas.openxmlformats.org/spreadsheetml/2006/main" count="353" uniqueCount="191">
  <si>
    <t>CODE</t>
  </si>
  <si>
    <t>DÉSIGNATION</t>
  </si>
  <si>
    <t>U</t>
  </si>
  <si>
    <t>TOTAL H.T.</t>
  </si>
  <si>
    <t>RÉCAPITULATIF GÉNÉRAL</t>
  </si>
  <si>
    <t>TOTAL T.T.C.</t>
  </si>
  <si>
    <t>ens</t>
  </si>
  <si>
    <t>Prestations suivant CCTP</t>
  </si>
  <si>
    <t>PRESCRIPTIONS TECHNIQUES</t>
  </si>
  <si>
    <t>DESCRIPTION DES INSTALLATIONS</t>
  </si>
  <si>
    <t>DEFINITION DE L’OPERATION</t>
  </si>
  <si>
    <t>Date :</t>
  </si>
  <si>
    <t>DECOMPOSITION DE PRIX GLOBAL &amp; FORFAITAIRE - LOT ÉLECTRICITÉ</t>
  </si>
  <si>
    <r>
      <t>Px</t>
    </r>
    <r>
      <rPr>
        <b/>
        <vertAlign val="subscript"/>
        <sz val="10"/>
        <rFont val="Calibri"/>
        <family val="2"/>
        <scheme val="minor"/>
      </rPr>
      <t>Unit</t>
    </r>
    <r>
      <rPr>
        <b/>
        <sz val="10"/>
        <rFont val="Calibri"/>
        <family val="2"/>
        <scheme val="minor"/>
      </rPr>
      <t xml:space="preserve"> HT</t>
    </r>
  </si>
  <si>
    <r>
      <t>Q</t>
    </r>
    <r>
      <rPr>
        <b/>
        <vertAlign val="superscript"/>
        <sz val="10"/>
        <rFont val="Calibri"/>
        <family val="2"/>
        <scheme val="minor"/>
      </rPr>
      <t>té</t>
    </r>
  </si>
  <si>
    <r>
      <t>Px</t>
    </r>
    <r>
      <rPr>
        <b/>
        <vertAlign val="subscript"/>
        <sz val="10"/>
        <rFont val="Calibri"/>
        <family val="2"/>
        <scheme val="minor"/>
      </rPr>
      <t xml:space="preserve">Total </t>
    </r>
    <r>
      <rPr>
        <b/>
        <sz val="10"/>
        <rFont val="Calibri"/>
        <family val="2"/>
        <scheme val="minor"/>
      </rPr>
      <t>HT</t>
    </r>
  </si>
  <si>
    <t>DPGF</t>
  </si>
  <si>
    <t>Phase</t>
  </si>
  <si>
    <t xml:space="preserve">Réf. Affaire : </t>
  </si>
  <si>
    <t>N° Doc.</t>
  </si>
  <si>
    <t>Date</t>
  </si>
  <si>
    <t>Indice</t>
  </si>
  <si>
    <t>Modification</t>
  </si>
  <si>
    <t>Rédigé par</t>
  </si>
  <si>
    <t>Vérifié par</t>
  </si>
  <si>
    <t>Raccordement Energie</t>
  </si>
  <si>
    <t>Armoires électriques</t>
  </si>
  <si>
    <t>Distribution – Chemin De Câbles – Goulotte</t>
  </si>
  <si>
    <t>Appareillage</t>
  </si>
  <si>
    <t>Pre-câblage réseau Informatique</t>
  </si>
  <si>
    <t>Alarme Incendie</t>
  </si>
  <si>
    <t>RÉCAPITULATIF GÉNÉRAL PSE</t>
  </si>
  <si>
    <t>PSE 1</t>
  </si>
  <si>
    <t>PSE 2</t>
  </si>
  <si>
    <t>PRESTATIONS SUPPLÉMENTAIRES ÉVENTUELLES</t>
  </si>
  <si>
    <t>Coffret de chantier</t>
  </si>
  <si>
    <t>p</t>
  </si>
  <si>
    <t>Guirlande LED</t>
  </si>
  <si>
    <t>La liaison classe 2 entre le sectionneur général à coupure visible et le disjoncteur d'abonné.</t>
  </si>
  <si>
    <t>Courants Forts</t>
  </si>
  <si>
    <t>Téléphonie</t>
  </si>
  <si>
    <t>Liaisons équipotentielles, mise à la terre réseaux de terre principal</t>
  </si>
  <si>
    <t>Masses suivant CCTP</t>
  </si>
  <si>
    <t>Réseau de terre secondaire suivant CCTP</t>
  </si>
  <si>
    <t>TGBT depuis Comptage</t>
  </si>
  <si>
    <t>Section :                      Type :</t>
  </si>
  <si>
    <t>ml</t>
  </si>
  <si>
    <t>TGBT</t>
  </si>
  <si>
    <t>Distribution</t>
  </si>
  <si>
    <t>Prestation suivant CCTP et plans</t>
  </si>
  <si>
    <t>Câbles :</t>
  </si>
  <si>
    <t>Divers à détailler par l'entreprise</t>
  </si>
  <si>
    <t>Tube ICTA, ICD et ICA :</t>
  </si>
  <si>
    <t>Ø de 16</t>
  </si>
  <si>
    <t>Ø de 20</t>
  </si>
  <si>
    <t>Ø de 25</t>
  </si>
  <si>
    <t>Tube IRL :</t>
  </si>
  <si>
    <t>Fourreaux TPC et ICTL :</t>
  </si>
  <si>
    <t>Ø de 40/42</t>
  </si>
  <si>
    <t>Ø de 80</t>
  </si>
  <si>
    <t>Ø de 100</t>
  </si>
  <si>
    <t>Chemin de câbles</t>
  </si>
  <si>
    <t>Chemin de câbles courant fort suivant CCTP et plans</t>
  </si>
  <si>
    <t>Chemin de câbles courant faible suivant CCTP et plans</t>
  </si>
  <si>
    <t>Goulotte</t>
  </si>
  <si>
    <t xml:space="preserve">Goulottes PVC courants fort et faible </t>
  </si>
  <si>
    <t>Angles intérieur</t>
  </si>
  <si>
    <t>Angles extérieur</t>
  </si>
  <si>
    <t>Angles plat</t>
  </si>
  <si>
    <t>Té dérivation</t>
  </si>
  <si>
    <t>Embouts</t>
  </si>
  <si>
    <t>Joints Couvercle</t>
  </si>
  <si>
    <t>Normaclip</t>
  </si>
  <si>
    <t>Démarches auprès du concessionnaire</t>
  </si>
  <si>
    <t>Simple Allumage/Va &amp; Vient/BP</t>
  </si>
  <si>
    <t>Prise de courant 2 P + T 16 A Goulotte</t>
  </si>
  <si>
    <t>Prise de courant 2 P + T 16 A IP55</t>
  </si>
  <si>
    <t>Boîte de raccordement sortie de câble</t>
  </si>
  <si>
    <t>55x100</t>
  </si>
  <si>
    <t>55x150</t>
  </si>
  <si>
    <t>55x200</t>
  </si>
  <si>
    <t>55x300</t>
  </si>
  <si>
    <t>55x400</t>
  </si>
  <si>
    <t>55x500</t>
  </si>
  <si>
    <t>Accessoires de poses et raccordement</t>
  </si>
  <si>
    <t>BAPI</t>
  </si>
  <si>
    <t>Porte étiquette pour éclairage par tranche</t>
  </si>
  <si>
    <t>Accessoires divers de pose et raccordement</t>
  </si>
  <si>
    <t>CTA</t>
  </si>
  <si>
    <t>Câble type fil-alarm 2 paires 9/10</t>
  </si>
  <si>
    <t>Accessoire divers de pose et raccordement</t>
  </si>
  <si>
    <t>Mise en service, réglages et Formation du personnel à l'utilisation</t>
  </si>
  <si>
    <t xml:space="preserve">Dossier validé APMIS et Assistance technique du fabricant au câblage et  raccordement </t>
  </si>
  <si>
    <t>Tableau d'alarme type 4</t>
  </si>
  <si>
    <t>Câblage</t>
  </si>
  <si>
    <t>Mise en service</t>
  </si>
  <si>
    <t>Poste intérieur</t>
  </si>
  <si>
    <t>Support Moniteur</t>
  </si>
  <si>
    <t>Licence SIP</t>
  </si>
  <si>
    <t>Routeur 3G/4G</t>
  </si>
  <si>
    <t>Formation</t>
  </si>
  <si>
    <t>L’entreprise aura à sa charge l’ensemble des démarches à l’obtention du CONSUEL.</t>
  </si>
  <si>
    <t>Le titulaire du présent lot devra inclure dans son offre les divers travaux décrits et non limitatifs nécessaires pour parfaire la réalisation de ses travaux</t>
  </si>
  <si>
    <t>Les divers  essais  et  vérifications  AQC. Les  divers  essais  seront  consignés sur des PV  à  transmettre  en  3 exemplaires au Maître d'Œuvre.</t>
  </si>
  <si>
    <t>Les études techniques complémentaires à la mission d'ingénierie</t>
  </si>
  <si>
    <t>Les Documents d'Interventions Ultérieures des Ouvrages (D.I.U.O).</t>
  </si>
  <si>
    <t>Les divers percements, scellements, saignées, nécessaires  à  la  réalisation  des  travaux  décrits,  etc. avec  rebouchages  correspondants  à  la  nature  des parois,  murs,  etc.  pour  passage  des  câbles  et appareillages, etc.</t>
  </si>
  <si>
    <t>L'évacuation des divers gravats relevant des travaux effectués par le titulaire du présent lot</t>
  </si>
  <si>
    <t xml:space="preserve">Les engins de levage nécessaires pour la mise en place du matériel décrit </t>
  </si>
  <si>
    <t>L'information des utilisateurs sur le fonctionnement avec notices du matériel et consignes d'entretien à remettre en trois exemplaires</t>
  </si>
  <si>
    <t>Les plans de réservation à transmettre en temps utile aux titulaires des lots concernés et en nombre suffisant.</t>
  </si>
  <si>
    <t>inc</t>
  </si>
  <si>
    <t xml:space="preserve">Prise RJ45 </t>
  </si>
  <si>
    <t>Détecteur de présence 360° Bureaux</t>
  </si>
  <si>
    <t>Détecteur de présence 360° Sanitaire et circulation</t>
  </si>
  <si>
    <t>Luminaire Type 01 - Bureaux Pavé LED</t>
  </si>
  <si>
    <t>Luminaire Type 02 - Locaux techniques</t>
  </si>
  <si>
    <t>Luminaire Type 03 - Downlight sanitaire</t>
  </si>
  <si>
    <t>Luminaire Type 04 - Spot circulation</t>
  </si>
  <si>
    <t>Luminaire Type 05 - Tubulaire escalier</t>
  </si>
  <si>
    <t>Luminaire Type 06 - Hublot trappe de secours</t>
  </si>
  <si>
    <t>B.A.E.S. 45 lm</t>
  </si>
  <si>
    <t>B.A.E.S. 45 lm en drapeau</t>
  </si>
  <si>
    <t>VRV</t>
  </si>
  <si>
    <t>Unité intérieur</t>
  </si>
  <si>
    <t>Cassette</t>
  </si>
  <si>
    <t>Extracteur VMC</t>
  </si>
  <si>
    <t>BECS</t>
  </si>
  <si>
    <t>Bâtiment OFII Lyon</t>
  </si>
  <si>
    <t>2 rue Moncey - 69003 Lyon</t>
  </si>
  <si>
    <t>6819.2</t>
  </si>
  <si>
    <t>Edition originale</t>
  </si>
  <si>
    <t>RT</t>
  </si>
  <si>
    <t>Raccordement sur le réseau de terre</t>
  </si>
  <si>
    <t>Câble U1000RO2V - 5G6 mm²</t>
  </si>
  <si>
    <t>Câble U1000RO2V - 3G6 mm²</t>
  </si>
  <si>
    <t>Câble U1000RO2V - 7G1.5 mm²</t>
  </si>
  <si>
    <t xml:space="preserve">Câble U1000RO2V - 2x1.5 mm² </t>
  </si>
  <si>
    <t>Câble U1000RO2V - 3G1.5 mm²</t>
  </si>
  <si>
    <t>Câble U1000RO2V - 5G1.5 mm²</t>
  </si>
  <si>
    <t>Câble U1000RO2V - 5G2,5 mm²</t>
  </si>
  <si>
    <t>Câble U1000RO2V - 4G2,5 mm²</t>
  </si>
  <si>
    <t xml:space="preserve">Câble U1000RO2V - 3G2,5 mm² </t>
  </si>
  <si>
    <t>Câble U1000RO2V - 3G4 mm²</t>
  </si>
  <si>
    <t>Câble U1000RO2V - 5G4 mm²</t>
  </si>
  <si>
    <t>Répartiteur général au bâtiment</t>
  </si>
  <si>
    <t>Câble 2x4 paires catégorie 6a</t>
  </si>
  <si>
    <t>Câble 4 paires catégorie 6a</t>
  </si>
  <si>
    <t>Cordons de brassage cuivre</t>
  </si>
  <si>
    <t>Recette informatique</t>
  </si>
  <si>
    <t>Déclencheur manuel</t>
  </si>
  <si>
    <t>Diffuseur sonore et lumineux</t>
  </si>
  <si>
    <t>Flash lumineux</t>
  </si>
  <si>
    <t>Câble type CR1 2x1.5mm²</t>
  </si>
  <si>
    <t>Platine de rue</t>
  </si>
  <si>
    <t>Alimentation 24 VDC</t>
  </si>
  <si>
    <t>Déplacement du disjoncteur abonnée</t>
  </si>
  <si>
    <t>La réalisation de la terre du neutre</t>
  </si>
  <si>
    <t>Prise de Terre et liaison équipotentielle</t>
  </si>
  <si>
    <t>Alimentation TGBT depuis comptage</t>
  </si>
  <si>
    <t>Installation de chantier et prorata</t>
  </si>
  <si>
    <t>Téléphone chantier</t>
  </si>
  <si>
    <t>Installations éclairage</t>
  </si>
  <si>
    <t>Eclairage de sécurité par bloc autonome</t>
  </si>
  <si>
    <t>Installation force-motrice</t>
  </si>
  <si>
    <t>Interphonie / contrôle d’accès</t>
  </si>
  <si>
    <t>Travaux divers compris</t>
  </si>
  <si>
    <t>B.A.E.S. 45 lm IP66</t>
  </si>
  <si>
    <t>Simple Allumage/Va &amp; Vient/BP étanche à voyant</t>
  </si>
  <si>
    <t>Prise de courant 2 P + T 16 A Encastrée ou saillie</t>
  </si>
  <si>
    <t>Luminaire Type 07 - Ligne continue suspendue</t>
  </si>
  <si>
    <t>Luminaire Type 08 - Bandeau LED</t>
  </si>
  <si>
    <t>Lot 04 Electricité - Courants forts et faibles</t>
  </si>
  <si>
    <t>DCE</t>
  </si>
  <si>
    <t>Prorata (2%)</t>
  </si>
  <si>
    <t>Sèche-mains</t>
  </si>
  <si>
    <t>Rideau métallique</t>
  </si>
  <si>
    <t>Ascenseur</t>
  </si>
  <si>
    <t>Lecteur de badge - SNEF</t>
  </si>
  <si>
    <t>Badge - SNEF</t>
  </si>
  <si>
    <t>Câblage - SNEF</t>
  </si>
  <si>
    <t>Formation - SNEF</t>
  </si>
  <si>
    <t>Onduleur</t>
  </si>
  <si>
    <t>Saignées</t>
  </si>
  <si>
    <t>Démarche concessionnaire</t>
  </si>
  <si>
    <t>Logiciel - SNEF</t>
  </si>
  <si>
    <t>3.17</t>
  </si>
  <si>
    <t>Curage</t>
  </si>
  <si>
    <t>Consignation et dépose du TGBT</t>
  </si>
  <si>
    <t>Dépose des chemins de câble</t>
  </si>
  <si>
    <t>Dépose des câbles restants et non réutilisés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</si>
</sst>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Sous-total &quot;@"/>
    <numFmt numFmtId="165" formatCode="&quot;T.V.A. &quot;0.0%"/>
    <numFmt numFmtId="166" formatCode="[$-40C]d\ mmmm\ yyyy;@"/>
    <numFmt numFmtId="167" formatCode="&quot;N°&quot;0000\-0000"/>
    <numFmt numFmtId="168" formatCode="&quot;N°&quot;0000"/>
    <numFmt numFmtId="169" formatCode="&quot;3.&quot;00"/>
    <numFmt numFmtId="170" formatCode="&quot;Sous-total 3.&quot;@"/>
    <numFmt numFmtId="171" formatCode="#,##0.00\ _€"/>
    <numFmt numFmtId="172" formatCode="&quot;3.&quot;0"/>
  </numFmts>
  <fonts count="35">
    <font>
      <sz val="9"/>
      <name val="Times New Roman"/>
    </font>
    <font>
      <b/>
      <sz val="10"/>
      <name val="Arial"/>
      <family val="2"/>
    </font>
    <font>
      <b/>
      <i/>
      <u/>
      <sz val="14"/>
      <name val="Letter Gothic"/>
      <family val="3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2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2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6"/>
      <name val="Calibri"/>
      <family val="2"/>
      <scheme val="minor"/>
    </font>
    <font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28"/>
      <name val="Calibri"/>
      <family val="2"/>
      <scheme val="minor"/>
    </font>
    <font>
      <sz val="16"/>
      <name val="Calibri"/>
      <family val="2"/>
      <scheme val="minor"/>
    </font>
    <font>
      <b/>
      <sz val="26"/>
      <name val="Calibri"/>
      <family val="2"/>
      <scheme val="minor"/>
    </font>
    <font>
      <sz val="9"/>
      <name val="Times New Roman"/>
      <family val="1"/>
    </font>
    <font>
      <b/>
      <sz val="28"/>
      <color rgb="FF208A2C"/>
      <name val="Calibri"/>
      <family val="2"/>
      <scheme val="minor"/>
    </font>
    <font>
      <sz val="10"/>
      <color rgb="FF208A2C"/>
      <name val="Calibri"/>
      <family val="2"/>
      <scheme val="minor"/>
    </font>
    <font>
      <b/>
      <sz val="26"/>
      <color rgb="FF208A2C"/>
      <name val="Calibri"/>
      <family val="2"/>
      <scheme val="minor"/>
    </font>
    <font>
      <b/>
      <u/>
      <sz val="12"/>
      <color rgb="FF1E85BD"/>
      <name val="Calibri"/>
      <family val="2"/>
      <scheme val="minor"/>
    </font>
    <font>
      <b/>
      <sz val="11"/>
      <color rgb="FF208A2C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1E85BD"/>
      <name val="Calibri"/>
      <family val="2"/>
      <scheme val="minor"/>
    </font>
    <font>
      <b/>
      <sz val="10"/>
      <color rgb="FF1E85BD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C0D003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rgb="FF208A2C"/>
      </left>
      <right/>
      <top style="medium">
        <color rgb="FF208A2C"/>
      </top>
      <bottom/>
      <diagonal/>
    </border>
    <border>
      <left/>
      <right/>
      <top style="medium">
        <color rgb="FF208A2C"/>
      </top>
      <bottom/>
      <diagonal/>
    </border>
    <border>
      <left/>
      <right style="medium">
        <color rgb="FF208A2C"/>
      </right>
      <top style="medium">
        <color rgb="FF208A2C"/>
      </top>
      <bottom/>
      <diagonal/>
    </border>
    <border>
      <left style="medium">
        <color rgb="FF208A2C"/>
      </left>
      <right/>
      <top/>
      <bottom/>
      <diagonal/>
    </border>
    <border>
      <left/>
      <right style="medium">
        <color rgb="FF208A2C"/>
      </right>
      <top/>
      <bottom/>
      <diagonal/>
    </border>
    <border>
      <left style="medium">
        <color rgb="FF208A2C"/>
      </left>
      <right/>
      <top/>
      <bottom style="medium">
        <color rgb="FF208A2C"/>
      </bottom>
      <diagonal/>
    </border>
    <border>
      <left/>
      <right/>
      <top/>
      <bottom style="medium">
        <color rgb="FF208A2C"/>
      </bottom>
      <diagonal/>
    </border>
    <border>
      <left/>
      <right style="medium">
        <color rgb="FF208A2C"/>
      </right>
      <top/>
      <bottom style="medium">
        <color rgb="FF208A2C"/>
      </bottom>
      <diagonal/>
    </border>
    <border>
      <left style="thin">
        <color rgb="FF208A2C"/>
      </left>
      <right style="thin">
        <color rgb="FF208A2C"/>
      </right>
      <top style="thin">
        <color rgb="FF208A2C"/>
      </top>
      <bottom style="thin">
        <color rgb="FF208A2C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2" fillId="2" borderId="1">
      <alignment horizontal="left" vertical="center"/>
    </xf>
    <xf numFmtId="0" fontId="1" fillId="0" borderId="0">
      <alignment horizontal="center" vertical="center"/>
    </xf>
    <xf numFmtId="0" fontId="4" fillId="0" borderId="0"/>
    <xf numFmtId="0" fontId="23" fillId="0" borderId="0"/>
  </cellStyleXfs>
  <cellXfs count="201">
    <xf numFmtId="0" fontId="0" fillId="0" borderId="0" xfId="0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wrapText="1"/>
    </xf>
    <xf numFmtId="4" fontId="3" fillId="0" borderId="16" xfId="0" applyNumberFormat="1" applyFont="1" applyBorder="1" applyAlignment="1">
      <alignment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" fontId="6" fillId="0" borderId="16" xfId="0" applyNumberFormat="1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4" fontId="6" fillId="0" borderId="17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4" fontId="6" fillId="0" borderId="16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" fontId="6" fillId="0" borderId="14" xfId="0" applyNumberFormat="1" applyFont="1" applyBorder="1" applyAlignment="1">
      <alignment vertical="top" wrapText="1"/>
    </xf>
    <xf numFmtId="4" fontId="11" fillId="0" borderId="16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4" fontId="6" fillId="0" borderId="17" xfId="0" applyNumberFormat="1" applyFont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3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4" fontId="13" fillId="0" borderId="16" xfId="0" applyNumberFormat="1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18" fillId="0" borderId="0" xfId="4" applyFont="1" applyAlignment="1">
      <alignment vertical="center" wrapText="1"/>
    </xf>
    <xf numFmtId="0" fontId="3" fillId="0" borderId="0" xfId="4" applyFont="1" applyAlignment="1">
      <alignment vertical="center" wrapText="1"/>
    </xf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horizontal="justify" vertical="center" wrapText="1"/>
    </xf>
    <xf numFmtId="0" fontId="3" fillId="0" borderId="0" xfId="4" applyFont="1" applyAlignment="1">
      <alignment horizontal="right" vertical="center" wrapText="1"/>
    </xf>
    <xf numFmtId="0" fontId="19" fillId="0" borderId="0" xfId="4" applyFont="1" applyAlignment="1">
      <alignment vertical="center" wrapText="1"/>
    </xf>
    <xf numFmtId="0" fontId="3" fillId="0" borderId="0" xfId="4" applyFont="1" applyAlignment="1">
      <alignment vertical="top" wrapText="1"/>
    </xf>
    <xf numFmtId="167" fontId="3" fillId="0" borderId="0" xfId="4" applyNumberFormat="1" applyFont="1" applyAlignment="1">
      <alignment vertical="center" wrapText="1"/>
    </xf>
    <xf numFmtId="0" fontId="20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21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26" xfId="4" applyFont="1" applyBorder="1" applyAlignment="1">
      <alignment vertical="center" wrapText="1"/>
    </xf>
    <xf numFmtId="0" fontId="6" fillId="0" borderId="28" xfId="4" applyFont="1" applyBorder="1" applyAlignment="1">
      <alignment vertical="center" wrapText="1"/>
    </xf>
    <xf numFmtId="0" fontId="6" fillId="0" borderId="27" xfId="4" applyFont="1" applyBorder="1" applyAlignment="1">
      <alignment vertical="center" wrapText="1"/>
    </xf>
    <xf numFmtId="0" fontId="3" fillId="0" borderId="29" xfId="4" applyFont="1" applyBorder="1" applyAlignment="1">
      <alignment vertical="center" wrapText="1"/>
    </xf>
    <xf numFmtId="0" fontId="3" fillId="0" borderId="30" xfId="4" applyFont="1" applyBorder="1" applyAlignment="1">
      <alignment vertical="center" wrapText="1"/>
    </xf>
    <xf numFmtId="0" fontId="6" fillId="0" borderId="31" xfId="4" applyFont="1" applyBorder="1" applyAlignment="1">
      <alignment vertical="center" wrapText="1"/>
    </xf>
    <xf numFmtId="0" fontId="6" fillId="0" borderId="33" xfId="4" applyFont="1" applyBorder="1" applyAlignment="1">
      <alignment vertical="center" wrapText="1"/>
    </xf>
    <xf numFmtId="0" fontId="6" fillId="0" borderId="32" xfId="4" applyFont="1" applyBorder="1" applyAlignment="1">
      <alignment vertical="center" wrapText="1"/>
    </xf>
    <xf numFmtId="0" fontId="3" fillId="0" borderId="34" xfId="4" applyFont="1" applyBorder="1" applyAlignment="1">
      <alignment vertical="top" wrapText="1"/>
    </xf>
    <xf numFmtId="0" fontId="17" fillId="0" borderId="0" xfId="4" applyFont="1" applyAlignment="1">
      <alignment vertical="center"/>
    </xf>
    <xf numFmtId="0" fontId="8" fillId="3" borderId="0" xfId="0" applyFont="1" applyFill="1"/>
    <xf numFmtId="0" fontId="3" fillId="4" borderId="0" xfId="0" applyFont="1" applyFill="1" applyAlignment="1">
      <alignment vertical="center"/>
    </xf>
    <xf numFmtId="0" fontId="5" fillId="3" borderId="0" xfId="0" applyFont="1" applyFill="1" applyAlignment="1">
      <alignment horizontal="center" vertical="top" wrapText="1"/>
    </xf>
    <xf numFmtId="0" fontId="27" fillId="0" borderId="15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0" fontId="27" fillId="0" borderId="2" xfId="0" applyFont="1" applyBorder="1" applyAlignment="1">
      <alignment horizontal="center" wrapText="1"/>
    </xf>
    <xf numFmtId="3" fontId="27" fillId="0" borderId="2" xfId="0" applyNumberFormat="1" applyFont="1" applyBorder="1" applyAlignment="1">
      <alignment horizontal="center" wrapText="1"/>
    </xf>
    <xf numFmtId="4" fontId="27" fillId="0" borderId="2" xfId="0" applyNumberFormat="1" applyFont="1" applyBorder="1" applyAlignment="1">
      <alignment wrapText="1"/>
    </xf>
    <xf numFmtId="4" fontId="27" fillId="0" borderId="16" xfId="0" applyNumberFormat="1" applyFont="1" applyBorder="1" applyAlignment="1">
      <alignment wrapText="1"/>
    </xf>
    <xf numFmtId="0" fontId="27" fillId="0" borderId="0" xfId="0" applyFont="1" applyAlignment="1">
      <alignment horizontal="center" vertical="top" wrapText="1"/>
    </xf>
    <xf numFmtId="0" fontId="28" fillId="0" borderId="2" xfId="0" applyFont="1" applyBorder="1" applyAlignment="1">
      <alignment horizontal="justify" vertical="top" wrapText="1"/>
    </xf>
    <xf numFmtId="0" fontId="28" fillId="0" borderId="2" xfId="0" applyFont="1" applyBorder="1" applyAlignment="1">
      <alignment horizontal="center" wrapText="1"/>
    </xf>
    <xf numFmtId="3" fontId="28" fillId="0" borderId="2" xfId="0" applyNumberFormat="1" applyFont="1" applyBorder="1" applyAlignment="1">
      <alignment horizontal="center" wrapText="1"/>
    </xf>
    <xf numFmtId="4" fontId="28" fillId="0" borderId="2" xfId="0" applyNumberFormat="1" applyFont="1" applyBorder="1" applyAlignment="1">
      <alignment wrapText="1"/>
    </xf>
    <xf numFmtId="4" fontId="28" fillId="0" borderId="16" xfId="0" applyNumberFormat="1" applyFont="1" applyBorder="1" applyAlignment="1">
      <alignment wrapText="1"/>
    </xf>
    <xf numFmtId="0" fontId="28" fillId="0" borderId="0" xfId="0" applyFont="1" applyAlignment="1">
      <alignment horizontal="center" vertical="top" wrapText="1"/>
    </xf>
    <xf numFmtId="168" fontId="3" fillId="0" borderId="30" xfId="4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top" wrapText="1"/>
    </xf>
    <xf numFmtId="169" fontId="28" fillId="0" borderId="15" xfId="0" applyNumberFormat="1" applyFont="1" applyBorder="1" applyAlignment="1">
      <alignment horizontal="center" vertical="top" wrapText="1"/>
    </xf>
    <xf numFmtId="169" fontId="11" fillId="0" borderId="15" xfId="0" applyNumberFormat="1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71" fontId="3" fillId="0" borderId="2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9" fillId="0" borderId="15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justify" vertical="top" wrapText="1"/>
    </xf>
    <xf numFmtId="0" fontId="29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justify" vertical="top" wrapText="1"/>
    </xf>
    <xf numFmtId="0" fontId="31" fillId="0" borderId="2" xfId="0" applyFont="1" applyBorder="1" applyAlignment="1">
      <alignment horizontal="center" wrapText="1"/>
    </xf>
    <xf numFmtId="3" fontId="31" fillId="0" borderId="2" xfId="0" applyNumberFormat="1" applyFont="1" applyBorder="1" applyAlignment="1">
      <alignment horizontal="center" wrapText="1"/>
    </xf>
    <xf numFmtId="4" fontId="30" fillId="0" borderId="2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0" fontId="30" fillId="0" borderId="0" xfId="0" applyFont="1" applyAlignment="1">
      <alignment horizontal="center" vertical="top" wrapText="1"/>
    </xf>
    <xf numFmtId="171" fontId="3" fillId="0" borderId="2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2" fillId="0" borderId="2" xfId="0" applyFont="1" applyBorder="1" applyAlignment="1">
      <alignment horizontal="justify"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35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33" fillId="0" borderId="1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171" fontId="29" fillId="0" borderId="2" xfId="0" applyNumberFormat="1" applyFont="1" applyBorder="1" applyAlignment="1">
      <alignment vertical="center" wrapText="1"/>
    </xf>
    <xf numFmtId="0" fontId="29" fillId="0" borderId="16" xfId="0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 indent="2"/>
    </xf>
    <xf numFmtId="0" fontId="29" fillId="0" borderId="2" xfId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/>
    </xf>
    <xf numFmtId="0" fontId="34" fillId="0" borderId="15" xfId="0" applyFont="1" applyBorder="1" applyAlignment="1">
      <alignment horizontal="center" vertical="top" wrapText="1"/>
    </xf>
    <xf numFmtId="172" fontId="3" fillId="0" borderId="15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wrapText="1"/>
    </xf>
    <xf numFmtId="0" fontId="13" fillId="0" borderId="7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justify" vertical="top" wrapText="1"/>
    </xf>
    <xf numFmtId="0" fontId="3" fillId="0" borderId="0" xfId="4" applyFont="1" applyAlignment="1">
      <alignment horizontal="center" vertical="center" wrapText="1"/>
    </xf>
    <xf numFmtId="0" fontId="11" fillId="0" borderId="0" xfId="4" applyFont="1" applyAlignment="1">
      <alignment horizontal="right" vertical="center" wrapText="1"/>
    </xf>
    <xf numFmtId="0" fontId="3" fillId="0" borderId="0" xfId="4" applyFont="1" applyAlignment="1">
      <alignment vertical="center" wrapText="1"/>
    </xf>
    <xf numFmtId="0" fontId="19" fillId="0" borderId="0" xfId="4" applyFont="1" applyAlignment="1">
      <alignment horizontal="center" vertical="center" wrapText="1"/>
    </xf>
    <xf numFmtId="0" fontId="3" fillId="0" borderId="34" xfId="4" applyFont="1" applyBorder="1" applyAlignment="1">
      <alignment horizontal="center" vertical="top" wrapText="1"/>
    </xf>
    <xf numFmtId="0" fontId="3" fillId="0" borderId="34" xfId="4" applyFont="1" applyBorder="1" applyAlignment="1">
      <alignment horizontal="center" vertical="center" wrapText="1"/>
    </xf>
    <xf numFmtId="0" fontId="24" fillId="0" borderId="26" xfId="4" applyFont="1" applyBorder="1" applyAlignment="1">
      <alignment horizontal="center" vertical="center" wrapText="1"/>
    </xf>
    <xf numFmtId="0" fontId="24" fillId="0" borderId="27" xfId="4" applyFont="1" applyBorder="1" applyAlignment="1">
      <alignment horizontal="center" vertical="center" wrapText="1"/>
    </xf>
    <xf numFmtId="0" fontId="24" fillId="0" borderId="28" xfId="4" applyFont="1" applyBorder="1" applyAlignment="1">
      <alignment horizontal="center" vertical="center" wrapText="1"/>
    </xf>
    <xf numFmtId="0" fontId="25" fillId="0" borderId="29" xfId="4" applyFont="1" applyBorder="1" applyAlignment="1">
      <alignment horizontal="center" vertical="center" wrapText="1"/>
    </xf>
    <xf numFmtId="0" fontId="25" fillId="0" borderId="0" xfId="4" applyFont="1" applyAlignment="1">
      <alignment horizontal="center" vertical="center" wrapText="1"/>
    </xf>
    <xf numFmtId="0" fontId="25" fillId="0" borderId="30" xfId="4" applyFont="1" applyBorder="1" applyAlignment="1">
      <alignment horizontal="center" vertical="center" wrapText="1"/>
    </xf>
    <xf numFmtId="0" fontId="26" fillId="0" borderId="31" xfId="4" applyFont="1" applyBorder="1" applyAlignment="1">
      <alignment horizontal="center" vertical="center" wrapText="1"/>
    </xf>
    <xf numFmtId="0" fontId="26" fillId="0" borderId="32" xfId="4" applyFont="1" applyBorder="1" applyAlignment="1">
      <alignment horizontal="center" vertical="center" wrapText="1"/>
    </xf>
    <xf numFmtId="0" fontId="26" fillId="0" borderId="3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0" fontId="21" fillId="0" borderId="0" xfId="4" applyFont="1" applyAlignment="1">
      <alignment horizontal="center" vertical="center" wrapText="1"/>
    </xf>
    <xf numFmtId="166" fontId="3" fillId="0" borderId="0" xfId="4" applyNumberFormat="1" applyFont="1" applyAlignment="1">
      <alignment horizontal="left" vertical="center" wrapText="1"/>
    </xf>
    <xf numFmtId="166" fontId="3" fillId="0" borderId="30" xfId="4" applyNumberFormat="1" applyFont="1" applyBorder="1" applyAlignment="1">
      <alignment horizontal="left" vertical="center" wrapText="1"/>
    </xf>
    <xf numFmtId="166" fontId="3" fillId="0" borderId="34" xfId="4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11" xfId="0" applyFont="1" applyBorder="1" applyAlignment="1">
      <alignment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2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right" vertical="top" wrapText="1" indent="3"/>
    </xf>
    <xf numFmtId="0" fontId="5" fillId="0" borderId="0" xfId="0" applyFont="1" applyAlignment="1">
      <alignment horizontal="right" vertical="top" wrapText="1" indent="3"/>
    </xf>
    <xf numFmtId="0" fontId="5" fillId="0" borderId="11" xfId="0" applyFont="1" applyBorder="1" applyAlignment="1">
      <alignment horizontal="right" vertical="top" wrapText="1" indent="3"/>
    </xf>
    <xf numFmtId="0" fontId="6" fillId="0" borderId="2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25" xfId="0" applyFont="1" applyBorder="1" applyAlignment="1">
      <alignment horizontal="justify" vertical="top" wrapText="1"/>
    </xf>
    <xf numFmtId="165" fontId="11" fillId="0" borderId="22" xfId="0" applyNumberFormat="1" applyFont="1" applyBorder="1" applyAlignment="1">
      <alignment horizontal="right" vertical="top" wrapText="1" indent="3"/>
    </xf>
    <xf numFmtId="165" fontId="11" fillId="0" borderId="0" xfId="0" applyNumberFormat="1" applyFont="1" applyAlignment="1">
      <alignment horizontal="right" vertical="top" wrapText="1" indent="3"/>
    </xf>
    <xf numFmtId="165" fontId="11" fillId="0" borderId="11" xfId="0" applyNumberFormat="1" applyFont="1" applyBorder="1" applyAlignment="1">
      <alignment horizontal="right" vertical="top" wrapText="1" indent="3"/>
    </xf>
    <xf numFmtId="0" fontId="11" fillId="0" borderId="22" xfId="0" applyFont="1" applyBorder="1" applyAlignment="1">
      <alignment horizontal="right" vertical="top" wrapText="1" indent="3"/>
    </xf>
    <xf numFmtId="0" fontId="11" fillId="0" borderId="0" xfId="0" applyFont="1" applyAlignment="1">
      <alignment horizontal="right" vertical="top" wrapText="1" indent="3"/>
    </xf>
    <xf numFmtId="0" fontId="11" fillId="0" borderId="11" xfId="0" applyFont="1" applyBorder="1" applyAlignment="1">
      <alignment horizontal="right" vertical="top" wrapText="1" indent="3"/>
    </xf>
    <xf numFmtId="0" fontId="10" fillId="3" borderId="15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16" xfId="0" applyFont="1" applyFill="1" applyBorder="1" applyAlignment="1">
      <alignment horizontal="center" vertical="top" wrapText="1"/>
    </xf>
    <xf numFmtId="0" fontId="11" fillId="0" borderId="22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11" xfId="0" applyFont="1" applyBorder="1" applyAlignment="1">
      <alignment horizontal="justify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170" fontId="13" fillId="0" borderId="0" xfId="0" applyNumberFormat="1" applyFont="1" applyAlignment="1">
      <alignment horizontal="right" vertical="top" wrapText="1"/>
    </xf>
    <xf numFmtId="170" fontId="13" fillId="0" borderId="11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11" xfId="0" applyNumberFormat="1" applyFont="1" applyBorder="1" applyAlignment="1">
      <alignment horizontal="right" vertical="top" wrapText="1"/>
    </xf>
  </cellXfs>
  <cellStyles count="5">
    <cellStyle name="Normal" xfId="0" builtinId="0"/>
    <cellStyle name="Normal 2" xfId="3" xr:uid="{00000000-0005-0000-0000-000001000000}"/>
    <cellStyle name="Normal 3" xfId="4" xr:uid="{00000000-0005-0000-0000-000002000000}"/>
    <cellStyle name="TITRE" xfId="1" xr:uid="{00000000-0005-0000-0000-000003000000}"/>
    <cellStyle name="TOTAL" xfId="2" xr:uid="{00000000-0005-0000-0000-000004000000}"/>
  </cellStyles>
  <dxfs count="0"/>
  <tableStyles count="0" defaultTableStyle="TableStyleMedium2" defaultPivotStyle="PivotStyleLight16"/>
  <colors>
    <mruColors>
      <color rgb="FF208A2C"/>
      <color rgb="FF1E85BD"/>
      <color rgb="FF16365C"/>
      <color rgb="FFC0D0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401319</xdr:colOff>
      <xdr:row>0</xdr:row>
      <xdr:rowOff>0</xdr:rowOff>
    </xdr:from>
    <xdr:to>
      <xdr:col>7</xdr:col>
      <xdr:colOff>331395</xdr:colOff>
      <xdr:row>17</xdr:row>
      <xdr:rowOff>139849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E86800F-F370-3FFF-71CC-828EC7687F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236" t="26776" r="24941" b="27411"/>
        <a:stretch/>
      </xdr:blipFill>
      <xdr:spPr bwMode="auto">
        <a:xfrm>
          <a:off x="1566731" y="0"/>
          <a:ext cx="3291840" cy="27508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7"/>
  <sheetViews>
    <sheetView view="pageBreakPreview" topLeftCell="A4" zoomScaleNormal="100" zoomScaleSheetLayoutView="100" workbookViewId="0">
      <selection activeCell="G48" sqref="G48"/>
    </sheetView>
  </sheetViews>
  <sheetFormatPr baseColWidth="10" defaultColWidth="11.7109375" defaultRowHeight="12"/>
  <cols>
    <col min="1" max="1" width="1.85546875" style="60" customWidth="1"/>
    <col min="2" max="2" width="9.28515625" style="60" customWidth="1"/>
    <col min="3" max="3" width="9.140625" style="60" customWidth="1"/>
    <col min="4" max="4" width="18.7109375" style="60" customWidth="1"/>
    <col min="5" max="5" width="18.28515625" style="60" customWidth="1"/>
    <col min="6" max="6" width="12.28515625" style="60" customWidth="1"/>
    <col min="7" max="8" width="9.28515625" style="60" customWidth="1"/>
    <col min="9" max="9" width="12.28515625" style="60" customWidth="1"/>
    <col min="10" max="10" width="10.28515625" style="60" customWidth="1"/>
    <col min="11" max="11" width="1.85546875" style="60" customWidth="1"/>
    <col min="12" max="16384" width="11.7109375" style="60"/>
  </cols>
  <sheetData>
    <row r="1" spans="2:10" s="37" customFormat="1" ht="7.8"/>
    <row r="2" spans="2:10" s="38" customFormat="1" ht="13.8">
      <c r="B2" s="39"/>
      <c r="C2" s="39"/>
      <c r="D2" s="39"/>
      <c r="E2" s="40"/>
      <c r="F2" s="40"/>
      <c r="G2" s="40"/>
      <c r="H2" s="40"/>
      <c r="I2" s="40"/>
      <c r="J2" s="40"/>
    </row>
    <row r="3" spans="2:10" s="38" customFormat="1" ht="13.8">
      <c r="B3" s="39"/>
      <c r="C3" s="39"/>
      <c r="D3" s="39"/>
      <c r="E3" s="40"/>
      <c r="F3" s="40"/>
      <c r="G3" s="40"/>
      <c r="H3" s="40"/>
      <c r="I3" s="40"/>
      <c r="J3" s="40"/>
    </row>
    <row r="4" spans="2:10" s="38" customFormat="1" ht="13.8">
      <c r="B4" s="39"/>
      <c r="C4" s="39"/>
      <c r="D4" s="39"/>
      <c r="E4" s="40"/>
      <c r="F4" s="40"/>
      <c r="G4" s="40"/>
      <c r="H4" s="40"/>
      <c r="I4" s="40"/>
      <c r="J4" s="40"/>
    </row>
    <row r="5" spans="2:10" s="38" customFormat="1" ht="13.8">
      <c r="B5" s="39"/>
      <c r="C5" s="39"/>
      <c r="D5" s="39"/>
      <c r="E5" s="40"/>
      <c r="F5" s="40"/>
      <c r="G5" s="40"/>
      <c r="H5" s="40"/>
      <c r="I5" s="40"/>
      <c r="J5" s="40"/>
    </row>
    <row r="6" spans="2:10" s="38" customFormat="1" ht="13.8">
      <c r="B6" s="39"/>
      <c r="C6" s="39"/>
      <c r="D6" s="39"/>
      <c r="E6" s="40"/>
      <c r="F6" s="40"/>
      <c r="G6" s="40"/>
      <c r="H6" s="40"/>
      <c r="I6" s="40"/>
      <c r="J6" s="40"/>
    </row>
    <row r="7" spans="2:10" s="38" customFormat="1" ht="13.8">
      <c r="B7" s="39"/>
      <c r="C7" s="39"/>
      <c r="D7" s="39"/>
      <c r="E7" s="40"/>
      <c r="F7" s="40"/>
      <c r="G7" s="40"/>
      <c r="H7" s="40"/>
      <c r="I7" s="40"/>
      <c r="J7" s="40"/>
    </row>
    <row r="8" spans="2:10" s="38" customFormat="1" ht="13.8">
      <c r="B8" s="39"/>
      <c r="C8" s="39"/>
      <c r="D8" s="39"/>
      <c r="E8" s="40"/>
      <c r="F8" s="40"/>
      <c r="G8" s="40"/>
      <c r="H8" s="40"/>
      <c r="I8" s="40"/>
      <c r="J8" s="40"/>
    </row>
    <row r="9" spans="2:10" s="38" customFormat="1" ht="13.8">
      <c r="B9" s="39"/>
      <c r="C9" s="39"/>
      <c r="D9" s="39"/>
      <c r="E9" s="40"/>
      <c r="F9" s="40"/>
      <c r="G9" s="40"/>
      <c r="H9" s="40"/>
      <c r="I9" s="40"/>
      <c r="J9" s="40"/>
    </row>
    <row r="10" spans="2:10" s="38" customFormat="1" ht="13.8">
      <c r="B10" s="41"/>
      <c r="C10" s="41"/>
      <c r="D10" s="41"/>
      <c r="E10" s="40"/>
      <c r="F10" s="40"/>
      <c r="G10" s="40"/>
      <c r="H10" s="40"/>
      <c r="I10" s="40"/>
      <c r="J10" s="40"/>
    </row>
    <row r="11" spans="2:10" s="38" customFormat="1" ht="13.8">
      <c r="B11" s="42"/>
      <c r="C11" s="42"/>
      <c r="D11" s="42"/>
      <c r="E11" s="43"/>
      <c r="F11" s="43"/>
      <c r="J11" s="40"/>
    </row>
    <row r="12" spans="2:10" s="38" customFormat="1" ht="13.8">
      <c r="B12" s="40"/>
      <c r="C12" s="40"/>
      <c r="D12" s="40"/>
      <c r="E12" s="43"/>
      <c r="F12" s="43"/>
      <c r="J12" s="40"/>
    </row>
    <row r="13" spans="2:10" s="38" customFormat="1" ht="13.8">
      <c r="B13" s="44"/>
      <c r="C13" s="44"/>
      <c r="D13" s="44"/>
      <c r="E13" s="40"/>
      <c r="F13" s="40"/>
      <c r="G13" s="40"/>
      <c r="H13" s="40"/>
      <c r="I13" s="40"/>
      <c r="J13" s="40"/>
    </row>
    <row r="14" spans="2:10" s="38" customFormat="1" ht="13.8">
      <c r="B14" s="45"/>
      <c r="C14" s="45"/>
      <c r="D14" s="45"/>
      <c r="E14" s="40"/>
      <c r="F14" s="40"/>
      <c r="G14" s="40"/>
      <c r="H14" s="40"/>
      <c r="I14" s="40"/>
      <c r="J14" s="40"/>
    </row>
    <row r="15" spans="2:10" s="38" customFormat="1" ht="13.8">
      <c r="B15" s="45"/>
      <c r="C15" s="45"/>
      <c r="D15" s="45"/>
      <c r="E15" s="40"/>
      <c r="F15" s="40"/>
      <c r="G15" s="128"/>
      <c r="H15" s="128"/>
      <c r="I15" s="129"/>
      <c r="J15" s="129"/>
    </row>
    <row r="16" spans="2:10" s="38" customFormat="1" ht="13.8">
      <c r="B16" s="45"/>
      <c r="C16" s="45"/>
      <c r="D16" s="45"/>
      <c r="E16" s="40"/>
      <c r="F16" s="40"/>
      <c r="G16" s="128"/>
      <c r="H16" s="128"/>
      <c r="I16" s="46"/>
      <c r="J16" s="46"/>
    </row>
    <row r="17" spans="2:10" s="38" customFormat="1" ht="13.8">
      <c r="B17" s="45"/>
      <c r="C17" s="45"/>
      <c r="D17" s="45"/>
      <c r="E17" s="40"/>
      <c r="F17" s="40"/>
      <c r="J17" s="40"/>
    </row>
    <row r="18" spans="2:10" s="38" customFormat="1" ht="13.8">
      <c r="B18" s="45"/>
      <c r="C18" s="45"/>
      <c r="D18" s="45"/>
      <c r="E18" s="40"/>
      <c r="F18" s="40"/>
      <c r="G18" s="40"/>
      <c r="H18" s="40"/>
      <c r="I18" s="40"/>
      <c r="J18" s="40"/>
    </row>
    <row r="19" spans="2:10" s="38" customFormat="1" ht="13.8">
      <c r="B19" s="45"/>
      <c r="C19" s="45"/>
      <c r="D19" s="45"/>
      <c r="E19" s="40"/>
      <c r="F19" s="40"/>
      <c r="G19" s="40"/>
      <c r="H19" s="40"/>
      <c r="I19" s="40"/>
      <c r="J19" s="40"/>
    </row>
    <row r="20" spans="2:10" s="38" customFormat="1" ht="13.8">
      <c r="B20" s="127"/>
      <c r="C20" s="127"/>
      <c r="D20" s="127"/>
      <c r="E20" s="127"/>
      <c r="F20" s="127"/>
      <c r="G20" s="127"/>
      <c r="H20" s="127"/>
      <c r="I20" s="127"/>
      <c r="J20" s="127"/>
    </row>
    <row r="21" spans="2:10" s="38" customFormat="1" ht="13.8">
      <c r="B21" s="130"/>
      <c r="C21" s="130"/>
      <c r="D21" s="130"/>
      <c r="E21" s="130"/>
      <c r="F21" s="130"/>
      <c r="G21" s="130"/>
      <c r="H21" s="130"/>
      <c r="I21" s="130"/>
      <c r="J21" s="130"/>
    </row>
    <row r="22" spans="2:10" s="38" customFormat="1" ht="13.8">
      <c r="B22" s="127"/>
      <c r="C22" s="127"/>
      <c r="D22" s="127"/>
      <c r="E22" s="127"/>
      <c r="F22" s="127"/>
      <c r="G22" s="127"/>
      <c r="H22" s="127"/>
      <c r="I22" s="127"/>
      <c r="J22" s="127"/>
    </row>
    <row r="23" spans="2:10" s="38" customFormat="1" ht="13.8">
      <c r="B23" s="127"/>
      <c r="C23" s="127"/>
      <c r="D23" s="127"/>
      <c r="E23" s="127"/>
      <c r="F23" s="127"/>
      <c r="G23" s="127"/>
      <c r="H23" s="127"/>
      <c r="I23" s="127"/>
      <c r="J23" s="127"/>
    </row>
    <row r="24" spans="2:10" s="38" customFormat="1" ht="14.4" thickBot="1">
      <c r="B24" s="127"/>
      <c r="C24" s="127"/>
      <c r="D24" s="127"/>
      <c r="E24" s="127"/>
      <c r="F24" s="127"/>
      <c r="G24" s="127"/>
      <c r="H24" s="127"/>
      <c r="I24" s="127"/>
      <c r="J24" s="127"/>
    </row>
    <row r="25" spans="2:10" s="47" customFormat="1" ht="36.6">
      <c r="B25" s="133" t="s">
        <v>16</v>
      </c>
      <c r="C25" s="134"/>
      <c r="D25" s="134"/>
      <c r="E25" s="134"/>
      <c r="F25" s="134"/>
      <c r="G25" s="134"/>
      <c r="H25" s="134"/>
      <c r="I25" s="134"/>
      <c r="J25" s="135"/>
    </row>
    <row r="26" spans="2:10" s="38" customFormat="1" ht="13.8">
      <c r="B26" s="136"/>
      <c r="C26" s="137"/>
      <c r="D26" s="137"/>
      <c r="E26" s="137"/>
      <c r="F26" s="137"/>
      <c r="G26" s="137"/>
      <c r="H26" s="137"/>
      <c r="I26" s="137"/>
      <c r="J26" s="138"/>
    </row>
    <row r="27" spans="2:10" s="48" customFormat="1" ht="34.200000000000003" thickBot="1">
      <c r="B27" s="139" t="s">
        <v>172</v>
      </c>
      <c r="C27" s="140"/>
      <c r="D27" s="140"/>
      <c r="E27" s="140"/>
      <c r="F27" s="140"/>
      <c r="G27" s="140"/>
      <c r="H27" s="140"/>
      <c r="I27" s="140"/>
      <c r="J27" s="141"/>
    </row>
    <row r="28" spans="2:10" s="38" customFormat="1" ht="13.8">
      <c r="B28" s="142"/>
      <c r="C28" s="142"/>
      <c r="D28" s="142"/>
      <c r="E28" s="142"/>
      <c r="F28" s="142"/>
      <c r="G28" s="142"/>
      <c r="H28" s="142"/>
      <c r="I28" s="142"/>
      <c r="J28" s="142"/>
    </row>
    <row r="29" spans="2:10" s="38" customFormat="1" ht="13.8">
      <c r="B29" s="142"/>
      <c r="C29" s="142"/>
      <c r="D29" s="142"/>
      <c r="E29" s="142"/>
      <c r="F29" s="142"/>
      <c r="G29" s="142"/>
      <c r="H29" s="142"/>
      <c r="I29" s="142"/>
      <c r="J29" s="142"/>
    </row>
    <row r="30" spans="2:10" s="38" customFormat="1" ht="13.8">
      <c r="B30" s="130"/>
      <c r="C30" s="130"/>
      <c r="D30" s="130"/>
      <c r="E30" s="130"/>
      <c r="F30" s="130"/>
      <c r="G30" s="130"/>
      <c r="H30" s="130"/>
      <c r="I30" s="130"/>
      <c r="J30" s="130"/>
    </row>
    <row r="31" spans="2:10" s="48" customFormat="1" ht="33.6">
      <c r="B31" s="143" t="s">
        <v>128</v>
      </c>
      <c r="C31" s="143"/>
      <c r="D31" s="143"/>
      <c r="E31" s="143"/>
      <c r="F31" s="143"/>
      <c r="G31" s="143"/>
      <c r="H31" s="143"/>
      <c r="I31" s="143"/>
      <c r="J31" s="143"/>
    </row>
    <row r="32" spans="2:10" s="48" customFormat="1" ht="33.6">
      <c r="B32" s="143"/>
      <c r="C32" s="143"/>
      <c r="D32" s="143"/>
      <c r="E32" s="143"/>
      <c r="F32" s="143"/>
      <c r="G32" s="143"/>
      <c r="H32" s="143"/>
      <c r="I32" s="143"/>
      <c r="J32" s="143"/>
    </row>
    <row r="33" spans="2:10" s="49" customFormat="1" ht="21">
      <c r="B33" s="144" t="s">
        <v>129</v>
      </c>
      <c r="C33" s="144"/>
      <c r="D33" s="144"/>
      <c r="E33" s="144"/>
      <c r="F33" s="144"/>
      <c r="G33" s="144"/>
      <c r="H33" s="144"/>
      <c r="I33" s="144"/>
      <c r="J33" s="144"/>
    </row>
    <row r="34" spans="2:10" s="49" customFormat="1" ht="21">
      <c r="B34" s="144"/>
      <c r="C34" s="144"/>
      <c r="D34" s="144"/>
      <c r="E34" s="144"/>
      <c r="F34" s="144"/>
      <c r="G34" s="144"/>
      <c r="H34" s="144"/>
      <c r="I34" s="144"/>
      <c r="J34" s="144"/>
    </row>
    <row r="35" spans="2:10" s="38" customFormat="1" ht="13.8">
      <c r="B35" s="39"/>
      <c r="C35" s="39"/>
      <c r="D35" s="39"/>
      <c r="E35" s="40"/>
      <c r="F35" s="40"/>
      <c r="G35" s="40"/>
      <c r="H35" s="40"/>
      <c r="I35" s="40"/>
      <c r="J35" s="40"/>
    </row>
    <row r="36" spans="2:10" s="38" customFormat="1" ht="13.8">
      <c r="B36" s="39"/>
      <c r="C36" s="39"/>
      <c r="D36" s="39"/>
      <c r="E36" s="40"/>
      <c r="F36" s="40"/>
      <c r="G36" s="40"/>
      <c r="H36" s="40"/>
      <c r="I36" s="40"/>
      <c r="J36" s="40"/>
    </row>
    <row r="37" spans="2:10" s="38" customFormat="1" ht="13.8">
      <c r="B37" s="39"/>
      <c r="C37" s="39"/>
      <c r="D37" s="39"/>
      <c r="E37" s="40"/>
      <c r="F37" s="40"/>
      <c r="G37" s="40"/>
      <c r="H37" s="40"/>
      <c r="I37" s="40"/>
      <c r="J37" s="40"/>
    </row>
    <row r="38" spans="2:10" s="38" customFormat="1" ht="13.8">
      <c r="B38" s="39"/>
      <c r="C38" s="39"/>
      <c r="D38" s="39"/>
      <c r="E38" s="40"/>
      <c r="F38" s="40"/>
      <c r="G38" s="40"/>
      <c r="H38" s="40"/>
      <c r="I38" s="40"/>
      <c r="J38" s="40"/>
    </row>
    <row r="39" spans="2:10" s="38" customFormat="1" ht="13.8">
      <c r="B39" s="39"/>
      <c r="C39" s="39"/>
      <c r="D39" s="39"/>
      <c r="E39" s="40"/>
      <c r="F39" s="40"/>
      <c r="G39" s="40"/>
      <c r="H39" s="40"/>
      <c r="I39" s="40"/>
      <c r="J39" s="40"/>
    </row>
    <row r="40" spans="2:10" s="38" customFormat="1" ht="13.8">
      <c r="B40" s="40"/>
      <c r="C40" s="40"/>
      <c r="D40" s="40"/>
      <c r="E40" s="40"/>
      <c r="F40" s="40"/>
      <c r="G40" s="40"/>
      <c r="H40" s="40"/>
      <c r="I40" s="40"/>
      <c r="J40" s="40"/>
    </row>
    <row r="41" spans="2:10" s="38" customFormat="1" ht="13.8">
      <c r="B41" s="40"/>
      <c r="C41" s="40"/>
      <c r="D41" s="40"/>
      <c r="E41" s="40"/>
      <c r="F41" s="40"/>
      <c r="G41" s="40"/>
      <c r="H41" s="40"/>
      <c r="I41" s="40"/>
      <c r="J41" s="40"/>
    </row>
    <row r="42" spans="2:10" s="38" customFormat="1" ht="13.8">
      <c r="B42" s="40"/>
      <c r="C42" s="40"/>
      <c r="D42" s="40"/>
      <c r="E42" s="40"/>
      <c r="F42" s="40"/>
      <c r="G42" s="40"/>
      <c r="H42" s="40"/>
      <c r="I42" s="40"/>
      <c r="J42" s="40"/>
    </row>
    <row r="43" spans="2:10" s="38" customFormat="1" ht="13.8">
      <c r="B43" s="40"/>
      <c r="C43" s="40"/>
      <c r="D43" s="40"/>
      <c r="E43" s="40"/>
      <c r="F43" s="40"/>
      <c r="G43" s="40"/>
      <c r="H43" s="40"/>
      <c r="I43" s="40"/>
      <c r="J43" s="40"/>
    </row>
    <row r="44" spans="2:10" s="38" customFormat="1" ht="13.8">
      <c r="B44" s="40"/>
      <c r="C44" s="40"/>
      <c r="D44" s="40"/>
      <c r="E44" s="40"/>
      <c r="F44" s="40"/>
      <c r="G44" s="40"/>
      <c r="H44" s="40"/>
      <c r="I44" s="40"/>
      <c r="J44" s="40"/>
    </row>
    <row r="45" spans="2:10" s="38" customFormat="1" ht="14.4" thickBot="1">
      <c r="B45" s="40"/>
      <c r="C45" s="40"/>
      <c r="D45" s="40"/>
      <c r="E45" s="40"/>
      <c r="F45" s="40"/>
      <c r="G45" s="40"/>
      <c r="H45" s="40"/>
      <c r="I45" s="40"/>
      <c r="J45" s="40"/>
    </row>
    <row r="46" spans="2:10" s="50" customFormat="1" ht="4.2">
      <c r="B46" s="51"/>
      <c r="C46" s="52"/>
      <c r="D46" s="51"/>
      <c r="E46" s="52"/>
      <c r="F46" s="51"/>
      <c r="G46" s="53"/>
      <c r="H46" s="52"/>
      <c r="I46" s="51"/>
      <c r="J46" s="52"/>
    </row>
    <row r="47" spans="2:10" s="38" customFormat="1" ht="13.8">
      <c r="B47" s="54" t="s">
        <v>17</v>
      </c>
      <c r="C47" s="55" t="s">
        <v>173</v>
      </c>
      <c r="D47" s="54" t="s">
        <v>18</v>
      </c>
      <c r="E47" s="77" t="s">
        <v>130</v>
      </c>
      <c r="F47" s="54" t="s">
        <v>11</v>
      </c>
      <c r="G47" s="145">
        <v>45177</v>
      </c>
      <c r="H47" s="146"/>
      <c r="I47" s="54" t="s">
        <v>19</v>
      </c>
      <c r="J47" s="55"/>
    </row>
    <row r="48" spans="2:10" s="50" customFormat="1" ht="4.8" thickBot="1">
      <c r="B48" s="56"/>
      <c r="C48" s="57"/>
      <c r="D48" s="56"/>
      <c r="E48" s="57"/>
      <c r="F48" s="56"/>
      <c r="G48" s="58"/>
      <c r="H48" s="57"/>
      <c r="I48" s="56"/>
      <c r="J48" s="57"/>
    </row>
    <row r="49" spans="2:10" s="38" customFormat="1" ht="13.8">
      <c r="B49" s="45"/>
      <c r="C49" s="45"/>
      <c r="D49" s="45"/>
      <c r="E49" s="40"/>
      <c r="F49" s="40"/>
      <c r="G49" s="40"/>
      <c r="H49" s="40"/>
      <c r="I49" s="40"/>
      <c r="J49" s="40"/>
    </row>
    <row r="50" spans="2:10" s="38" customFormat="1" ht="13.8">
      <c r="B50" s="131" t="s">
        <v>20</v>
      </c>
      <c r="C50" s="131"/>
      <c r="D50" s="59" t="s">
        <v>21</v>
      </c>
      <c r="E50" s="132" t="s">
        <v>22</v>
      </c>
      <c r="F50" s="132"/>
      <c r="G50" s="132" t="s">
        <v>23</v>
      </c>
      <c r="H50" s="132"/>
      <c r="I50" s="132" t="s">
        <v>24</v>
      </c>
      <c r="J50" s="132"/>
    </row>
    <row r="51" spans="2:10" s="38" customFormat="1" ht="13.8">
      <c r="B51" s="147">
        <v>45177</v>
      </c>
      <c r="C51" s="147"/>
      <c r="D51" s="59">
        <v>0</v>
      </c>
      <c r="E51" s="132" t="s">
        <v>131</v>
      </c>
      <c r="F51" s="132"/>
      <c r="G51" s="132" t="s">
        <v>132</v>
      </c>
      <c r="H51" s="132"/>
      <c r="I51" s="132" t="s">
        <v>132</v>
      </c>
      <c r="J51" s="132"/>
    </row>
    <row r="52" spans="2:10" s="38" customFormat="1" ht="13.8">
      <c r="B52" s="147"/>
      <c r="C52" s="147"/>
      <c r="D52" s="59"/>
      <c r="E52" s="132"/>
      <c r="F52" s="132"/>
      <c r="G52" s="132"/>
      <c r="H52" s="132"/>
      <c r="I52" s="132"/>
      <c r="J52" s="132"/>
    </row>
    <row r="53" spans="2:10" s="38" customFormat="1" ht="13.8">
      <c r="B53" s="147"/>
      <c r="C53" s="147"/>
      <c r="D53" s="59"/>
      <c r="E53" s="132"/>
      <c r="F53" s="132"/>
      <c r="G53" s="132"/>
      <c r="H53" s="132"/>
      <c r="I53" s="132"/>
      <c r="J53" s="132"/>
    </row>
    <row r="54" spans="2:10" s="38" customFormat="1" ht="13.8">
      <c r="B54" s="147"/>
      <c r="C54" s="147"/>
      <c r="D54" s="59"/>
      <c r="E54" s="132"/>
      <c r="F54" s="132"/>
      <c r="G54" s="132"/>
      <c r="H54" s="132"/>
      <c r="I54" s="132"/>
      <c r="J54" s="132"/>
    </row>
    <row r="55" spans="2:10" s="38" customFormat="1" ht="13.8">
      <c r="B55" s="147"/>
      <c r="C55" s="147"/>
      <c r="D55" s="59"/>
      <c r="E55" s="132"/>
      <c r="F55" s="132"/>
      <c r="G55" s="132"/>
      <c r="H55" s="132"/>
      <c r="I55" s="132"/>
      <c r="J55" s="132"/>
    </row>
    <row r="56" spans="2:10" s="38" customFormat="1" ht="13.8">
      <c r="B56" s="147"/>
      <c r="C56" s="147"/>
      <c r="D56" s="59"/>
      <c r="E56" s="132"/>
      <c r="F56" s="132"/>
      <c r="G56" s="132"/>
      <c r="H56" s="132"/>
      <c r="I56" s="132"/>
      <c r="J56" s="132"/>
    </row>
    <row r="57" spans="2:10" s="37" customFormat="1" ht="7.8"/>
  </sheetData>
  <mergeCells count="45">
    <mergeCell ref="B55:C55"/>
    <mergeCell ref="E55:F55"/>
    <mergeCell ref="G55:H55"/>
    <mergeCell ref="I55:J55"/>
    <mergeCell ref="B56:C56"/>
    <mergeCell ref="E56:F56"/>
    <mergeCell ref="G56:H56"/>
    <mergeCell ref="I56:J56"/>
    <mergeCell ref="B53:C53"/>
    <mergeCell ref="E53:F53"/>
    <mergeCell ref="G53:H53"/>
    <mergeCell ref="I53:J53"/>
    <mergeCell ref="B54:C54"/>
    <mergeCell ref="E54:F54"/>
    <mergeCell ref="G54:H54"/>
    <mergeCell ref="I54:J54"/>
    <mergeCell ref="B51:C51"/>
    <mergeCell ref="E51:F51"/>
    <mergeCell ref="G51:H51"/>
    <mergeCell ref="I51:J51"/>
    <mergeCell ref="B52:C52"/>
    <mergeCell ref="E52:F52"/>
    <mergeCell ref="G52:H52"/>
    <mergeCell ref="I52:J52"/>
    <mergeCell ref="B50:C50"/>
    <mergeCell ref="E50:F50"/>
    <mergeCell ref="G50:H50"/>
    <mergeCell ref="I50:J50"/>
    <mergeCell ref="B23:J23"/>
    <mergeCell ref="B24:J24"/>
    <mergeCell ref="B25:J25"/>
    <mergeCell ref="B26:J26"/>
    <mergeCell ref="B27:J27"/>
    <mergeCell ref="B28:J28"/>
    <mergeCell ref="B29:J29"/>
    <mergeCell ref="B30:J30"/>
    <mergeCell ref="B31:J32"/>
    <mergeCell ref="B33:J34"/>
    <mergeCell ref="G47:H47"/>
    <mergeCell ref="B22:J22"/>
    <mergeCell ref="G15:H15"/>
    <mergeCell ref="I15:J15"/>
    <mergeCell ref="G16:H16"/>
    <mergeCell ref="B20:J20"/>
    <mergeCell ref="B21:J21"/>
  </mergeCell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7"/>
  <sheetViews>
    <sheetView tabSelected="1" view="pageBreakPreview" zoomScaleNormal="100" zoomScaleSheetLayoutView="100" workbookViewId="0">
      <pane ySplit="4" topLeftCell="A289" activePane="bottomLeft" state="frozen"/>
      <selection pane="bottomLeft" activeCell="G309" sqref="G309"/>
    </sheetView>
  </sheetViews>
  <sheetFormatPr baseColWidth="10" defaultColWidth="12" defaultRowHeight="13.8"/>
  <cols>
    <col min="1" max="1" width="6.85546875" style="1" customWidth="1"/>
    <col min="2" max="2" width="60.85546875" style="2" customWidth="1"/>
    <col min="3" max="3" width="5.85546875" style="1" customWidth="1"/>
    <col min="4" max="4" width="10.85546875" style="27" customWidth="1"/>
    <col min="5" max="5" width="10.85546875" style="28" customWidth="1"/>
    <col min="6" max="6" width="15.85546875" style="28" customWidth="1"/>
    <col min="7" max="16384" width="12" style="2"/>
  </cols>
  <sheetData>
    <row r="1" spans="1:6" s="61" customFormat="1" ht="24.9" customHeight="1">
      <c r="A1" s="151" t="str">
        <f>PdG!B31</f>
        <v>Bâtiment OFII Lyon</v>
      </c>
      <c r="B1" s="152"/>
      <c r="C1" s="152"/>
      <c r="D1" s="152"/>
      <c r="E1" s="152"/>
      <c r="F1" s="153"/>
    </row>
    <row r="2" spans="1:6" s="61" customFormat="1" ht="20.100000000000001" customHeight="1">
      <c r="A2" s="154" t="str">
        <f>PdG!B33</f>
        <v>2 rue Moncey - 69003 Lyon</v>
      </c>
      <c r="B2" s="155"/>
      <c r="C2" s="155"/>
      <c r="D2" s="155"/>
      <c r="E2" s="155"/>
      <c r="F2" s="156"/>
    </row>
    <row r="3" spans="1:6" s="62" customFormat="1" ht="24.9" customHeight="1">
      <c r="A3" s="157" t="s">
        <v>12</v>
      </c>
      <c r="B3" s="158"/>
      <c r="C3" s="158"/>
      <c r="D3" s="158"/>
      <c r="E3" s="158"/>
      <c r="F3" s="159"/>
    </row>
    <row r="4" spans="1:6" s="36" customFormat="1" ht="27.6">
      <c r="A4" s="31" t="s">
        <v>0</v>
      </c>
      <c r="B4" s="32" t="s">
        <v>1</v>
      </c>
      <c r="C4" s="32" t="s">
        <v>2</v>
      </c>
      <c r="D4" s="33" t="s">
        <v>14</v>
      </c>
      <c r="E4" s="34" t="s">
        <v>13</v>
      </c>
      <c r="F4" s="35" t="s">
        <v>15</v>
      </c>
    </row>
    <row r="5" spans="1:6" s="1" customFormat="1">
      <c r="A5" s="4"/>
      <c r="B5" s="5"/>
      <c r="C5" s="6"/>
      <c r="D5" s="7"/>
      <c r="E5" s="8"/>
      <c r="F5" s="9"/>
    </row>
    <row r="6" spans="1:6" s="70" customFormat="1" ht="15.6">
      <c r="A6" s="64">
        <v>1</v>
      </c>
      <c r="B6" s="65" t="s">
        <v>10</v>
      </c>
      <c r="C6" s="66"/>
      <c r="D6" s="67"/>
      <c r="E6" s="68"/>
      <c r="F6" s="69"/>
    </row>
    <row r="7" spans="1:6" s="1" customFormat="1">
      <c r="A7" s="4"/>
      <c r="B7" s="5" t="s">
        <v>7</v>
      </c>
      <c r="C7" s="6" t="s">
        <v>111</v>
      </c>
      <c r="D7" s="7"/>
      <c r="E7" s="8"/>
      <c r="F7" s="9"/>
    </row>
    <row r="8" spans="1:6" s="11" customFormat="1" ht="4.2">
      <c r="A8" s="163"/>
      <c r="B8" s="164"/>
      <c r="C8" s="164"/>
      <c r="D8" s="164"/>
      <c r="E8" s="165"/>
      <c r="F8" s="12"/>
    </row>
    <row r="9" spans="1:6" s="11" customFormat="1" ht="4.2">
      <c r="A9" s="163"/>
      <c r="B9" s="164"/>
      <c r="C9" s="164"/>
      <c r="D9" s="164"/>
      <c r="E9" s="165"/>
      <c r="F9" s="13"/>
    </row>
    <row r="10" spans="1:6" s="30" customFormat="1" ht="15" customHeight="1">
      <c r="A10" s="125"/>
      <c r="B10" s="199" t="str">
        <f>CONCATENATE(A6," ",B6)</f>
        <v>1 DEFINITION DE L’OPERATION</v>
      </c>
      <c r="C10" s="199"/>
      <c r="D10" s="199"/>
      <c r="E10" s="200"/>
      <c r="F10" s="29"/>
    </row>
    <row r="11" spans="1:6" s="11" customFormat="1" ht="4.2">
      <c r="A11" s="166"/>
      <c r="B11" s="167"/>
      <c r="C11" s="167"/>
      <c r="D11" s="167"/>
      <c r="E11" s="168"/>
      <c r="F11" s="14"/>
    </row>
    <row r="12" spans="1:6" s="11" customFormat="1" ht="4.2">
      <c r="A12" s="160"/>
      <c r="B12" s="161"/>
      <c r="C12" s="161"/>
      <c r="D12" s="161"/>
      <c r="E12" s="161"/>
      <c r="F12" s="162"/>
    </row>
    <row r="13" spans="1:6" s="70" customFormat="1" ht="15.6">
      <c r="A13" s="64">
        <v>2</v>
      </c>
      <c r="B13" s="65" t="s">
        <v>8</v>
      </c>
      <c r="C13" s="66"/>
      <c r="D13" s="67"/>
      <c r="E13" s="68"/>
      <c r="F13" s="69"/>
    </row>
    <row r="14" spans="1:6" s="1" customFormat="1">
      <c r="A14" s="4"/>
      <c r="B14" s="5" t="s">
        <v>7</v>
      </c>
      <c r="C14" s="6" t="s">
        <v>111</v>
      </c>
      <c r="D14" s="7"/>
      <c r="E14" s="8"/>
      <c r="F14" s="9"/>
    </row>
    <row r="15" spans="1:6" s="11" customFormat="1" ht="4.2">
      <c r="A15" s="163"/>
      <c r="B15" s="164"/>
      <c r="C15" s="164"/>
      <c r="D15" s="164"/>
      <c r="E15" s="165"/>
      <c r="F15" s="12"/>
    </row>
    <row r="16" spans="1:6" s="11" customFormat="1" ht="4.2">
      <c r="A16" s="163"/>
      <c r="B16" s="164"/>
      <c r="C16" s="164"/>
      <c r="D16" s="164"/>
      <c r="E16" s="165"/>
      <c r="F16" s="13"/>
    </row>
    <row r="17" spans="1:6" s="30" customFormat="1" ht="15" customHeight="1">
      <c r="A17" s="125"/>
      <c r="B17" s="199" t="str">
        <f>CONCATENATE(A13," ",B13)</f>
        <v>2 PRESCRIPTIONS TECHNIQUES</v>
      </c>
      <c r="C17" s="199"/>
      <c r="D17" s="199"/>
      <c r="E17" s="200"/>
      <c r="F17" s="29"/>
    </row>
    <row r="18" spans="1:6" s="11" customFormat="1" ht="4.2">
      <c r="A18" s="166"/>
      <c r="B18" s="167"/>
      <c r="C18" s="167"/>
      <c r="D18" s="167"/>
      <c r="E18" s="168"/>
      <c r="F18" s="14"/>
    </row>
    <row r="19" spans="1:6" s="11" customFormat="1" ht="4.2">
      <c r="A19" s="160"/>
      <c r="B19" s="161"/>
      <c r="C19" s="161"/>
      <c r="D19" s="161"/>
      <c r="E19" s="161"/>
      <c r="F19" s="162"/>
    </row>
    <row r="20" spans="1:6" s="70" customFormat="1" ht="15.6">
      <c r="A20" s="64">
        <v>3</v>
      </c>
      <c r="B20" s="65" t="s">
        <v>9</v>
      </c>
      <c r="C20" s="66"/>
      <c r="D20" s="67"/>
      <c r="E20" s="68"/>
      <c r="F20" s="69"/>
    </row>
    <row r="21" spans="1:6" s="76" customFormat="1" ht="14.4">
      <c r="A21" s="79">
        <f>COUNTA($A$20:A20)</f>
        <v>1</v>
      </c>
      <c r="B21" s="71" t="s">
        <v>160</v>
      </c>
      <c r="C21" s="72"/>
      <c r="D21" s="73"/>
      <c r="E21" s="74"/>
      <c r="F21" s="75"/>
    </row>
    <row r="22" spans="1:6" s="1" customFormat="1">
      <c r="A22" s="4"/>
      <c r="B22" s="5" t="s">
        <v>35</v>
      </c>
      <c r="C22" s="6" t="s">
        <v>36</v>
      </c>
      <c r="D22" s="7"/>
      <c r="E22" s="8"/>
      <c r="F22" s="9">
        <f t="shared" ref="F22:F25" si="0">D22*E22</f>
        <v>0</v>
      </c>
    </row>
    <row r="23" spans="1:6" s="1" customFormat="1">
      <c r="A23" s="4"/>
      <c r="B23" s="5" t="s">
        <v>37</v>
      </c>
      <c r="C23" s="6" t="s">
        <v>6</v>
      </c>
      <c r="D23" s="7">
        <v>1</v>
      </c>
      <c r="E23" s="8"/>
      <c r="F23" s="9">
        <f t="shared" si="0"/>
        <v>0</v>
      </c>
    </row>
    <row r="24" spans="1:6" s="1" customFormat="1">
      <c r="A24" s="4"/>
      <c r="B24" s="5" t="s">
        <v>161</v>
      </c>
      <c r="C24" s="6" t="s">
        <v>6</v>
      </c>
      <c r="D24" s="7">
        <v>1</v>
      </c>
      <c r="E24" s="8"/>
      <c r="F24" s="9">
        <f t="shared" si="0"/>
        <v>0</v>
      </c>
    </row>
    <row r="25" spans="1:6" s="1" customFormat="1">
      <c r="A25" s="4"/>
      <c r="B25" s="5" t="s">
        <v>174</v>
      </c>
      <c r="C25" s="6" t="s">
        <v>6</v>
      </c>
      <c r="D25" s="7">
        <v>1</v>
      </c>
      <c r="E25" s="8"/>
      <c r="F25" s="9">
        <f t="shared" si="0"/>
        <v>0</v>
      </c>
    </row>
    <row r="26" spans="1:6" s="11" customFormat="1" ht="4.2">
      <c r="A26" s="163"/>
      <c r="B26" s="164"/>
      <c r="C26" s="164"/>
      <c r="D26" s="164"/>
      <c r="E26" s="165"/>
      <c r="F26" s="12"/>
    </row>
    <row r="27" spans="1:6" s="11" customFormat="1" ht="4.2">
      <c r="A27" s="163"/>
      <c r="B27" s="164"/>
      <c r="C27" s="164"/>
      <c r="D27" s="164"/>
      <c r="E27" s="165"/>
      <c r="F27" s="13"/>
    </row>
    <row r="28" spans="1:6" s="30" customFormat="1" ht="15" customHeight="1">
      <c r="A28" s="125"/>
      <c r="B28" s="193" t="str">
        <f>CONCATENATE(A21," ",B21)</f>
        <v>1 Installation de chantier et prorata</v>
      </c>
      <c r="C28" s="193"/>
      <c r="D28" s="193"/>
      <c r="E28" s="194"/>
      <c r="F28" s="29">
        <f>SUM(F21:F27)</f>
        <v>0</v>
      </c>
    </row>
    <row r="29" spans="1:6" s="11" customFormat="1" ht="4.2">
      <c r="A29" s="166"/>
      <c r="B29" s="167"/>
      <c r="C29" s="167"/>
      <c r="D29" s="167"/>
      <c r="E29" s="168"/>
      <c r="F29" s="14"/>
    </row>
    <row r="30" spans="1:6" s="11" customFormat="1" ht="4.2">
      <c r="A30" s="160"/>
      <c r="B30" s="161"/>
      <c r="C30" s="161"/>
      <c r="D30" s="161"/>
      <c r="E30" s="161"/>
      <c r="F30" s="162"/>
    </row>
    <row r="31" spans="1:6" s="76" customFormat="1" ht="14.4">
      <c r="A31" s="79">
        <f>COUNTA($A$20:A29)</f>
        <v>2</v>
      </c>
      <c r="B31" s="71" t="s">
        <v>25</v>
      </c>
      <c r="C31" s="72"/>
      <c r="D31" s="73"/>
      <c r="E31" s="74"/>
      <c r="F31" s="75"/>
    </row>
    <row r="32" spans="1:6" s="95" customFormat="1">
      <c r="A32" s="89"/>
      <c r="B32" s="90" t="s">
        <v>39</v>
      </c>
      <c r="C32" s="91"/>
      <c r="D32" s="92"/>
      <c r="E32" s="93"/>
      <c r="F32" s="94"/>
    </row>
    <row r="33" spans="1:6" s="1" customFormat="1">
      <c r="A33" s="4"/>
      <c r="B33" s="5" t="s">
        <v>184</v>
      </c>
      <c r="C33" s="6" t="s">
        <v>6</v>
      </c>
      <c r="D33" s="7">
        <v>1</v>
      </c>
      <c r="E33" s="8"/>
      <c r="F33" s="9">
        <f t="shared" ref="F33" si="1">D33*E33</f>
        <v>0</v>
      </c>
    </row>
    <row r="34" spans="1:6" s="1" customFormat="1">
      <c r="A34" s="4"/>
      <c r="B34" s="5" t="s">
        <v>157</v>
      </c>
      <c r="C34" s="6" t="s">
        <v>6</v>
      </c>
      <c r="D34" s="7">
        <v>1</v>
      </c>
      <c r="E34" s="8"/>
      <c r="F34" s="9">
        <f t="shared" ref="F34:F38" si="2">D34*E34</f>
        <v>0</v>
      </c>
    </row>
    <row r="35" spans="1:6" s="1" customFormat="1">
      <c r="A35" s="4"/>
      <c r="B35" s="5" t="s">
        <v>156</v>
      </c>
      <c r="C35" s="6" t="s">
        <v>36</v>
      </c>
      <c r="D35" s="7"/>
      <c r="E35" s="8"/>
      <c r="F35" s="9">
        <f t="shared" si="2"/>
        <v>0</v>
      </c>
    </row>
    <row r="36" spans="1:6" s="1" customFormat="1" ht="27.6">
      <c r="A36" s="4"/>
      <c r="B36" s="5" t="s">
        <v>38</v>
      </c>
      <c r="C36" s="6" t="s">
        <v>6</v>
      </c>
      <c r="D36" s="7">
        <v>1</v>
      </c>
      <c r="E36" s="8"/>
      <c r="F36" s="9">
        <f t="shared" si="2"/>
        <v>0</v>
      </c>
    </row>
    <row r="37" spans="1:6" s="95" customFormat="1">
      <c r="A37" s="89"/>
      <c r="B37" s="90" t="s">
        <v>40</v>
      </c>
      <c r="C37" s="91"/>
      <c r="D37" s="92"/>
      <c r="E37" s="93"/>
      <c r="F37" s="94"/>
    </row>
    <row r="38" spans="1:6" s="1" customFormat="1">
      <c r="A38" s="4"/>
      <c r="B38" s="5" t="s">
        <v>73</v>
      </c>
      <c r="C38" s="6" t="s">
        <v>6</v>
      </c>
      <c r="D38" s="7">
        <v>1</v>
      </c>
      <c r="E38" s="8"/>
      <c r="F38" s="9">
        <f t="shared" si="2"/>
        <v>0</v>
      </c>
    </row>
    <row r="39" spans="1:6" s="11" customFormat="1" ht="4.2">
      <c r="A39" s="163"/>
      <c r="B39" s="164"/>
      <c r="C39" s="164"/>
      <c r="D39" s="164"/>
      <c r="E39" s="165"/>
      <c r="F39" s="12"/>
    </row>
    <row r="40" spans="1:6" s="11" customFormat="1" ht="4.2">
      <c r="A40" s="163"/>
      <c r="B40" s="164"/>
      <c r="C40" s="164"/>
      <c r="D40" s="164"/>
      <c r="E40" s="165"/>
      <c r="F40" s="13"/>
    </row>
    <row r="41" spans="1:6" s="30" customFormat="1" ht="15" customHeight="1">
      <c r="A41" s="125"/>
      <c r="B41" s="193" t="str">
        <f>CONCATENATE(A31," ",B31)</f>
        <v>2 Raccordement Energie</v>
      </c>
      <c r="C41" s="193"/>
      <c r="D41" s="193"/>
      <c r="E41" s="194"/>
      <c r="F41" s="29">
        <f>SUM(F31:F40)</f>
        <v>0</v>
      </c>
    </row>
    <row r="42" spans="1:6" s="11" customFormat="1" ht="4.2">
      <c r="A42" s="166"/>
      <c r="B42" s="167"/>
      <c r="C42" s="167"/>
      <c r="D42" s="167"/>
      <c r="E42" s="168"/>
      <c r="F42" s="14"/>
    </row>
    <row r="43" spans="1:6" s="11" customFormat="1" ht="4.2">
      <c r="A43" s="160"/>
      <c r="B43" s="161"/>
      <c r="C43" s="161"/>
      <c r="D43" s="161"/>
      <c r="E43" s="161"/>
      <c r="F43" s="162"/>
    </row>
    <row r="44" spans="1:6" s="76" customFormat="1" ht="14.4">
      <c r="A44" s="79">
        <f>COUNTA($A$20:A31)</f>
        <v>3</v>
      </c>
      <c r="B44" s="71" t="s">
        <v>158</v>
      </c>
      <c r="C44" s="72"/>
      <c r="D44" s="73"/>
      <c r="E44" s="74"/>
      <c r="F44" s="75"/>
    </row>
    <row r="45" spans="1:6" s="85" customFormat="1">
      <c r="A45" s="81"/>
      <c r="B45" s="82" t="s">
        <v>133</v>
      </c>
      <c r="C45" s="83" t="s">
        <v>6</v>
      </c>
      <c r="D45" s="83">
        <v>1</v>
      </c>
      <c r="E45" s="84"/>
      <c r="F45" s="9">
        <f t="shared" ref="F45:F48" si="3">D45*E45</f>
        <v>0</v>
      </c>
    </row>
    <row r="46" spans="1:6" s="85" customFormat="1" ht="27.6">
      <c r="A46" s="81"/>
      <c r="B46" s="82" t="s">
        <v>41</v>
      </c>
      <c r="C46" s="83" t="s">
        <v>6</v>
      </c>
      <c r="D46" s="83">
        <v>1</v>
      </c>
      <c r="E46" s="84"/>
      <c r="F46" s="9">
        <f t="shared" si="3"/>
        <v>0</v>
      </c>
    </row>
    <row r="47" spans="1:6" s="85" customFormat="1">
      <c r="A47" s="81"/>
      <c r="B47" s="82" t="s">
        <v>42</v>
      </c>
      <c r="C47" s="83" t="s">
        <v>6</v>
      </c>
      <c r="D47" s="83">
        <v>1</v>
      </c>
      <c r="E47" s="84"/>
      <c r="F47" s="9">
        <f t="shared" si="3"/>
        <v>0</v>
      </c>
    </row>
    <row r="48" spans="1:6" s="85" customFormat="1">
      <c r="A48" s="81"/>
      <c r="B48" s="82" t="s">
        <v>43</v>
      </c>
      <c r="C48" s="83" t="s">
        <v>6</v>
      </c>
      <c r="D48" s="83">
        <v>1</v>
      </c>
      <c r="E48" s="84"/>
      <c r="F48" s="9">
        <f t="shared" si="3"/>
        <v>0</v>
      </c>
    </row>
    <row r="49" spans="1:6" s="11" customFormat="1" ht="4.2">
      <c r="A49" s="163"/>
      <c r="B49" s="164"/>
      <c r="C49" s="164"/>
      <c r="D49" s="164"/>
      <c r="E49" s="165"/>
      <c r="F49" s="12"/>
    </row>
    <row r="50" spans="1:6" s="11" customFormat="1" ht="4.2">
      <c r="A50" s="163"/>
      <c r="B50" s="164"/>
      <c r="C50" s="164"/>
      <c r="D50" s="164"/>
      <c r="E50" s="165"/>
      <c r="F50" s="13"/>
    </row>
    <row r="51" spans="1:6" s="30" customFormat="1" ht="15" customHeight="1">
      <c r="A51" s="125"/>
      <c r="B51" s="193" t="str">
        <f>CONCATENATE(A44," ",B44)</f>
        <v>3 Prise de Terre et liaison équipotentielle</v>
      </c>
      <c r="C51" s="193"/>
      <c r="D51" s="193"/>
      <c r="E51" s="194"/>
      <c r="F51" s="29">
        <f>SUM(F44:F50)</f>
        <v>0</v>
      </c>
    </row>
    <row r="52" spans="1:6" s="11" customFormat="1" ht="4.2">
      <c r="A52" s="160"/>
      <c r="B52" s="161"/>
      <c r="C52" s="161"/>
      <c r="D52" s="161"/>
      <c r="E52" s="161"/>
      <c r="F52" s="162"/>
    </row>
    <row r="53" spans="1:6" s="76" customFormat="1" ht="14.4">
      <c r="A53" s="79">
        <f>COUNTA($A$20:A51)</f>
        <v>4</v>
      </c>
      <c r="B53" s="71" t="s">
        <v>182</v>
      </c>
      <c r="C53" s="72"/>
      <c r="D53" s="73"/>
      <c r="E53" s="74"/>
      <c r="F53" s="75"/>
    </row>
    <row r="54" spans="1:6" s="1" customFormat="1">
      <c r="A54" s="4"/>
      <c r="B54" s="5" t="s">
        <v>182</v>
      </c>
      <c r="C54" s="6" t="s">
        <v>36</v>
      </c>
      <c r="D54" s="7"/>
      <c r="E54" s="8"/>
      <c r="F54" s="9">
        <f>D54*E54</f>
        <v>0</v>
      </c>
    </row>
    <row r="55" spans="1:6" s="11" customFormat="1" ht="4.2">
      <c r="A55" s="163"/>
      <c r="B55" s="164"/>
      <c r="C55" s="164"/>
      <c r="D55" s="164"/>
      <c r="E55" s="165"/>
      <c r="F55" s="12"/>
    </row>
    <row r="56" spans="1:6" s="11" customFormat="1" ht="4.2">
      <c r="A56" s="163"/>
      <c r="B56" s="164"/>
      <c r="C56" s="164"/>
      <c r="D56" s="164"/>
      <c r="E56" s="165"/>
      <c r="F56" s="13"/>
    </row>
    <row r="57" spans="1:6" s="30" customFormat="1" ht="15" customHeight="1">
      <c r="A57" s="125"/>
      <c r="B57" s="193" t="str">
        <f>CONCATENATE(A53," ",B53)</f>
        <v>4 Onduleur</v>
      </c>
      <c r="C57" s="193"/>
      <c r="D57" s="193"/>
      <c r="E57" s="194"/>
      <c r="F57" s="29">
        <f>SUM(F53:F56)</f>
        <v>0</v>
      </c>
    </row>
    <row r="58" spans="1:6" s="11" customFormat="1" ht="4.2">
      <c r="A58" s="166"/>
      <c r="B58" s="167"/>
      <c r="C58" s="167"/>
      <c r="D58" s="167"/>
      <c r="E58" s="168"/>
      <c r="F58" s="14"/>
    </row>
    <row r="59" spans="1:6" s="11" customFormat="1" ht="4.2">
      <c r="A59" s="166"/>
      <c r="B59" s="167"/>
      <c r="C59" s="167"/>
      <c r="D59" s="167"/>
      <c r="E59" s="168"/>
      <c r="F59" s="14"/>
    </row>
    <row r="60" spans="1:6" s="11" customFormat="1" ht="4.2">
      <c r="A60" s="160"/>
      <c r="B60" s="161"/>
      <c r="C60" s="161"/>
      <c r="D60" s="161"/>
      <c r="E60" s="161"/>
      <c r="F60" s="162"/>
    </row>
    <row r="61" spans="1:6" s="76" customFormat="1" ht="14.4">
      <c r="A61" s="79">
        <f>COUNTA($A$20:A59)</f>
        <v>5</v>
      </c>
      <c r="B61" s="71" t="s">
        <v>159</v>
      </c>
      <c r="C61" s="72"/>
      <c r="D61" s="73"/>
      <c r="E61" s="74"/>
      <c r="F61" s="75"/>
    </row>
    <row r="62" spans="1:6" s="1" customFormat="1">
      <c r="A62" s="4"/>
      <c r="B62" s="5" t="s">
        <v>44</v>
      </c>
      <c r="C62" s="6"/>
      <c r="D62" s="7"/>
      <c r="E62" s="8"/>
      <c r="F62" s="9"/>
    </row>
    <row r="63" spans="1:6" s="88" customFormat="1">
      <c r="A63" s="86"/>
      <c r="B63" s="87" t="s">
        <v>45</v>
      </c>
      <c r="C63" s="6" t="s">
        <v>46</v>
      </c>
      <c r="D63" s="7"/>
      <c r="E63" s="8"/>
      <c r="F63" s="9">
        <f>D63*E63</f>
        <v>0</v>
      </c>
    </row>
    <row r="64" spans="1:6" s="11" customFormat="1" ht="4.2">
      <c r="A64" s="163"/>
      <c r="B64" s="164"/>
      <c r="C64" s="164"/>
      <c r="D64" s="164"/>
      <c r="E64" s="165"/>
      <c r="F64" s="12"/>
    </row>
    <row r="65" spans="1:6" s="11" customFormat="1" ht="4.2">
      <c r="A65" s="163"/>
      <c r="B65" s="164"/>
      <c r="C65" s="164"/>
      <c r="D65" s="164"/>
      <c r="E65" s="165"/>
      <c r="F65" s="13"/>
    </row>
    <row r="66" spans="1:6" s="30" customFormat="1" ht="15" customHeight="1">
      <c r="A66" s="125"/>
      <c r="B66" s="193" t="str">
        <f>CONCATENATE(A61," ",B61)</f>
        <v>5 Alimentation TGBT depuis comptage</v>
      </c>
      <c r="C66" s="193"/>
      <c r="D66" s="193"/>
      <c r="E66" s="194"/>
      <c r="F66" s="29">
        <f>SUM(F61:F65)</f>
        <v>0</v>
      </c>
    </row>
    <row r="67" spans="1:6" s="11" customFormat="1" ht="4.2">
      <c r="A67" s="166"/>
      <c r="B67" s="167"/>
      <c r="C67" s="167"/>
      <c r="D67" s="167"/>
      <c r="E67" s="168"/>
      <c r="F67" s="14"/>
    </row>
    <row r="68" spans="1:6" s="11" customFormat="1" ht="4.2">
      <c r="A68" s="160"/>
      <c r="B68" s="161"/>
      <c r="C68" s="161"/>
      <c r="D68" s="161"/>
      <c r="E68" s="161"/>
      <c r="F68" s="162"/>
    </row>
    <row r="69" spans="1:6" s="76" customFormat="1" ht="14.4">
      <c r="A69" s="79">
        <f>COUNTA($A$20:A61)</f>
        <v>6</v>
      </c>
      <c r="B69" s="71" t="s">
        <v>26</v>
      </c>
      <c r="C69" s="72"/>
      <c r="D69" s="73"/>
      <c r="E69" s="74"/>
      <c r="F69" s="75"/>
    </row>
    <row r="70" spans="1:6" s="1" customFormat="1">
      <c r="A70" s="4"/>
      <c r="B70" s="5" t="s">
        <v>47</v>
      </c>
      <c r="C70" s="83" t="s">
        <v>6</v>
      </c>
      <c r="D70" s="83">
        <v>1</v>
      </c>
      <c r="E70" s="84"/>
      <c r="F70" s="9">
        <f t="shared" ref="F70" si="4">D70*E70</f>
        <v>0</v>
      </c>
    </row>
    <row r="71" spans="1:6" s="11" customFormat="1" ht="4.2">
      <c r="A71" s="163"/>
      <c r="B71" s="164"/>
      <c r="C71" s="164"/>
      <c r="D71" s="164"/>
      <c r="E71" s="165"/>
      <c r="F71" s="12"/>
    </row>
    <row r="72" spans="1:6" s="11" customFormat="1" ht="4.2">
      <c r="A72" s="163"/>
      <c r="B72" s="164"/>
      <c r="C72" s="164"/>
      <c r="D72" s="164"/>
      <c r="E72" s="165"/>
      <c r="F72" s="13"/>
    </row>
    <row r="73" spans="1:6" s="30" customFormat="1" ht="15" customHeight="1">
      <c r="A73" s="125"/>
      <c r="B73" s="193" t="str">
        <f>CONCATENATE(A69," ",B69)</f>
        <v>6 Armoires électriques</v>
      </c>
      <c r="C73" s="193"/>
      <c r="D73" s="193"/>
      <c r="E73" s="194"/>
      <c r="F73" s="29">
        <f>SUM(F69:F72)</f>
        <v>0</v>
      </c>
    </row>
    <row r="74" spans="1:6" s="11" customFormat="1" ht="4.2">
      <c r="A74" s="166"/>
      <c r="B74" s="167"/>
      <c r="C74" s="167"/>
      <c r="D74" s="167"/>
      <c r="E74" s="168"/>
      <c r="F74" s="14"/>
    </row>
    <row r="75" spans="1:6" s="11" customFormat="1" ht="4.2">
      <c r="A75" s="160"/>
      <c r="B75" s="161"/>
      <c r="C75" s="161"/>
      <c r="D75" s="161"/>
      <c r="E75" s="161"/>
      <c r="F75" s="162"/>
    </row>
    <row r="76" spans="1:6" s="76" customFormat="1" ht="14.4">
      <c r="A76" s="79">
        <f>COUNTA($A$20:A74)</f>
        <v>7</v>
      </c>
      <c r="B76" s="71" t="s">
        <v>27</v>
      </c>
      <c r="C76" s="72"/>
      <c r="D76" s="73"/>
      <c r="E76" s="74"/>
      <c r="F76" s="75"/>
    </row>
    <row r="77" spans="1:6" s="95" customFormat="1">
      <c r="A77" s="89"/>
      <c r="B77" s="90" t="s">
        <v>48</v>
      </c>
      <c r="C77" s="91"/>
      <c r="D77" s="92"/>
      <c r="E77" s="93"/>
      <c r="F77" s="94"/>
    </row>
    <row r="78" spans="1:6" s="85" customFormat="1">
      <c r="A78" s="81"/>
      <c r="B78" s="82" t="s">
        <v>49</v>
      </c>
      <c r="C78" s="83"/>
      <c r="D78" s="83"/>
      <c r="E78" s="96"/>
      <c r="F78" s="97"/>
    </row>
    <row r="79" spans="1:6" s="85" customFormat="1">
      <c r="A79" s="81"/>
      <c r="B79" s="98" t="s">
        <v>50</v>
      </c>
      <c r="C79" s="83"/>
      <c r="D79" s="83"/>
      <c r="E79" s="96"/>
      <c r="F79" s="97"/>
    </row>
    <row r="80" spans="1:6" s="85" customFormat="1">
      <c r="A80" s="81"/>
      <c r="B80" s="82" t="s">
        <v>137</v>
      </c>
      <c r="C80" s="83" t="s">
        <v>46</v>
      </c>
      <c r="D80" s="83"/>
      <c r="E80" s="96"/>
      <c r="F80" s="9">
        <f t="shared" ref="F80:F90" si="5">D80*E80</f>
        <v>0</v>
      </c>
    </row>
    <row r="81" spans="1:6" s="85" customFormat="1">
      <c r="A81" s="81"/>
      <c r="B81" s="99" t="s">
        <v>138</v>
      </c>
      <c r="C81" s="83" t="s">
        <v>46</v>
      </c>
      <c r="D81" s="83"/>
      <c r="E81" s="96"/>
      <c r="F81" s="9">
        <f t="shared" si="5"/>
        <v>0</v>
      </c>
    </row>
    <row r="82" spans="1:6" s="85" customFormat="1">
      <c r="A82" s="81"/>
      <c r="B82" s="82" t="s">
        <v>139</v>
      </c>
      <c r="C82" s="83" t="s">
        <v>46</v>
      </c>
      <c r="D82" s="83"/>
      <c r="E82" s="96"/>
      <c r="F82" s="9">
        <f t="shared" si="5"/>
        <v>0</v>
      </c>
    </row>
    <row r="83" spans="1:6" s="85" customFormat="1">
      <c r="A83" s="81"/>
      <c r="B83" s="82" t="s">
        <v>136</v>
      </c>
      <c r="C83" s="83" t="s">
        <v>46</v>
      </c>
      <c r="D83" s="83"/>
      <c r="E83" s="96"/>
      <c r="F83" s="9">
        <f t="shared" si="5"/>
        <v>0</v>
      </c>
    </row>
    <row r="84" spans="1:6" s="85" customFormat="1">
      <c r="A84" s="81"/>
      <c r="B84" s="82" t="s">
        <v>142</v>
      </c>
      <c r="C84" s="83" t="s">
        <v>46</v>
      </c>
      <c r="D84" s="83"/>
      <c r="E84" s="96"/>
      <c r="F84" s="9">
        <f t="shared" si="5"/>
        <v>0</v>
      </c>
    </row>
    <row r="85" spans="1:6" s="85" customFormat="1">
      <c r="A85" s="81"/>
      <c r="B85" s="82" t="s">
        <v>141</v>
      </c>
      <c r="C85" s="83" t="s">
        <v>46</v>
      </c>
      <c r="D85" s="83"/>
      <c r="E85" s="96"/>
      <c r="F85" s="9">
        <f t="shared" si="5"/>
        <v>0</v>
      </c>
    </row>
    <row r="86" spans="1:6" s="85" customFormat="1">
      <c r="A86" s="81"/>
      <c r="B86" s="82" t="s">
        <v>140</v>
      </c>
      <c r="C86" s="83" t="s">
        <v>46</v>
      </c>
      <c r="D86" s="83"/>
      <c r="E86" s="96"/>
      <c r="F86" s="9">
        <f t="shared" si="5"/>
        <v>0</v>
      </c>
    </row>
    <row r="87" spans="1:6" s="85" customFormat="1">
      <c r="A87" s="81"/>
      <c r="B87" s="82" t="s">
        <v>143</v>
      </c>
      <c r="C87" s="83" t="s">
        <v>46</v>
      </c>
      <c r="D87" s="83"/>
      <c r="E87" s="96"/>
      <c r="F87" s="9">
        <f t="shared" si="5"/>
        <v>0</v>
      </c>
    </row>
    <row r="88" spans="1:6" s="85" customFormat="1">
      <c r="A88" s="81"/>
      <c r="B88" s="82" t="s">
        <v>144</v>
      </c>
      <c r="C88" s="83" t="s">
        <v>46</v>
      </c>
      <c r="D88" s="83"/>
      <c r="E88" s="96"/>
      <c r="F88" s="9">
        <f t="shared" si="5"/>
        <v>0</v>
      </c>
    </row>
    <row r="89" spans="1:6" s="85" customFormat="1">
      <c r="A89" s="81"/>
      <c r="B89" s="82" t="s">
        <v>135</v>
      </c>
      <c r="C89" s="83" t="s">
        <v>46</v>
      </c>
      <c r="D89" s="83"/>
      <c r="E89" s="96"/>
      <c r="F89" s="9">
        <f t="shared" si="5"/>
        <v>0</v>
      </c>
    </row>
    <row r="90" spans="1:6" s="85" customFormat="1">
      <c r="A90" s="81"/>
      <c r="B90" s="82" t="s">
        <v>134</v>
      </c>
      <c r="C90" s="83" t="s">
        <v>46</v>
      </c>
      <c r="D90" s="83"/>
      <c r="E90" s="96"/>
      <c r="F90" s="9">
        <f t="shared" si="5"/>
        <v>0</v>
      </c>
    </row>
    <row r="91" spans="1:6" s="85" customFormat="1">
      <c r="A91" s="81"/>
      <c r="B91" s="98" t="s">
        <v>51</v>
      </c>
      <c r="C91" s="83"/>
      <c r="D91" s="83"/>
      <c r="E91" s="96"/>
      <c r="F91" s="97"/>
    </row>
    <row r="92" spans="1:6" s="85" customFormat="1">
      <c r="A92" s="81"/>
      <c r="B92" s="100"/>
      <c r="C92" s="83"/>
      <c r="D92" s="83"/>
      <c r="E92" s="96"/>
      <c r="F92" s="97"/>
    </row>
    <row r="93" spans="1:6" s="85" customFormat="1">
      <c r="A93" s="81"/>
      <c r="B93" s="101"/>
      <c r="C93" s="83"/>
      <c r="D93" s="83"/>
      <c r="E93" s="96"/>
      <c r="F93" s="97"/>
    </row>
    <row r="94" spans="1:6" s="85" customFormat="1">
      <c r="A94" s="81"/>
      <c r="B94" s="101"/>
      <c r="C94" s="83"/>
      <c r="D94" s="83"/>
      <c r="E94" s="96"/>
      <c r="F94" s="97"/>
    </row>
    <row r="95" spans="1:6" s="85" customFormat="1">
      <c r="A95" s="81"/>
      <c r="B95" s="101"/>
      <c r="C95" s="83"/>
      <c r="D95" s="83"/>
      <c r="E95" s="96"/>
      <c r="F95" s="97"/>
    </row>
    <row r="96" spans="1:6" s="85" customFormat="1">
      <c r="A96" s="81"/>
      <c r="B96" s="101"/>
      <c r="C96" s="83"/>
      <c r="D96" s="83"/>
      <c r="E96" s="96"/>
      <c r="F96" s="97"/>
    </row>
    <row r="97" spans="1:6" s="107" customFormat="1" ht="4.2">
      <c r="A97" s="102"/>
      <c r="B97" s="103"/>
      <c r="C97" s="104"/>
      <c r="D97" s="104"/>
      <c r="E97" s="105"/>
      <c r="F97" s="106"/>
    </row>
    <row r="98" spans="1:6" s="112" customFormat="1">
      <c r="A98" s="108"/>
      <c r="B98" s="109" t="s">
        <v>52</v>
      </c>
      <c r="C98" s="83"/>
      <c r="D98" s="83"/>
      <c r="E98" s="110"/>
      <c r="F98" s="111"/>
    </row>
    <row r="99" spans="1:6" s="85" customFormat="1">
      <c r="A99" s="81"/>
      <c r="B99" s="113" t="s">
        <v>53</v>
      </c>
      <c r="C99" s="83" t="s">
        <v>46</v>
      </c>
      <c r="D99" s="83"/>
      <c r="E99" s="96"/>
      <c r="F99" s="9">
        <f t="shared" ref="F99:F101" si="6">D99*E99</f>
        <v>0</v>
      </c>
    </row>
    <row r="100" spans="1:6" s="85" customFormat="1">
      <c r="A100" s="81"/>
      <c r="B100" s="113" t="s">
        <v>54</v>
      </c>
      <c r="C100" s="83" t="s">
        <v>46</v>
      </c>
      <c r="D100" s="83"/>
      <c r="E100" s="96"/>
      <c r="F100" s="9">
        <f t="shared" si="6"/>
        <v>0</v>
      </c>
    </row>
    <row r="101" spans="1:6" s="85" customFormat="1">
      <c r="A101" s="81"/>
      <c r="B101" s="113" t="s">
        <v>55</v>
      </c>
      <c r="C101" s="83" t="s">
        <v>46</v>
      </c>
      <c r="D101" s="83"/>
      <c r="E101" s="96"/>
      <c r="F101" s="9">
        <f t="shared" si="6"/>
        <v>0</v>
      </c>
    </row>
    <row r="102" spans="1:6" s="112" customFormat="1">
      <c r="A102" s="108"/>
      <c r="B102" s="114" t="s">
        <v>56</v>
      </c>
      <c r="C102" s="83"/>
      <c r="D102" s="83"/>
      <c r="E102" s="110"/>
      <c r="F102" s="111"/>
    </row>
    <row r="103" spans="1:6" s="85" customFormat="1">
      <c r="A103" s="81"/>
      <c r="B103" s="113" t="s">
        <v>53</v>
      </c>
      <c r="C103" s="83" t="s">
        <v>46</v>
      </c>
      <c r="D103" s="83"/>
      <c r="E103" s="96"/>
      <c r="F103" s="9">
        <f t="shared" ref="F103:F105" si="7">D103*E103</f>
        <v>0</v>
      </c>
    </row>
    <row r="104" spans="1:6" s="85" customFormat="1">
      <c r="A104" s="81"/>
      <c r="B104" s="113" t="s">
        <v>54</v>
      </c>
      <c r="C104" s="83" t="s">
        <v>46</v>
      </c>
      <c r="D104" s="83"/>
      <c r="E104" s="96"/>
      <c r="F104" s="9">
        <f t="shared" si="7"/>
        <v>0</v>
      </c>
    </row>
    <row r="105" spans="1:6" s="85" customFormat="1">
      <c r="A105" s="81"/>
      <c r="B105" s="113" t="s">
        <v>55</v>
      </c>
      <c r="C105" s="83" t="s">
        <v>46</v>
      </c>
      <c r="D105" s="83"/>
      <c r="E105" s="96"/>
      <c r="F105" s="9">
        <f t="shared" si="7"/>
        <v>0</v>
      </c>
    </row>
    <row r="106" spans="1:6" s="112" customFormat="1">
      <c r="A106" s="108"/>
      <c r="B106" s="109" t="s">
        <v>57</v>
      </c>
      <c r="C106" s="83"/>
      <c r="D106" s="83"/>
      <c r="E106" s="110"/>
      <c r="F106" s="111"/>
    </row>
    <row r="107" spans="1:6" s="85" customFormat="1">
      <c r="A107" s="81"/>
      <c r="B107" s="113" t="s">
        <v>58</v>
      </c>
      <c r="C107" s="83" t="s">
        <v>46</v>
      </c>
      <c r="D107" s="83"/>
      <c r="E107" s="96"/>
      <c r="F107" s="9">
        <f t="shared" ref="F107:F109" si="8">D107*E107</f>
        <v>0</v>
      </c>
    </row>
    <row r="108" spans="1:6" s="85" customFormat="1">
      <c r="A108" s="81"/>
      <c r="B108" s="113" t="s">
        <v>59</v>
      </c>
      <c r="C108" s="83" t="s">
        <v>46</v>
      </c>
      <c r="D108" s="83"/>
      <c r="E108" s="96"/>
      <c r="F108" s="9">
        <f t="shared" si="8"/>
        <v>0</v>
      </c>
    </row>
    <row r="109" spans="1:6" s="85" customFormat="1">
      <c r="A109" s="81"/>
      <c r="B109" s="113" t="s">
        <v>60</v>
      </c>
      <c r="C109" s="83" t="s">
        <v>46</v>
      </c>
      <c r="D109" s="83"/>
      <c r="E109" s="96"/>
      <c r="F109" s="9">
        <f t="shared" si="8"/>
        <v>0</v>
      </c>
    </row>
    <row r="110" spans="1:6" s="95" customFormat="1">
      <c r="A110" s="89"/>
      <c r="B110" s="90" t="s">
        <v>61</v>
      </c>
      <c r="C110" s="91"/>
      <c r="D110" s="92"/>
      <c r="E110" s="93"/>
      <c r="F110" s="94"/>
    </row>
    <row r="111" spans="1:6" s="85" customFormat="1">
      <c r="A111" s="81"/>
      <c r="B111" s="99" t="s">
        <v>62</v>
      </c>
      <c r="C111" s="83" t="s">
        <v>46</v>
      </c>
      <c r="D111" s="83"/>
      <c r="E111" s="96"/>
      <c r="F111" s="9">
        <f t="shared" ref="F111:F117" si="9">D111*E111</f>
        <v>0</v>
      </c>
    </row>
    <row r="112" spans="1:6" s="85" customFormat="1">
      <c r="A112" s="81"/>
      <c r="B112" s="99" t="s">
        <v>78</v>
      </c>
      <c r="C112" s="83" t="s">
        <v>46</v>
      </c>
      <c r="D112" s="83"/>
      <c r="E112" s="96"/>
      <c r="F112" s="9">
        <f t="shared" si="9"/>
        <v>0</v>
      </c>
    </row>
    <row r="113" spans="1:6" s="85" customFormat="1">
      <c r="A113" s="81"/>
      <c r="B113" s="99" t="s">
        <v>79</v>
      </c>
      <c r="C113" s="83" t="s">
        <v>46</v>
      </c>
      <c r="D113" s="83"/>
      <c r="E113" s="96"/>
      <c r="F113" s="9">
        <f t="shared" si="9"/>
        <v>0</v>
      </c>
    </row>
    <row r="114" spans="1:6" s="85" customFormat="1">
      <c r="A114" s="81"/>
      <c r="B114" s="99" t="s">
        <v>80</v>
      </c>
      <c r="C114" s="83" t="s">
        <v>46</v>
      </c>
      <c r="D114" s="83"/>
      <c r="E114" s="96"/>
      <c r="F114" s="9">
        <f t="shared" si="9"/>
        <v>0</v>
      </c>
    </row>
    <row r="115" spans="1:6" s="85" customFormat="1">
      <c r="A115" s="81"/>
      <c r="B115" s="99" t="s">
        <v>81</v>
      </c>
      <c r="C115" s="83" t="s">
        <v>46</v>
      </c>
      <c r="D115" s="83"/>
      <c r="E115" s="96"/>
      <c r="F115" s="9">
        <f t="shared" si="9"/>
        <v>0</v>
      </c>
    </row>
    <row r="116" spans="1:6" s="85" customFormat="1">
      <c r="A116" s="81"/>
      <c r="B116" s="99" t="s">
        <v>82</v>
      </c>
      <c r="C116" s="83" t="s">
        <v>46</v>
      </c>
      <c r="D116" s="83"/>
      <c r="E116" s="96"/>
      <c r="F116" s="9">
        <f t="shared" si="9"/>
        <v>0</v>
      </c>
    </row>
    <row r="117" spans="1:6" s="85" customFormat="1">
      <c r="A117" s="81"/>
      <c r="B117" s="99" t="s">
        <v>83</v>
      </c>
      <c r="C117" s="83" t="s">
        <v>46</v>
      </c>
      <c r="D117" s="83"/>
      <c r="E117" s="96"/>
      <c r="F117" s="9">
        <f t="shared" si="9"/>
        <v>0</v>
      </c>
    </row>
    <row r="118" spans="1:6" s="85" customFormat="1">
      <c r="A118" s="81"/>
      <c r="B118" s="99" t="s">
        <v>63</v>
      </c>
      <c r="C118" s="83" t="s">
        <v>46</v>
      </c>
      <c r="D118" s="83"/>
      <c r="E118" s="96"/>
      <c r="F118" s="9">
        <f t="shared" ref="F118" si="10">D118*E118</f>
        <v>0</v>
      </c>
    </row>
    <row r="119" spans="1:6" s="85" customFormat="1">
      <c r="A119" s="81"/>
      <c r="B119" s="99" t="s">
        <v>78</v>
      </c>
      <c r="C119" s="83" t="s">
        <v>46</v>
      </c>
      <c r="D119" s="83"/>
      <c r="E119" s="96"/>
      <c r="F119" s="9">
        <f t="shared" ref="F119:F125" si="11">D119*E119</f>
        <v>0</v>
      </c>
    </row>
    <row r="120" spans="1:6" s="85" customFormat="1">
      <c r="A120" s="81"/>
      <c r="B120" s="99" t="s">
        <v>79</v>
      </c>
      <c r="C120" s="83" t="s">
        <v>46</v>
      </c>
      <c r="D120" s="83"/>
      <c r="E120" s="96"/>
      <c r="F120" s="9">
        <f t="shared" si="11"/>
        <v>0</v>
      </c>
    </row>
    <row r="121" spans="1:6" s="85" customFormat="1">
      <c r="A121" s="81"/>
      <c r="B121" s="99" t="s">
        <v>80</v>
      </c>
      <c r="C121" s="83" t="s">
        <v>46</v>
      </c>
      <c r="D121" s="83"/>
      <c r="E121" s="96"/>
      <c r="F121" s="9">
        <f t="shared" si="11"/>
        <v>0</v>
      </c>
    </row>
    <row r="122" spans="1:6" s="85" customFormat="1">
      <c r="A122" s="81"/>
      <c r="B122" s="99" t="s">
        <v>81</v>
      </c>
      <c r="C122" s="83" t="s">
        <v>46</v>
      </c>
      <c r="D122" s="83"/>
      <c r="E122" s="96"/>
      <c r="F122" s="9">
        <f t="shared" si="11"/>
        <v>0</v>
      </c>
    </row>
    <row r="123" spans="1:6" s="85" customFormat="1">
      <c r="A123" s="81"/>
      <c r="B123" s="99" t="s">
        <v>82</v>
      </c>
      <c r="C123" s="83" t="s">
        <v>46</v>
      </c>
      <c r="D123" s="83"/>
      <c r="E123" s="96"/>
      <c r="F123" s="9">
        <f t="shared" si="11"/>
        <v>0</v>
      </c>
    </row>
    <row r="124" spans="1:6" s="85" customFormat="1">
      <c r="A124" s="81"/>
      <c r="B124" s="99" t="s">
        <v>83</v>
      </c>
      <c r="C124" s="83" t="s">
        <v>46</v>
      </c>
      <c r="D124" s="83"/>
      <c r="E124" s="96"/>
      <c r="F124" s="9">
        <f t="shared" si="11"/>
        <v>0</v>
      </c>
    </row>
    <row r="125" spans="1:6" s="85" customFormat="1">
      <c r="A125" s="81"/>
      <c r="B125" s="99" t="s">
        <v>84</v>
      </c>
      <c r="C125" s="83" t="s">
        <v>46</v>
      </c>
      <c r="D125" s="83"/>
      <c r="E125" s="96"/>
      <c r="F125" s="9">
        <f t="shared" si="11"/>
        <v>0</v>
      </c>
    </row>
    <row r="126" spans="1:6" s="95" customFormat="1">
      <c r="A126" s="89"/>
      <c r="B126" s="90" t="s">
        <v>64</v>
      </c>
      <c r="C126" s="91"/>
      <c r="D126" s="92"/>
      <c r="E126" s="93"/>
      <c r="F126" s="94"/>
    </row>
    <row r="127" spans="1:6" s="85" customFormat="1">
      <c r="A127" s="81"/>
      <c r="B127" s="99" t="s">
        <v>65</v>
      </c>
      <c r="C127" s="83" t="s">
        <v>46</v>
      </c>
      <c r="D127" s="83"/>
      <c r="E127" s="96"/>
      <c r="F127" s="9">
        <f t="shared" ref="F127:F134" si="12">D127*E127</f>
        <v>0</v>
      </c>
    </row>
    <row r="128" spans="1:6" s="85" customFormat="1">
      <c r="A128" s="81"/>
      <c r="B128" s="99" t="s">
        <v>66</v>
      </c>
      <c r="C128" s="83" t="s">
        <v>36</v>
      </c>
      <c r="D128" s="83"/>
      <c r="E128" s="96"/>
      <c r="F128" s="9">
        <f t="shared" si="12"/>
        <v>0</v>
      </c>
    </row>
    <row r="129" spans="1:6" s="85" customFormat="1">
      <c r="A129" s="81"/>
      <c r="B129" s="99" t="s">
        <v>67</v>
      </c>
      <c r="C129" s="83" t="s">
        <v>36</v>
      </c>
      <c r="D129" s="83"/>
      <c r="E129" s="96"/>
      <c r="F129" s="9">
        <f t="shared" si="12"/>
        <v>0</v>
      </c>
    </row>
    <row r="130" spans="1:6" s="85" customFormat="1">
      <c r="A130" s="81"/>
      <c r="B130" s="99" t="s">
        <v>68</v>
      </c>
      <c r="C130" s="83" t="s">
        <v>36</v>
      </c>
      <c r="D130" s="83"/>
      <c r="E130" s="96"/>
      <c r="F130" s="9">
        <f t="shared" si="12"/>
        <v>0</v>
      </c>
    </row>
    <row r="131" spans="1:6" s="85" customFormat="1">
      <c r="A131" s="81"/>
      <c r="B131" s="99" t="s">
        <v>69</v>
      </c>
      <c r="C131" s="83" t="s">
        <v>36</v>
      </c>
      <c r="D131" s="83"/>
      <c r="E131" s="96"/>
      <c r="F131" s="9">
        <f t="shared" si="12"/>
        <v>0</v>
      </c>
    </row>
    <row r="132" spans="1:6" s="85" customFormat="1">
      <c r="A132" s="81"/>
      <c r="B132" s="99" t="s">
        <v>70</v>
      </c>
      <c r="C132" s="83" t="s">
        <v>36</v>
      </c>
      <c r="D132" s="83"/>
      <c r="E132" s="96"/>
      <c r="F132" s="9">
        <f t="shared" si="12"/>
        <v>0</v>
      </c>
    </row>
    <row r="133" spans="1:6" s="85" customFormat="1">
      <c r="A133" s="81"/>
      <c r="B133" s="99" t="s">
        <v>71</v>
      </c>
      <c r="C133" s="83" t="s">
        <v>36</v>
      </c>
      <c r="D133" s="83"/>
      <c r="E133" s="96"/>
      <c r="F133" s="9">
        <f t="shared" si="12"/>
        <v>0</v>
      </c>
    </row>
    <row r="134" spans="1:6" s="85" customFormat="1">
      <c r="A134" s="81"/>
      <c r="B134" s="99" t="s">
        <v>72</v>
      </c>
      <c r="C134" s="83" t="s">
        <v>36</v>
      </c>
      <c r="D134" s="83"/>
      <c r="E134" s="96"/>
      <c r="F134" s="9">
        <f t="shared" si="12"/>
        <v>0</v>
      </c>
    </row>
    <row r="135" spans="1:6" s="85" customFormat="1">
      <c r="A135" s="81"/>
      <c r="B135" s="99" t="s">
        <v>183</v>
      </c>
      <c r="C135" s="83" t="s">
        <v>46</v>
      </c>
      <c r="D135" s="83"/>
      <c r="E135" s="96"/>
      <c r="F135" s="9">
        <f t="shared" ref="F135" si="13">D135*E135</f>
        <v>0</v>
      </c>
    </row>
    <row r="136" spans="1:6" s="85" customFormat="1">
      <c r="A136" s="81"/>
      <c r="B136" s="115" t="s">
        <v>51</v>
      </c>
      <c r="C136" s="83"/>
      <c r="D136" s="83"/>
      <c r="E136" s="96"/>
      <c r="F136" s="97"/>
    </row>
    <row r="137" spans="1:6" s="85" customFormat="1">
      <c r="A137" s="81"/>
      <c r="B137" s="116"/>
      <c r="C137" s="83"/>
      <c r="D137" s="83"/>
      <c r="E137" s="96"/>
      <c r="F137" s="97"/>
    </row>
    <row r="138" spans="1:6" s="85" customFormat="1">
      <c r="A138" s="81"/>
      <c r="B138" s="117"/>
      <c r="C138" s="83"/>
      <c r="D138" s="83"/>
      <c r="E138" s="96"/>
      <c r="F138" s="97"/>
    </row>
    <row r="139" spans="1:6" s="85" customFormat="1">
      <c r="A139" s="81"/>
      <c r="B139" s="117"/>
      <c r="C139" s="83"/>
      <c r="D139" s="83"/>
      <c r="E139" s="96"/>
      <c r="F139" s="97"/>
    </row>
    <row r="140" spans="1:6" s="1" customFormat="1">
      <c r="A140" s="4"/>
      <c r="B140" s="117"/>
      <c r="C140" s="6"/>
      <c r="D140" s="7"/>
      <c r="E140" s="8"/>
      <c r="F140" s="118"/>
    </row>
    <row r="141" spans="1:6" s="11" customFormat="1" ht="4.2">
      <c r="A141" s="163"/>
      <c r="B141" s="164"/>
      <c r="C141" s="164"/>
      <c r="D141" s="164"/>
      <c r="E141" s="165"/>
      <c r="F141" s="12"/>
    </row>
    <row r="142" spans="1:6" s="11" customFormat="1" ht="4.2">
      <c r="A142" s="163"/>
      <c r="B142" s="164"/>
      <c r="C142" s="164"/>
      <c r="D142" s="164"/>
      <c r="E142" s="165"/>
      <c r="F142" s="13"/>
    </row>
    <row r="143" spans="1:6" s="30" customFormat="1" ht="15" customHeight="1">
      <c r="A143" s="125"/>
      <c r="B143" s="193" t="str">
        <f>CONCATENATE(A76," ",B76)</f>
        <v>7 Distribution – Chemin De Câbles – Goulotte</v>
      </c>
      <c r="C143" s="193"/>
      <c r="D143" s="193"/>
      <c r="E143" s="194"/>
      <c r="F143" s="29">
        <f>SUM(F76:F142)</f>
        <v>0</v>
      </c>
    </row>
    <row r="144" spans="1:6" s="11" customFormat="1" ht="4.2">
      <c r="A144" s="166"/>
      <c r="B144" s="167"/>
      <c r="C144" s="167"/>
      <c r="D144" s="167"/>
      <c r="E144" s="168"/>
      <c r="F144" s="14"/>
    </row>
    <row r="145" spans="1:6" s="11" customFormat="1" ht="4.2">
      <c r="A145" s="160"/>
      <c r="B145" s="161"/>
      <c r="C145" s="161"/>
      <c r="D145" s="161"/>
      <c r="E145" s="161"/>
      <c r="F145" s="162"/>
    </row>
    <row r="146" spans="1:6" s="76" customFormat="1" ht="14.4">
      <c r="A146" s="79">
        <f>COUNTA($A$20:A76)</f>
        <v>8</v>
      </c>
      <c r="B146" s="71" t="s">
        <v>28</v>
      </c>
      <c r="C146" s="72"/>
      <c r="D146" s="73"/>
      <c r="E146" s="74"/>
      <c r="F146" s="75"/>
    </row>
    <row r="147" spans="1:6" s="85" customFormat="1">
      <c r="A147" s="81"/>
      <c r="B147" s="82" t="s">
        <v>74</v>
      </c>
      <c r="C147" s="83" t="s">
        <v>36</v>
      </c>
      <c r="D147" s="83"/>
      <c r="E147" s="96"/>
      <c r="F147" s="9">
        <f t="shared" ref="F147:F154" si="14">D147*E147</f>
        <v>0</v>
      </c>
    </row>
    <row r="148" spans="1:6" s="85" customFormat="1">
      <c r="A148" s="81"/>
      <c r="B148" s="82" t="s">
        <v>168</v>
      </c>
      <c r="C148" s="83" t="s">
        <v>36</v>
      </c>
      <c r="D148" s="83"/>
      <c r="E148" s="96"/>
      <c r="F148" s="9">
        <f t="shared" si="14"/>
        <v>0</v>
      </c>
    </row>
    <row r="149" spans="1:6" s="85" customFormat="1">
      <c r="A149" s="81"/>
      <c r="B149" s="82" t="s">
        <v>169</v>
      </c>
      <c r="C149" s="83" t="s">
        <v>36</v>
      </c>
      <c r="D149" s="83"/>
      <c r="E149" s="96"/>
      <c r="F149" s="9">
        <f t="shared" si="14"/>
        <v>0</v>
      </c>
    </row>
    <row r="150" spans="1:6" s="85" customFormat="1">
      <c r="A150" s="81"/>
      <c r="B150" s="82" t="s">
        <v>75</v>
      </c>
      <c r="C150" s="83" t="s">
        <v>36</v>
      </c>
      <c r="D150" s="83"/>
      <c r="E150" s="96"/>
      <c r="F150" s="9">
        <f t="shared" si="14"/>
        <v>0</v>
      </c>
    </row>
    <row r="151" spans="1:6" s="85" customFormat="1">
      <c r="A151" s="81"/>
      <c r="B151" s="82" t="s">
        <v>76</v>
      </c>
      <c r="C151" s="83" t="s">
        <v>36</v>
      </c>
      <c r="D151" s="83"/>
      <c r="E151" s="96"/>
      <c r="F151" s="9">
        <f t="shared" si="14"/>
        <v>0</v>
      </c>
    </row>
    <row r="152" spans="1:6" s="85" customFormat="1">
      <c r="A152" s="81"/>
      <c r="B152" s="119" t="s">
        <v>113</v>
      </c>
      <c r="C152" s="83" t="s">
        <v>36</v>
      </c>
      <c r="D152" s="83"/>
      <c r="E152" s="96"/>
      <c r="F152" s="9">
        <f t="shared" si="14"/>
        <v>0</v>
      </c>
    </row>
    <row r="153" spans="1:6" s="85" customFormat="1">
      <c r="A153" s="81"/>
      <c r="B153" s="119" t="s">
        <v>114</v>
      </c>
      <c r="C153" s="83" t="s">
        <v>36</v>
      </c>
      <c r="D153" s="83"/>
      <c r="E153" s="96"/>
      <c r="F153" s="9">
        <f t="shared" si="14"/>
        <v>0</v>
      </c>
    </row>
    <row r="154" spans="1:6" s="85" customFormat="1">
      <c r="A154" s="81"/>
      <c r="B154" s="99" t="s">
        <v>77</v>
      </c>
      <c r="C154" s="83" t="s">
        <v>36</v>
      </c>
      <c r="D154" s="83"/>
      <c r="E154" s="96"/>
      <c r="F154" s="9">
        <f t="shared" si="14"/>
        <v>0</v>
      </c>
    </row>
    <row r="155" spans="1:6" s="11" customFormat="1" ht="4.2">
      <c r="A155" s="163"/>
      <c r="B155" s="164"/>
      <c r="C155" s="164"/>
      <c r="D155" s="164"/>
      <c r="E155" s="165"/>
      <c r="F155" s="12"/>
    </row>
    <row r="156" spans="1:6" s="11" customFormat="1" ht="4.2">
      <c r="A156" s="163"/>
      <c r="B156" s="164"/>
      <c r="C156" s="164"/>
      <c r="D156" s="164"/>
      <c r="E156" s="165"/>
      <c r="F156" s="13"/>
    </row>
    <row r="157" spans="1:6" s="30" customFormat="1" ht="15" customHeight="1">
      <c r="A157" s="125"/>
      <c r="B157" s="193" t="str">
        <f>CONCATENATE(A146," ",B146)</f>
        <v>8 Appareillage</v>
      </c>
      <c r="C157" s="193"/>
      <c r="D157" s="193"/>
      <c r="E157" s="194"/>
      <c r="F157" s="29">
        <f>SUM(F146:F156)</f>
        <v>0</v>
      </c>
    </row>
    <row r="158" spans="1:6" s="11" customFormat="1" ht="4.2">
      <c r="A158" s="166"/>
      <c r="B158" s="167"/>
      <c r="C158" s="167"/>
      <c r="D158" s="167"/>
      <c r="E158" s="168"/>
      <c r="F158" s="14"/>
    </row>
    <row r="159" spans="1:6" s="11" customFormat="1" ht="4.2">
      <c r="A159" s="160"/>
      <c r="B159" s="161"/>
      <c r="C159" s="161"/>
      <c r="D159" s="161"/>
      <c r="E159" s="161"/>
      <c r="F159" s="162"/>
    </row>
    <row r="160" spans="1:6" s="76" customFormat="1" ht="14.4">
      <c r="A160" s="79">
        <f>COUNTA($A$20:A146)</f>
        <v>9</v>
      </c>
      <c r="B160" s="71" t="s">
        <v>162</v>
      </c>
      <c r="C160" s="72"/>
      <c r="D160" s="73"/>
      <c r="E160" s="74"/>
      <c r="F160" s="75"/>
    </row>
    <row r="161" spans="1:6" s="1" customFormat="1">
      <c r="A161" s="4"/>
      <c r="B161" s="5" t="s">
        <v>115</v>
      </c>
      <c r="C161" s="83" t="s">
        <v>36</v>
      </c>
      <c r="D161" s="83"/>
      <c r="E161" s="96"/>
      <c r="F161" s="9">
        <f t="shared" ref="F161:F166" si="15">D161*E161</f>
        <v>0</v>
      </c>
    </row>
    <row r="162" spans="1:6" s="1" customFormat="1">
      <c r="A162" s="4"/>
      <c r="B162" s="5" t="s">
        <v>116</v>
      </c>
      <c r="C162" s="83" t="s">
        <v>36</v>
      </c>
      <c r="D162" s="83"/>
      <c r="E162" s="96"/>
      <c r="F162" s="9">
        <f t="shared" si="15"/>
        <v>0</v>
      </c>
    </row>
    <row r="163" spans="1:6" s="1" customFormat="1">
      <c r="A163" s="4"/>
      <c r="B163" s="5" t="s">
        <v>117</v>
      </c>
      <c r="C163" s="83" t="s">
        <v>36</v>
      </c>
      <c r="D163" s="83"/>
      <c r="E163" s="96"/>
      <c r="F163" s="9">
        <f t="shared" si="15"/>
        <v>0</v>
      </c>
    </row>
    <row r="164" spans="1:6" s="1" customFormat="1">
      <c r="A164" s="4"/>
      <c r="B164" s="5" t="s">
        <v>118</v>
      </c>
      <c r="C164" s="83" t="s">
        <v>36</v>
      </c>
      <c r="D164" s="83"/>
      <c r="E164" s="96"/>
      <c r="F164" s="9">
        <f t="shared" si="15"/>
        <v>0</v>
      </c>
    </row>
    <row r="165" spans="1:6" s="1" customFormat="1">
      <c r="A165" s="4"/>
      <c r="B165" s="5" t="s">
        <v>119</v>
      </c>
      <c r="C165" s="83" t="s">
        <v>36</v>
      </c>
      <c r="D165" s="83"/>
      <c r="E165" s="96"/>
      <c r="F165" s="9">
        <f t="shared" si="15"/>
        <v>0</v>
      </c>
    </row>
    <row r="166" spans="1:6" s="1" customFormat="1">
      <c r="A166" s="4"/>
      <c r="B166" s="5" t="s">
        <v>120</v>
      </c>
      <c r="C166" s="83" t="s">
        <v>36</v>
      </c>
      <c r="D166" s="83"/>
      <c r="E166" s="96"/>
      <c r="F166" s="9">
        <f t="shared" si="15"/>
        <v>0</v>
      </c>
    </row>
    <row r="167" spans="1:6" s="1" customFormat="1">
      <c r="A167" s="4"/>
      <c r="B167" s="5" t="s">
        <v>170</v>
      </c>
      <c r="C167" s="83" t="s">
        <v>36</v>
      </c>
      <c r="D167" s="83"/>
      <c r="E167" s="96"/>
      <c r="F167" s="9">
        <f t="shared" ref="F167" si="16">D167*E167</f>
        <v>0</v>
      </c>
    </row>
    <row r="168" spans="1:6" s="1" customFormat="1">
      <c r="A168" s="4"/>
      <c r="B168" s="5" t="s">
        <v>171</v>
      </c>
      <c r="C168" s="83" t="s">
        <v>36</v>
      </c>
      <c r="D168" s="83"/>
      <c r="E168" s="96"/>
      <c r="F168" s="9">
        <f t="shared" ref="F168" si="17">D168*E168</f>
        <v>0</v>
      </c>
    </row>
    <row r="169" spans="1:6" s="11" customFormat="1" ht="4.2">
      <c r="A169" s="163"/>
      <c r="B169" s="164"/>
      <c r="C169" s="164"/>
      <c r="D169" s="164"/>
      <c r="E169" s="165"/>
      <c r="F169" s="12"/>
    </row>
    <row r="170" spans="1:6" s="11" customFormat="1" ht="4.2">
      <c r="A170" s="163"/>
      <c r="B170" s="164"/>
      <c r="C170" s="164"/>
      <c r="D170" s="164"/>
      <c r="E170" s="165"/>
      <c r="F170" s="13"/>
    </row>
    <row r="171" spans="1:6" s="30" customFormat="1" ht="15" customHeight="1">
      <c r="A171" s="125"/>
      <c r="B171" s="193" t="str">
        <f>CONCATENATE(A160," ",B160)</f>
        <v>9 Installations éclairage</v>
      </c>
      <c r="C171" s="193"/>
      <c r="D171" s="193"/>
      <c r="E171" s="194"/>
      <c r="F171" s="29">
        <f>SUM(F160:F170)</f>
        <v>0</v>
      </c>
    </row>
    <row r="172" spans="1:6" s="11" customFormat="1" ht="4.2">
      <c r="A172" s="166"/>
      <c r="B172" s="167"/>
      <c r="C172" s="167"/>
      <c r="D172" s="167"/>
      <c r="E172" s="168"/>
      <c r="F172" s="14"/>
    </row>
    <row r="173" spans="1:6" s="11" customFormat="1" ht="4.2">
      <c r="A173" s="160"/>
      <c r="B173" s="161"/>
      <c r="C173" s="161"/>
      <c r="D173" s="161"/>
      <c r="E173" s="161"/>
      <c r="F173" s="162"/>
    </row>
    <row r="174" spans="1:6" s="76" customFormat="1" ht="14.4">
      <c r="A174" s="79">
        <f>COUNTA($A$20:A160)</f>
        <v>10</v>
      </c>
      <c r="B174" s="71" t="s">
        <v>163</v>
      </c>
      <c r="C174" s="72"/>
      <c r="D174" s="73"/>
      <c r="E174" s="74"/>
      <c r="F174" s="75"/>
    </row>
    <row r="175" spans="1:6" s="1" customFormat="1">
      <c r="A175" s="120"/>
      <c r="B175" s="5" t="s">
        <v>121</v>
      </c>
      <c r="C175" s="6" t="s">
        <v>36</v>
      </c>
      <c r="D175" s="7"/>
      <c r="E175" s="8"/>
      <c r="F175" s="9">
        <f t="shared" ref="F175:F180" si="18">D175*E175</f>
        <v>0</v>
      </c>
    </row>
    <row r="176" spans="1:6" s="1" customFormat="1">
      <c r="A176" s="120"/>
      <c r="B176" s="5" t="s">
        <v>122</v>
      </c>
      <c r="C176" s="6" t="s">
        <v>36</v>
      </c>
      <c r="D176" s="7"/>
      <c r="E176" s="8"/>
      <c r="F176" s="9">
        <f t="shared" si="18"/>
        <v>0</v>
      </c>
    </row>
    <row r="177" spans="1:6" s="1" customFormat="1">
      <c r="A177" s="120"/>
      <c r="B177" s="5" t="s">
        <v>167</v>
      </c>
      <c r="C177" s="6" t="s">
        <v>36</v>
      </c>
      <c r="D177" s="7"/>
      <c r="E177" s="8"/>
      <c r="F177" s="9">
        <f t="shared" si="18"/>
        <v>0</v>
      </c>
    </row>
    <row r="178" spans="1:6" s="1" customFormat="1">
      <c r="A178" s="120"/>
      <c r="B178" s="5" t="s">
        <v>85</v>
      </c>
      <c r="C178" s="6" t="s">
        <v>36</v>
      </c>
      <c r="D178" s="7"/>
      <c r="E178" s="8"/>
      <c r="F178" s="9">
        <f t="shared" si="18"/>
        <v>0</v>
      </c>
    </row>
    <row r="179" spans="1:6" s="1" customFormat="1">
      <c r="A179" s="120"/>
      <c r="B179" s="5" t="s">
        <v>86</v>
      </c>
      <c r="C179" s="6" t="s">
        <v>36</v>
      </c>
      <c r="D179" s="7"/>
      <c r="E179" s="8"/>
      <c r="F179" s="9">
        <f t="shared" si="18"/>
        <v>0</v>
      </c>
    </row>
    <row r="180" spans="1:6" s="1" customFormat="1">
      <c r="A180" s="120"/>
      <c r="B180" s="5" t="s">
        <v>87</v>
      </c>
      <c r="C180" s="6" t="s">
        <v>6</v>
      </c>
      <c r="D180" s="7">
        <v>1</v>
      </c>
      <c r="E180" s="8"/>
      <c r="F180" s="9">
        <f t="shared" si="18"/>
        <v>0</v>
      </c>
    </row>
    <row r="181" spans="1:6" s="11" customFormat="1" ht="4.2">
      <c r="A181" s="163"/>
      <c r="B181" s="164"/>
      <c r="C181" s="164"/>
      <c r="D181" s="164"/>
      <c r="E181" s="165"/>
      <c r="F181" s="12"/>
    </row>
    <row r="182" spans="1:6" s="11" customFormat="1" ht="4.2">
      <c r="A182" s="163"/>
      <c r="B182" s="164"/>
      <c r="C182" s="164"/>
      <c r="D182" s="164"/>
      <c r="E182" s="165"/>
      <c r="F182" s="13"/>
    </row>
    <row r="183" spans="1:6" s="30" customFormat="1" ht="15" customHeight="1">
      <c r="A183" s="125"/>
      <c r="B183" s="193" t="str">
        <f>CONCATENATE(A174," ",B174)</f>
        <v>10 Eclairage de sécurité par bloc autonome</v>
      </c>
      <c r="C183" s="193"/>
      <c r="D183" s="193"/>
      <c r="E183" s="194"/>
      <c r="F183" s="29">
        <f>SUM(F174:F182)</f>
        <v>0</v>
      </c>
    </row>
    <row r="184" spans="1:6" s="11" customFormat="1" ht="4.2">
      <c r="A184" s="166"/>
      <c r="B184" s="167"/>
      <c r="C184" s="167"/>
      <c r="D184" s="167"/>
      <c r="E184" s="168"/>
      <c r="F184" s="14"/>
    </row>
    <row r="185" spans="1:6" s="11" customFormat="1" ht="4.2">
      <c r="A185" s="160"/>
      <c r="B185" s="161"/>
      <c r="C185" s="161"/>
      <c r="D185" s="161"/>
      <c r="E185" s="161"/>
      <c r="F185" s="162"/>
    </row>
    <row r="186" spans="1:6" s="76" customFormat="1" ht="14.4">
      <c r="A186" s="79">
        <f>COUNTA($A$20:A184)</f>
        <v>11</v>
      </c>
      <c r="B186" s="71" t="s">
        <v>164</v>
      </c>
      <c r="C186" s="72"/>
      <c r="D186" s="73"/>
      <c r="E186" s="74"/>
      <c r="F186" s="75"/>
    </row>
    <row r="187" spans="1:6" s="1" customFormat="1">
      <c r="A187" s="4"/>
      <c r="B187" s="5" t="s">
        <v>123</v>
      </c>
      <c r="C187" s="6"/>
      <c r="D187" s="7"/>
      <c r="E187" s="8"/>
      <c r="F187" s="9"/>
    </row>
    <row r="188" spans="1:6" s="88" customFormat="1">
      <c r="A188" s="86"/>
      <c r="B188" s="87" t="s">
        <v>45</v>
      </c>
      <c r="C188" s="6" t="s">
        <v>46</v>
      </c>
      <c r="D188" s="7"/>
      <c r="E188" s="8"/>
      <c r="F188" s="9">
        <f>D188*E188</f>
        <v>0</v>
      </c>
    </row>
    <row r="189" spans="1:6" s="1" customFormat="1">
      <c r="A189" s="4"/>
      <c r="B189" s="5" t="s">
        <v>124</v>
      </c>
      <c r="C189" s="6"/>
      <c r="D189" s="7"/>
      <c r="E189" s="8"/>
      <c r="F189" s="9"/>
    </row>
    <row r="190" spans="1:6" s="88" customFormat="1">
      <c r="A190" s="86"/>
      <c r="B190" s="87" t="s">
        <v>45</v>
      </c>
      <c r="C190" s="6" t="s">
        <v>46</v>
      </c>
      <c r="D190" s="7"/>
      <c r="E190" s="8"/>
      <c r="F190" s="9">
        <f>D190*E190</f>
        <v>0</v>
      </c>
    </row>
    <row r="191" spans="1:6" s="1" customFormat="1">
      <c r="A191" s="4"/>
      <c r="B191" s="5" t="s">
        <v>125</v>
      </c>
      <c r="C191" s="6"/>
      <c r="D191" s="7"/>
      <c r="E191" s="8"/>
      <c r="F191" s="9"/>
    </row>
    <row r="192" spans="1:6" s="88" customFormat="1">
      <c r="A192" s="86"/>
      <c r="B192" s="87" t="s">
        <v>45</v>
      </c>
      <c r="C192" s="6" t="s">
        <v>46</v>
      </c>
      <c r="D192" s="7"/>
      <c r="E192" s="8"/>
      <c r="F192" s="9">
        <f>D192*E192</f>
        <v>0</v>
      </c>
    </row>
    <row r="193" spans="1:6" s="1" customFormat="1">
      <c r="A193" s="4"/>
      <c r="B193" s="5" t="s">
        <v>126</v>
      </c>
      <c r="C193" s="6"/>
      <c r="D193" s="7"/>
      <c r="E193" s="8"/>
      <c r="F193" s="9"/>
    </row>
    <row r="194" spans="1:6" s="88" customFormat="1">
      <c r="A194" s="86"/>
      <c r="B194" s="87" t="s">
        <v>45</v>
      </c>
      <c r="C194" s="6" t="s">
        <v>46</v>
      </c>
      <c r="D194" s="7"/>
      <c r="E194" s="8"/>
      <c r="F194" s="9">
        <f>D194*E194</f>
        <v>0</v>
      </c>
    </row>
    <row r="195" spans="1:6" s="1" customFormat="1">
      <c r="A195" s="4"/>
      <c r="B195" s="5" t="s">
        <v>88</v>
      </c>
      <c r="C195" s="6"/>
      <c r="D195" s="7"/>
      <c r="E195" s="8"/>
      <c r="F195" s="9"/>
    </row>
    <row r="196" spans="1:6" s="88" customFormat="1">
      <c r="A196" s="86"/>
      <c r="B196" s="87" t="s">
        <v>45</v>
      </c>
      <c r="C196" s="6" t="s">
        <v>46</v>
      </c>
      <c r="D196" s="7"/>
      <c r="E196" s="8"/>
      <c r="F196" s="9">
        <f>D196*E196</f>
        <v>0</v>
      </c>
    </row>
    <row r="197" spans="1:6" s="1" customFormat="1">
      <c r="A197" s="4"/>
      <c r="B197" s="5" t="s">
        <v>127</v>
      </c>
      <c r="C197" s="6"/>
      <c r="D197" s="7"/>
      <c r="E197" s="8"/>
      <c r="F197" s="9"/>
    </row>
    <row r="198" spans="1:6" s="88" customFormat="1">
      <c r="A198" s="86"/>
      <c r="B198" s="87" t="s">
        <v>45</v>
      </c>
      <c r="C198" s="6" t="s">
        <v>46</v>
      </c>
      <c r="D198" s="7"/>
      <c r="E198" s="8"/>
      <c r="F198" s="9">
        <f>D198*E198</f>
        <v>0</v>
      </c>
    </row>
    <row r="199" spans="1:6" s="1" customFormat="1">
      <c r="A199" s="4"/>
      <c r="B199" s="5" t="s">
        <v>177</v>
      </c>
      <c r="C199" s="6"/>
      <c r="D199" s="7"/>
      <c r="E199" s="8"/>
      <c r="F199" s="9"/>
    </row>
    <row r="200" spans="1:6" s="88" customFormat="1">
      <c r="A200" s="86"/>
      <c r="B200" s="87" t="s">
        <v>45</v>
      </c>
      <c r="C200" s="6" t="s">
        <v>46</v>
      </c>
      <c r="D200" s="7"/>
      <c r="E200" s="8"/>
      <c r="F200" s="9">
        <f>D200*E200</f>
        <v>0</v>
      </c>
    </row>
    <row r="201" spans="1:6" s="1" customFormat="1">
      <c r="A201" s="4"/>
      <c r="B201" s="5" t="s">
        <v>176</v>
      </c>
      <c r="C201" s="6"/>
      <c r="D201" s="7"/>
      <c r="E201" s="8"/>
      <c r="F201" s="9"/>
    </row>
    <row r="202" spans="1:6" s="88" customFormat="1">
      <c r="A202" s="86"/>
      <c r="B202" s="87" t="s">
        <v>45</v>
      </c>
      <c r="C202" s="6" t="s">
        <v>46</v>
      </c>
      <c r="D202" s="7"/>
      <c r="E202" s="8"/>
      <c r="F202" s="9">
        <f>D202*E202</f>
        <v>0</v>
      </c>
    </row>
    <row r="203" spans="1:6" s="11" customFormat="1" ht="4.2">
      <c r="A203" s="163"/>
      <c r="B203" s="164"/>
      <c r="C203" s="164"/>
      <c r="D203" s="164"/>
      <c r="E203" s="165"/>
      <c r="F203" s="12"/>
    </row>
    <row r="204" spans="1:6" s="11" customFormat="1" ht="4.2">
      <c r="A204" s="163"/>
      <c r="B204" s="164"/>
      <c r="C204" s="164"/>
      <c r="D204" s="164"/>
      <c r="E204" s="165"/>
      <c r="F204" s="13"/>
    </row>
    <row r="205" spans="1:6" s="30" customFormat="1" ht="15" customHeight="1">
      <c r="A205" s="125"/>
      <c r="B205" s="193" t="str">
        <f>CONCATENATE(A186," ",B186)</f>
        <v>11 Installation force-motrice</v>
      </c>
      <c r="C205" s="193"/>
      <c r="D205" s="193"/>
      <c r="E205" s="194"/>
      <c r="F205" s="29">
        <f>SUM(F186:F204)</f>
        <v>0</v>
      </c>
    </row>
    <row r="206" spans="1:6" s="11" customFormat="1" ht="4.2">
      <c r="A206" s="166"/>
      <c r="B206" s="167"/>
      <c r="C206" s="167"/>
      <c r="D206" s="167"/>
      <c r="E206" s="168"/>
      <c r="F206" s="14"/>
    </row>
    <row r="207" spans="1:6" s="11" customFormat="1" ht="4.2">
      <c r="A207" s="160"/>
      <c r="B207" s="161"/>
      <c r="C207" s="161"/>
      <c r="D207" s="161"/>
      <c r="E207" s="161"/>
      <c r="F207" s="162"/>
    </row>
    <row r="208" spans="1:6" s="76" customFormat="1" ht="14.4">
      <c r="A208" s="79">
        <f>COUNTA($A$20:A206)</f>
        <v>12</v>
      </c>
      <c r="B208" s="71" t="s">
        <v>29</v>
      </c>
      <c r="C208" s="72"/>
      <c r="D208" s="73"/>
      <c r="E208" s="74"/>
      <c r="F208" s="75"/>
    </row>
    <row r="209" spans="1:6" s="1" customFormat="1">
      <c r="A209" s="4"/>
      <c r="B209" s="5" t="s">
        <v>145</v>
      </c>
      <c r="C209" s="6" t="s">
        <v>36</v>
      </c>
      <c r="D209" s="7"/>
      <c r="E209" s="8"/>
      <c r="F209" s="9">
        <f t="shared" ref="F209:F215" si="19">D209*E209</f>
        <v>0</v>
      </c>
    </row>
    <row r="210" spans="1:6" s="85" customFormat="1">
      <c r="A210" s="81"/>
      <c r="B210" s="99" t="s">
        <v>112</v>
      </c>
      <c r="C210" s="83" t="s">
        <v>36</v>
      </c>
      <c r="D210" s="83"/>
      <c r="E210" s="96"/>
      <c r="F210" s="9">
        <f>D210*E210</f>
        <v>0</v>
      </c>
    </row>
    <row r="211" spans="1:6" s="1" customFormat="1">
      <c r="A211" s="4"/>
      <c r="B211" s="5" t="s">
        <v>147</v>
      </c>
      <c r="C211" s="6" t="s">
        <v>46</v>
      </c>
      <c r="D211" s="7"/>
      <c r="E211" s="8"/>
      <c r="F211" s="9">
        <f t="shared" si="19"/>
        <v>0</v>
      </c>
    </row>
    <row r="212" spans="1:6" s="1" customFormat="1">
      <c r="A212" s="4"/>
      <c r="B212" s="5" t="s">
        <v>146</v>
      </c>
      <c r="C212" s="6" t="s">
        <v>46</v>
      </c>
      <c r="D212" s="7"/>
      <c r="E212" s="8"/>
      <c r="F212" s="9">
        <f t="shared" si="19"/>
        <v>0</v>
      </c>
    </row>
    <row r="213" spans="1:6" s="1" customFormat="1">
      <c r="A213" s="4"/>
      <c r="B213" s="5" t="s">
        <v>148</v>
      </c>
      <c r="C213" s="6" t="s">
        <v>36</v>
      </c>
      <c r="D213" s="7"/>
      <c r="E213" s="8"/>
      <c r="F213" s="9">
        <f t="shared" si="19"/>
        <v>0</v>
      </c>
    </row>
    <row r="214" spans="1:6" s="1" customFormat="1">
      <c r="A214" s="4"/>
      <c r="B214" s="5" t="s">
        <v>149</v>
      </c>
      <c r="C214" s="6" t="s">
        <v>6</v>
      </c>
      <c r="D214" s="7">
        <v>1</v>
      </c>
      <c r="E214" s="8"/>
      <c r="F214" s="9">
        <f t="shared" si="19"/>
        <v>0</v>
      </c>
    </row>
    <row r="215" spans="1:6" s="1" customFormat="1">
      <c r="A215" s="4"/>
      <c r="B215" s="5" t="s">
        <v>87</v>
      </c>
      <c r="C215" s="6" t="s">
        <v>6</v>
      </c>
      <c r="D215" s="7">
        <v>1</v>
      </c>
      <c r="E215" s="8"/>
      <c r="F215" s="9">
        <f t="shared" si="19"/>
        <v>0</v>
      </c>
    </row>
    <row r="216" spans="1:6" s="11" customFormat="1" ht="4.2">
      <c r="A216" s="163"/>
      <c r="B216" s="164"/>
      <c r="C216" s="164"/>
      <c r="D216" s="164"/>
      <c r="E216" s="165"/>
      <c r="F216" s="12"/>
    </row>
    <row r="217" spans="1:6" s="11" customFormat="1" ht="4.2">
      <c r="A217" s="163"/>
      <c r="B217" s="164"/>
      <c r="C217" s="164"/>
      <c r="D217" s="164"/>
      <c r="E217" s="165"/>
      <c r="F217" s="13"/>
    </row>
    <row r="218" spans="1:6" s="30" customFormat="1" ht="15" customHeight="1">
      <c r="A218" s="125"/>
      <c r="B218" s="193" t="str">
        <f>CONCATENATE(A208," ",B208)</f>
        <v>12 Pre-câblage réseau Informatique</v>
      </c>
      <c r="C218" s="193"/>
      <c r="D218" s="193"/>
      <c r="E218" s="194"/>
      <c r="F218" s="29">
        <f>SUM(F208:F217)</f>
        <v>0</v>
      </c>
    </row>
    <row r="219" spans="1:6" s="11" customFormat="1" ht="4.2">
      <c r="A219" s="166"/>
      <c r="B219" s="167"/>
      <c r="C219" s="167"/>
      <c r="D219" s="167"/>
      <c r="E219" s="168"/>
      <c r="F219" s="14"/>
    </row>
    <row r="220" spans="1:6" s="11" customFormat="1" ht="4.2">
      <c r="A220" s="160"/>
      <c r="B220" s="161"/>
      <c r="C220" s="161"/>
      <c r="D220" s="161"/>
      <c r="E220" s="161"/>
      <c r="F220" s="162"/>
    </row>
    <row r="221" spans="1:6" s="76" customFormat="1" ht="14.4">
      <c r="A221" s="79">
        <f>COUNTA($A$20:A219)</f>
        <v>13</v>
      </c>
      <c r="B221" s="71" t="s">
        <v>30</v>
      </c>
      <c r="C221" s="72"/>
      <c r="D221" s="73"/>
      <c r="E221" s="74"/>
      <c r="F221" s="75"/>
    </row>
    <row r="222" spans="1:6" s="1" customFormat="1">
      <c r="A222" s="4"/>
      <c r="B222" s="5" t="s">
        <v>93</v>
      </c>
      <c r="C222" s="6" t="s">
        <v>36</v>
      </c>
      <c r="D222" s="7"/>
      <c r="E222" s="8"/>
      <c r="F222" s="9">
        <f t="shared" ref="F222:F230" si="20">D222*E222</f>
        <v>0</v>
      </c>
    </row>
    <row r="223" spans="1:6" s="1" customFormat="1">
      <c r="A223" s="4"/>
      <c r="B223" s="5" t="s">
        <v>150</v>
      </c>
      <c r="C223" s="6" t="s">
        <v>36</v>
      </c>
      <c r="D223" s="7"/>
      <c r="E223" s="8"/>
      <c r="F223" s="9">
        <f t="shared" si="20"/>
        <v>0</v>
      </c>
    </row>
    <row r="224" spans="1:6" s="1" customFormat="1">
      <c r="A224" s="4"/>
      <c r="B224" s="5" t="s">
        <v>151</v>
      </c>
      <c r="C224" s="6" t="s">
        <v>36</v>
      </c>
      <c r="D224" s="7"/>
      <c r="E224" s="8"/>
      <c r="F224" s="9">
        <f t="shared" si="20"/>
        <v>0</v>
      </c>
    </row>
    <row r="225" spans="1:6" s="1" customFormat="1">
      <c r="A225" s="4"/>
      <c r="B225" s="5" t="s">
        <v>152</v>
      </c>
      <c r="C225" s="6" t="s">
        <v>36</v>
      </c>
      <c r="D225" s="7"/>
      <c r="E225" s="8"/>
      <c r="F225" s="9">
        <f t="shared" si="20"/>
        <v>0</v>
      </c>
    </row>
    <row r="226" spans="1:6" s="1" customFormat="1">
      <c r="A226" s="122"/>
      <c r="B226" s="123" t="s">
        <v>89</v>
      </c>
      <c r="C226" s="6" t="s">
        <v>46</v>
      </c>
      <c r="D226" s="7"/>
      <c r="E226" s="124"/>
      <c r="F226" s="9">
        <f t="shared" si="20"/>
        <v>0</v>
      </c>
    </row>
    <row r="227" spans="1:6" s="1" customFormat="1">
      <c r="A227" s="122"/>
      <c r="B227" s="123" t="s">
        <v>153</v>
      </c>
      <c r="C227" s="6" t="s">
        <v>46</v>
      </c>
      <c r="D227" s="7"/>
      <c r="E227" s="124"/>
      <c r="F227" s="9">
        <f t="shared" si="20"/>
        <v>0</v>
      </c>
    </row>
    <row r="228" spans="1:6" s="1" customFormat="1">
      <c r="A228" s="122"/>
      <c r="B228" s="123" t="s">
        <v>90</v>
      </c>
      <c r="C228" s="6" t="s">
        <v>46</v>
      </c>
      <c r="D228" s="7"/>
      <c r="E228" s="124"/>
      <c r="F228" s="9">
        <f t="shared" si="20"/>
        <v>0</v>
      </c>
    </row>
    <row r="229" spans="1:6" s="1" customFormat="1" ht="27.6">
      <c r="A229" s="122"/>
      <c r="B229" s="123" t="s">
        <v>91</v>
      </c>
      <c r="C229" s="6" t="s">
        <v>6</v>
      </c>
      <c r="D229" s="7">
        <v>1</v>
      </c>
      <c r="E229" s="124"/>
      <c r="F229" s="9">
        <f t="shared" si="20"/>
        <v>0</v>
      </c>
    </row>
    <row r="230" spans="1:6" s="1" customFormat="1" ht="27.6">
      <c r="A230" s="122"/>
      <c r="B230" s="123" t="s">
        <v>92</v>
      </c>
      <c r="C230" s="6" t="s">
        <v>6</v>
      </c>
      <c r="D230" s="7">
        <v>1</v>
      </c>
      <c r="E230" s="124"/>
      <c r="F230" s="9">
        <f t="shared" si="20"/>
        <v>0</v>
      </c>
    </row>
    <row r="231" spans="1:6" s="11" customFormat="1" ht="4.2">
      <c r="A231" s="163"/>
      <c r="B231" s="195"/>
      <c r="C231" s="195"/>
      <c r="D231" s="195"/>
      <c r="E231" s="196"/>
      <c r="F231" s="12"/>
    </row>
    <row r="232" spans="1:6" s="11" customFormat="1" ht="4.2">
      <c r="A232" s="163"/>
      <c r="B232" s="195"/>
      <c r="C232" s="195"/>
      <c r="D232" s="195"/>
      <c r="E232" s="196"/>
      <c r="F232" s="13"/>
    </row>
    <row r="233" spans="1:6" s="30" customFormat="1" ht="15" customHeight="1">
      <c r="A233" s="125"/>
      <c r="B233" s="193" t="str">
        <f>CONCATENATE(A221," ",B221)</f>
        <v>13 Alarme Incendie</v>
      </c>
      <c r="C233" s="193"/>
      <c r="D233" s="193"/>
      <c r="E233" s="194"/>
      <c r="F233" s="29">
        <f>SUM(F221:F232)</f>
        <v>0</v>
      </c>
    </row>
    <row r="234" spans="1:6" s="11" customFormat="1" ht="4.2">
      <c r="A234" s="166"/>
      <c r="B234" s="197"/>
      <c r="C234" s="197"/>
      <c r="D234" s="197"/>
      <c r="E234" s="198"/>
      <c r="F234" s="14"/>
    </row>
    <row r="235" spans="1:6" s="11" customFormat="1" ht="4.2">
      <c r="A235" s="160"/>
      <c r="B235" s="161"/>
      <c r="C235" s="161"/>
      <c r="D235" s="161"/>
      <c r="E235" s="161"/>
      <c r="F235" s="162"/>
    </row>
    <row r="236" spans="1:6" s="76" customFormat="1" ht="14.4">
      <c r="A236" s="79">
        <f>COUNTA($A$20:A234)</f>
        <v>14</v>
      </c>
      <c r="B236" s="71" t="s">
        <v>165</v>
      </c>
      <c r="C236" s="72"/>
      <c r="D236" s="73"/>
      <c r="E236" s="74"/>
      <c r="F236" s="75"/>
    </row>
    <row r="237" spans="1:6" s="1" customFormat="1">
      <c r="A237" s="4"/>
      <c r="B237" s="5" t="s">
        <v>154</v>
      </c>
      <c r="C237" s="6" t="s">
        <v>36</v>
      </c>
      <c r="D237" s="7"/>
      <c r="E237" s="8"/>
      <c r="F237" s="9">
        <f t="shared" ref="F237:F245" si="21">D237*E237</f>
        <v>0</v>
      </c>
    </row>
    <row r="238" spans="1:6" s="1" customFormat="1">
      <c r="A238" s="4"/>
      <c r="B238" s="5" t="s">
        <v>96</v>
      </c>
      <c r="C238" s="6" t="s">
        <v>36</v>
      </c>
      <c r="D238" s="7"/>
      <c r="E238" s="8"/>
      <c r="F238" s="9">
        <f t="shared" si="21"/>
        <v>0</v>
      </c>
    </row>
    <row r="239" spans="1:6" s="1" customFormat="1">
      <c r="A239" s="4"/>
      <c r="B239" s="5" t="s">
        <v>97</v>
      </c>
      <c r="C239" s="6" t="s">
        <v>36</v>
      </c>
      <c r="D239" s="7"/>
      <c r="E239" s="8"/>
      <c r="F239" s="9">
        <f t="shared" si="21"/>
        <v>0</v>
      </c>
    </row>
    <row r="240" spans="1:6" s="1" customFormat="1">
      <c r="A240" s="4"/>
      <c r="B240" s="5" t="s">
        <v>98</v>
      </c>
      <c r="C240" s="6" t="s">
        <v>36</v>
      </c>
      <c r="D240" s="7"/>
      <c r="E240" s="8"/>
      <c r="F240" s="9">
        <f t="shared" si="21"/>
        <v>0</v>
      </c>
    </row>
    <row r="241" spans="1:6" s="1" customFormat="1">
      <c r="A241" s="4"/>
      <c r="B241" s="5" t="s">
        <v>99</v>
      </c>
      <c r="C241" s="6" t="s">
        <v>36</v>
      </c>
      <c r="D241" s="7"/>
      <c r="E241" s="8"/>
      <c r="F241" s="9">
        <f t="shared" si="21"/>
        <v>0</v>
      </c>
    </row>
    <row r="242" spans="1:6" s="1" customFormat="1">
      <c r="A242" s="4"/>
      <c r="B242" s="5" t="s">
        <v>155</v>
      </c>
      <c r="C242" s="6" t="s">
        <v>36</v>
      </c>
      <c r="D242" s="7"/>
      <c r="E242" s="8"/>
      <c r="F242" s="9">
        <f t="shared" si="21"/>
        <v>0</v>
      </c>
    </row>
    <row r="243" spans="1:6" s="1" customFormat="1">
      <c r="A243" s="121"/>
      <c r="B243" s="5" t="s">
        <v>94</v>
      </c>
      <c r="C243" s="6" t="s">
        <v>46</v>
      </c>
      <c r="D243" s="7"/>
      <c r="E243" s="8"/>
      <c r="F243" s="9">
        <f t="shared" si="21"/>
        <v>0</v>
      </c>
    </row>
    <row r="244" spans="1:6" s="1" customFormat="1">
      <c r="A244" s="121"/>
      <c r="B244" s="5" t="s">
        <v>95</v>
      </c>
      <c r="C244" s="6" t="s">
        <v>6</v>
      </c>
      <c r="D244" s="7">
        <v>1</v>
      </c>
      <c r="E244" s="8"/>
      <c r="F244" s="9">
        <f t="shared" si="21"/>
        <v>0</v>
      </c>
    </row>
    <row r="245" spans="1:6" s="1" customFormat="1">
      <c r="A245" s="121"/>
      <c r="B245" s="5" t="s">
        <v>100</v>
      </c>
      <c r="C245" s="6" t="s">
        <v>6</v>
      </c>
      <c r="D245" s="7">
        <v>1</v>
      </c>
      <c r="E245" s="8"/>
      <c r="F245" s="9">
        <f t="shared" si="21"/>
        <v>0</v>
      </c>
    </row>
    <row r="246" spans="1:6" s="1" customFormat="1">
      <c r="A246" s="121"/>
      <c r="B246" s="126" t="s">
        <v>178</v>
      </c>
      <c r="C246" s="6" t="s">
        <v>36</v>
      </c>
      <c r="D246" s="7"/>
      <c r="E246" s="8"/>
      <c r="F246" s="9">
        <f t="shared" ref="F246:F247" si="22">D246*E246</f>
        <v>0</v>
      </c>
    </row>
    <row r="247" spans="1:6" s="1" customFormat="1">
      <c r="A247" s="121"/>
      <c r="B247" s="126" t="s">
        <v>185</v>
      </c>
      <c r="C247" s="6" t="s">
        <v>6</v>
      </c>
      <c r="D247" s="7">
        <v>1</v>
      </c>
      <c r="E247" s="8"/>
      <c r="F247" s="9">
        <f t="shared" si="22"/>
        <v>0</v>
      </c>
    </row>
    <row r="248" spans="1:6" s="1" customFormat="1">
      <c r="A248" s="121"/>
      <c r="B248" s="126" t="s">
        <v>179</v>
      </c>
      <c r="C248" s="6" t="s">
        <v>36</v>
      </c>
      <c r="D248" s="7"/>
      <c r="E248" s="8"/>
      <c r="F248" s="9">
        <f t="shared" ref="F248" si="23">D248*E248</f>
        <v>0</v>
      </c>
    </row>
    <row r="249" spans="1:6" s="1" customFormat="1">
      <c r="A249" s="121"/>
      <c r="B249" s="126" t="s">
        <v>180</v>
      </c>
      <c r="C249" s="6" t="s">
        <v>46</v>
      </c>
      <c r="D249" s="7"/>
      <c r="E249" s="8"/>
      <c r="F249" s="9">
        <f t="shared" ref="F249" si="24">D249*E249</f>
        <v>0</v>
      </c>
    </row>
    <row r="250" spans="1:6" s="1" customFormat="1">
      <c r="A250" s="121"/>
      <c r="B250" s="126" t="s">
        <v>181</v>
      </c>
      <c r="C250" s="6" t="s">
        <v>6</v>
      </c>
      <c r="D250" s="7">
        <v>1</v>
      </c>
      <c r="E250" s="8"/>
      <c r="F250" s="9">
        <f t="shared" ref="F250" si="25">D250*E250</f>
        <v>0</v>
      </c>
    </row>
    <row r="251" spans="1:6" s="11" customFormat="1" ht="4.2">
      <c r="A251" s="163"/>
      <c r="B251" s="164"/>
      <c r="C251" s="164"/>
      <c r="D251" s="164"/>
      <c r="E251" s="165"/>
      <c r="F251" s="12"/>
    </row>
    <row r="252" spans="1:6" s="11" customFormat="1" ht="4.2">
      <c r="A252" s="163"/>
      <c r="B252" s="164"/>
      <c r="C252" s="164"/>
      <c r="D252" s="164"/>
      <c r="E252" s="165"/>
      <c r="F252" s="13"/>
    </row>
    <row r="253" spans="1:6" s="30" customFormat="1" ht="15" customHeight="1">
      <c r="A253" s="125"/>
      <c r="B253" s="193" t="str">
        <f>CONCATENATE(A236," ",B236)</f>
        <v>14 Interphonie / contrôle d’accès</v>
      </c>
      <c r="C253" s="193"/>
      <c r="D253" s="193"/>
      <c r="E253" s="194"/>
      <c r="F253" s="29">
        <f>SUM(F236:F252)</f>
        <v>0</v>
      </c>
    </row>
    <row r="254" spans="1:6" s="11" customFormat="1" ht="4.2">
      <c r="A254" s="166"/>
      <c r="B254" s="167"/>
      <c r="C254" s="167"/>
      <c r="D254" s="167"/>
      <c r="E254" s="168"/>
      <c r="F254" s="14"/>
    </row>
    <row r="255" spans="1:6" s="11" customFormat="1" ht="4.2">
      <c r="A255" s="160"/>
      <c r="B255" s="161"/>
      <c r="C255" s="161"/>
      <c r="D255" s="161"/>
      <c r="E255" s="161"/>
      <c r="F255" s="162"/>
    </row>
    <row r="256" spans="1:6" s="76" customFormat="1" ht="14.4">
      <c r="A256" s="79">
        <f>COUNTA($A$20:A254)</f>
        <v>15</v>
      </c>
      <c r="B256" s="71" t="s">
        <v>175</v>
      </c>
      <c r="C256" s="72"/>
      <c r="D256" s="73"/>
      <c r="E256" s="74"/>
      <c r="F256" s="75"/>
    </row>
    <row r="257" spans="1:6" s="1" customFormat="1">
      <c r="A257" s="4"/>
      <c r="B257" s="5" t="s">
        <v>175</v>
      </c>
      <c r="C257" s="6" t="s">
        <v>36</v>
      </c>
      <c r="D257" s="7"/>
      <c r="E257" s="8"/>
      <c r="F257" s="9">
        <f t="shared" ref="F257:F259" si="26">D257*E257</f>
        <v>0</v>
      </c>
    </row>
    <row r="258" spans="1:6" s="1" customFormat="1">
      <c r="A258" s="121"/>
      <c r="B258" s="5" t="s">
        <v>94</v>
      </c>
      <c r="C258" s="6" t="s">
        <v>46</v>
      </c>
      <c r="D258" s="7"/>
      <c r="E258" s="8"/>
      <c r="F258" s="9">
        <f t="shared" si="26"/>
        <v>0</v>
      </c>
    </row>
    <row r="259" spans="1:6" s="1" customFormat="1">
      <c r="A259" s="121"/>
      <c r="B259" s="5" t="s">
        <v>95</v>
      </c>
      <c r="C259" s="6" t="s">
        <v>6</v>
      </c>
      <c r="D259" s="7">
        <v>1</v>
      </c>
      <c r="E259" s="8"/>
      <c r="F259" s="9">
        <f t="shared" si="26"/>
        <v>0</v>
      </c>
    </row>
    <row r="260" spans="1:6" s="11" customFormat="1" ht="4.2">
      <c r="A260" s="163"/>
      <c r="B260" s="164"/>
      <c r="C260" s="164"/>
      <c r="D260" s="164"/>
      <c r="E260" s="165"/>
      <c r="F260" s="12"/>
    </row>
    <row r="261" spans="1:6" s="11" customFormat="1" ht="4.2">
      <c r="A261" s="163"/>
      <c r="B261" s="164"/>
      <c r="C261" s="164"/>
      <c r="D261" s="164"/>
      <c r="E261" s="165"/>
      <c r="F261" s="13"/>
    </row>
    <row r="262" spans="1:6" s="30" customFormat="1" ht="15" customHeight="1">
      <c r="A262" s="125"/>
      <c r="B262" s="193" t="str">
        <f>CONCATENATE(A256," ",B256)</f>
        <v>15 Sèche-mains</v>
      </c>
      <c r="C262" s="193"/>
      <c r="D262" s="193"/>
      <c r="E262" s="194"/>
      <c r="F262" s="29">
        <f>SUM(F256:F261)</f>
        <v>0</v>
      </c>
    </row>
    <row r="263" spans="1:6" s="11" customFormat="1" ht="4.2">
      <c r="A263" s="166"/>
      <c r="B263" s="167"/>
      <c r="C263" s="167"/>
      <c r="D263" s="167"/>
      <c r="E263" s="168"/>
      <c r="F263" s="14"/>
    </row>
    <row r="264" spans="1:6" s="11" customFormat="1" ht="4.2">
      <c r="A264" s="160"/>
      <c r="B264" s="161"/>
      <c r="C264" s="161"/>
      <c r="D264" s="161"/>
      <c r="E264" s="161"/>
      <c r="F264" s="162"/>
    </row>
    <row r="265" spans="1:6" s="76" customFormat="1" ht="14.4">
      <c r="A265" s="79">
        <f>COUNTA($A$20:A263)</f>
        <v>16</v>
      </c>
      <c r="B265" s="71" t="s">
        <v>187</v>
      </c>
      <c r="C265" s="72"/>
      <c r="D265" s="73"/>
      <c r="E265" s="74"/>
      <c r="F265" s="75"/>
    </row>
    <row r="266" spans="1:6" s="1" customFormat="1">
      <c r="A266" s="4"/>
      <c r="B266" s="5" t="s">
        <v>188</v>
      </c>
      <c r="C266" s="6" t="s">
        <v>6</v>
      </c>
      <c r="D266" s="7">
        <v>1</v>
      </c>
      <c r="E266" s="8"/>
      <c r="F266" s="9">
        <f t="shared" ref="F266:F268" si="27">D266*E266</f>
        <v>0</v>
      </c>
    </row>
    <row r="267" spans="1:6" s="1" customFormat="1">
      <c r="A267" s="121"/>
      <c r="B267" s="5" t="s">
        <v>189</v>
      </c>
      <c r="C267" s="6" t="s">
        <v>6</v>
      </c>
      <c r="D267" s="7">
        <v>1</v>
      </c>
      <c r="E267" s="8"/>
      <c r="F267" s="9">
        <f t="shared" si="27"/>
        <v>0</v>
      </c>
    </row>
    <row r="268" spans="1:6" s="1" customFormat="1">
      <c r="A268" s="121"/>
      <c r="B268" s="5" t="s">
        <v>190</v>
      </c>
      <c r="C268" s="6" t="s">
        <v>6</v>
      </c>
      <c r="D268" s="7">
        <v>1</v>
      </c>
      <c r="E268" s="8"/>
      <c r="F268" s="9">
        <f t="shared" si="27"/>
        <v>0</v>
      </c>
    </row>
    <row r="269" spans="1:6" s="11" customFormat="1" ht="4.2">
      <c r="A269" s="163"/>
      <c r="B269" s="164"/>
      <c r="C269" s="164"/>
      <c r="D269" s="164"/>
      <c r="E269" s="165"/>
      <c r="F269" s="12"/>
    </row>
    <row r="270" spans="1:6" s="11" customFormat="1" ht="4.2">
      <c r="A270" s="163"/>
      <c r="B270" s="164"/>
      <c r="C270" s="164"/>
      <c r="D270" s="164"/>
      <c r="E270" s="165"/>
      <c r="F270" s="13"/>
    </row>
    <row r="271" spans="1:6" s="30" customFormat="1" ht="15" customHeight="1">
      <c r="A271" s="125"/>
      <c r="B271" s="193" t="str">
        <f>CONCATENATE(A265," ",B265)</f>
        <v>16 Curage</v>
      </c>
      <c r="C271" s="193"/>
      <c r="D271" s="193"/>
      <c r="E271" s="194"/>
      <c r="F271" s="29">
        <f>SUM(F265:F270)</f>
        <v>0</v>
      </c>
    </row>
    <row r="272" spans="1:6" s="11" customFormat="1" ht="4.2">
      <c r="A272" s="166"/>
      <c r="B272" s="167"/>
      <c r="C272" s="167"/>
      <c r="D272" s="167"/>
      <c r="E272" s="168"/>
      <c r="F272" s="14"/>
    </row>
    <row r="273" spans="1:6" s="11" customFormat="1" ht="4.2">
      <c r="A273" s="160"/>
      <c r="B273" s="161"/>
      <c r="C273" s="161"/>
      <c r="D273" s="161"/>
      <c r="E273" s="161"/>
      <c r="F273" s="162"/>
    </row>
    <row r="274" spans="1:6" s="76" customFormat="1" ht="14.4">
      <c r="A274" s="79" t="s">
        <v>186</v>
      </c>
      <c r="B274" s="71" t="s">
        <v>166</v>
      </c>
      <c r="C274" s="72"/>
      <c r="D274" s="73"/>
      <c r="E274" s="74"/>
      <c r="F274" s="75"/>
    </row>
    <row r="275" spans="1:6" s="1" customFormat="1" ht="27.6">
      <c r="A275" s="4"/>
      <c r="B275" s="119" t="s">
        <v>101</v>
      </c>
      <c r="C275" s="6" t="s">
        <v>111</v>
      </c>
      <c r="D275" s="7"/>
      <c r="E275" s="8"/>
      <c r="F275" s="9"/>
    </row>
    <row r="276" spans="1:6" s="1" customFormat="1" ht="41.4">
      <c r="A276" s="4"/>
      <c r="B276" s="119" t="s">
        <v>102</v>
      </c>
      <c r="C276" s="6" t="s">
        <v>111</v>
      </c>
      <c r="D276" s="7"/>
      <c r="E276" s="8"/>
      <c r="F276" s="9"/>
    </row>
    <row r="277" spans="1:6" s="1" customFormat="1" ht="41.4">
      <c r="A277" s="4"/>
      <c r="B277" s="119" t="s">
        <v>103</v>
      </c>
      <c r="C277" s="6" t="s">
        <v>111</v>
      </c>
      <c r="D277" s="7"/>
      <c r="E277" s="8"/>
      <c r="F277" s="9"/>
    </row>
    <row r="278" spans="1:6" s="1" customFormat="1" ht="27.6">
      <c r="A278" s="4"/>
      <c r="B278" s="119" t="s">
        <v>104</v>
      </c>
      <c r="C278" s="6" t="s">
        <v>111</v>
      </c>
      <c r="D278" s="7"/>
      <c r="E278" s="8"/>
      <c r="F278" s="9"/>
    </row>
    <row r="279" spans="1:6" s="1" customFormat="1" ht="27.6">
      <c r="A279" s="4"/>
      <c r="B279" s="119" t="s">
        <v>105</v>
      </c>
      <c r="C279" s="6" t="s">
        <v>111</v>
      </c>
      <c r="D279" s="7"/>
      <c r="E279" s="8"/>
      <c r="F279" s="9"/>
    </row>
    <row r="280" spans="1:6" s="1" customFormat="1" ht="69">
      <c r="A280" s="4"/>
      <c r="B280" s="119" t="s">
        <v>106</v>
      </c>
      <c r="C280" s="6" t="s">
        <v>111</v>
      </c>
      <c r="D280" s="7"/>
      <c r="E280" s="8"/>
      <c r="F280" s="9"/>
    </row>
    <row r="281" spans="1:6" s="1" customFormat="1" ht="27.6">
      <c r="A281" s="4"/>
      <c r="B281" s="119" t="s">
        <v>107</v>
      </c>
      <c r="C281" s="6" t="s">
        <v>111</v>
      </c>
      <c r="D281" s="7"/>
      <c r="E281" s="8"/>
      <c r="F281" s="9"/>
    </row>
    <row r="282" spans="1:6" s="1" customFormat="1" ht="27.6">
      <c r="A282" s="4"/>
      <c r="B282" s="119" t="s">
        <v>108</v>
      </c>
      <c r="C282" s="6" t="s">
        <v>111</v>
      </c>
      <c r="D282" s="7"/>
      <c r="E282" s="8"/>
      <c r="F282" s="9"/>
    </row>
    <row r="283" spans="1:6" s="1" customFormat="1" ht="41.4">
      <c r="A283" s="4"/>
      <c r="B283" s="119" t="s">
        <v>109</v>
      </c>
      <c r="C283" s="6" t="s">
        <v>111</v>
      </c>
      <c r="D283" s="7"/>
      <c r="E283" s="8"/>
      <c r="F283" s="9"/>
    </row>
    <row r="284" spans="1:6" s="1" customFormat="1" ht="27.6">
      <c r="A284" s="4"/>
      <c r="B284" s="119" t="s">
        <v>110</v>
      </c>
      <c r="C284" s="6" t="s">
        <v>111</v>
      </c>
      <c r="D284" s="7"/>
      <c r="E284" s="8"/>
      <c r="F284" s="9"/>
    </row>
    <row r="285" spans="1:6" s="11" customFormat="1" ht="4.2">
      <c r="A285" s="163"/>
      <c r="B285" s="164"/>
      <c r="C285" s="164"/>
      <c r="D285" s="164"/>
      <c r="E285" s="165"/>
      <c r="F285" s="12"/>
    </row>
    <row r="286" spans="1:6" s="11" customFormat="1" ht="4.2">
      <c r="A286" s="163"/>
      <c r="B286" s="164"/>
      <c r="C286" s="164"/>
      <c r="D286" s="164"/>
      <c r="E286" s="165"/>
      <c r="F286" s="13"/>
    </row>
    <row r="287" spans="1:6" s="30" customFormat="1" ht="15" customHeight="1">
      <c r="A287" s="125"/>
      <c r="B287" s="193" t="str">
        <f>CONCATENATE(A274," ",B274)</f>
        <v>3.17 Travaux divers compris</v>
      </c>
      <c r="C287" s="193"/>
      <c r="D287" s="193"/>
      <c r="E287" s="194"/>
      <c r="F287" s="29"/>
    </row>
    <row r="288" spans="1:6" s="11" customFormat="1" ht="4.2">
      <c r="A288" s="166"/>
      <c r="B288" s="167"/>
      <c r="C288" s="167"/>
      <c r="D288" s="167"/>
      <c r="E288" s="168"/>
      <c r="F288" s="14"/>
    </row>
    <row r="289" spans="1:6" s="11" customFormat="1" ht="4.2">
      <c r="A289" s="160"/>
      <c r="B289" s="161"/>
      <c r="C289" s="161"/>
      <c r="D289" s="161"/>
      <c r="E289" s="161"/>
      <c r="F289" s="162"/>
    </row>
    <row r="290" spans="1:6" s="63" customFormat="1" ht="18">
      <c r="A290" s="184" t="s">
        <v>4</v>
      </c>
      <c r="B290" s="185"/>
      <c r="C290" s="185"/>
      <c r="D290" s="185"/>
      <c r="E290" s="185"/>
      <c r="F290" s="186"/>
    </row>
    <row r="291" spans="1:6" s="15" customFormat="1" ht="4.2">
      <c r="A291" s="190"/>
      <c r="B291" s="191"/>
      <c r="C291" s="191"/>
      <c r="D291" s="191"/>
      <c r="E291" s="191"/>
      <c r="F291" s="192"/>
    </row>
    <row r="292" spans="1:6" s="3" customFormat="1">
      <c r="A292" s="16"/>
      <c r="B292" s="187"/>
      <c r="C292" s="188"/>
      <c r="D292" s="188"/>
      <c r="E292" s="189"/>
      <c r="F292" s="20"/>
    </row>
    <row r="293" spans="1:6" s="3" customFormat="1">
      <c r="A293" s="16">
        <v>1</v>
      </c>
      <c r="B293" s="187" t="str">
        <f>B6</f>
        <v>DEFINITION DE L’OPERATION</v>
      </c>
      <c r="C293" s="188"/>
      <c r="D293" s="188"/>
      <c r="E293" s="189"/>
      <c r="F293" s="20">
        <f>VLOOKUP(CONCATENATE(A293," ",B293),$B$5:$F$290,5,FALSE)</f>
        <v>0</v>
      </c>
    </row>
    <row r="294" spans="1:6" s="3" customFormat="1">
      <c r="A294" s="16">
        <v>2</v>
      </c>
      <c r="B294" s="187" t="str">
        <f>B13</f>
        <v>PRESCRIPTIONS TECHNIQUES</v>
      </c>
      <c r="C294" s="188"/>
      <c r="D294" s="188"/>
      <c r="E294" s="189"/>
      <c r="F294" s="20">
        <f>VLOOKUP(CONCATENATE(A294," ",B294),$B$5:$F$290,5,FALSE)</f>
        <v>0</v>
      </c>
    </row>
    <row r="295" spans="1:6" s="3" customFormat="1">
      <c r="A295" s="80">
        <v>1</v>
      </c>
      <c r="B295" s="187" t="str">
        <f>VLOOKUP(A295,$A$21:$B$290,2,FALSE)</f>
        <v>Installation de chantier et prorata</v>
      </c>
      <c r="C295" s="188"/>
      <c r="D295" s="188"/>
      <c r="E295" s="189"/>
      <c r="F295" s="20">
        <f>VLOOKUP(CONCATENATE(A295," ",B295),$B$5:$F$290,5,FALSE)</f>
        <v>0</v>
      </c>
    </row>
    <row r="296" spans="1:6" s="3" customFormat="1">
      <c r="A296" s="80">
        <f>A295+1</f>
        <v>2</v>
      </c>
      <c r="B296" s="187" t="str">
        <f>VLOOKUP(A296,$A$21:$B$290,2,FALSE)</f>
        <v>Raccordement Energie</v>
      </c>
      <c r="C296" s="188"/>
      <c r="D296" s="188"/>
      <c r="E296" s="189"/>
      <c r="F296" s="20">
        <f>VLOOKUP(CONCATENATE(A296," ",B296),$B$5:$F$290,5,FALSE)</f>
        <v>0</v>
      </c>
    </row>
    <row r="297" spans="1:6" s="3" customFormat="1">
      <c r="A297" s="80">
        <f t="shared" ref="A297:A311" si="28">A296+1</f>
        <v>3</v>
      </c>
      <c r="B297" s="187" t="str">
        <f>VLOOKUP(A297,$A$21:$B$290,2,FALSE)</f>
        <v>Prise de Terre et liaison équipotentielle</v>
      </c>
      <c r="C297" s="188"/>
      <c r="D297" s="188"/>
      <c r="E297" s="189"/>
      <c r="F297" s="20">
        <f>VLOOKUP(CONCATENATE(A297," ",B297),$B$5:$F$290,5,FALSE)</f>
        <v>0</v>
      </c>
    </row>
    <row r="298" spans="1:6" s="3" customFormat="1">
      <c r="A298" s="80">
        <f t="shared" si="28"/>
        <v>4</v>
      </c>
      <c r="B298" s="187" t="str">
        <f>VLOOKUP(A298,$A$21:$B$290,2,FALSE)</f>
        <v>Onduleur</v>
      </c>
      <c r="C298" s="188"/>
      <c r="D298" s="188"/>
      <c r="E298" s="189"/>
      <c r="F298" s="20">
        <f>VLOOKUP(CONCATENATE(A298," ",B298),$B$5:$F$290,5,FALSE)</f>
        <v>0</v>
      </c>
    </row>
    <row r="299" spans="1:6" s="3" customFormat="1">
      <c r="A299" s="80">
        <f t="shared" si="28"/>
        <v>5</v>
      </c>
      <c r="B299" s="187" t="str">
        <f>VLOOKUP(A299,$A$21:$B$290,2,FALSE)</f>
        <v>Alimentation TGBT depuis comptage</v>
      </c>
      <c r="C299" s="188"/>
      <c r="D299" s="188"/>
      <c r="E299" s="189"/>
      <c r="F299" s="20">
        <f>VLOOKUP(CONCATENATE(A299," ",B299),$B$5:$F$290,5,FALSE)</f>
        <v>0</v>
      </c>
    </row>
    <row r="300" spans="1:6" s="3" customFormat="1">
      <c r="A300" s="80">
        <f t="shared" si="28"/>
        <v>6</v>
      </c>
      <c r="B300" s="187" t="str">
        <f>VLOOKUP(A300,$A$21:$B$290,2,FALSE)</f>
        <v>Armoires électriques</v>
      </c>
      <c r="C300" s="188"/>
      <c r="D300" s="188"/>
      <c r="E300" s="189"/>
      <c r="F300" s="20">
        <f>VLOOKUP(CONCATENATE(A300," ",B300),$B$5:$F$290,5,FALSE)</f>
        <v>0</v>
      </c>
    </row>
    <row r="301" spans="1:6" s="3" customFormat="1">
      <c r="A301" s="80">
        <f t="shared" si="28"/>
        <v>7</v>
      </c>
      <c r="B301" s="187" t="str">
        <f>VLOOKUP(A301,$A$21:$B$290,2,FALSE)</f>
        <v>Distribution – Chemin De Câbles – Goulotte</v>
      </c>
      <c r="C301" s="188"/>
      <c r="D301" s="188"/>
      <c r="E301" s="189"/>
      <c r="F301" s="20">
        <f>VLOOKUP(CONCATENATE(A301," ",B301),$B$5:$F$290,5,FALSE)</f>
        <v>0</v>
      </c>
    </row>
    <row r="302" spans="1:6" s="3" customFormat="1">
      <c r="A302" s="80">
        <f t="shared" si="28"/>
        <v>8</v>
      </c>
      <c r="B302" s="187" t="str">
        <f>VLOOKUP(A302,$A$21:$B$290,2,FALSE)</f>
        <v>Appareillage</v>
      </c>
      <c r="C302" s="188"/>
      <c r="D302" s="188"/>
      <c r="E302" s="189"/>
      <c r="F302" s="20">
        <f>VLOOKUP(CONCATENATE(A302," ",B302),$B$5:$F$290,5,FALSE)</f>
        <v>0</v>
      </c>
    </row>
    <row r="303" spans="1:6" s="3" customFormat="1">
      <c r="A303" s="80">
        <f t="shared" si="28"/>
        <v>9</v>
      </c>
      <c r="B303" s="187" t="str">
        <f>VLOOKUP(A303,$A$21:$B$290,2,FALSE)</f>
        <v>Installations éclairage</v>
      </c>
      <c r="C303" s="188"/>
      <c r="D303" s="188"/>
      <c r="E303" s="189"/>
      <c r="F303" s="20">
        <f>VLOOKUP(CONCATENATE(A303," ",B303),$B$5:$F$290,5,FALSE)</f>
        <v>0</v>
      </c>
    </row>
    <row r="304" spans="1:6" s="3" customFormat="1">
      <c r="A304" s="80">
        <f t="shared" si="28"/>
        <v>10</v>
      </c>
      <c r="B304" s="187" t="str">
        <f>VLOOKUP(A304,$A$21:$B$290,2,FALSE)</f>
        <v>Eclairage de sécurité par bloc autonome</v>
      </c>
      <c r="C304" s="188"/>
      <c r="D304" s="188"/>
      <c r="E304" s="189"/>
      <c r="F304" s="20">
        <f>VLOOKUP(CONCATENATE(A304," ",B304),$B$5:$F$290,5,FALSE)</f>
        <v>0</v>
      </c>
    </row>
    <row r="305" spans="1:6" s="3" customFormat="1">
      <c r="A305" s="80">
        <f t="shared" si="28"/>
        <v>11</v>
      </c>
      <c r="B305" s="187" t="str">
        <f>VLOOKUP(A305,$A$21:$B$290,2,FALSE)</f>
        <v>Installation force-motrice</v>
      </c>
      <c r="C305" s="188"/>
      <c r="D305" s="188"/>
      <c r="E305" s="189"/>
      <c r="F305" s="20">
        <f>VLOOKUP(CONCATENATE(A305," ",B305),$B$5:$F$290,5,FALSE)</f>
        <v>0</v>
      </c>
    </row>
    <row r="306" spans="1:6" s="3" customFormat="1">
      <c r="A306" s="80">
        <f t="shared" si="28"/>
        <v>12</v>
      </c>
      <c r="B306" s="187" t="str">
        <f>VLOOKUP(A306,$A$21:$B$290,2,FALSE)</f>
        <v>Pre-câblage réseau Informatique</v>
      </c>
      <c r="C306" s="188"/>
      <c r="D306" s="188"/>
      <c r="E306" s="189"/>
      <c r="F306" s="20">
        <f>VLOOKUP(CONCATENATE(A306," ",B306),$B$5:$F$290,5,FALSE)</f>
        <v>0</v>
      </c>
    </row>
    <row r="307" spans="1:6" s="3" customFormat="1">
      <c r="A307" s="80">
        <f t="shared" si="28"/>
        <v>13</v>
      </c>
      <c r="B307" s="187" t="str">
        <f>VLOOKUP(A307,$A$21:$B$290,2,FALSE)</f>
        <v>Alarme Incendie</v>
      </c>
      <c r="C307" s="188"/>
      <c r="D307" s="188"/>
      <c r="E307" s="189"/>
      <c r="F307" s="20">
        <f>VLOOKUP(CONCATENATE(A307," ",B307),$B$5:$F$290,5,FALSE)</f>
        <v>0</v>
      </c>
    </row>
    <row r="308" spans="1:6" s="3" customFormat="1">
      <c r="A308" s="80">
        <f t="shared" si="28"/>
        <v>14</v>
      </c>
      <c r="B308" s="187" t="str">
        <f>VLOOKUP(A308,$A$21:$B$290,2,FALSE)</f>
        <v>Interphonie / contrôle d’accès</v>
      </c>
      <c r="C308" s="188"/>
      <c r="D308" s="188"/>
      <c r="E308" s="189"/>
      <c r="F308" s="20">
        <f>VLOOKUP(CONCATENATE(A308," ",B308),$B$5:$F$290,5,FALSE)</f>
        <v>0</v>
      </c>
    </row>
    <row r="309" spans="1:6" s="3" customFormat="1">
      <c r="A309" s="80">
        <f t="shared" si="28"/>
        <v>15</v>
      </c>
      <c r="B309" s="187" t="str">
        <f>VLOOKUP(A309,$A$21:$B$290,2,FALSE)</f>
        <v>Sèche-mains</v>
      </c>
      <c r="C309" s="188"/>
      <c r="D309" s="188"/>
      <c r="E309" s="189"/>
      <c r="F309" s="20">
        <f>VLOOKUP(CONCATENATE(A309," ",B309),$B$5:$F$290,5,FALSE)</f>
        <v>0</v>
      </c>
    </row>
    <row r="310" spans="1:6" s="3" customFormat="1">
      <c r="A310" s="80">
        <f t="shared" si="28"/>
        <v>16</v>
      </c>
      <c r="B310" s="187" t="str">
        <f>VLOOKUP(A310,$A$21:$B$290,2,FALSE)</f>
        <v>Curage</v>
      </c>
      <c r="C310" s="188"/>
      <c r="D310" s="188"/>
      <c r="E310" s="189"/>
      <c r="F310" s="20">
        <f>VLOOKUP(CONCATENATE(A310," ",B310),$B$5:$F$290,5,FALSE)</f>
        <v>0</v>
      </c>
    </row>
    <row r="311" spans="1:6" s="3" customFormat="1">
      <c r="A311" s="80">
        <f t="shared" si="28"/>
        <v>17</v>
      </c>
      <c r="B311" s="187" t="s">
        <v>166</v>
      </c>
      <c r="C311" s="188"/>
      <c r="D311" s="188"/>
      <c r="E311" s="189"/>
      <c r="F311" s="20">
        <f>F287</f>
        <v>0</v>
      </c>
    </row>
    <row r="312" spans="1:6" s="18" customFormat="1" ht="4.2">
      <c r="A312" s="10"/>
      <c r="B312" s="148"/>
      <c r="C312" s="149"/>
      <c r="D312" s="149"/>
      <c r="E312" s="150"/>
      <c r="F312" s="17"/>
    </row>
    <row r="313" spans="1:6" s="18" customFormat="1" ht="4.2">
      <c r="A313" s="10"/>
      <c r="B313" s="148"/>
      <c r="C313" s="149"/>
      <c r="D313" s="149"/>
      <c r="E313" s="150"/>
      <c r="F313" s="19"/>
    </row>
    <row r="314" spans="1:6" s="21" customFormat="1">
      <c r="A314" s="16"/>
      <c r="B314" s="181" t="s">
        <v>3</v>
      </c>
      <c r="C314" s="182"/>
      <c r="D314" s="182"/>
      <c r="E314" s="183"/>
      <c r="F314" s="20">
        <f>SUM(F292:F308)</f>
        <v>0</v>
      </c>
    </row>
    <row r="315" spans="1:6" s="18" customFormat="1" ht="4.2">
      <c r="A315" s="10"/>
      <c r="B315" s="148"/>
      <c r="C315" s="149"/>
      <c r="D315" s="149"/>
      <c r="E315" s="150"/>
      <c r="F315" s="22"/>
    </row>
    <row r="316" spans="1:6" s="18" customFormat="1" ht="4.2">
      <c r="A316" s="10"/>
      <c r="B316" s="148"/>
      <c r="C316" s="149"/>
      <c r="D316" s="149"/>
      <c r="E316" s="150"/>
      <c r="F316" s="17"/>
    </row>
    <row r="317" spans="1:6" s="21" customFormat="1">
      <c r="A317" s="16"/>
      <c r="B317" s="178">
        <v>0.2</v>
      </c>
      <c r="C317" s="179"/>
      <c r="D317" s="179"/>
      <c r="E317" s="180"/>
      <c r="F317" s="20">
        <f>F314*$B$317</f>
        <v>0</v>
      </c>
    </row>
    <row r="318" spans="1:6" s="18" customFormat="1" ht="4.2">
      <c r="A318" s="23"/>
      <c r="B318" s="169"/>
      <c r="C318" s="170"/>
      <c r="D318" s="170"/>
      <c r="E318" s="171"/>
      <c r="F318" s="22"/>
    </row>
    <row r="319" spans="1:6" s="18" customFormat="1" ht="4.2">
      <c r="A319" s="78"/>
      <c r="B319" s="175"/>
      <c r="C319" s="176"/>
      <c r="D319" s="176"/>
      <c r="E319" s="177"/>
      <c r="F319" s="19"/>
    </row>
    <row r="320" spans="1:6" s="26" customFormat="1" ht="15.6">
      <c r="A320" s="24"/>
      <c r="B320" s="172" t="s">
        <v>5</v>
      </c>
      <c r="C320" s="173"/>
      <c r="D320" s="173"/>
      <c r="E320" s="174"/>
      <c r="F320" s="25">
        <f>F314+F317</f>
        <v>0</v>
      </c>
    </row>
    <row r="321" spans="1:6" s="18" customFormat="1" ht="4.2">
      <c r="A321" s="23"/>
      <c r="B321" s="169"/>
      <c r="C321" s="170"/>
      <c r="D321" s="170"/>
      <c r="E321" s="171"/>
      <c r="F321" s="22"/>
    </row>
    <row r="322" spans="1:6" s="11" customFormat="1" ht="4.2">
      <c r="A322" s="160"/>
      <c r="B322" s="161"/>
      <c r="C322" s="161"/>
      <c r="D322" s="161"/>
      <c r="E322" s="161"/>
      <c r="F322" s="162"/>
    </row>
    <row r="323" spans="1:6" s="63" customFormat="1" ht="18">
      <c r="A323" s="184" t="s">
        <v>34</v>
      </c>
      <c r="B323" s="185"/>
      <c r="C323" s="185"/>
      <c r="D323" s="185"/>
      <c r="E323" s="185"/>
      <c r="F323" s="186"/>
    </row>
    <row r="324" spans="1:6" s="15" customFormat="1" ht="4.2">
      <c r="A324" s="190"/>
      <c r="B324" s="191"/>
      <c r="C324" s="191"/>
      <c r="D324" s="191"/>
      <c r="E324" s="191"/>
      <c r="F324" s="192"/>
    </row>
    <row r="325" spans="1:6" s="1" customFormat="1">
      <c r="A325" s="4"/>
      <c r="B325" s="5"/>
      <c r="C325" s="6"/>
      <c r="D325" s="7"/>
      <c r="E325" s="8"/>
      <c r="F325" s="9"/>
    </row>
    <row r="326" spans="1:6" s="76" customFormat="1" ht="14.4">
      <c r="A326" s="79">
        <v>0</v>
      </c>
      <c r="B326" s="71" t="s">
        <v>32</v>
      </c>
      <c r="C326" s="72"/>
      <c r="D326" s="73"/>
      <c r="E326" s="74"/>
      <c r="F326" s="75"/>
    </row>
    <row r="327" spans="1:6" s="1" customFormat="1">
      <c r="A327" s="4"/>
      <c r="B327" s="5"/>
      <c r="C327" s="6"/>
      <c r="D327" s="7"/>
      <c r="E327" s="8"/>
      <c r="F327" s="9"/>
    </row>
    <row r="328" spans="1:6" s="11" customFormat="1" ht="4.2">
      <c r="A328" s="163"/>
      <c r="B328" s="164"/>
      <c r="C328" s="164"/>
      <c r="D328" s="164"/>
      <c r="E328" s="165"/>
      <c r="F328" s="12"/>
    </row>
    <row r="329" spans="1:6" s="11" customFormat="1" ht="4.2">
      <c r="A329" s="163"/>
      <c r="B329" s="164"/>
      <c r="C329" s="164"/>
      <c r="D329" s="164"/>
      <c r="E329" s="165"/>
      <c r="F329" s="13"/>
    </row>
    <row r="330" spans="1:6" s="30" customFormat="1" ht="15" customHeight="1">
      <c r="A330" s="125"/>
      <c r="B330" s="199" t="str">
        <f>B326</f>
        <v>PSE 1</v>
      </c>
      <c r="C330" s="199"/>
      <c r="D330" s="199"/>
      <c r="E330" s="200"/>
      <c r="F330" s="29">
        <f>SUM(F326:F329)</f>
        <v>0</v>
      </c>
    </row>
    <row r="331" spans="1:6" s="11" customFormat="1" ht="4.2">
      <c r="A331" s="166"/>
      <c r="B331" s="167"/>
      <c r="C331" s="167"/>
      <c r="D331" s="167"/>
      <c r="E331" s="168"/>
      <c r="F331" s="14"/>
    </row>
    <row r="332" spans="1:6" s="11" customFormat="1" ht="4.2">
      <c r="A332" s="160"/>
      <c r="B332" s="161"/>
      <c r="C332" s="161"/>
      <c r="D332" s="161"/>
      <c r="E332" s="161"/>
      <c r="F332" s="162"/>
    </row>
    <row r="333" spans="1:6" s="1" customFormat="1">
      <c r="A333" s="4"/>
      <c r="B333" s="5"/>
      <c r="C333" s="6"/>
      <c r="D333" s="7"/>
      <c r="E333" s="8"/>
      <c r="F333" s="9"/>
    </row>
    <row r="334" spans="1:6" s="76" customFormat="1" ht="14.4">
      <c r="A334" s="79">
        <v>1</v>
      </c>
      <c r="B334" s="71" t="s">
        <v>33</v>
      </c>
      <c r="C334" s="72"/>
      <c r="D334" s="73"/>
      <c r="E334" s="74"/>
      <c r="F334" s="75"/>
    </row>
    <row r="335" spans="1:6" s="1" customFormat="1">
      <c r="A335" s="4"/>
      <c r="B335" s="5"/>
      <c r="C335" s="6"/>
      <c r="D335" s="7"/>
      <c r="E335" s="8"/>
      <c r="F335" s="9"/>
    </row>
    <row r="336" spans="1:6" s="11" customFormat="1" ht="4.2">
      <c r="A336" s="163"/>
      <c r="B336" s="164"/>
      <c r="C336" s="164"/>
      <c r="D336" s="164"/>
      <c r="E336" s="165"/>
      <c r="F336" s="12"/>
    </row>
    <row r="337" spans="1:6" s="11" customFormat="1" ht="4.2">
      <c r="A337" s="163"/>
      <c r="B337" s="164"/>
      <c r="C337" s="164"/>
      <c r="D337" s="164"/>
      <c r="E337" s="165"/>
      <c r="F337" s="13"/>
    </row>
    <row r="338" spans="1:6" s="30" customFormat="1" ht="15" customHeight="1">
      <c r="A338" s="125"/>
      <c r="B338" s="199" t="str">
        <f>B334</f>
        <v>PSE 2</v>
      </c>
      <c r="C338" s="199"/>
      <c r="D338" s="199"/>
      <c r="E338" s="200"/>
      <c r="F338" s="29">
        <f>SUM(F334:F337)</f>
        <v>0</v>
      </c>
    </row>
    <row r="339" spans="1:6" s="11" customFormat="1" ht="4.2">
      <c r="A339" s="166"/>
      <c r="B339" s="167"/>
      <c r="C339" s="167"/>
      <c r="D339" s="167"/>
      <c r="E339" s="168"/>
      <c r="F339" s="14"/>
    </row>
    <row r="340" spans="1:6" s="11" customFormat="1" ht="4.2">
      <c r="A340" s="160"/>
      <c r="B340" s="161"/>
      <c r="C340" s="161"/>
      <c r="D340" s="161"/>
      <c r="E340" s="161"/>
      <c r="F340" s="162"/>
    </row>
    <row r="341" spans="1:6" s="63" customFormat="1" ht="18">
      <c r="A341" s="184" t="s">
        <v>31</v>
      </c>
      <c r="B341" s="185"/>
      <c r="C341" s="185"/>
      <c r="D341" s="185"/>
      <c r="E341" s="185"/>
      <c r="F341" s="186"/>
    </row>
    <row r="342" spans="1:6" s="15" customFormat="1" ht="4.2">
      <c r="A342" s="190"/>
      <c r="B342" s="191"/>
      <c r="C342" s="191"/>
      <c r="D342" s="191"/>
      <c r="E342" s="191"/>
      <c r="F342" s="192"/>
    </row>
    <row r="343" spans="1:6" s="3" customFormat="1">
      <c r="A343" s="16"/>
      <c r="B343" s="187"/>
      <c r="C343" s="188"/>
      <c r="D343" s="188"/>
      <c r="E343" s="189"/>
      <c r="F343" s="20"/>
    </row>
    <row r="344" spans="1:6" s="3" customFormat="1">
      <c r="A344" s="80">
        <f>A326</f>
        <v>0</v>
      </c>
      <c r="B344" s="187" t="str">
        <f>B326</f>
        <v>PSE 1</v>
      </c>
      <c r="C344" s="188"/>
      <c r="D344" s="188"/>
      <c r="E344" s="189"/>
      <c r="F344" s="20">
        <f>F330</f>
        <v>0</v>
      </c>
    </row>
    <row r="345" spans="1:6" s="3" customFormat="1">
      <c r="A345" s="80">
        <f>A334</f>
        <v>1</v>
      </c>
      <c r="B345" s="187" t="str">
        <f>B334</f>
        <v>PSE 2</v>
      </c>
      <c r="C345" s="188"/>
      <c r="D345" s="188"/>
      <c r="E345" s="189"/>
      <c r="F345" s="20">
        <f>F338</f>
        <v>0</v>
      </c>
    </row>
    <row r="346" spans="1:6" s="3" customFormat="1">
      <c r="A346" s="80"/>
      <c r="B346" s="187"/>
      <c r="C346" s="188"/>
      <c r="D346" s="188"/>
      <c r="E346" s="189"/>
      <c r="F346" s="20"/>
    </row>
    <row r="347" spans="1:6" s="3" customFormat="1">
      <c r="A347" s="80"/>
      <c r="B347" s="187"/>
      <c r="C347" s="188"/>
      <c r="D347" s="188"/>
      <c r="E347" s="189"/>
      <c r="F347" s="20"/>
    </row>
    <row r="348" spans="1:6" s="18" customFormat="1" ht="4.2">
      <c r="A348" s="10"/>
      <c r="B348" s="148"/>
      <c r="C348" s="149"/>
      <c r="D348" s="149"/>
      <c r="E348" s="150"/>
      <c r="F348" s="17"/>
    </row>
    <row r="349" spans="1:6" s="18" customFormat="1" ht="4.2">
      <c r="A349" s="10"/>
      <c r="B349" s="148"/>
      <c r="C349" s="149"/>
      <c r="D349" s="149"/>
      <c r="E349" s="150"/>
      <c r="F349" s="19"/>
    </row>
    <row r="350" spans="1:6" s="21" customFormat="1">
      <c r="A350" s="16"/>
      <c r="B350" s="181" t="s">
        <v>3</v>
      </c>
      <c r="C350" s="182"/>
      <c r="D350" s="182"/>
      <c r="E350" s="183"/>
      <c r="F350" s="20">
        <f>SUM(F343:F347)</f>
        <v>0</v>
      </c>
    </row>
    <row r="351" spans="1:6" s="18" customFormat="1" ht="4.2">
      <c r="A351" s="10"/>
      <c r="B351" s="148"/>
      <c r="C351" s="149"/>
      <c r="D351" s="149"/>
      <c r="E351" s="150"/>
      <c r="F351" s="22"/>
    </row>
    <row r="352" spans="1:6" s="18" customFormat="1" ht="4.2">
      <c r="A352" s="10"/>
      <c r="B352" s="148"/>
      <c r="C352" s="149"/>
      <c r="D352" s="149"/>
      <c r="E352" s="150"/>
      <c r="F352" s="17"/>
    </row>
    <row r="353" spans="1:6" s="21" customFormat="1">
      <c r="A353" s="16"/>
      <c r="B353" s="178">
        <v>0.2</v>
      </c>
      <c r="C353" s="179"/>
      <c r="D353" s="179"/>
      <c r="E353" s="180"/>
      <c r="F353" s="20">
        <f>F350*$B$317</f>
        <v>0</v>
      </c>
    </row>
    <row r="354" spans="1:6" s="18" customFormat="1" ht="4.2">
      <c r="A354" s="23"/>
      <c r="B354" s="169"/>
      <c r="C354" s="170"/>
      <c r="D354" s="170"/>
      <c r="E354" s="171"/>
      <c r="F354" s="22"/>
    </row>
    <row r="355" spans="1:6" s="18" customFormat="1" ht="4.2">
      <c r="A355" s="78"/>
      <c r="B355" s="175"/>
      <c r="C355" s="176"/>
      <c r="D355" s="176"/>
      <c r="E355" s="177"/>
      <c r="F355" s="19"/>
    </row>
    <row r="356" spans="1:6" s="26" customFormat="1" ht="15.6">
      <c r="A356" s="24"/>
      <c r="B356" s="172" t="s">
        <v>5</v>
      </c>
      <c r="C356" s="173"/>
      <c r="D356" s="173"/>
      <c r="E356" s="174"/>
      <c r="F356" s="25">
        <f>F350+F353</f>
        <v>0</v>
      </c>
    </row>
    <row r="357" spans="1:6" s="18" customFormat="1" ht="4.2">
      <c r="A357" s="23"/>
      <c r="B357" s="169"/>
      <c r="C357" s="170"/>
      <c r="D357" s="170"/>
      <c r="E357" s="171"/>
      <c r="F357" s="22"/>
    </row>
  </sheetData>
  <mergeCells count="160">
    <mergeCell ref="A264:F264"/>
    <mergeCell ref="A269:E269"/>
    <mergeCell ref="A270:E270"/>
    <mergeCell ref="B271:E271"/>
    <mergeCell ref="A272:E272"/>
    <mergeCell ref="B309:E309"/>
    <mergeCell ref="B310:E310"/>
    <mergeCell ref="B311:E311"/>
    <mergeCell ref="B355:E355"/>
    <mergeCell ref="B356:E356"/>
    <mergeCell ref="B357:E357"/>
    <mergeCell ref="A332:F332"/>
    <mergeCell ref="A336:E336"/>
    <mergeCell ref="A337:E337"/>
    <mergeCell ref="B338:E338"/>
    <mergeCell ref="A339:E339"/>
    <mergeCell ref="B350:E350"/>
    <mergeCell ref="B351:E351"/>
    <mergeCell ref="B352:E352"/>
    <mergeCell ref="B353:E353"/>
    <mergeCell ref="B354:E354"/>
    <mergeCell ref="B348:E348"/>
    <mergeCell ref="B349:E349"/>
    <mergeCell ref="B346:E346"/>
    <mergeCell ref="B347:E347"/>
    <mergeCell ref="B343:E343"/>
    <mergeCell ref="B344:E344"/>
    <mergeCell ref="B345:E345"/>
    <mergeCell ref="A340:F340"/>
    <mergeCell ref="A72:E72"/>
    <mergeCell ref="B73:E73"/>
    <mergeCell ref="A74:E74"/>
    <mergeCell ref="A65:E65"/>
    <mergeCell ref="B66:E66"/>
    <mergeCell ref="A67:E67"/>
    <mergeCell ref="A68:F68"/>
    <mergeCell ref="B17:E17"/>
    <mergeCell ref="B10:E10"/>
    <mergeCell ref="A64:E64"/>
    <mergeCell ref="A71:E71"/>
    <mergeCell ref="A60:F60"/>
    <mergeCell ref="A52:F52"/>
    <mergeCell ref="A55:E55"/>
    <mergeCell ref="A56:E56"/>
    <mergeCell ref="B57:E57"/>
    <mergeCell ref="A58:E58"/>
    <mergeCell ref="A75:F75"/>
    <mergeCell ref="A141:E141"/>
    <mergeCell ref="A142:E142"/>
    <mergeCell ref="B143:E143"/>
    <mergeCell ref="A144:E144"/>
    <mergeCell ref="A145:F145"/>
    <mergeCell ref="A155:E155"/>
    <mergeCell ref="A341:F341"/>
    <mergeCell ref="A342:F342"/>
    <mergeCell ref="A322:F322"/>
    <mergeCell ref="A328:E328"/>
    <mergeCell ref="A329:E329"/>
    <mergeCell ref="B330:E330"/>
    <mergeCell ref="A323:F323"/>
    <mergeCell ref="A324:F324"/>
    <mergeCell ref="A331:E331"/>
    <mergeCell ref="A204:E204"/>
    <mergeCell ref="B205:E205"/>
    <mergeCell ref="A206:E206"/>
    <mergeCell ref="A181:E181"/>
    <mergeCell ref="A182:E182"/>
    <mergeCell ref="B183:E183"/>
    <mergeCell ref="A184:E184"/>
    <mergeCell ref="A156:E156"/>
    <mergeCell ref="B171:E171"/>
    <mergeCell ref="A172:E172"/>
    <mergeCell ref="A173:F173"/>
    <mergeCell ref="B287:E287"/>
    <mergeCell ref="A285:E285"/>
    <mergeCell ref="A286:E286"/>
    <mergeCell ref="A273:F273"/>
    <mergeCell ref="B253:E253"/>
    <mergeCell ref="A254:E254"/>
    <mergeCell ref="A252:E252"/>
    <mergeCell ref="A251:E251"/>
    <mergeCell ref="A235:F235"/>
    <mergeCell ref="A220:F220"/>
    <mergeCell ref="A231:E231"/>
    <mergeCell ref="A232:E232"/>
    <mergeCell ref="B233:E233"/>
    <mergeCell ref="A234:E234"/>
    <mergeCell ref="A207:F207"/>
    <mergeCell ref="A216:E216"/>
    <mergeCell ref="A255:F255"/>
    <mergeCell ref="A260:E260"/>
    <mergeCell ref="A261:E261"/>
    <mergeCell ref="B262:E262"/>
    <mergeCell ref="A263:E263"/>
    <mergeCell ref="A217:E217"/>
    <mergeCell ref="B218:E218"/>
    <mergeCell ref="A219:E219"/>
    <mergeCell ref="A185:F185"/>
    <mergeCell ref="A203:E203"/>
    <mergeCell ref="A30:F30"/>
    <mergeCell ref="A26:E26"/>
    <mergeCell ref="A27:E27"/>
    <mergeCell ref="A29:E29"/>
    <mergeCell ref="B28:E28"/>
    <mergeCell ref="A49:E49"/>
    <mergeCell ref="A50:E50"/>
    <mergeCell ref="B51:E51"/>
    <mergeCell ref="A59:E59"/>
    <mergeCell ref="A39:E39"/>
    <mergeCell ref="A40:E40"/>
    <mergeCell ref="A42:E42"/>
    <mergeCell ref="A43:F43"/>
    <mergeCell ref="B41:E41"/>
    <mergeCell ref="B157:E157"/>
    <mergeCell ref="A158:E158"/>
    <mergeCell ref="A159:F159"/>
    <mergeCell ref="A169:E169"/>
    <mergeCell ref="A170:E170"/>
    <mergeCell ref="B307:E307"/>
    <mergeCell ref="B308:E308"/>
    <mergeCell ref="B300:E300"/>
    <mergeCell ref="B301:E301"/>
    <mergeCell ref="B302:E302"/>
    <mergeCell ref="B303:E303"/>
    <mergeCell ref="B304:E304"/>
    <mergeCell ref="A288:E288"/>
    <mergeCell ref="B305:E305"/>
    <mergeCell ref="B293:E293"/>
    <mergeCell ref="B294:E294"/>
    <mergeCell ref="B295:E295"/>
    <mergeCell ref="B296:E296"/>
    <mergeCell ref="B297:E297"/>
    <mergeCell ref="B298:E298"/>
    <mergeCell ref="B299:E299"/>
    <mergeCell ref="A291:F291"/>
    <mergeCell ref="B306:E306"/>
    <mergeCell ref="B312:E312"/>
    <mergeCell ref="A1:F1"/>
    <mergeCell ref="A2:F2"/>
    <mergeCell ref="A3:F3"/>
    <mergeCell ref="A12:F12"/>
    <mergeCell ref="A8:E8"/>
    <mergeCell ref="A9:E9"/>
    <mergeCell ref="A11:E11"/>
    <mergeCell ref="B321:E321"/>
    <mergeCell ref="B320:E320"/>
    <mergeCell ref="B319:E319"/>
    <mergeCell ref="B318:E318"/>
    <mergeCell ref="B317:E317"/>
    <mergeCell ref="B316:E316"/>
    <mergeCell ref="B315:E315"/>
    <mergeCell ref="B314:E314"/>
    <mergeCell ref="B313:E313"/>
    <mergeCell ref="A16:E16"/>
    <mergeCell ref="A18:E18"/>
    <mergeCell ref="A15:E15"/>
    <mergeCell ref="A289:F289"/>
    <mergeCell ref="A19:F19"/>
    <mergeCell ref="A290:F290"/>
    <mergeCell ref="B292:E292"/>
  </mergeCells>
  <phoneticPr fontId="0" type="noConversion"/>
  <printOptions horizontalCentered="1"/>
  <pageMargins left="0.59055118110236227" right="0.59055118110236227" top="0.78740157480314965" bottom="0.70866141732283472" header="0.39370078740157483" footer="0.51181102362204722"/>
  <pageSetup paperSize="9" scale="94" orientation="portrait" horizontalDpi="300" verticalDpi="300" r:id="rId1"/>
  <headerFooter scaleWithDoc="0" alignWithMargins="0">
    <oddHeader>&amp;L&amp;"Calibri,Gras"&amp;8&amp;K00-047DCE/DPGF Électricité - Courants Forts et Faibles&amp;C&amp;"Trebuchet MS,Gras"&amp;10 &amp;R&amp;"Calibri,Gras"&amp;8&amp;K00-047N°6819.2/OFII de Lyon</oddHeader>
    <oddFooter>&amp;L&amp;"Calibri,Normal"&amp;8&amp;K00-047&amp;D&amp;C&amp;"Calibri,Normal"&amp;8&amp;K00-047BE VIVIEN&amp;R&amp;"Calibri,Normal"&amp;8&amp;K00-047page &amp;P sur &amp;N</oddFooter>
  </headerFooter>
  <rowBreaks count="5" manualBreakCount="5">
    <brk id="59" max="5" man="1"/>
    <brk id="117" max="5" man="1"/>
    <brk id="173" max="5" man="1"/>
    <brk id="220" max="5" man="1"/>
    <brk id="2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Company>ITH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THAY</dc:creator>
  <cp:lastModifiedBy>Richard THAY</cp:lastModifiedBy>
  <cp:lastPrinted>2023-09-07T09:14:02Z</cp:lastPrinted>
  <dcterms:created xsi:type="dcterms:W3CDTF">2003-11-03T08:35:21Z</dcterms:created>
  <dcterms:modified xsi:type="dcterms:W3CDTF">2023-10-03T12:37:19Z</dcterms:modified>
</cp:coreProperties>
</file>