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ephane.retail.CCIPDLL\Desktop\DCE NETTOYAGE\Surfaces\Lot 3\PORT PIRIAC\"/>
    </mc:Choice>
  </mc:AlternateContent>
  <xr:revisionPtr revIDLastSave="0" documentId="13_ncr:1_{3700B6E5-7AA6-4277-86F9-149759317BEC}" xr6:coauthVersionLast="45" xr6:coauthVersionMax="45" xr10:uidLastSave="{00000000-0000-0000-0000-000000000000}"/>
  <bookViews>
    <workbookView xWindow="-120" yWindow="-120" windowWidth="20730" windowHeight="11160" tabRatio="352" xr2:uid="{921E09AA-3E77-4189-9DD5-6ADB859AB20B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" i="1" l="1"/>
  <c r="D10" i="1"/>
  <c r="D12" i="1"/>
  <c r="D13" i="1"/>
  <c r="D14" i="1"/>
  <c r="D15" i="1"/>
  <c r="D16" i="1"/>
  <c r="D17" i="1"/>
  <c r="D18" i="1"/>
  <c r="D19" i="1"/>
  <c r="D20" i="1"/>
  <c r="D21" i="1"/>
  <c r="D23" i="1"/>
  <c r="D24" i="1"/>
  <c r="D25" i="1"/>
  <c r="D26" i="1"/>
  <c r="D28" i="1"/>
  <c r="D4" i="1"/>
  <c r="D5" i="1"/>
  <c r="D6" i="1"/>
  <c r="D3" i="1"/>
  <c r="C28" i="1" l="1"/>
  <c r="C26" i="1"/>
  <c r="C25" i="1"/>
  <c r="C24" i="1"/>
  <c r="C23" i="1"/>
  <c r="C21" i="1"/>
  <c r="C19" i="1"/>
  <c r="C18" i="1"/>
  <c r="C17" i="1"/>
  <c r="C16" i="1"/>
  <c r="C20" i="1"/>
  <c r="C15" i="1"/>
  <c r="C14" i="1"/>
  <c r="C13" i="1"/>
  <c r="C12" i="1"/>
  <c r="C10" i="1"/>
  <c r="C9" i="1"/>
  <c r="C6" i="1"/>
  <c r="C5" i="1"/>
  <c r="C4" i="1"/>
  <c r="C3" i="1"/>
</calcChain>
</file>

<file path=xl/sharedStrings.xml><?xml version="1.0" encoding="utf-8"?>
<sst xmlns="http://schemas.openxmlformats.org/spreadsheetml/2006/main" count="28" uniqueCount="28">
  <si>
    <t>Accueil</t>
  </si>
  <si>
    <t>Fenêtre derrière bureau accueil</t>
  </si>
  <si>
    <t>Fenêtre espace pro</t>
  </si>
  <si>
    <t>Porte d'entrée</t>
  </si>
  <si>
    <t>Ancienne porte</t>
  </si>
  <si>
    <t>Espace conviviliaté</t>
  </si>
  <si>
    <t>Porte petite terrasse</t>
  </si>
  <si>
    <t>Porte grande terrasse</t>
  </si>
  <si>
    <t>R+1</t>
  </si>
  <si>
    <t>Fenêtre palier escalier</t>
  </si>
  <si>
    <t>Fenêtre intermediaire</t>
  </si>
  <si>
    <t>Fenêtre bureau</t>
  </si>
  <si>
    <t>Fenêtre VHF</t>
  </si>
  <si>
    <t>Fenêtre JCB port</t>
  </si>
  <si>
    <t>Fenêtre JCB sanitaires</t>
  </si>
  <si>
    <t>Fenêtre couloir</t>
  </si>
  <si>
    <t>R+2</t>
  </si>
  <si>
    <t>Paroi intérieure vitrée</t>
  </si>
  <si>
    <t>cuisine</t>
  </si>
  <si>
    <t>fenêtre rue 1</t>
  </si>
  <si>
    <t>fenêtre rue 2</t>
  </si>
  <si>
    <t>fenêtre port</t>
  </si>
  <si>
    <t>Porte JC &gt; MV</t>
  </si>
  <si>
    <t>Fenêtre sanitaires</t>
  </si>
  <si>
    <t>TOTAL</t>
  </si>
  <si>
    <t>en m2
1 seule face</t>
  </si>
  <si>
    <t>en m2
2 faces</t>
  </si>
  <si>
    <t>Les ouvertures sont toutes accessibles des 2 côtés.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</si>
</sst>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wrapText="1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00DEA-BE6D-4D5E-AD2A-9CB3223ADCE3}">
  <dimension ref="A2:D30"/>
  <sheetViews>
    <sheetView tabSelected="1" workbookViewId="0">
      <selection activeCell="B31" sqref="B31"/>
    </sheetView>
  </sheetViews>
  <sheetFormatPr baseColWidth="10" defaultRowHeight="15" x14ac:dyDescent="0.25"/>
  <cols>
    <col min="1" max="1" width="4.140625" customWidth="1"/>
    <col min="2" max="2" width="29.140625" customWidth="1"/>
  </cols>
  <sheetData>
    <row r="2" spans="1:4" ht="30" x14ac:dyDescent="0.25">
      <c r="A2" t="s">
        <v>0</v>
      </c>
      <c r="C2" s="1" t="s">
        <v>25</v>
      </c>
      <c r="D2" s="1" t="s">
        <v>26</v>
      </c>
    </row>
    <row r="3" spans="1:4" x14ac:dyDescent="0.25">
      <c r="B3" t="s">
        <v>1</v>
      </c>
      <c r="C3" s="2">
        <f>(0.47*0.47*2)+(1.61*0.47*2)</f>
        <v>1.9552</v>
      </c>
      <c r="D3" s="2">
        <f>C3*2</f>
        <v>3.9104000000000001</v>
      </c>
    </row>
    <row r="4" spans="1:4" x14ac:dyDescent="0.25">
      <c r="B4" t="s">
        <v>4</v>
      </c>
      <c r="C4" s="2">
        <f>(0.17*0.84*2)+(0.21*0.61)</f>
        <v>0.41370000000000001</v>
      </c>
      <c r="D4" s="2">
        <f t="shared" ref="D4:D28" si="0">C4*2</f>
        <v>0.82740000000000002</v>
      </c>
    </row>
    <row r="5" spans="1:4" x14ac:dyDescent="0.25">
      <c r="B5" t="s">
        <v>2</v>
      </c>
      <c r="C5" s="2">
        <f>(0.57*0.47*2)+(1.62*0.57*2)</f>
        <v>2.3826000000000001</v>
      </c>
      <c r="D5" s="2">
        <f t="shared" si="0"/>
        <v>4.7652000000000001</v>
      </c>
    </row>
    <row r="6" spans="1:4" x14ac:dyDescent="0.25">
      <c r="B6" t="s">
        <v>3</v>
      </c>
      <c r="C6" s="2">
        <f>2.6</f>
        <v>2.6</v>
      </c>
      <c r="D6" s="2">
        <f t="shared" si="0"/>
        <v>5.2</v>
      </c>
    </row>
    <row r="7" spans="1:4" x14ac:dyDescent="0.25">
      <c r="C7" s="2"/>
      <c r="D7" s="2"/>
    </row>
    <row r="8" spans="1:4" x14ac:dyDescent="0.25">
      <c r="A8" t="s">
        <v>5</v>
      </c>
      <c r="C8" s="2"/>
      <c r="D8" s="2"/>
    </row>
    <row r="9" spans="1:4" x14ac:dyDescent="0.25">
      <c r="B9" t="s">
        <v>7</v>
      </c>
      <c r="C9" s="2">
        <f>(0.47*0.42*2)+(1.53*0.42*2)</f>
        <v>1.68</v>
      </c>
      <c r="D9" s="2">
        <f t="shared" si="0"/>
        <v>3.36</v>
      </c>
    </row>
    <row r="10" spans="1:4" x14ac:dyDescent="0.25">
      <c r="B10" t="s">
        <v>6</v>
      </c>
      <c r="C10" s="2">
        <f>(0.33*0.33*2)+(1.36*0.33*2)</f>
        <v>1.1154000000000002</v>
      </c>
      <c r="D10" s="2">
        <f t="shared" si="0"/>
        <v>2.2308000000000003</v>
      </c>
    </row>
    <row r="11" spans="1:4" x14ac:dyDescent="0.25">
      <c r="A11" t="s">
        <v>8</v>
      </c>
      <c r="C11" s="2"/>
      <c r="D11" s="2"/>
    </row>
    <row r="12" spans="1:4" x14ac:dyDescent="0.25">
      <c r="B12" t="s">
        <v>9</v>
      </c>
      <c r="C12" s="2">
        <f>(0.43*0.43*2)+(1.4*0.43*2)</f>
        <v>1.5737999999999999</v>
      </c>
      <c r="D12" s="2">
        <f t="shared" si="0"/>
        <v>3.1475999999999997</v>
      </c>
    </row>
    <row r="13" spans="1:4" x14ac:dyDescent="0.25">
      <c r="B13" t="s">
        <v>10</v>
      </c>
      <c r="C13" s="2">
        <f>(0.24*0.24*2)+(0.22*1*2)</f>
        <v>0.55520000000000003</v>
      </c>
      <c r="D13" s="2">
        <f t="shared" si="0"/>
        <v>1.1104000000000001</v>
      </c>
    </row>
    <row r="14" spans="1:4" x14ac:dyDescent="0.25">
      <c r="B14" t="s">
        <v>11</v>
      </c>
      <c r="C14" s="2">
        <f>(1.4*0.47*2)+(0.44*0.47*2)</f>
        <v>1.7295999999999998</v>
      </c>
      <c r="D14" s="2">
        <f t="shared" si="0"/>
        <v>3.4591999999999996</v>
      </c>
    </row>
    <row r="15" spans="1:4" x14ac:dyDescent="0.25">
      <c r="B15" t="s">
        <v>12</v>
      </c>
      <c r="C15" s="2">
        <f>(0.44*0.4*2)+(1.4*0.4*2)</f>
        <v>1.472</v>
      </c>
      <c r="D15" s="2">
        <f t="shared" si="0"/>
        <v>2.944</v>
      </c>
    </row>
    <row r="16" spans="1:4" x14ac:dyDescent="0.25">
      <c r="B16" t="s">
        <v>13</v>
      </c>
      <c r="C16" s="2">
        <f>(0.44*0.4*2)+(1.39*0.4*2)</f>
        <v>1.464</v>
      </c>
      <c r="D16" s="2">
        <f t="shared" si="0"/>
        <v>2.9279999999999999</v>
      </c>
    </row>
    <row r="17" spans="1:4" x14ac:dyDescent="0.25">
      <c r="B17" t="s">
        <v>14</v>
      </c>
      <c r="C17" s="2">
        <f>(1.48*0.28*2)+(0.28*0.28*2)</f>
        <v>0.98560000000000014</v>
      </c>
      <c r="D17" s="2">
        <f t="shared" si="0"/>
        <v>1.9712000000000003</v>
      </c>
    </row>
    <row r="18" spans="1:4" x14ac:dyDescent="0.25">
      <c r="B18" t="s">
        <v>23</v>
      </c>
      <c r="C18" s="2">
        <f>(0.47*0.55*2)+(1.29*0.55*2)</f>
        <v>1.9360000000000004</v>
      </c>
      <c r="D18" s="2">
        <f t="shared" si="0"/>
        <v>3.8720000000000008</v>
      </c>
    </row>
    <row r="19" spans="1:4" x14ac:dyDescent="0.25">
      <c r="B19" t="s">
        <v>15</v>
      </c>
      <c r="C19" s="2">
        <f>(0.24*0.24*2)+(1.12*0.24*2)</f>
        <v>0.65280000000000005</v>
      </c>
      <c r="D19" s="2">
        <f t="shared" si="0"/>
        <v>1.3056000000000001</v>
      </c>
    </row>
    <row r="20" spans="1:4" x14ac:dyDescent="0.25">
      <c r="B20" t="s">
        <v>22</v>
      </c>
      <c r="C20" s="2">
        <f>(2*0.82)+(1.84*0.7)</f>
        <v>2.9279999999999999</v>
      </c>
      <c r="D20" s="2">
        <f t="shared" si="0"/>
        <v>5.8559999999999999</v>
      </c>
    </row>
    <row r="21" spans="1:4" x14ac:dyDescent="0.25">
      <c r="B21" t="s">
        <v>17</v>
      </c>
      <c r="C21" s="2">
        <f>(2.88*0.85*3)+(2*1*2)</f>
        <v>11.343999999999999</v>
      </c>
      <c r="D21" s="2">
        <f t="shared" si="0"/>
        <v>22.687999999999999</v>
      </c>
    </row>
    <row r="22" spans="1:4" x14ac:dyDescent="0.25">
      <c r="A22" t="s">
        <v>16</v>
      </c>
      <c r="C22" s="2"/>
      <c r="D22" s="2"/>
    </row>
    <row r="23" spans="1:4" x14ac:dyDescent="0.25">
      <c r="B23" t="s">
        <v>18</v>
      </c>
      <c r="C23" s="2">
        <f>(0.84*0.26*2)+(0.26*0.26*2)</f>
        <v>0.57200000000000006</v>
      </c>
      <c r="D23" s="2">
        <f t="shared" si="0"/>
        <v>1.1440000000000001</v>
      </c>
    </row>
    <row r="24" spans="1:4" x14ac:dyDescent="0.25">
      <c r="B24" t="s">
        <v>19</v>
      </c>
      <c r="C24" s="2">
        <f>(0.27*0.27*2)+(0.27*1*2)</f>
        <v>0.68580000000000008</v>
      </c>
      <c r="D24" s="2">
        <f t="shared" si="0"/>
        <v>1.3716000000000002</v>
      </c>
    </row>
    <row r="25" spans="1:4" x14ac:dyDescent="0.25">
      <c r="B25" t="s">
        <v>20</v>
      </c>
      <c r="C25" s="2">
        <f>(0.34*0.3*2)+(1.5*0.34*2)</f>
        <v>1.224</v>
      </c>
      <c r="D25" s="2">
        <f t="shared" si="0"/>
        <v>2.448</v>
      </c>
    </row>
    <row r="26" spans="1:4" x14ac:dyDescent="0.25">
      <c r="B26" t="s">
        <v>21</v>
      </c>
      <c r="C26" s="2">
        <f>(0.28*0.28*2)+(0.27*1*2)</f>
        <v>0.69680000000000009</v>
      </c>
      <c r="D26" s="2">
        <f t="shared" si="0"/>
        <v>1.3936000000000002</v>
      </c>
    </row>
    <row r="27" spans="1:4" x14ac:dyDescent="0.25">
      <c r="C27" s="2"/>
      <c r="D27" s="2"/>
    </row>
    <row r="28" spans="1:4" x14ac:dyDescent="0.25">
      <c r="B28" t="s">
        <v>24</v>
      </c>
      <c r="C28" s="2">
        <f>SUM(C3:C26)</f>
        <v>37.966500000000003</v>
      </c>
      <c r="D28" s="2">
        <f t="shared" si="0"/>
        <v>75.933000000000007</v>
      </c>
    </row>
    <row r="30" spans="1:4" x14ac:dyDescent="0.25">
      <c r="B30" s="3" t="s">
        <v>27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BEGOUIN Jean-charles</dc:creator>
  <cp:lastModifiedBy>RETAIL Stephane</cp:lastModifiedBy>
  <dcterms:created xsi:type="dcterms:W3CDTF">2021-06-04T13:42:19Z</dcterms:created>
  <dcterms:modified xsi:type="dcterms:W3CDTF">2021-06-07T13:58:59Z</dcterms:modified>
</cp:coreProperties>
</file>