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33\Public\Energie R bet\ETUDES\AF2226_PUBR_CPA_66_01_FACADES CPAM PERPIGNAN\40-Electricité\00-Etude\Pièces écrites\RELAMPING\"/>
    </mc:Choice>
  </mc:AlternateContent>
  <bookViews>
    <workbookView xWindow="0" yWindow="0" windowWidth="28800" windowHeight="11700"/>
  </bookViews>
  <sheets>
    <sheet name="Présentation" sheetId="21" r:id="rId1"/>
    <sheet name="CPAM &amp; URSSAF" sheetId="33" r:id="rId2"/>
    <sheet name="PSE CPAM &amp; URSSAF" sheetId="44" r:id="rId3"/>
    <sheet name="Récap CPAM &amp; URSSAF" sheetId="34" r:id="rId4"/>
    <sheet name="Récap PSE" sheetId="43" r:id="rId5"/>
  </sheets>
  <externalReferences>
    <externalReference r:id="rId6"/>
  </externalReferences>
  <definedNames>
    <definedName name="GENRAFFAIR">[1]Listes!$A$6:$A$9</definedName>
    <definedName name="TYPAFFAIR">[1]Listes!$A$2:$A$3</definedName>
    <definedName name="_xlnm.Print_Area" localSheetId="1">'CPAM &amp; URSSAF'!$A$1:$G$92</definedName>
    <definedName name="_xlnm.Print_Area" localSheetId="0">Présentation!$A$1:$F$19</definedName>
    <definedName name="_xlnm.Print_Area" localSheetId="2">'PSE CPAM &amp; URSSAF'!$A$1:$G$21</definedName>
    <definedName name="_xlnm.Print_Area" localSheetId="3">'Récap CPAM &amp; URSSAF'!$A$1:$E$37</definedName>
    <definedName name="_xlnm.Print_Area" localSheetId="4">'Récap PSE'!$A$1:$E$9</definedName>
  </definedNames>
  <calcPr calcId="162913"/>
</workbook>
</file>

<file path=xl/calcChain.xml><?xml version="1.0" encoding="utf-8"?>
<calcChain xmlns="http://schemas.openxmlformats.org/spreadsheetml/2006/main">
  <c r="E9" i="43" l="1"/>
  <c r="E8" i="43"/>
  <c r="G19" i="44"/>
  <c r="G20" i="44" s="1"/>
  <c r="G89" i="33" l="1"/>
  <c r="G90" i="33" s="1"/>
  <c r="E35" i="34" s="1"/>
  <c r="E36" i="34" s="1"/>
  <c r="E6" i="43" l="1"/>
  <c r="C6" i="43"/>
  <c r="E5" i="43"/>
  <c r="C5" i="43"/>
  <c r="C26" i="34"/>
  <c r="C25" i="34"/>
  <c r="G43" i="33"/>
  <c r="C22" i="34"/>
  <c r="C21" i="34"/>
  <c r="C20" i="34"/>
  <c r="C19" i="34"/>
  <c r="C18" i="34"/>
  <c r="C15" i="34"/>
  <c r="C14" i="34"/>
  <c r="C13" i="34"/>
  <c r="C12" i="34"/>
  <c r="C9" i="34"/>
  <c r="C8" i="34"/>
  <c r="G8" i="44"/>
  <c r="G16" i="44"/>
  <c r="G15" i="44"/>
  <c r="G14" i="44"/>
  <c r="G13" i="44"/>
  <c r="G12" i="44"/>
  <c r="G6" i="44"/>
  <c r="G7" i="44"/>
  <c r="G69" i="33"/>
  <c r="G68" i="33"/>
  <c r="G32" i="33"/>
  <c r="G35" i="33"/>
  <c r="G36" i="33"/>
  <c r="G34" i="33"/>
  <c r="G33" i="33"/>
  <c r="G31" i="33"/>
  <c r="G30" i="33"/>
  <c r="G29" i="33"/>
  <c r="G27" i="33"/>
  <c r="G28" i="33"/>
  <c r="G25" i="33"/>
  <c r="G84" i="33" l="1"/>
  <c r="G5" i="33" l="1"/>
  <c r="G70" i="33" l="1"/>
  <c r="G14" i="33" l="1"/>
  <c r="G82" i="33" l="1"/>
  <c r="G81" i="33"/>
  <c r="G80" i="33"/>
  <c r="G75" i="33"/>
  <c r="G76" i="33" s="1"/>
  <c r="E22" i="34" s="1"/>
  <c r="G67" i="33"/>
  <c r="G66" i="33"/>
  <c r="G62" i="33"/>
  <c r="G60" i="33"/>
  <c r="G58" i="33"/>
  <c r="G41" i="33"/>
  <c r="G44" i="33"/>
  <c r="G71" i="33" l="1"/>
  <c r="E21" i="34" s="1"/>
  <c r="G42" i="33" l="1"/>
  <c r="G46" i="33" l="1"/>
  <c r="G45" i="33"/>
  <c r="G40" i="33"/>
  <c r="G61" i="33" l="1"/>
  <c r="G26" i="33"/>
  <c r="G47" i="33" l="1"/>
  <c r="G24" i="33"/>
  <c r="G37" i="33" s="1"/>
  <c r="E14" i="34" s="1"/>
  <c r="G48" i="33" l="1"/>
  <c r="E15" i="34" s="1"/>
  <c r="G85" i="33" l="1"/>
  <c r="G83" i="33"/>
  <c r="G86" i="33" l="1"/>
  <c r="E26" i="34" s="1"/>
  <c r="E27" i="34" s="1"/>
  <c r="G59" i="33"/>
  <c r="G57" i="33"/>
  <c r="G63" i="33" s="1"/>
  <c r="G53" i="33"/>
  <c r="G52" i="33"/>
  <c r="G20" i="33"/>
  <c r="G21" i="33" s="1"/>
  <c r="E13" i="34" s="1"/>
  <c r="E16" i="34" s="1"/>
  <c r="G8" i="33"/>
  <c r="G7" i="33"/>
  <c r="G6" i="33"/>
  <c r="G54" i="33" l="1"/>
  <c r="E19" i="34" s="1"/>
  <c r="E20" i="34"/>
  <c r="G9" i="33"/>
  <c r="E5" i="34" s="1"/>
  <c r="E6" i="34" s="1"/>
  <c r="G15" i="33"/>
  <c r="E9" i="34" s="1"/>
  <c r="E10" i="34" s="1"/>
  <c r="E23" i="34" l="1"/>
  <c r="E29" i="34" s="1"/>
  <c r="E31" i="34" s="1"/>
  <c r="E33" i="34" s="1"/>
</calcChain>
</file>

<file path=xl/sharedStrings.xml><?xml version="1.0" encoding="utf-8"?>
<sst xmlns="http://schemas.openxmlformats.org/spreadsheetml/2006/main" count="212" uniqueCount="117">
  <si>
    <t>U</t>
  </si>
  <si>
    <t>ENS</t>
  </si>
  <si>
    <t>Unité</t>
  </si>
  <si>
    <t>Qent</t>
  </si>
  <si>
    <t>Prix Total HT</t>
  </si>
  <si>
    <t>Qbet</t>
  </si>
  <si>
    <t>EQUIPEMENTS</t>
  </si>
  <si>
    <t>RECAPITULATIF</t>
  </si>
  <si>
    <t xml:space="preserve">Prix Unitaire </t>
  </si>
  <si>
    <t>TOTAL TTC</t>
  </si>
  <si>
    <t>T.V.A. 20%</t>
  </si>
  <si>
    <t>TOTAL DEVIS HT</t>
  </si>
  <si>
    <t xml:space="preserve">Sous total </t>
  </si>
  <si>
    <t>Indice</t>
  </si>
  <si>
    <t>Date</t>
  </si>
  <si>
    <t>Objet</t>
  </si>
  <si>
    <t>Rédacteur</t>
  </si>
  <si>
    <t>1.1</t>
  </si>
  <si>
    <t>2.1</t>
  </si>
  <si>
    <t>2.2</t>
  </si>
  <si>
    <t xml:space="preserve">Cheminements, conduits ICTA, ICA </t>
  </si>
  <si>
    <t>Schéma général, étiquettes et repérages</t>
  </si>
  <si>
    <t>Dossiers à remettre avant exécution des travaux</t>
  </si>
  <si>
    <t>Dossier de recollement à remettre après exécution des travaux</t>
  </si>
  <si>
    <t>Repérages, essais et recettes informatiques</t>
  </si>
  <si>
    <t>Formation du personnel</t>
  </si>
  <si>
    <t>Généralités - Divers</t>
  </si>
  <si>
    <t>Travaux Préliminaires</t>
  </si>
  <si>
    <t>Alimentation Courants Forts</t>
  </si>
  <si>
    <t>Mise à la terre</t>
  </si>
  <si>
    <t>Mise à la terre des installations suivant CCTP</t>
  </si>
  <si>
    <t>2.3</t>
  </si>
  <si>
    <t>Equipements des Locaux</t>
  </si>
  <si>
    <t>3.1</t>
  </si>
  <si>
    <t>Distribution - Canalisations</t>
  </si>
  <si>
    <t>3.2</t>
  </si>
  <si>
    <t>Eclairage</t>
  </si>
  <si>
    <t>3.3</t>
  </si>
  <si>
    <t>3.4</t>
  </si>
  <si>
    <t>Appareillage</t>
  </si>
  <si>
    <t>Alimentations Spécifiques</t>
  </si>
  <si>
    <t>Installations Courants Faibles</t>
  </si>
  <si>
    <t>4.1</t>
  </si>
  <si>
    <t>Généralités-Divers</t>
  </si>
  <si>
    <t>Total Généralités-Divers</t>
  </si>
  <si>
    <t>Total Alimentation Courants Forts</t>
  </si>
  <si>
    <r>
      <rPr>
        <u/>
        <sz val="9"/>
        <color theme="1"/>
        <rFont val="Arial"/>
        <family val="2"/>
      </rPr>
      <t>B.E.T.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Energie R BET</t>
    </r>
    <r>
      <rPr>
        <sz val="9"/>
        <color theme="1"/>
        <rFont val="Arial"/>
        <family val="2"/>
      </rPr>
      <t xml:space="preserve">
7 Rue Augustin Thierry
66000 Perpignan
04.68.73.85.67
tbrault@energie-r.fr
www.energie-r.fr
</t>
    </r>
  </si>
  <si>
    <t>DCE</t>
  </si>
  <si>
    <t>T.BRAULT</t>
  </si>
  <si>
    <t>ml</t>
  </si>
  <si>
    <r>
      <t xml:space="preserve">DPGF
</t>
    </r>
    <r>
      <rPr>
        <b/>
        <sz val="12"/>
        <color theme="1"/>
        <rFont val="Arial"/>
        <family val="2"/>
      </rPr>
      <t>Décomposition du prix Globale et Forfaitaire</t>
    </r>
  </si>
  <si>
    <t>Mise en services et paramétrages</t>
  </si>
  <si>
    <t>Type 1 : Encastré LED 600x600</t>
  </si>
  <si>
    <t>Cheminement et câblage catégorie 6A</t>
  </si>
  <si>
    <t>Prise RJ45 cat 6A</t>
  </si>
  <si>
    <t>Pré-câblage VDI</t>
  </si>
  <si>
    <t>Interrupteur SA</t>
  </si>
  <si>
    <t>Bouton poussoir</t>
  </si>
  <si>
    <t>Rocades fibres</t>
  </si>
  <si>
    <t>Cheminement et câblage Modbus</t>
  </si>
  <si>
    <t>Modifications Coffrets et Armoires électriques</t>
  </si>
  <si>
    <t>Gestion de l'énergie, cheminement modbus et mesures éclairage</t>
  </si>
  <si>
    <t xml:space="preserve">RELAMPING Bâtiment CPAM &amp; Bureau CPAM dans Bâtiment URSSAF
66000 Perpignan
LOT : ELECTRICITE
</t>
  </si>
  <si>
    <r>
      <rPr>
        <u/>
        <sz val="9"/>
        <color theme="1"/>
        <rFont val="Arial"/>
        <family val="2"/>
      </rPr>
      <t>M.O.A.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CPAM des Pyrénées Orientales
</t>
    </r>
    <r>
      <rPr>
        <sz val="9"/>
        <color theme="1"/>
        <rFont val="Arial"/>
        <family val="2"/>
      </rPr>
      <t>2 rue Rempart Saint Mathieu
66000 Perpignan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
</t>
    </r>
  </si>
  <si>
    <r>
      <rPr>
        <u/>
        <sz val="9"/>
        <color theme="1"/>
        <rFont val="Arial"/>
        <family val="2"/>
      </rPr>
      <t>Architecte</t>
    </r>
    <r>
      <rPr>
        <b/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
</t>
    </r>
  </si>
  <si>
    <r>
      <rPr>
        <u/>
        <sz val="9"/>
        <color theme="1"/>
        <rFont val="Arial"/>
        <family val="2"/>
      </rPr>
      <t>B.C.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Qualiconsult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
</t>
    </r>
  </si>
  <si>
    <t>DPGF CPAM &amp; URSSAF - Lot : ELECTRICITE</t>
  </si>
  <si>
    <t>Contrôles, fiches AQC et essais</t>
  </si>
  <si>
    <t>Travaux préliminaires et déposes</t>
  </si>
  <si>
    <t>Travaux préliminaires et déposes suivant CCTP</t>
  </si>
  <si>
    <t>Ajout coffret TD RDC</t>
  </si>
  <si>
    <t>Modification TD Restauration</t>
  </si>
  <si>
    <t>Modification TD Zone Accueil</t>
  </si>
  <si>
    <t>Ajout coffret TD Entresol</t>
  </si>
  <si>
    <t>Ajout coffret TD R+1</t>
  </si>
  <si>
    <t>Modification TD Bureaux</t>
  </si>
  <si>
    <t>Ajout coffret TD Bureaux</t>
  </si>
  <si>
    <t>Ajout coffret TD R+2</t>
  </si>
  <si>
    <t>Modification TD R+3</t>
  </si>
  <si>
    <t>Ajout coffret TD R+4</t>
  </si>
  <si>
    <t>Modification TD R+1 URSSAF</t>
  </si>
  <si>
    <t>Modification TD RDC URSSAF</t>
  </si>
  <si>
    <t>Datalog</t>
  </si>
  <si>
    <t>Passerelle de communication</t>
  </si>
  <si>
    <t>Modification TD Salle serveur</t>
  </si>
  <si>
    <t>Centrales de mesures (jusqu'à 4 comptages)</t>
  </si>
  <si>
    <t>Capteurs de mesures</t>
  </si>
  <si>
    <t>Type 2 : Encastré LED 1200x300 y compris filin de fixation</t>
  </si>
  <si>
    <t>Type 3 : Spot LED recouvrable</t>
  </si>
  <si>
    <t>Type 4 : Downlight LED</t>
  </si>
  <si>
    <t>Type 5 : Tubes LED y compris adaptation</t>
  </si>
  <si>
    <t>Type 6 : Hublot LED</t>
  </si>
  <si>
    <t>Détecteur de présence DALI</t>
  </si>
  <si>
    <t>Paramétrage détecteur de présence</t>
  </si>
  <si>
    <t>Plaque de faux-plafond</t>
  </si>
  <si>
    <t>TD Niveau :</t>
  </si>
  <si>
    <t>Alimentation 24Vdc</t>
  </si>
  <si>
    <t>Modification Baie salle Serveur (209)</t>
  </si>
  <si>
    <t>Modification Baie informatique côté URSSAF</t>
  </si>
  <si>
    <t>DPGF PSE CPAM &amp; URSSAF - Lot : ELECTRICITE</t>
  </si>
  <si>
    <t>PSE n°1 : Luminaires locaux techniques</t>
  </si>
  <si>
    <t>Type 5bis : Luminaire type réglette étanche</t>
  </si>
  <si>
    <t>Moins-value Type 5 : Tubes LED y compris adaptation</t>
  </si>
  <si>
    <t>PSE n°2 : Relamping Zone Accueil</t>
  </si>
  <si>
    <t>Capteur Multisensor</t>
  </si>
  <si>
    <t>Type 7: Linéaire LED 24W y compris accessoires de raccordement</t>
  </si>
  <si>
    <t>Type 8: Linéaire LED 13W y compris accessoires de raccordement</t>
  </si>
  <si>
    <t>Type 9: Linéaire LED 13W y compris accessoires de raccordement et bloc d'alimentation</t>
  </si>
  <si>
    <t>Total Travaux préliminaires</t>
  </si>
  <si>
    <t>Alimentations 24Vdc</t>
  </si>
  <si>
    <t>Total Equipements des locaux</t>
  </si>
  <si>
    <t>Total Alimentation Courants Faibles</t>
  </si>
  <si>
    <t>Distribution en câbles U1000 RO2V y compris rallongement câbles luminaires</t>
  </si>
  <si>
    <t>Prime CEE (moins-value)</t>
  </si>
  <si>
    <t>TOTAL TTC - Prime CEE</t>
  </si>
  <si>
    <t>Prime CEE (luminaire éligible)</t>
  </si>
  <si>
    <t>Prime CEE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</si>
</sst>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\ #,##0.00\ [$€-401]\ ;\-#,##0.00\ [$€-401]\ ;&quot; -&quot;#\ [$€-401]\ "/>
    <numFmt numFmtId="165" formatCode="_-* #,##0.00\ [$€-1]_-;\-* #,##0.00\ [$€-1]_-;_-* &quot;-&quot;??\ [$€-1]_-"/>
    <numFmt numFmtId="166" formatCode="_-* #,##0.00\ _F_-;\-* #,##0.00\ _F_-;_-* &quot;-&quot;??\ _F_-;_-@_-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8.5"/>
      <color indexed="12"/>
      <name val="Helv"/>
    </font>
    <font>
      <sz val="8"/>
      <name val="Bookman Old Style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i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</font>
    <font>
      <i/>
      <sz val="11"/>
      <color rgb="FFFF0000"/>
      <name val="Calibri"/>
      <family val="2"/>
      <scheme val="minor"/>
    </font>
    <font>
      <sz val="11"/>
      <name val="Times New Roman"/>
      <family val="1"/>
    </font>
    <font>
      <b/>
      <sz val="12"/>
      <color theme="1"/>
      <name val="Arial"/>
      <family val="2"/>
    </font>
    <font>
      <i/>
      <u/>
      <sz val="11"/>
      <name val="Times New Roman"/>
      <family val="1"/>
    </font>
    <font>
      <b/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thin">
        <color indexed="64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6" fillId="0" borderId="0"/>
    <xf numFmtId="164" fontId="5" fillId="0" borderId="0" applyFill="0" applyBorder="0" applyAlignment="0" applyProtection="0"/>
    <xf numFmtId="0" fontId="16" fillId="0" borderId="0"/>
    <xf numFmtId="165" fontId="5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31" fillId="3" borderId="32">
      <protection locked="0"/>
    </xf>
  </cellStyleXfs>
  <cellXfs count="185">
    <xf numFmtId="0" fontId="0" fillId="0" borderId="0" xfId="0"/>
    <xf numFmtId="0" fontId="0" fillId="0" borderId="0" xfId="0" applyAlignment="1">
      <alignment horizontal="right" vertical="center"/>
    </xf>
    <xf numFmtId="0" fontId="19" fillId="0" borderId="0" xfId="0" applyFont="1"/>
    <xf numFmtId="0" fontId="20" fillId="0" borderId="0" xfId="0" applyFont="1" applyAlignment="1">
      <alignment horizontal="center" vertical="top"/>
    </xf>
    <xf numFmtId="0" fontId="27" fillId="2" borderId="16" xfId="0" applyFont="1" applyFill="1" applyBorder="1" applyAlignment="1">
      <alignment vertical="top"/>
    </xf>
    <xf numFmtId="0" fontId="27" fillId="2" borderId="0" xfId="0" applyFont="1" applyFill="1" applyBorder="1" applyAlignment="1">
      <alignment vertical="top"/>
    </xf>
    <xf numFmtId="0" fontId="19" fillId="2" borderId="0" xfId="0" applyFont="1" applyFill="1" applyBorder="1" applyAlignment="1">
      <alignment horizontal="left" vertical="top" wrapText="1"/>
    </xf>
    <xf numFmtId="0" fontId="19" fillId="2" borderId="17" xfId="0" applyFont="1" applyFill="1" applyBorder="1"/>
    <xf numFmtId="0" fontId="28" fillId="2" borderId="12" xfId="0" applyFont="1" applyFill="1" applyBorder="1"/>
    <xf numFmtId="0" fontId="28" fillId="2" borderId="3" xfId="0" applyFont="1" applyFill="1" applyBorder="1"/>
    <xf numFmtId="0" fontId="28" fillId="2" borderId="13" xfId="0" applyFont="1" applyFill="1" applyBorder="1"/>
    <xf numFmtId="0" fontId="26" fillId="0" borderId="0" xfId="0" applyFont="1"/>
    <xf numFmtId="0" fontId="29" fillId="2" borderId="20" xfId="0" applyFont="1" applyFill="1" applyBorder="1" applyAlignment="1">
      <alignment horizontal="left" vertical="center"/>
    </xf>
    <xf numFmtId="14" fontId="29" fillId="2" borderId="21" xfId="0" applyNumberFormat="1" applyFont="1" applyFill="1" applyBorder="1" applyAlignment="1">
      <alignment horizontal="left" vertical="center"/>
    </xf>
    <xf numFmtId="0" fontId="29" fillId="2" borderId="21" xfId="0" applyFont="1" applyFill="1" applyBorder="1" applyAlignment="1">
      <alignment horizontal="left" vertical="center"/>
    </xf>
    <xf numFmtId="0" fontId="29" fillId="2" borderId="22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9" fillId="2" borderId="26" xfId="0" applyFont="1" applyFill="1" applyBorder="1"/>
    <xf numFmtId="0" fontId="19" fillId="2" borderId="27" xfId="0" applyFont="1" applyFill="1" applyBorder="1"/>
    <xf numFmtId="0" fontId="19" fillId="2" borderId="28" xfId="0" applyFont="1" applyFill="1" applyBorder="1"/>
    <xf numFmtId="0" fontId="19" fillId="2" borderId="29" xfId="0" applyFont="1" applyFill="1" applyBorder="1"/>
    <xf numFmtId="0" fontId="19" fillId="2" borderId="30" xfId="0" applyFont="1" applyFill="1" applyBorder="1"/>
    <xf numFmtId="0" fontId="19" fillId="2" borderId="31" xfId="0" applyFont="1" applyFill="1" applyBorder="1"/>
    <xf numFmtId="0" fontId="26" fillId="0" borderId="0" xfId="0" applyFont="1" applyAlignment="1">
      <alignment horizontal="justify"/>
    </xf>
    <xf numFmtId="0" fontId="25" fillId="0" borderId="0" xfId="0" applyFont="1" applyAlignment="1">
      <alignment horizontal="justify"/>
    </xf>
    <xf numFmtId="14" fontId="25" fillId="0" borderId="0" xfId="0" applyNumberFormat="1" applyFont="1" applyAlignment="1">
      <alignment horizontal="justify"/>
    </xf>
    <xf numFmtId="0" fontId="4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4" borderId="9" xfId="0" applyFont="1" applyFill="1" applyBorder="1" applyAlignment="1">
      <alignment horizontal="right" vertical="center"/>
    </xf>
    <xf numFmtId="0" fontId="12" fillId="5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44" fontId="3" fillId="0" borderId="9" xfId="0" applyNumberFormat="1" applyFont="1" applyBorder="1" applyAlignment="1">
      <alignment vertical="center"/>
    </xf>
    <xf numFmtId="0" fontId="35" fillId="0" borderId="33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right" vertical="center"/>
    </xf>
    <xf numFmtId="0" fontId="12" fillId="0" borderId="9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4" borderId="9" xfId="0" applyFont="1" applyFill="1" applyBorder="1" applyAlignment="1" applyProtection="1">
      <alignment horizontal="right" vertical="center"/>
      <protection locked="0"/>
    </xf>
    <xf numFmtId="44" fontId="3" fillId="4" borderId="9" xfId="0" applyNumberFormat="1" applyFont="1" applyFill="1" applyBorder="1" applyAlignment="1">
      <alignment vertical="center"/>
    </xf>
    <xf numFmtId="0" fontId="13" fillId="0" borderId="3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9" xfId="0" applyFill="1" applyBorder="1" applyAlignment="1">
      <alignment horizontal="right" vertical="center"/>
    </xf>
    <xf numFmtId="44" fontId="0" fillId="0" borderId="9" xfId="0" applyNumberFormat="1" applyFill="1" applyBorder="1" applyAlignment="1">
      <alignment vertical="center"/>
    </xf>
    <xf numFmtId="0" fontId="35" fillId="0" borderId="1" xfId="0" applyFont="1" applyBorder="1" applyAlignment="1">
      <alignment horizontal="left" vertical="center" wrapText="1"/>
    </xf>
    <xf numFmtId="0" fontId="11" fillId="0" borderId="33" xfId="0" applyFont="1" applyFill="1" applyBorder="1" applyAlignment="1">
      <alignment vertical="center"/>
    </xf>
    <xf numFmtId="0" fontId="13" fillId="0" borderId="33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6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right" vertical="center"/>
    </xf>
    <xf numFmtId="44" fontId="37" fillId="0" borderId="9" xfId="0" applyNumberFormat="1" applyFont="1" applyBorder="1" applyAlignment="1">
      <alignment vertical="center"/>
    </xf>
    <xf numFmtId="0" fontId="35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34" fillId="0" borderId="33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3" fillId="0" borderId="33" xfId="0" applyFont="1" applyFill="1" applyBorder="1" applyAlignment="1">
      <alignment horizontal="left" vertical="center"/>
    </xf>
    <xf numFmtId="44" fontId="3" fillId="0" borderId="9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vertical="center" wrapText="1"/>
    </xf>
    <xf numFmtId="0" fontId="34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5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0" fillId="5" borderId="5" xfId="0" applyFill="1" applyBorder="1" applyAlignment="1">
      <alignment vertical="center"/>
    </xf>
    <xf numFmtId="0" fontId="1" fillId="5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left" vertical="center"/>
    </xf>
    <xf numFmtId="0" fontId="32" fillId="0" borderId="6" xfId="0" applyFont="1" applyFill="1" applyBorder="1" applyAlignment="1">
      <alignment horizontal="center" vertical="center"/>
    </xf>
    <xf numFmtId="44" fontId="18" fillId="0" borderId="9" xfId="0" applyNumberFormat="1" applyFont="1" applyFill="1" applyBorder="1" applyAlignment="1">
      <alignment horizontal="right" vertical="center"/>
    </xf>
    <xf numFmtId="0" fontId="11" fillId="4" borderId="9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/>
    </xf>
    <xf numFmtId="0" fontId="38" fillId="0" borderId="6" xfId="0" applyFont="1" applyFill="1" applyBorder="1" applyAlignment="1">
      <alignment horizontal="center" vertical="center"/>
    </xf>
    <xf numFmtId="0" fontId="40" fillId="0" borderId="9" xfId="0" applyFont="1" applyFill="1" applyBorder="1" applyAlignment="1">
      <alignment horizontal="center" vertical="center"/>
    </xf>
    <xf numFmtId="44" fontId="1" fillId="0" borderId="9" xfId="0" applyNumberFormat="1" applyFont="1" applyFill="1" applyBorder="1" applyAlignment="1">
      <alignment horizontal="right" vertical="center"/>
    </xf>
    <xf numFmtId="0" fontId="11" fillId="0" borderId="35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right" vertical="center"/>
    </xf>
    <xf numFmtId="44" fontId="15" fillId="5" borderId="5" xfId="0" applyNumberFormat="1" applyFont="1" applyFill="1" applyBorder="1" applyAlignment="1">
      <alignment horizontal="center" vertical="center"/>
    </xf>
    <xf numFmtId="44" fontId="3" fillId="0" borderId="36" xfId="0" applyNumberFormat="1" applyFont="1" applyBorder="1" applyAlignment="1">
      <alignment vertical="center"/>
    </xf>
    <xf numFmtId="44" fontId="7" fillId="0" borderId="8" xfId="0" applyNumberFormat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44" fontId="1" fillId="4" borderId="8" xfId="0" applyNumberFormat="1" applyFont="1" applyFill="1" applyBorder="1" applyAlignment="1">
      <alignment horizontal="right" vertical="center"/>
    </xf>
    <xf numFmtId="0" fontId="42" fillId="0" borderId="33" xfId="0" applyFont="1" applyFill="1" applyBorder="1" applyAlignment="1">
      <alignment horizontal="left" vertical="center"/>
    </xf>
    <xf numFmtId="0" fontId="3" fillId="0" borderId="9" xfId="0" applyNumberFormat="1" applyFont="1" applyFill="1" applyBorder="1" applyAlignment="1">
      <alignment horizontal="right" vertical="center"/>
    </xf>
    <xf numFmtId="44" fontId="18" fillId="0" borderId="9" xfId="0" applyNumberFormat="1" applyFont="1" applyFill="1" applyBorder="1" applyAlignment="1">
      <alignment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Font="1" applyFill="1" applyBorder="1" applyAlignment="1">
      <alignment horizontal="center" vertical="center"/>
    </xf>
    <xf numFmtId="44" fontId="0" fillId="0" borderId="38" xfId="0" applyNumberForma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9" fillId="2" borderId="23" xfId="0" applyFont="1" applyFill="1" applyBorder="1" applyAlignment="1">
      <alignment horizontal="left" vertical="center"/>
    </xf>
    <xf numFmtId="14" fontId="29" fillId="2" borderId="24" xfId="0" applyNumberFormat="1" applyFont="1" applyFill="1" applyBorder="1" applyAlignment="1">
      <alignment horizontal="left" vertical="center"/>
    </xf>
    <xf numFmtId="0" fontId="29" fillId="2" borderId="24" xfId="0" applyFont="1" applyFill="1" applyBorder="1" applyAlignment="1">
      <alignment horizontal="left" vertical="center"/>
    </xf>
    <xf numFmtId="0" fontId="29" fillId="2" borderId="25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right" vertical="center"/>
    </xf>
    <xf numFmtId="0" fontId="0" fillId="5" borderId="42" xfId="0" applyFill="1" applyBorder="1" applyAlignment="1">
      <alignment vertical="center"/>
    </xf>
    <xf numFmtId="44" fontId="15" fillId="5" borderId="42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right" vertical="center"/>
    </xf>
    <xf numFmtId="0" fontId="0" fillId="5" borderId="44" xfId="0" applyFill="1" applyBorder="1" applyAlignment="1">
      <alignment vertical="center"/>
    </xf>
    <xf numFmtId="44" fontId="15" fillId="5" borderId="4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44" fontId="0" fillId="0" borderId="5" xfId="0" applyNumberFormat="1" applyBorder="1" applyAlignment="1">
      <alignment vertical="center"/>
    </xf>
    <xf numFmtId="0" fontId="25" fillId="2" borderId="18" xfId="0" applyFont="1" applyFill="1" applyBorder="1" applyAlignment="1">
      <alignment horizontal="center" vertical="top" wrapText="1"/>
    </xf>
    <xf numFmtId="0" fontId="25" fillId="2" borderId="6" xfId="0" applyFont="1" applyFill="1" applyBorder="1" applyAlignment="1">
      <alignment horizontal="center" vertical="top"/>
    </xf>
    <xf numFmtId="0" fontId="25" fillId="2" borderId="6" xfId="0" applyFont="1" applyFill="1" applyBorder="1" applyAlignment="1">
      <alignment horizontal="center" vertical="top" wrapText="1"/>
    </xf>
    <xf numFmtId="0" fontId="25" fillId="2" borderId="19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2" fillId="2" borderId="13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top" wrapText="1"/>
    </xf>
    <xf numFmtId="0" fontId="27" fillId="2" borderId="11" xfId="0" applyFont="1" applyFill="1" applyBorder="1" applyAlignment="1">
      <alignment horizontal="center" vertical="top"/>
    </xf>
    <xf numFmtId="0" fontId="23" fillId="2" borderId="11" xfId="0" applyFont="1" applyFill="1" applyBorder="1" applyAlignment="1">
      <alignment horizontal="center" vertical="top" wrapText="1"/>
    </xf>
    <xf numFmtId="0" fontId="27" fillId="2" borderId="1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left" vertical="center"/>
    </xf>
    <xf numFmtId="0" fontId="38" fillId="0" borderId="46" xfId="0" applyFont="1" applyFill="1" applyBorder="1" applyAlignment="1">
      <alignment horizontal="center" vertical="center"/>
    </xf>
    <xf numFmtId="44" fontId="0" fillId="0" borderId="45" xfId="0" applyNumberFormat="1" applyFill="1" applyBorder="1" applyAlignment="1">
      <alignment vertical="center"/>
    </xf>
    <xf numFmtId="0" fontId="11" fillId="0" borderId="43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left" vertical="center"/>
    </xf>
    <xf numFmtId="0" fontId="32" fillId="0" borderId="47" xfId="0" applyFont="1" applyFill="1" applyBorder="1" applyAlignment="1">
      <alignment horizontal="center" vertical="center"/>
    </xf>
    <xf numFmtId="44" fontId="18" fillId="0" borderId="48" xfId="0" applyNumberFormat="1" applyFont="1" applyFill="1" applyBorder="1" applyAlignment="1">
      <alignment horizontal="right" vertical="center"/>
    </xf>
  </cellXfs>
  <cellStyles count="10">
    <cellStyle name="Euro" xfId="2"/>
    <cellStyle name="Euro 2" xfId="4"/>
    <cellStyle name="Excel Built-in Normal" xfId="1"/>
    <cellStyle name="Lien hypertexte 2" xfId="5"/>
    <cellStyle name="Milliers 2" xfId="6"/>
    <cellStyle name="Milliers 3" xfId="7"/>
    <cellStyle name="Normal" xfId="0" builtinId="0"/>
    <cellStyle name="Normal 2" xfId="8"/>
    <cellStyle name="Normal 3" xfId="3"/>
    <cellStyle name="Saisie" xfId="9"/>
  </cellStyles>
  <dxfs count="0"/>
  <tableStyles count="0" defaultTableStyle="TableStyleMedium9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srv-energier\ETUDES\BOTELLA\AF0374-PASSA-Groupe%20Scolaire\Restauration\00-Administratif\AF0374-160111-GROUPE%20SCOLAIRE%20DE%20PASSA-RESTAURATION-FICHE%20CHANTI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Info projet"/>
      <sheetName val="Questions-Réponses Tertiaire"/>
      <sheetName val="CR Réunion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 xml:space="preserve">LOGEMENT </v>
          </cell>
        </row>
        <row r="3">
          <cell r="A3" t="str">
            <v>TERTIAIRE</v>
          </cell>
        </row>
        <row r="6">
          <cell r="A6" t="str">
            <v>SOCIAL</v>
          </cell>
        </row>
        <row r="7">
          <cell r="A7" t="str">
            <v>ACCESSION</v>
          </cell>
        </row>
        <row r="8">
          <cell r="A8" t="str">
            <v>ERP</v>
          </cell>
        </row>
        <row r="9">
          <cell r="A9" t="str">
            <v>CODE TRAVAIL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tabSelected="1" view="pageBreakPreview" zoomScale="115" zoomScaleNormal="115" zoomScaleSheetLayoutView="115" workbookViewId="0">
      <selection activeCell="B6" sqref="B6:E8"/>
    </sheetView>
  </sheetViews>
  <sheetFormatPr baseColWidth="10" defaultRowHeight="14.25" x14ac:dyDescent="0.2"/>
  <cols>
    <col min="1" max="1" width="28.42578125" style="2" customWidth="1"/>
    <col min="2" max="5" width="16.85546875" style="2" customWidth="1"/>
    <col min="6" max="6" width="5.7109375" style="2" customWidth="1"/>
    <col min="7" max="16384" width="11.42578125" style="2"/>
  </cols>
  <sheetData>
    <row r="1" spans="2:5" ht="99.75" customHeight="1" x14ac:dyDescent="0.2"/>
    <row r="2" spans="2:5" ht="60" customHeight="1" x14ac:dyDescent="0.2">
      <c r="B2" s="159" t="s">
        <v>50</v>
      </c>
      <c r="C2" s="160"/>
      <c r="D2" s="160"/>
      <c r="E2" s="161"/>
    </row>
    <row r="3" spans="2:5" ht="20.25" x14ac:dyDescent="0.2">
      <c r="C3" s="3"/>
      <c r="D3" s="3"/>
      <c r="E3" s="3"/>
    </row>
    <row r="4" spans="2:5" ht="81" customHeight="1" x14ac:dyDescent="0.2">
      <c r="B4" s="162" t="s">
        <v>62</v>
      </c>
      <c r="C4" s="163"/>
      <c r="D4" s="163"/>
      <c r="E4" s="164"/>
    </row>
    <row r="6" spans="2:5" ht="130.5" customHeight="1" x14ac:dyDescent="0.2">
      <c r="B6" s="165"/>
      <c r="C6" s="165"/>
      <c r="D6" s="165"/>
      <c r="E6" s="165"/>
    </row>
    <row r="7" spans="2:5" x14ac:dyDescent="0.2">
      <c r="B7" s="165"/>
      <c r="C7" s="165"/>
      <c r="D7" s="165"/>
      <c r="E7" s="165"/>
    </row>
    <row r="8" spans="2:5" ht="95.25" customHeight="1" x14ac:dyDescent="0.2">
      <c r="B8" s="165"/>
      <c r="C8" s="165"/>
      <c r="D8" s="165"/>
      <c r="E8" s="165"/>
    </row>
    <row r="10" spans="2:5" ht="80.25" customHeight="1" x14ac:dyDescent="0.2">
      <c r="B10" s="166" t="s">
        <v>63</v>
      </c>
      <c r="C10" s="167"/>
      <c r="D10" s="168" t="s">
        <v>64</v>
      </c>
      <c r="E10" s="169"/>
    </row>
    <row r="11" spans="2:5" ht="11.25" customHeight="1" x14ac:dyDescent="0.2">
      <c r="B11" s="4"/>
      <c r="C11" s="5"/>
      <c r="D11" s="6"/>
      <c r="E11" s="7"/>
    </row>
    <row r="12" spans="2:5" ht="87.75" customHeight="1" x14ac:dyDescent="0.2">
      <c r="B12" s="155" t="s">
        <v>46</v>
      </c>
      <c r="C12" s="156"/>
      <c r="D12" s="157" t="s">
        <v>65</v>
      </c>
      <c r="E12" s="158"/>
    </row>
    <row r="14" spans="2:5" s="11" customFormat="1" ht="12" x14ac:dyDescent="0.2">
      <c r="B14" s="8" t="s">
        <v>13</v>
      </c>
      <c r="C14" s="9" t="s">
        <v>14</v>
      </c>
      <c r="D14" s="9" t="s">
        <v>15</v>
      </c>
      <c r="E14" s="10" t="s">
        <v>16</v>
      </c>
    </row>
    <row r="15" spans="2:5" s="16" customFormat="1" ht="12" x14ac:dyDescent="0.25">
      <c r="B15" s="12">
        <v>0</v>
      </c>
      <c r="C15" s="13">
        <v>45254</v>
      </c>
      <c r="D15" s="14" t="s">
        <v>47</v>
      </c>
      <c r="E15" s="15" t="s">
        <v>48</v>
      </c>
    </row>
    <row r="16" spans="2:5" x14ac:dyDescent="0.2">
      <c r="B16" s="138"/>
      <c r="C16" s="139"/>
      <c r="D16" s="140"/>
      <c r="E16" s="141"/>
    </row>
    <row r="17" spans="2:11" x14ac:dyDescent="0.2">
      <c r="B17" s="17"/>
      <c r="C17" s="18"/>
      <c r="D17" s="18"/>
      <c r="E17" s="19"/>
    </row>
    <row r="18" spans="2:11" x14ac:dyDescent="0.2">
      <c r="B18" s="20"/>
      <c r="C18" s="21"/>
      <c r="D18" s="21"/>
      <c r="E18" s="22"/>
    </row>
    <row r="22" spans="2:11" x14ac:dyDescent="0.2">
      <c r="H22" s="23"/>
      <c r="I22" s="23"/>
      <c r="J22" s="23"/>
      <c r="K22" s="23"/>
    </row>
    <row r="23" spans="2:11" x14ac:dyDescent="0.2">
      <c r="H23" s="24"/>
      <c r="I23" s="25"/>
      <c r="J23" s="24"/>
      <c r="K23" s="24"/>
    </row>
  </sheetData>
  <sheetProtection selectLockedCells="1"/>
  <mergeCells count="7">
    <mergeCell ref="B12:C12"/>
    <mergeCell ref="D12:E12"/>
    <mergeCell ref="B2:E2"/>
    <mergeCell ref="B4:E4"/>
    <mergeCell ref="B6:E8"/>
    <mergeCell ref="B10:C10"/>
    <mergeCell ref="D10:E10"/>
  </mergeCells>
  <printOptions horizontalCentered="1" verticalCentered="1"/>
  <pageMargins left="0.19685039370078741" right="0" top="0" bottom="0" header="0" footer="0"/>
  <pageSetup paperSize="9" scale="9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view="pageBreakPreview" topLeftCell="A61" zoomScaleSheetLayoutView="100" workbookViewId="0">
      <selection activeCell="B88" sqref="B88"/>
    </sheetView>
  </sheetViews>
  <sheetFormatPr baseColWidth="10" defaultRowHeight="15" x14ac:dyDescent="0.25"/>
  <cols>
    <col min="1" max="1" width="5.5703125" style="50" customWidth="1"/>
    <col min="2" max="2" width="48.7109375" style="40" customWidth="1"/>
    <col min="3" max="3" width="6.140625" style="40" customWidth="1"/>
    <col min="4" max="4" width="6.5703125" style="31" customWidth="1"/>
    <col min="5" max="5" width="6.42578125" style="40" customWidth="1"/>
    <col min="6" max="6" width="12.7109375" style="1" customWidth="1"/>
    <col min="7" max="7" width="18.42578125" style="40" customWidth="1"/>
    <col min="8" max="16384" width="11.42578125" style="40"/>
  </cols>
  <sheetData>
    <row r="1" spans="1:7" ht="32.25" customHeight="1" thickBot="1" x14ac:dyDescent="0.3">
      <c r="A1" s="170" t="s">
        <v>66</v>
      </c>
      <c r="B1" s="171"/>
      <c r="C1" s="171"/>
      <c r="D1" s="171"/>
      <c r="E1" s="171"/>
      <c r="F1" s="171"/>
      <c r="G1" s="172"/>
    </row>
    <row r="2" spans="1:7" ht="15.75" thickBot="1" x14ac:dyDescent="0.3"/>
    <row r="3" spans="1:7" ht="22.5" customHeight="1" thickBot="1" x14ac:dyDescent="0.3">
      <c r="A3" s="42"/>
      <c r="B3" s="52" t="s">
        <v>6</v>
      </c>
      <c r="C3" s="52" t="s">
        <v>2</v>
      </c>
      <c r="D3" s="52" t="s">
        <v>5</v>
      </c>
      <c r="E3" s="52" t="s">
        <v>3</v>
      </c>
      <c r="F3" s="52" t="s">
        <v>8</v>
      </c>
      <c r="G3" s="52" t="s">
        <v>4</v>
      </c>
    </row>
    <row r="4" spans="1:7" s="37" customFormat="1" ht="20.100000000000001" customHeight="1" x14ac:dyDescent="0.25">
      <c r="A4" s="62">
        <v>0</v>
      </c>
      <c r="B4" s="63" t="s">
        <v>26</v>
      </c>
      <c r="C4" s="64"/>
      <c r="D4" s="65"/>
      <c r="E4" s="66"/>
      <c r="F4" s="67"/>
      <c r="G4" s="68"/>
    </row>
    <row r="5" spans="1:7" s="37" customFormat="1" ht="15" customHeight="1" x14ac:dyDescent="0.25">
      <c r="A5" s="28"/>
      <c r="B5" s="69" t="s">
        <v>67</v>
      </c>
      <c r="C5" s="49" t="s">
        <v>0</v>
      </c>
      <c r="D5" s="46">
        <v>1</v>
      </c>
      <c r="E5" s="54"/>
      <c r="F5" s="59"/>
      <c r="G5" s="55">
        <f>D5*F5</f>
        <v>0</v>
      </c>
    </row>
    <row r="6" spans="1:7" s="37" customFormat="1" ht="15" customHeight="1" x14ac:dyDescent="0.25">
      <c r="A6" s="39"/>
      <c r="B6" s="69" t="s">
        <v>21</v>
      </c>
      <c r="C6" s="49" t="s">
        <v>0</v>
      </c>
      <c r="D6" s="46">
        <v>1</v>
      </c>
      <c r="E6" s="54"/>
      <c r="F6" s="59"/>
      <c r="G6" s="55">
        <f>D6*F6</f>
        <v>0</v>
      </c>
    </row>
    <row r="7" spans="1:7" s="37" customFormat="1" ht="15" customHeight="1" x14ac:dyDescent="0.25">
      <c r="A7" s="34"/>
      <c r="B7" s="69" t="s">
        <v>22</v>
      </c>
      <c r="C7" s="49" t="s">
        <v>0</v>
      </c>
      <c r="D7" s="46">
        <v>1</v>
      </c>
      <c r="E7" s="54"/>
      <c r="F7" s="59"/>
      <c r="G7" s="55">
        <f>D7*F7</f>
        <v>0</v>
      </c>
    </row>
    <row r="8" spans="1:7" s="37" customFormat="1" ht="31.5" customHeight="1" thickBot="1" x14ac:dyDescent="0.3">
      <c r="A8" s="34"/>
      <c r="B8" s="48" t="s">
        <v>23</v>
      </c>
      <c r="C8" s="49" t="s">
        <v>0</v>
      </c>
      <c r="D8" s="46">
        <v>1</v>
      </c>
      <c r="E8" s="54"/>
      <c r="F8" s="59"/>
      <c r="G8" s="55">
        <f>D8*F8</f>
        <v>0</v>
      </c>
    </row>
    <row r="9" spans="1:7" s="37" customFormat="1" ht="15" customHeight="1" thickBot="1" x14ac:dyDescent="0.3">
      <c r="A9" s="34"/>
      <c r="B9" s="51" t="s">
        <v>12</v>
      </c>
      <c r="C9" s="35"/>
      <c r="D9" s="26"/>
      <c r="E9" s="70"/>
      <c r="F9" s="61"/>
      <c r="G9" s="123">
        <f>SUM(G5:G8)</f>
        <v>0</v>
      </c>
    </row>
    <row r="10" spans="1:7" s="37" customFormat="1" ht="15" customHeight="1" x14ac:dyDescent="0.25">
      <c r="A10" s="34"/>
      <c r="B10" s="33"/>
      <c r="C10" s="30"/>
      <c r="D10" s="46"/>
      <c r="E10" s="54"/>
      <c r="F10" s="59"/>
      <c r="G10" s="55"/>
    </row>
    <row r="11" spans="1:7" s="31" customFormat="1" ht="15" customHeight="1" x14ac:dyDescent="0.25">
      <c r="A11" s="34"/>
      <c r="B11" s="27"/>
      <c r="C11" s="35"/>
      <c r="D11" s="26"/>
      <c r="E11" s="70"/>
      <c r="F11" s="61"/>
      <c r="G11" s="55"/>
    </row>
    <row r="12" spans="1:7" s="37" customFormat="1" ht="20.100000000000001" customHeight="1" x14ac:dyDescent="0.25">
      <c r="A12" s="62">
        <v>1</v>
      </c>
      <c r="B12" s="63" t="s">
        <v>27</v>
      </c>
      <c r="C12" s="64"/>
      <c r="D12" s="65"/>
      <c r="E12" s="66"/>
      <c r="F12" s="67"/>
      <c r="G12" s="68"/>
    </row>
    <row r="13" spans="1:7" s="37" customFormat="1" ht="20.100000000000001" customHeight="1" x14ac:dyDescent="0.25">
      <c r="A13" s="28" t="s">
        <v>17</v>
      </c>
      <c r="B13" s="71" t="s">
        <v>68</v>
      </c>
      <c r="C13" s="72"/>
      <c r="D13" s="26"/>
      <c r="E13" s="72"/>
      <c r="F13" s="73"/>
      <c r="G13" s="55"/>
    </row>
    <row r="14" spans="1:7" s="37" customFormat="1" ht="15.75" thickBot="1" x14ac:dyDescent="0.3">
      <c r="A14" s="39"/>
      <c r="B14" s="29" t="s">
        <v>69</v>
      </c>
      <c r="C14" s="30" t="s">
        <v>1</v>
      </c>
      <c r="D14" s="46">
        <v>1</v>
      </c>
      <c r="E14" s="74"/>
      <c r="F14" s="61"/>
      <c r="G14" s="124">
        <f t="shared" ref="G14" si="0">D14*F14</f>
        <v>0</v>
      </c>
    </row>
    <row r="15" spans="1:7" s="37" customFormat="1" ht="15" customHeight="1" thickBot="1" x14ac:dyDescent="0.3">
      <c r="A15" s="28"/>
      <c r="B15" s="51" t="s">
        <v>12</v>
      </c>
      <c r="C15" s="35"/>
      <c r="D15" s="26"/>
      <c r="E15" s="70"/>
      <c r="F15" s="61"/>
      <c r="G15" s="123">
        <f>SUM(G14:G14)</f>
        <v>0</v>
      </c>
    </row>
    <row r="16" spans="1:7" s="37" customFormat="1" x14ac:dyDescent="0.25">
      <c r="A16" s="39"/>
      <c r="B16" s="27"/>
      <c r="C16" s="35"/>
      <c r="D16" s="26"/>
      <c r="E16" s="70"/>
      <c r="F16" s="61"/>
      <c r="G16" s="55"/>
    </row>
    <row r="17" spans="1:11" s="43" customFormat="1" ht="15" customHeight="1" x14ac:dyDescent="0.25">
      <c r="A17" s="28"/>
      <c r="B17" s="27"/>
      <c r="C17" s="35"/>
      <c r="D17" s="26"/>
      <c r="E17" s="70"/>
      <c r="F17" s="61"/>
      <c r="G17" s="55"/>
    </row>
    <row r="18" spans="1:11" s="43" customFormat="1" ht="15" customHeight="1" x14ac:dyDescent="0.25">
      <c r="A18" s="62">
        <v>2</v>
      </c>
      <c r="B18" s="63" t="s">
        <v>28</v>
      </c>
      <c r="C18" s="64"/>
      <c r="D18" s="65"/>
      <c r="E18" s="66"/>
      <c r="F18" s="67"/>
      <c r="G18" s="68"/>
    </row>
    <row r="19" spans="1:11" s="43" customFormat="1" x14ac:dyDescent="0.25">
      <c r="A19" s="28" t="s">
        <v>18</v>
      </c>
      <c r="B19" s="75" t="s">
        <v>29</v>
      </c>
      <c r="C19" s="47"/>
      <c r="D19" s="47"/>
      <c r="E19" s="76"/>
      <c r="F19" s="77"/>
      <c r="G19" s="78"/>
    </row>
    <row r="20" spans="1:11" s="43" customFormat="1" ht="15" customHeight="1" thickBot="1" x14ac:dyDescent="0.3">
      <c r="A20" s="34"/>
      <c r="B20" s="79" t="s">
        <v>30</v>
      </c>
      <c r="C20" s="30" t="s">
        <v>1</v>
      </c>
      <c r="D20" s="46">
        <v>1</v>
      </c>
      <c r="E20" s="35"/>
      <c r="F20" s="77"/>
      <c r="G20" s="122">
        <f>D20*F20</f>
        <v>0</v>
      </c>
    </row>
    <row r="21" spans="1:11" s="43" customFormat="1" ht="15" customHeight="1" thickBot="1" x14ac:dyDescent="0.3">
      <c r="A21" s="28"/>
      <c r="B21" s="51" t="s">
        <v>12</v>
      </c>
      <c r="C21" s="35"/>
      <c r="D21" s="26"/>
      <c r="E21" s="70"/>
      <c r="F21" s="61"/>
      <c r="G21" s="123">
        <f>SUM(G20)</f>
        <v>0</v>
      </c>
    </row>
    <row r="22" spans="1:11" s="43" customFormat="1" ht="15" customHeight="1" x14ac:dyDescent="0.25">
      <c r="A22" s="34"/>
      <c r="B22" s="27"/>
      <c r="C22" s="35"/>
      <c r="D22" s="26"/>
      <c r="E22" s="35"/>
      <c r="F22" s="77"/>
      <c r="G22" s="55"/>
    </row>
    <row r="23" spans="1:11" s="43" customFormat="1" ht="15" customHeight="1" x14ac:dyDescent="0.25">
      <c r="A23" s="28" t="s">
        <v>19</v>
      </c>
      <c r="B23" s="80" t="s">
        <v>60</v>
      </c>
      <c r="C23" s="49"/>
      <c r="D23" s="58"/>
      <c r="E23" s="35"/>
      <c r="F23" s="61"/>
      <c r="G23" s="55"/>
    </row>
    <row r="24" spans="1:11" s="43" customFormat="1" ht="15" customHeight="1" x14ac:dyDescent="0.25">
      <c r="A24" s="34"/>
      <c r="B24" s="56" t="s">
        <v>70</v>
      </c>
      <c r="C24" s="49" t="s">
        <v>0</v>
      </c>
      <c r="D24" s="46">
        <v>1</v>
      </c>
      <c r="E24" s="35"/>
      <c r="F24" s="61"/>
      <c r="G24" s="55">
        <f t="shared" ref="G24:G27" si="1">D24*F24</f>
        <v>0</v>
      </c>
    </row>
    <row r="25" spans="1:11" s="43" customFormat="1" ht="15" customHeight="1" x14ac:dyDescent="0.25">
      <c r="A25" s="34"/>
      <c r="B25" s="56" t="s">
        <v>71</v>
      </c>
      <c r="C25" s="49" t="s">
        <v>0</v>
      </c>
      <c r="D25" s="46">
        <v>1</v>
      </c>
      <c r="E25" s="35"/>
      <c r="F25" s="61"/>
      <c r="G25" s="124">
        <f t="shared" ref="G25" si="2">D25*F25</f>
        <v>0</v>
      </c>
    </row>
    <row r="26" spans="1:11" s="37" customFormat="1" x14ac:dyDescent="0.25">
      <c r="A26" s="34"/>
      <c r="B26" s="56" t="s">
        <v>72</v>
      </c>
      <c r="C26" s="49" t="s">
        <v>0</v>
      </c>
      <c r="D26" s="46">
        <v>1</v>
      </c>
      <c r="E26" s="35"/>
      <c r="F26" s="61"/>
      <c r="G26" s="124">
        <f t="shared" si="1"/>
        <v>0</v>
      </c>
    </row>
    <row r="27" spans="1:11" s="37" customFormat="1" ht="15" customHeight="1" x14ac:dyDescent="0.25">
      <c r="A27" s="34"/>
      <c r="B27" s="56" t="s">
        <v>73</v>
      </c>
      <c r="C27" s="49" t="s">
        <v>0</v>
      </c>
      <c r="D27" s="46">
        <v>1</v>
      </c>
      <c r="E27" s="35"/>
      <c r="F27" s="61"/>
      <c r="G27" s="55">
        <f t="shared" si="1"/>
        <v>0</v>
      </c>
    </row>
    <row r="28" spans="1:11" s="37" customFormat="1" x14ac:dyDescent="0.25">
      <c r="A28" s="34"/>
      <c r="B28" s="56" t="s">
        <v>74</v>
      </c>
      <c r="C28" s="49" t="s">
        <v>0</v>
      </c>
      <c r="D28" s="46">
        <v>1</v>
      </c>
      <c r="E28" s="35"/>
      <c r="F28" s="61"/>
      <c r="G28" s="55">
        <f t="shared" ref="G28:G29" si="3">D28*F28</f>
        <v>0</v>
      </c>
    </row>
    <row r="29" spans="1:11" s="37" customFormat="1" x14ac:dyDescent="0.25">
      <c r="A29" s="34"/>
      <c r="B29" s="56" t="s">
        <v>75</v>
      </c>
      <c r="C29" s="49" t="s">
        <v>0</v>
      </c>
      <c r="D29" s="46">
        <v>50</v>
      </c>
      <c r="E29" s="35"/>
      <c r="F29" s="61"/>
      <c r="G29" s="124">
        <f t="shared" si="3"/>
        <v>0</v>
      </c>
      <c r="I29" s="135"/>
      <c r="J29" s="135"/>
      <c r="K29" s="135"/>
    </row>
    <row r="30" spans="1:11" s="37" customFormat="1" ht="15" customHeight="1" x14ac:dyDescent="0.25">
      <c r="A30" s="34"/>
      <c r="B30" s="56" t="s">
        <v>76</v>
      </c>
      <c r="C30" s="49" t="s">
        <v>0</v>
      </c>
      <c r="D30" s="46">
        <v>3</v>
      </c>
      <c r="E30" s="35"/>
      <c r="F30" s="61"/>
      <c r="G30" s="55">
        <f t="shared" ref="G30:G32" si="4">D30*F30</f>
        <v>0</v>
      </c>
      <c r="I30" s="136"/>
      <c r="J30" s="135"/>
      <c r="K30" s="135"/>
    </row>
    <row r="31" spans="1:11" s="43" customFormat="1" ht="15" customHeight="1" x14ac:dyDescent="0.25">
      <c r="A31" s="34"/>
      <c r="B31" s="56" t="s">
        <v>77</v>
      </c>
      <c r="C31" s="49" t="s">
        <v>0</v>
      </c>
      <c r="D31" s="46">
        <v>1</v>
      </c>
      <c r="E31" s="35"/>
      <c r="F31" s="61"/>
      <c r="G31" s="55">
        <f t="shared" si="4"/>
        <v>0</v>
      </c>
      <c r="I31" s="136"/>
      <c r="J31" s="137"/>
      <c r="K31" s="135"/>
    </row>
    <row r="32" spans="1:11" s="37" customFormat="1" ht="15" customHeight="1" x14ac:dyDescent="0.25">
      <c r="A32" s="34"/>
      <c r="B32" s="56" t="s">
        <v>84</v>
      </c>
      <c r="C32" s="49" t="s">
        <v>0</v>
      </c>
      <c r="D32" s="46">
        <v>2</v>
      </c>
      <c r="E32" s="35"/>
      <c r="F32" s="61"/>
      <c r="G32" s="55">
        <f t="shared" si="4"/>
        <v>0</v>
      </c>
    </row>
    <row r="33" spans="1:7" s="37" customFormat="1" ht="15" customHeight="1" x14ac:dyDescent="0.25">
      <c r="A33" s="34"/>
      <c r="B33" s="56" t="s">
        <v>78</v>
      </c>
      <c r="C33" s="49" t="s">
        <v>0</v>
      </c>
      <c r="D33" s="46">
        <v>1</v>
      </c>
      <c r="E33" s="35"/>
      <c r="F33" s="61"/>
      <c r="G33" s="55">
        <f t="shared" ref="G33:G35" si="5">D33*F33</f>
        <v>0</v>
      </c>
    </row>
    <row r="34" spans="1:7" ht="15" customHeight="1" x14ac:dyDescent="0.25">
      <c r="A34" s="34"/>
      <c r="B34" s="56" t="s">
        <v>79</v>
      </c>
      <c r="C34" s="49" t="s">
        <v>0</v>
      </c>
      <c r="D34" s="46">
        <v>1</v>
      </c>
      <c r="E34" s="35"/>
      <c r="F34" s="61"/>
      <c r="G34" s="55">
        <f t="shared" si="5"/>
        <v>0</v>
      </c>
    </row>
    <row r="35" spans="1:7" x14ac:dyDescent="0.25">
      <c r="A35" s="34"/>
      <c r="B35" s="56" t="s">
        <v>81</v>
      </c>
      <c r="C35" s="49" t="s">
        <v>0</v>
      </c>
      <c r="D35" s="46">
        <v>1</v>
      </c>
      <c r="E35" s="35"/>
      <c r="F35" s="61"/>
      <c r="G35" s="55">
        <f t="shared" si="5"/>
        <v>0</v>
      </c>
    </row>
    <row r="36" spans="1:7" ht="15.75" thickBot="1" x14ac:dyDescent="0.3">
      <c r="A36" s="34"/>
      <c r="B36" s="56" t="s">
        <v>80</v>
      </c>
      <c r="C36" s="49" t="s">
        <v>0</v>
      </c>
      <c r="D36" s="46">
        <v>1</v>
      </c>
      <c r="E36" s="35"/>
      <c r="F36" s="61"/>
      <c r="G36" s="55">
        <f t="shared" ref="G36" si="6">D36*F36</f>
        <v>0</v>
      </c>
    </row>
    <row r="37" spans="1:7" ht="16.5" thickBot="1" x14ac:dyDescent="0.3">
      <c r="A37" s="28"/>
      <c r="B37" s="51" t="s">
        <v>12</v>
      </c>
      <c r="C37" s="87"/>
      <c r="D37" s="57"/>
      <c r="E37" s="38"/>
      <c r="F37" s="88"/>
      <c r="G37" s="123">
        <f>SUM(G24:G36)</f>
        <v>0</v>
      </c>
    </row>
    <row r="38" spans="1:7" x14ac:dyDescent="0.25">
      <c r="A38" s="34"/>
      <c r="B38" s="27"/>
      <c r="C38" s="35"/>
      <c r="D38" s="26"/>
      <c r="E38" s="35"/>
      <c r="F38" s="77"/>
      <c r="G38" s="55"/>
    </row>
    <row r="39" spans="1:7" x14ac:dyDescent="0.25">
      <c r="A39" s="28" t="s">
        <v>31</v>
      </c>
      <c r="B39" s="80" t="s">
        <v>61</v>
      </c>
      <c r="C39" s="49"/>
      <c r="D39" s="58"/>
      <c r="E39" s="35"/>
      <c r="F39" s="61"/>
      <c r="G39" s="55"/>
    </row>
    <row r="40" spans="1:7" x14ac:dyDescent="0.25">
      <c r="A40" s="34"/>
      <c r="B40" s="36" t="s">
        <v>82</v>
      </c>
      <c r="C40" s="49" t="s">
        <v>0</v>
      </c>
      <c r="D40" s="46">
        <v>1</v>
      </c>
      <c r="E40" s="35"/>
      <c r="F40" s="61"/>
      <c r="G40" s="124">
        <f t="shared" ref="G40:G42" si="7">D40*F40</f>
        <v>0</v>
      </c>
    </row>
    <row r="41" spans="1:7" x14ac:dyDescent="0.25">
      <c r="A41" s="34"/>
      <c r="B41" s="36" t="s">
        <v>83</v>
      </c>
      <c r="C41" s="49" t="s">
        <v>0</v>
      </c>
      <c r="D41" s="46">
        <v>7</v>
      </c>
      <c r="E41" s="35"/>
      <c r="F41" s="61"/>
      <c r="G41" s="124">
        <f t="shared" si="7"/>
        <v>0</v>
      </c>
    </row>
    <row r="42" spans="1:7" x14ac:dyDescent="0.25">
      <c r="A42" s="34"/>
      <c r="B42" s="36" t="s">
        <v>85</v>
      </c>
      <c r="C42" s="49" t="s">
        <v>0</v>
      </c>
      <c r="D42" s="46">
        <v>75</v>
      </c>
      <c r="E42" s="35"/>
      <c r="F42" s="61"/>
      <c r="G42" s="124">
        <f t="shared" si="7"/>
        <v>0</v>
      </c>
    </row>
    <row r="43" spans="1:7" x14ac:dyDescent="0.25">
      <c r="A43" s="34"/>
      <c r="B43" s="36" t="s">
        <v>109</v>
      </c>
      <c r="C43" s="49" t="s">
        <v>0</v>
      </c>
      <c r="D43" s="46">
        <v>7</v>
      </c>
      <c r="E43" s="35"/>
      <c r="F43" s="61"/>
      <c r="G43" s="124">
        <f t="shared" ref="G43" si="8">D43*F43</f>
        <v>0</v>
      </c>
    </row>
    <row r="44" spans="1:7" x14ac:dyDescent="0.25">
      <c r="A44" s="34"/>
      <c r="B44" s="36" t="s">
        <v>86</v>
      </c>
      <c r="C44" s="49" t="s">
        <v>1</v>
      </c>
      <c r="D44" s="46">
        <v>1</v>
      </c>
      <c r="E44" s="35"/>
      <c r="F44" s="127"/>
      <c r="G44" s="124">
        <f t="shared" ref="G44" si="9">D44*F44</f>
        <v>0</v>
      </c>
    </row>
    <row r="45" spans="1:7" x14ac:dyDescent="0.25">
      <c r="A45" s="34"/>
      <c r="B45" s="36" t="s">
        <v>59</v>
      </c>
      <c r="C45" s="49" t="s">
        <v>1</v>
      </c>
      <c r="D45" s="46">
        <v>1</v>
      </c>
      <c r="E45" s="35"/>
      <c r="F45" s="61"/>
      <c r="G45" s="124">
        <f>D45*F45</f>
        <v>0</v>
      </c>
    </row>
    <row r="46" spans="1:7" x14ac:dyDescent="0.25">
      <c r="A46" s="39"/>
      <c r="B46" s="36" t="s">
        <v>51</v>
      </c>
      <c r="C46" s="49" t="s">
        <v>1</v>
      </c>
      <c r="D46" s="46">
        <v>1</v>
      </c>
      <c r="E46" s="35"/>
      <c r="F46" s="61"/>
      <c r="G46" s="124">
        <f>D46*F46</f>
        <v>0</v>
      </c>
    </row>
    <row r="47" spans="1:7" ht="15.75" thickBot="1" x14ac:dyDescent="0.3">
      <c r="A47" s="34"/>
      <c r="B47" s="36" t="s">
        <v>25</v>
      </c>
      <c r="C47" s="49" t="s">
        <v>1</v>
      </c>
      <c r="D47" s="46">
        <v>1</v>
      </c>
      <c r="E47" s="35"/>
      <c r="F47" s="61"/>
      <c r="G47" s="122">
        <f>D47*F47</f>
        <v>0</v>
      </c>
    </row>
    <row r="48" spans="1:7" ht="16.5" thickBot="1" x14ac:dyDescent="0.3">
      <c r="A48" s="34"/>
      <c r="B48" s="51" t="s">
        <v>12</v>
      </c>
      <c r="C48" s="87"/>
      <c r="D48" s="57"/>
      <c r="E48" s="38"/>
      <c r="F48" s="88"/>
      <c r="G48" s="123">
        <f>SUM(G40:G47)</f>
        <v>0</v>
      </c>
    </row>
    <row r="49" spans="1:7" x14ac:dyDescent="0.25">
      <c r="A49" s="28"/>
      <c r="B49" s="89"/>
      <c r="C49" s="90"/>
      <c r="D49" s="91"/>
      <c r="E49" s="83"/>
      <c r="F49" s="85"/>
      <c r="G49" s="86"/>
    </row>
    <row r="50" spans="1:7" ht="15.75" x14ac:dyDescent="0.25">
      <c r="A50" s="62">
        <v>3</v>
      </c>
      <c r="B50" s="63" t="s">
        <v>32</v>
      </c>
      <c r="C50" s="64"/>
      <c r="D50" s="65"/>
      <c r="E50" s="66"/>
      <c r="F50" s="67"/>
      <c r="G50" s="68"/>
    </row>
    <row r="51" spans="1:7" x14ac:dyDescent="0.25">
      <c r="A51" s="28" t="s">
        <v>33</v>
      </c>
      <c r="B51" s="80" t="s">
        <v>34</v>
      </c>
      <c r="C51" s="92"/>
      <c r="D51" s="93"/>
      <c r="E51" s="72"/>
      <c r="F51" s="73"/>
      <c r="G51" s="55"/>
    </row>
    <row r="52" spans="1:7" x14ac:dyDescent="0.25">
      <c r="A52" s="34"/>
      <c r="B52" s="81" t="s">
        <v>20</v>
      </c>
      <c r="C52" s="49" t="s">
        <v>1</v>
      </c>
      <c r="D52" s="46">
        <v>1</v>
      </c>
      <c r="E52" s="35"/>
      <c r="F52" s="61"/>
      <c r="G52" s="55">
        <f>D52*F52</f>
        <v>0</v>
      </c>
    </row>
    <row r="53" spans="1:7" ht="30.75" thickBot="1" x14ac:dyDescent="0.3">
      <c r="A53" s="34"/>
      <c r="B53" s="81" t="s">
        <v>112</v>
      </c>
      <c r="C53" s="49" t="s">
        <v>1</v>
      </c>
      <c r="D53" s="46">
        <v>1</v>
      </c>
      <c r="E53" s="35"/>
      <c r="F53" s="61"/>
      <c r="G53" s="55">
        <f>D53*F53</f>
        <v>0</v>
      </c>
    </row>
    <row r="54" spans="1:7" ht="16.5" thickBot="1" x14ac:dyDescent="0.3">
      <c r="A54" s="28"/>
      <c r="B54" s="51" t="s">
        <v>12</v>
      </c>
      <c r="C54" s="35"/>
      <c r="D54" s="46"/>
      <c r="E54" s="35"/>
      <c r="F54" s="61"/>
      <c r="G54" s="123">
        <f>SUM(G52:G53)</f>
        <v>0</v>
      </c>
    </row>
    <row r="55" spans="1:7" x14ac:dyDescent="0.25">
      <c r="A55" s="34"/>
      <c r="B55" s="82"/>
      <c r="C55" s="83"/>
      <c r="D55" s="84"/>
      <c r="E55" s="83"/>
      <c r="F55" s="85"/>
      <c r="G55" s="86"/>
    </row>
    <row r="56" spans="1:7" x14ac:dyDescent="0.25">
      <c r="A56" s="28" t="s">
        <v>35</v>
      </c>
      <c r="B56" s="80" t="s">
        <v>36</v>
      </c>
      <c r="C56" s="92"/>
      <c r="D56" s="93"/>
      <c r="E56" s="72"/>
      <c r="F56" s="73"/>
      <c r="G56" s="55"/>
    </row>
    <row r="57" spans="1:7" x14ac:dyDescent="0.25">
      <c r="A57" s="34"/>
      <c r="B57" s="94" t="s">
        <v>52</v>
      </c>
      <c r="C57" s="49" t="s">
        <v>0</v>
      </c>
      <c r="D57" s="46">
        <v>431</v>
      </c>
      <c r="E57" s="35"/>
      <c r="F57" s="61"/>
      <c r="G57" s="55">
        <f t="shared" ref="G57:G61" si="10">D57*F57</f>
        <v>0</v>
      </c>
    </row>
    <row r="58" spans="1:7" ht="30" x14ac:dyDescent="0.25">
      <c r="A58" s="34"/>
      <c r="B58" s="69" t="s">
        <v>87</v>
      </c>
      <c r="C58" s="49" t="s">
        <v>0</v>
      </c>
      <c r="D58" s="46">
        <v>15</v>
      </c>
      <c r="E58" s="35"/>
      <c r="F58" s="61"/>
      <c r="G58" s="55">
        <f t="shared" ref="G58" si="11">D58*F58</f>
        <v>0</v>
      </c>
    </row>
    <row r="59" spans="1:7" x14ac:dyDescent="0.25">
      <c r="A59" s="34"/>
      <c r="B59" s="94" t="s">
        <v>88</v>
      </c>
      <c r="C59" s="49" t="s">
        <v>0</v>
      </c>
      <c r="D59" s="46">
        <v>87</v>
      </c>
      <c r="E59" s="35"/>
      <c r="F59" s="61"/>
      <c r="G59" s="55">
        <f t="shared" si="10"/>
        <v>0</v>
      </c>
    </row>
    <row r="60" spans="1:7" x14ac:dyDescent="0.25">
      <c r="A60" s="34"/>
      <c r="B60" s="94" t="s">
        <v>89</v>
      </c>
      <c r="C60" s="49" t="s">
        <v>0</v>
      </c>
      <c r="D60" s="46">
        <v>38</v>
      </c>
      <c r="E60" s="35"/>
      <c r="F60" s="61"/>
      <c r="G60" s="55">
        <f t="shared" ref="G60" si="12">D60*F60</f>
        <v>0</v>
      </c>
    </row>
    <row r="61" spans="1:7" x14ac:dyDescent="0.25">
      <c r="A61" s="34"/>
      <c r="B61" s="94" t="s">
        <v>90</v>
      </c>
      <c r="C61" s="49" t="s">
        <v>0</v>
      </c>
      <c r="D61" s="58">
        <v>164</v>
      </c>
      <c r="E61" s="35"/>
      <c r="F61" s="61"/>
      <c r="G61" s="55">
        <f t="shared" si="10"/>
        <v>0</v>
      </c>
    </row>
    <row r="62" spans="1:7" ht="15.75" thickBot="1" x14ac:dyDescent="0.3">
      <c r="A62" s="34"/>
      <c r="B62" s="94" t="s">
        <v>91</v>
      </c>
      <c r="C62" s="49" t="s">
        <v>0</v>
      </c>
      <c r="D62" s="58">
        <v>8</v>
      </c>
      <c r="E62" s="35"/>
      <c r="F62" s="61"/>
      <c r="G62" s="55">
        <f t="shared" ref="G62" si="13">D62*F62</f>
        <v>0</v>
      </c>
    </row>
    <row r="63" spans="1:7" ht="16.5" thickBot="1" x14ac:dyDescent="0.3">
      <c r="A63" s="28"/>
      <c r="B63" s="51" t="s">
        <v>12</v>
      </c>
      <c r="C63" s="35"/>
      <c r="D63" s="46"/>
      <c r="E63" s="70"/>
      <c r="F63" s="61"/>
      <c r="G63" s="123">
        <f>SUM(G57:G62)</f>
        <v>0</v>
      </c>
    </row>
    <row r="64" spans="1:7" x14ac:dyDescent="0.25">
      <c r="A64" s="39"/>
      <c r="B64" s="82"/>
      <c r="C64" s="83"/>
      <c r="D64" s="84"/>
      <c r="E64" s="83"/>
      <c r="F64" s="85"/>
      <c r="G64" s="86"/>
    </row>
    <row r="65" spans="1:7" x14ac:dyDescent="0.25">
      <c r="A65" s="28" t="s">
        <v>37</v>
      </c>
      <c r="B65" s="80" t="s">
        <v>39</v>
      </c>
      <c r="C65" s="49"/>
      <c r="D65" s="58"/>
      <c r="E65" s="60"/>
      <c r="F65" s="61"/>
      <c r="G65" s="95"/>
    </row>
    <row r="66" spans="1:7" x14ac:dyDescent="0.25">
      <c r="A66" s="39"/>
      <c r="B66" s="94" t="s">
        <v>56</v>
      </c>
      <c r="C66" s="49" t="s">
        <v>0</v>
      </c>
      <c r="D66" s="58">
        <v>12</v>
      </c>
      <c r="E66" s="74"/>
      <c r="F66" s="61"/>
      <c r="G66" s="55">
        <f t="shared" ref="G66" si="14">D66*F66</f>
        <v>0</v>
      </c>
    </row>
    <row r="67" spans="1:7" x14ac:dyDescent="0.25">
      <c r="A67" s="39"/>
      <c r="B67" s="94" t="s">
        <v>57</v>
      </c>
      <c r="C67" s="49" t="s">
        <v>0</v>
      </c>
      <c r="D67" s="58">
        <v>129</v>
      </c>
      <c r="E67" s="74"/>
      <c r="F67" s="61"/>
      <c r="G67" s="55">
        <f t="shared" ref="G67:G69" si="15">D67*F67</f>
        <v>0</v>
      </c>
    </row>
    <row r="68" spans="1:7" x14ac:dyDescent="0.25">
      <c r="A68" s="39"/>
      <c r="B68" s="94" t="s">
        <v>92</v>
      </c>
      <c r="C68" s="49" t="s">
        <v>0</v>
      </c>
      <c r="D68" s="58">
        <v>129</v>
      </c>
      <c r="E68" s="74"/>
      <c r="F68" s="61"/>
      <c r="G68" s="55">
        <f t="shared" si="15"/>
        <v>0</v>
      </c>
    </row>
    <row r="69" spans="1:7" x14ac:dyDescent="0.25">
      <c r="A69" s="39"/>
      <c r="B69" s="94" t="s">
        <v>93</v>
      </c>
      <c r="C69" s="49" t="s">
        <v>1</v>
      </c>
      <c r="D69" s="58">
        <v>1</v>
      </c>
      <c r="E69" s="74"/>
      <c r="F69" s="61"/>
      <c r="G69" s="55">
        <f t="shared" si="15"/>
        <v>0</v>
      </c>
    </row>
    <row r="70" spans="1:7" ht="15.75" thickBot="1" x14ac:dyDescent="0.3">
      <c r="A70" s="39"/>
      <c r="B70" s="94" t="s">
        <v>94</v>
      </c>
      <c r="C70" s="49" t="s">
        <v>0</v>
      </c>
      <c r="D70" s="58">
        <v>65</v>
      </c>
      <c r="E70" s="74"/>
      <c r="F70" s="61"/>
      <c r="G70" s="55">
        <f t="shared" ref="G70" si="16">D70*F70</f>
        <v>0</v>
      </c>
    </row>
    <row r="71" spans="1:7" ht="16.5" thickBot="1" x14ac:dyDescent="0.3">
      <c r="A71" s="28"/>
      <c r="B71" s="51" t="s">
        <v>12</v>
      </c>
      <c r="C71" s="35"/>
      <c r="D71" s="46"/>
      <c r="E71" s="35"/>
      <c r="F71" s="61"/>
      <c r="G71" s="123">
        <f>SUM(G66:G70)</f>
        <v>0</v>
      </c>
    </row>
    <row r="72" spans="1:7" x14ac:dyDescent="0.25">
      <c r="A72" s="39"/>
      <c r="B72" s="27"/>
      <c r="C72" s="35"/>
      <c r="D72" s="58"/>
      <c r="E72" s="35"/>
      <c r="F72" s="61"/>
      <c r="G72" s="55"/>
    </row>
    <row r="73" spans="1:7" x14ac:dyDescent="0.25">
      <c r="A73" s="28" t="s">
        <v>38</v>
      </c>
      <c r="B73" s="80" t="s">
        <v>40</v>
      </c>
      <c r="C73" s="46"/>
      <c r="D73" s="46"/>
      <c r="E73" s="54"/>
      <c r="F73" s="59"/>
      <c r="G73" s="55"/>
    </row>
    <row r="74" spans="1:7" x14ac:dyDescent="0.25">
      <c r="A74" s="45"/>
      <c r="B74" s="126" t="s">
        <v>95</v>
      </c>
      <c r="C74" s="49"/>
      <c r="D74" s="58"/>
      <c r="E74" s="74"/>
      <c r="F74" s="61"/>
      <c r="G74" s="55"/>
    </row>
    <row r="75" spans="1:7" ht="15.75" thickBot="1" x14ac:dyDescent="0.3">
      <c r="A75" s="45"/>
      <c r="B75" s="94" t="s">
        <v>96</v>
      </c>
      <c r="C75" s="49" t="s">
        <v>0</v>
      </c>
      <c r="D75" s="58">
        <v>7</v>
      </c>
      <c r="E75" s="74"/>
      <c r="F75" s="61"/>
      <c r="G75" s="55">
        <f t="shared" ref="G75" si="17">D75*F75</f>
        <v>0</v>
      </c>
    </row>
    <row r="76" spans="1:7" ht="16.5" thickBot="1" x14ac:dyDescent="0.3">
      <c r="A76" s="62"/>
      <c r="B76" s="51" t="s">
        <v>12</v>
      </c>
      <c r="C76" s="35"/>
      <c r="D76" s="46"/>
      <c r="E76" s="35"/>
      <c r="F76" s="61"/>
      <c r="G76" s="123">
        <f>SUM(G75)</f>
        <v>0</v>
      </c>
    </row>
    <row r="77" spans="1:7" x14ac:dyDescent="0.25">
      <c r="A77" s="28"/>
      <c r="B77" s="96"/>
      <c r="C77" s="97"/>
      <c r="D77" s="91"/>
      <c r="E77" s="83"/>
      <c r="F77" s="85"/>
      <c r="G77" s="86"/>
    </row>
    <row r="78" spans="1:7" ht="15.75" x14ac:dyDescent="0.25">
      <c r="A78" s="62">
        <v>4</v>
      </c>
      <c r="B78" s="63" t="s">
        <v>41</v>
      </c>
      <c r="C78" s="64"/>
      <c r="D78" s="65"/>
      <c r="E78" s="66"/>
      <c r="F78" s="67"/>
      <c r="G78" s="68"/>
    </row>
    <row r="79" spans="1:7" x14ac:dyDescent="0.25">
      <c r="A79" s="28" t="s">
        <v>42</v>
      </c>
      <c r="B79" s="98" t="s">
        <v>55</v>
      </c>
      <c r="C79" s="99"/>
      <c r="D79" s="46"/>
      <c r="E79" s="35"/>
      <c r="F79" s="61"/>
      <c r="G79" s="55"/>
    </row>
    <row r="80" spans="1:7" x14ac:dyDescent="0.25">
      <c r="A80" s="102"/>
      <c r="B80" s="48" t="s">
        <v>97</v>
      </c>
      <c r="C80" s="49" t="s">
        <v>1</v>
      </c>
      <c r="D80" s="58">
        <v>1</v>
      </c>
      <c r="E80" s="100"/>
      <c r="F80" s="101"/>
      <c r="G80" s="55">
        <f t="shared" ref="G80" si="18">D80*F80</f>
        <v>0</v>
      </c>
    </row>
    <row r="81" spans="1:7" x14ac:dyDescent="0.25">
      <c r="A81" s="102"/>
      <c r="B81" s="48" t="s">
        <v>98</v>
      </c>
      <c r="C81" s="49" t="s">
        <v>1</v>
      </c>
      <c r="D81" s="58">
        <v>1</v>
      </c>
      <c r="E81" s="100"/>
      <c r="F81" s="101"/>
      <c r="G81" s="55">
        <f t="shared" ref="G81" si="19">D81*F81</f>
        <v>0</v>
      </c>
    </row>
    <row r="82" spans="1:7" x14ac:dyDescent="0.25">
      <c r="A82" s="102"/>
      <c r="B82" s="48" t="s">
        <v>58</v>
      </c>
      <c r="C82" s="49" t="s">
        <v>0</v>
      </c>
      <c r="D82" s="58">
        <v>2</v>
      </c>
      <c r="E82" s="100"/>
      <c r="F82" s="101"/>
      <c r="G82" s="55">
        <f t="shared" ref="G82" si="20">D82*F82</f>
        <v>0</v>
      </c>
    </row>
    <row r="83" spans="1:7" x14ac:dyDescent="0.25">
      <c r="A83" s="34"/>
      <c r="B83" s="48" t="s">
        <v>53</v>
      </c>
      <c r="C83" s="49" t="s">
        <v>1</v>
      </c>
      <c r="D83" s="46">
        <v>1</v>
      </c>
      <c r="E83" s="72"/>
      <c r="F83" s="73"/>
      <c r="G83" s="55">
        <f t="shared" ref="G83:G85" si="21">D83*F83</f>
        <v>0</v>
      </c>
    </row>
    <row r="84" spans="1:7" x14ac:dyDescent="0.25">
      <c r="A84" s="34"/>
      <c r="B84" s="48" t="s">
        <v>54</v>
      </c>
      <c r="C84" s="49" t="s">
        <v>0</v>
      </c>
      <c r="D84" s="58">
        <v>8</v>
      </c>
      <c r="E84" s="100"/>
      <c r="F84" s="101"/>
      <c r="G84" s="55">
        <f t="shared" ref="G84" si="22">D84*F84</f>
        <v>0</v>
      </c>
    </row>
    <row r="85" spans="1:7" ht="15.75" thickBot="1" x14ac:dyDescent="0.3">
      <c r="A85" s="28"/>
      <c r="B85" s="48" t="s">
        <v>24</v>
      </c>
      <c r="C85" s="49" t="s">
        <v>1</v>
      </c>
      <c r="D85" s="58">
        <v>1</v>
      </c>
      <c r="E85" s="100"/>
      <c r="F85" s="101"/>
      <c r="G85" s="122">
        <f t="shared" si="21"/>
        <v>0</v>
      </c>
    </row>
    <row r="86" spans="1:7" ht="16.5" thickBot="1" x14ac:dyDescent="0.3">
      <c r="A86" s="102"/>
      <c r="B86" s="51" t="s">
        <v>12</v>
      </c>
      <c r="C86" s="35"/>
      <c r="D86" s="46"/>
      <c r="E86" s="35"/>
      <c r="F86" s="61"/>
      <c r="G86" s="123">
        <f>SUM(G80:G85)</f>
        <v>0</v>
      </c>
    </row>
    <row r="87" spans="1:7" x14ac:dyDescent="0.25">
      <c r="A87" s="39"/>
      <c r="B87" s="27"/>
      <c r="C87" s="35"/>
      <c r="D87" s="46"/>
      <c r="E87" s="35"/>
      <c r="F87" s="61"/>
      <c r="G87" s="55"/>
    </row>
    <row r="88" spans="1:7" ht="15.75" x14ac:dyDescent="0.25">
      <c r="A88" s="62">
        <v>5</v>
      </c>
      <c r="B88" s="63" t="s">
        <v>115</v>
      </c>
      <c r="C88" s="64"/>
      <c r="D88" s="65"/>
      <c r="E88" s="66"/>
      <c r="F88" s="67"/>
      <c r="G88" s="68"/>
    </row>
    <row r="89" spans="1:7" ht="15.75" thickBot="1" x14ac:dyDescent="0.3">
      <c r="A89" s="45"/>
      <c r="B89" s="94" t="s">
        <v>113</v>
      </c>
      <c r="C89" s="49" t="s">
        <v>1</v>
      </c>
      <c r="D89" s="58">
        <v>-1</v>
      </c>
      <c r="E89" s="74"/>
      <c r="F89" s="61"/>
      <c r="G89" s="55">
        <f t="shared" ref="G89" si="23">D89*F89</f>
        <v>0</v>
      </c>
    </row>
    <row r="90" spans="1:7" ht="16.5" thickBot="1" x14ac:dyDescent="0.3">
      <c r="A90" s="62"/>
      <c r="B90" s="51" t="s">
        <v>12</v>
      </c>
      <c r="C90" s="35"/>
      <c r="D90" s="46"/>
      <c r="E90" s="35"/>
      <c r="F90" s="61"/>
      <c r="G90" s="123">
        <f>SUM(G89)</f>
        <v>0</v>
      </c>
    </row>
    <row r="91" spans="1:7" x14ac:dyDescent="0.25">
      <c r="A91" s="28"/>
      <c r="B91" s="96"/>
      <c r="C91" s="97"/>
      <c r="D91" s="91"/>
      <c r="E91" s="83"/>
      <c r="F91" s="85"/>
      <c r="G91" s="86"/>
    </row>
  </sheetData>
  <mergeCells count="1"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</oddHeader>
    <oddFooter>&amp;L&amp;F&amp;R&amp;P/&amp;N</oddFooter>
  </headerFooter>
  <rowBreaks count="1" manualBreakCount="1">
    <brk id="55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SheetLayoutView="100" workbookViewId="0">
      <selection activeCell="A18" sqref="A18"/>
    </sheetView>
  </sheetViews>
  <sheetFormatPr baseColWidth="10" defaultRowHeight="15" x14ac:dyDescent="0.25"/>
  <cols>
    <col min="1" max="1" width="5.5703125" style="50" customWidth="1"/>
    <col min="2" max="2" width="48.7109375" style="40" customWidth="1"/>
    <col min="3" max="3" width="6.140625" style="40" customWidth="1"/>
    <col min="4" max="4" width="6.5703125" style="31" customWidth="1"/>
    <col min="5" max="5" width="6.42578125" style="40" customWidth="1"/>
    <col min="6" max="6" width="12.7109375" style="1" customWidth="1"/>
    <col min="7" max="7" width="18.42578125" style="40" customWidth="1"/>
    <col min="8" max="16384" width="11.42578125" style="40"/>
  </cols>
  <sheetData>
    <row r="1" spans="1:7" ht="32.25" customHeight="1" thickBot="1" x14ac:dyDescent="0.3">
      <c r="A1" s="170" t="s">
        <v>99</v>
      </c>
      <c r="B1" s="171"/>
      <c r="C1" s="171"/>
      <c r="D1" s="171"/>
      <c r="E1" s="171"/>
      <c r="F1" s="171"/>
      <c r="G1" s="172"/>
    </row>
    <row r="2" spans="1:7" ht="15.75" thickBot="1" x14ac:dyDescent="0.3"/>
    <row r="3" spans="1:7" ht="22.5" customHeight="1" thickBot="1" x14ac:dyDescent="0.3">
      <c r="A3" s="42"/>
      <c r="B3" s="52" t="s">
        <v>6</v>
      </c>
      <c r="C3" s="52" t="s">
        <v>2</v>
      </c>
      <c r="D3" s="52" t="s">
        <v>5</v>
      </c>
      <c r="E3" s="52" t="s">
        <v>3</v>
      </c>
      <c r="F3" s="52" t="s">
        <v>8</v>
      </c>
      <c r="G3" s="52" t="s">
        <v>4</v>
      </c>
    </row>
    <row r="4" spans="1:7" ht="15.75" x14ac:dyDescent="0.25">
      <c r="A4" s="62">
        <v>1</v>
      </c>
      <c r="B4" s="63" t="s">
        <v>100</v>
      </c>
      <c r="C4" s="64"/>
      <c r="D4" s="65"/>
      <c r="E4" s="66"/>
      <c r="F4" s="67"/>
      <c r="G4" s="68"/>
    </row>
    <row r="5" spans="1:7" x14ac:dyDescent="0.25">
      <c r="A5" s="28" t="s">
        <v>17</v>
      </c>
      <c r="B5" s="80" t="s">
        <v>36</v>
      </c>
      <c r="C5" s="92"/>
      <c r="D5" s="93"/>
      <c r="E5" s="72"/>
      <c r="F5" s="73"/>
      <c r="G5" s="55"/>
    </row>
    <row r="6" spans="1:7" ht="30" x14ac:dyDescent="0.25">
      <c r="A6" s="34"/>
      <c r="B6" s="69" t="s">
        <v>102</v>
      </c>
      <c r="C6" s="49" t="s">
        <v>0</v>
      </c>
      <c r="D6" s="46">
        <v>-164</v>
      </c>
      <c r="E6" s="35"/>
      <c r="F6" s="61"/>
      <c r="G6" s="55">
        <f t="shared" ref="G6" si="0">D6*F6</f>
        <v>0</v>
      </c>
    </row>
    <row r="7" spans="1:7" ht="15.75" thickBot="1" x14ac:dyDescent="0.3">
      <c r="A7" s="34"/>
      <c r="B7" s="94" t="s">
        <v>101</v>
      </c>
      <c r="C7" s="49" t="s">
        <v>0</v>
      </c>
      <c r="D7" s="46">
        <v>82</v>
      </c>
      <c r="E7" s="35"/>
      <c r="F7" s="61"/>
      <c r="G7" s="55">
        <f t="shared" ref="G7" si="1">D7*F7</f>
        <v>0</v>
      </c>
    </row>
    <row r="8" spans="1:7" ht="16.5" thickBot="1" x14ac:dyDescent="0.3">
      <c r="A8" s="28"/>
      <c r="B8" s="51" t="s">
        <v>12</v>
      </c>
      <c r="C8" s="35"/>
      <c r="D8" s="46"/>
      <c r="E8" s="70"/>
      <c r="F8" s="61"/>
      <c r="G8" s="123">
        <f>SUM(G6:G7)</f>
        <v>0</v>
      </c>
    </row>
    <row r="9" spans="1:7" x14ac:dyDescent="0.25">
      <c r="A9" s="39"/>
      <c r="B9" s="82"/>
      <c r="C9" s="83"/>
      <c r="D9" s="84"/>
      <c r="E9" s="83"/>
      <c r="F9" s="85"/>
      <c r="G9" s="86"/>
    </row>
    <row r="10" spans="1:7" ht="15.75" x14ac:dyDescent="0.25">
      <c r="A10" s="62">
        <v>2</v>
      </c>
      <c r="B10" s="63" t="s">
        <v>103</v>
      </c>
      <c r="C10" s="64"/>
      <c r="D10" s="65"/>
      <c r="E10" s="66"/>
      <c r="F10" s="67"/>
      <c r="G10" s="68"/>
    </row>
    <row r="11" spans="1:7" x14ac:dyDescent="0.25">
      <c r="A11" s="28" t="s">
        <v>18</v>
      </c>
      <c r="B11" s="80" t="s">
        <v>36</v>
      </c>
      <c r="C11" s="92"/>
      <c r="D11" s="93"/>
      <c r="E11" s="72"/>
      <c r="F11" s="73"/>
      <c r="G11" s="55"/>
    </row>
    <row r="12" spans="1:7" ht="30" x14ac:dyDescent="0.25">
      <c r="A12" s="34"/>
      <c r="B12" s="69" t="s">
        <v>105</v>
      </c>
      <c r="C12" s="49" t="s">
        <v>49</v>
      </c>
      <c r="D12" s="46">
        <v>35</v>
      </c>
      <c r="E12" s="35"/>
      <c r="F12" s="61"/>
      <c r="G12" s="55">
        <f t="shared" ref="G12" si="2">D12*F12</f>
        <v>0</v>
      </c>
    </row>
    <row r="13" spans="1:7" x14ac:dyDescent="0.25">
      <c r="A13" s="34"/>
      <c r="B13" s="94" t="s">
        <v>104</v>
      </c>
      <c r="C13" s="49" t="s">
        <v>0</v>
      </c>
      <c r="D13" s="46">
        <v>9</v>
      </c>
      <c r="E13" s="35"/>
      <c r="F13" s="61"/>
      <c r="G13" s="55">
        <f t="shared" ref="G13:G14" si="3">D13*F13</f>
        <v>0</v>
      </c>
    </row>
    <row r="14" spans="1:7" ht="30" x14ac:dyDescent="0.25">
      <c r="A14" s="34"/>
      <c r="B14" s="69" t="s">
        <v>106</v>
      </c>
      <c r="C14" s="49" t="s">
        <v>49</v>
      </c>
      <c r="D14" s="46">
        <v>90</v>
      </c>
      <c r="E14" s="35"/>
      <c r="F14" s="61"/>
      <c r="G14" s="55">
        <f t="shared" si="3"/>
        <v>0</v>
      </c>
    </row>
    <row r="15" spans="1:7" ht="30.75" thickBot="1" x14ac:dyDescent="0.3">
      <c r="A15" s="34"/>
      <c r="B15" s="69" t="s">
        <v>107</v>
      </c>
      <c r="C15" s="49" t="s">
        <v>49</v>
      </c>
      <c r="D15" s="46">
        <v>15</v>
      </c>
      <c r="E15" s="35"/>
      <c r="F15" s="61"/>
      <c r="G15" s="55">
        <f t="shared" ref="G15" si="4">D15*F15</f>
        <v>0</v>
      </c>
    </row>
    <row r="16" spans="1:7" ht="16.5" thickBot="1" x14ac:dyDescent="0.3">
      <c r="A16" s="28"/>
      <c r="B16" s="51" t="s">
        <v>12</v>
      </c>
      <c r="C16" s="35"/>
      <c r="D16" s="46"/>
      <c r="E16" s="70"/>
      <c r="F16" s="61"/>
      <c r="G16" s="123">
        <f>SUM(G12:G15)</f>
        <v>0</v>
      </c>
    </row>
    <row r="17" spans="1:7" x14ac:dyDescent="0.25">
      <c r="A17" s="39"/>
      <c r="B17" s="82"/>
      <c r="C17" s="83"/>
      <c r="D17" s="84"/>
      <c r="E17" s="83"/>
      <c r="F17" s="85"/>
      <c r="G17" s="86"/>
    </row>
    <row r="18" spans="1:7" ht="15.75" x14ac:dyDescent="0.25">
      <c r="A18" s="62">
        <v>3</v>
      </c>
      <c r="B18" s="63" t="s">
        <v>115</v>
      </c>
      <c r="C18" s="64"/>
      <c r="D18" s="65"/>
      <c r="E18" s="66"/>
      <c r="F18" s="67"/>
      <c r="G18" s="68"/>
    </row>
    <row r="19" spans="1:7" ht="15.75" thickBot="1" x14ac:dyDescent="0.3">
      <c r="A19" s="45"/>
      <c r="B19" s="94" t="s">
        <v>113</v>
      </c>
      <c r="C19" s="49" t="s">
        <v>1</v>
      </c>
      <c r="D19" s="58">
        <v>-1</v>
      </c>
      <c r="E19" s="74"/>
      <c r="F19" s="61"/>
      <c r="G19" s="55">
        <f t="shared" ref="G19" si="5">D19*F19</f>
        <v>0</v>
      </c>
    </row>
    <row r="20" spans="1:7" ht="16.5" thickBot="1" x14ac:dyDescent="0.3">
      <c r="A20" s="62"/>
      <c r="B20" s="51" t="s">
        <v>12</v>
      </c>
      <c r="C20" s="35"/>
      <c r="D20" s="46"/>
      <c r="E20" s="35"/>
      <c r="F20" s="61"/>
      <c r="G20" s="123">
        <f>SUM(G19)</f>
        <v>0</v>
      </c>
    </row>
    <row r="21" spans="1:7" x14ac:dyDescent="0.25">
      <c r="A21" s="28"/>
      <c r="B21" s="96"/>
      <c r="C21" s="97"/>
      <c r="D21" s="91"/>
      <c r="E21" s="83"/>
      <c r="F21" s="85"/>
      <c r="G21" s="86"/>
    </row>
  </sheetData>
  <mergeCells count="1"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</oddHeader>
    <oddFooter>&amp;L&amp;F&amp;R&amp;P/&amp;N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BreakPreview" topLeftCell="A13" zoomScaleSheetLayoutView="100" workbookViewId="0">
      <selection activeCell="A35" sqref="A35:E36"/>
    </sheetView>
  </sheetViews>
  <sheetFormatPr baseColWidth="10" defaultRowHeight="15" x14ac:dyDescent="0.25"/>
  <cols>
    <col min="1" max="1" width="6.140625" style="41" customWidth="1"/>
    <col min="2" max="2" width="5.140625" style="41" customWidth="1"/>
    <col min="3" max="3" width="51.7109375" style="40" customWidth="1"/>
    <col min="4" max="4" width="6.140625" style="40" customWidth="1"/>
    <col min="5" max="7" width="19.28515625" style="40" customWidth="1"/>
    <col min="8" max="16384" width="11.42578125" style="40"/>
  </cols>
  <sheetData>
    <row r="1" spans="1:5" ht="32.25" customHeight="1" thickBot="1" x14ac:dyDescent="0.3">
      <c r="A1" s="170" t="s">
        <v>66</v>
      </c>
      <c r="B1" s="171"/>
      <c r="C1" s="171"/>
      <c r="D1" s="171"/>
      <c r="E1" s="172"/>
    </row>
    <row r="2" spans="1:5" ht="20.25" customHeight="1" thickBot="1" x14ac:dyDescent="0.3">
      <c r="A2" s="173" t="s">
        <v>7</v>
      </c>
      <c r="B2" s="174"/>
      <c r="C2" s="174"/>
      <c r="D2" s="174"/>
      <c r="E2" s="175"/>
    </row>
    <row r="3" spans="1:5" ht="15.75" thickBot="1" x14ac:dyDescent="0.3">
      <c r="A3" s="129"/>
      <c r="B3" s="130"/>
      <c r="C3" s="131"/>
      <c r="D3" s="131"/>
      <c r="E3" s="132"/>
    </row>
    <row r="4" spans="1:5" ht="19.5" customHeight="1" thickBot="1" x14ac:dyDescent="0.3">
      <c r="A4" s="104"/>
      <c r="B4" s="104"/>
      <c r="C4" s="105" t="s">
        <v>6</v>
      </c>
      <c r="D4" s="106"/>
      <c r="E4" s="107" t="s">
        <v>4</v>
      </c>
    </row>
    <row r="5" spans="1:5" ht="16.5" customHeight="1" thickBot="1" x14ac:dyDescent="0.3">
      <c r="A5" s="103">
        <v>0</v>
      </c>
      <c r="B5" s="103"/>
      <c r="C5" s="108" t="s">
        <v>43</v>
      </c>
      <c r="D5" s="109"/>
      <c r="E5" s="113">
        <f>'CPAM &amp; URSSAF'!G9</f>
        <v>0</v>
      </c>
    </row>
    <row r="6" spans="1:5" ht="16.5" customHeight="1" thickBot="1" x14ac:dyDescent="0.3">
      <c r="A6" s="103"/>
      <c r="B6" s="103"/>
      <c r="C6" s="114" t="s">
        <v>44</v>
      </c>
      <c r="D6" s="64"/>
      <c r="E6" s="125">
        <f>SUM(E5)</f>
        <v>0</v>
      </c>
    </row>
    <row r="7" spans="1:5" s="32" customFormat="1" ht="16.5" customHeight="1" x14ac:dyDescent="0.25">
      <c r="A7" s="103"/>
      <c r="B7" s="103"/>
      <c r="C7" s="115"/>
      <c r="D7" s="109"/>
      <c r="E7" s="118"/>
    </row>
    <row r="8" spans="1:5" s="32" customFormat="1" ht="16.5" customHeight="1" x14ac:dyDescent="0.25">
      <c r="A8" s="103">
        <v>1</v>
      </c>
      <c r="B8" s="103"/>
      <c r="C8" s="108" t="str">
        <f>'CPAM &amp; URSSAF'!B12</f>
        <v>Travaux Préliminaires</v>
      </c>
      <c r="D8" s="116"/>
      <c r="E8" s="78"/>
    </row>
    <row r="9" spans="1:5" s="32" customFormat="1" ht="16.5" customHeight="1" thickBot="1" x14ac:dyDescent="0.3">
      <c r="A9" s="117"/>
      <c r="B9" s="110" t="s">
        <v>17</v>
      </c>
      <c r="C9" s="111" t="str">
        <f>'CPAM &amp; URSSAF'!B13</f>
        <v>Travaux préliminaires et déposes</v>
      </c>
      <c r="D9" s="112"/>
      <c r="E9" s="113">
        <f>'CPAM &amp; URSSAF'!G15</f>
        <v>0</v>
      </c>
    </row>
    <row r="10" spans="1:5" s="32" customFormat="1" ht="16.5" customHeight="1" thickBot="1" x14ac:dyDescent="0.3">
      <c r="A10" s="103"/>
      <c r="B10" s="103"/>
      <c r="C10" s="114" t="s">
        <v>108</v>
      </c>
      <c r="D10" s="64"/>
      <c r="E10" s="125">
        <f>SUM(E9)</f>
        <v>0</v>
      </c>
    </row>
    <row r="11" spans="1:5" ht="15.75" x14ac:dyDescent="0.25">
      <c r="A11" s="142"/>
      <c r="B11" s="103"/>
      <c r="C11" s="115"/>
      <c r="D11" s="109"/>
      <c r="E11" s="78"/>
    </row>
    <row r="12" spans="1:5" ht="15.75" x14ac:dyDescent="0.25">
      <c r="A12" s="103">
        <v>2</v>
      </c>
      <c r="B12" s="103"/>
      <c r="C12" s="108" t="str">
        <f>'CPAM &amp; URSSAF'!B18</f>
        <v>Alimentation Courants Forts</v>
      </c>
      <c r="D12" s="116"/>
      <c r="E12" s="78"/>
    </row>
    <row r="13" spans="1:5" ht="15.75" x14ac:dyDescent="0.25">
      <c r="A13" s="117"/>
      <c r="B13" s="110" t="s">
        <v>18</v>
      </c>
      <c r="C13" s="111" t="str">
        <f>'CPAM &amp; URSSAF'!B19</f>
        <v>Mise à la terre</v>
      </c>
      <c r="D13" s="112"/>
      <c r="E13" s="113">
        <f>'CPAM &amp; URSSAF'!G21</f>
        <v>0</v>
      </c>
    </row>
    <row r="14" spans="1:5" ht="15.75" x14ac:dyDescent="0.25">
      <c r="A14" s="117"/>
      <c r="B14" s="110" t="s">
        <v>19</v>
      </c>
      <c r="C14" s="111" t="str">
        <f>'CPAM &amp; URSSAF'!B23</f>
        <v>Modifications Coffrets et Armoires électriques</v>
      </c>
      <c r="D14" s="112"/>
      <c r="E14" s="113">
        <f>'CPAM &amp; URSSAF'!G37</f>
        <v>0</v>
      </c>
    </row>
    <row r="15" spans="1:5" ht="16.5" thickBot="1" x14ac:dyDescent="0.3">
      <c r="A15" s="117"/>
      <c r="B15" s="110" t="s">
        <v>31</v>
      </c>
      <c r="C15" s="111" t="str">
        <f>'CPAM &amp; URSSAF'!B39</f>
        <v>Gestion de l'énergie, cheminement modbus et mesures éclairage</v>
      </c>
      <c r="D15" s="112"/>
      <c r="E15" s="113">
        <f>'CPAM &amp; URSSAF'!G48</f>
        <v>0</v>
      </c>
    </row>
    <row r="16" spans="1:5" ht="16.5" thickBot="1" x14ac:dyDescent="0.3">
      <c r="A16" s="103"/>
      <c r="B16" s="103"/>
      <c r="C16" s="114" t="s">
        <v>45</v>
      </c>
      <c r="D16" s="64"/>
      <c r="E16" s="125">
        <f>SUM(E13:E15)</f>
        <v>0</v>
      </c>
    </row>
    <row r="17" spans="1:5" ht="15.75" x14ac:dyDescent="0.25">
      <c r="A17" s="142"/>
      <c r="B17" s="103"/>
      <c r="C17" s="115"/>
      <c r="D17" s="109"/>
      <c r="E17" s="78"/>
    </row>
    <row r="18" spans="1:5" ht="15.75" x14ac:dyDescent="0.25">
      <c r="A18" s="103">
        <v>3</v>
      </c>
      <c r="B18" s="103"/>
      <c r="C18" s="108" t="str">
        <f>'CPAM &amp; URSSAF'!B50</f>
        <v>Equipements des Locaux</v>
      </c>
      <c r="D18" s="116"/>
      <c r="E18" s="78"/>
    </row>
    <row r="19" spans="1:5" ht="15.75" x14ac:dyDescent="0.25">
      <c r="A19" s="117"/>
      <c r="B19" s="110" t="s">
        <v>33</v>
      </c>
      <c r="C19" s="111" t="str">
        <f>'CPAM &amp; URSSAF'!B51</f>
        <v>Distribution - Canalisations</v>
      </c>
      <c r="D19" s="112"/>
      <c r="E19" s="113">
        <f>'CPAM &amp; URSSAF'!G54</f>
        <v>0</v>
      </c>
    </row>
    <row r="20" spans="1:5" ht="15.75" x14ac:dyDescent="0.25">
      <c r="A20" s="117"/>
      <c r="B20" s="110" t="s">
        <v>35</v>
      </c>
      <c r="C20" s="111" t="str">
        <f>'CPAM &amp; URSSAF'!B56</f>
        <v>Eclairage</v>
      </c>
      <c r="D20" s="112"/>
      <c r="E20" s="113">
        <f>'CPAM &amp; URSSAF'!G63</f>
        <v>0</v>
      </c>
    </row>
    <row r="21" spans="1:5" ht="15.75" x14ac:dyDescent="0.25">
      <c r="A21" s="117"/>
      <c r="B21" s="110" t="s">
        <v>37</v>
      </c>
      <c r="C21" s="111" t="str">
        <f>'CPAM &amp; URSSAF'!B65</f>
        <v>Appareillage</v>
      </c>
      <c r="D21" s="112"/>
      <c r="E21" s="113">
        <f>'CPAM &amp; URSSAF'!G71</f>
        <v>0</v>
      </c>
    </row>
    <row r="22" spans="1:5" ht="16.5" thickBot="1" x14ac:dyDescent="0.3">
      <c r="A22" s="117"/>
      <c r="B22" s="110" t="s">
        <v>38</v>
      </c>
      <c r="C22" s="111" t="str">
        <f>'CPAM &amp; URSSAF'!B73</f>
        <v>Alimentations Spécifiques</v>
      </c>
      <c r="D22" s="112"/>
      <c r="E22" s="113">
        <f>'CPAM &amp; URSSAF'!G76</f>
        <v>0</v>
      </c>
    </row>
    <row r="23" spans="1:5" ht="16.5" thickBot="1" x14ac:dyDescent="0.3">
      <c r="A23" s="103"/>
      <c r="B23" s="103"/>
      <c r="C23" s="114" t="s">
        <v>110</v>
      </c>
      <c r="D23" s="64"/>
      <c r="E23" s="125">
        <f>SUM(E19:E22)</f>
        <v>0</v>
      </c>
    </row>
    <row r="24" spans="1:5" ht="15.75" x14ac:dyDescent="0.25">
      <c r="A24" s="143"/>
      <c r="B24" s="103"/>
      <c r="C24" s="115"/>
      <c r="D24" s="109"/>
      <c r="E24" s="78"/>
    </row>
    <row r="25" spans="1:5" ht="15.75" x14ac:dyDescent="0.25">
      <c r="A25" s="103">
        <v>4</v>
      </c>
      <c r="B25" s="103"/>
      <c r="C25" s="108" t="str">
        <f>'CPAM &amp; URSSAF'!B78</f>
        <v>Installations Courants Faibles</v>
      </c>
      <c r="D25" s="116"/>
      <c r="E25" s="78"/>
    </row>
    <row r="26" spans="1:5" ht="16.5" thickBot="1" x14ac:dyDescent="0.3">
      <c r="A26" s="117"/>
      <c r="B26" s="110" t="s">
        <v>42</v>
      </c>
      <c r="C26" s="111" t="str">
        <f>'CPAM &amp; URSSAF'!B79</f>
        <v>Pré-câblage VDI</v>
      </c>
      <c r="D26" s="112"/>
      <c r="E26" s="113">
        <f>'CPAM &amp; URSSAF'!G86</f>
        <v>0</v>
      </c>
    </row>
    <row r="27" spans="1:5" ht="16.5" thickBot="1" x14ac:dyDescent="0.3">
      <c r="A27" s="103"/>
      <c r="B27" s="103"/>
      <c r="C27" s="114" t="s">
        <v>111</v>
      </c>
      <c r="D27" s="64"/>
      <c r="E27" s="125">
        <f>SUM(E26)</f>
        <v>0</v>
      </c>
    </row>
    <row r="28" spans="1:5" ht="16.5" thickBot="1" x14ac:dyDescent="0.3">
      <c r="A28" s="142"/>
      <c r="B28" s="103"/>
      <c r="C28" s="115"/>
      <c r="D28" s="109"/>
      <c r="E28" s="78"/>
    </row>
    <row r="29" spans="1:5" ht="16.5" thickBot="1" x14ac:dyDescent="0.3">
      <c r="A29" s="129"/>
      <c r="B29" s="119"/>
      <c r="C29" s="120" t="s">
        <v>11</v>
      </c>
      <c r="D29" s="106"/>
      <c r="E29" s="121">
        <f>SUM(E27+E23+E16+E10+E6)</f>
        <v>0</v>
      </c>
    </row>
    <row r="30" spans="1:5" ht="15.75" thickBot="1" x14ac:dyDescent="0.3">
      <c r="A30" s="44"/>
      <c r="B30" s="130"/>
      <c r="C30" s="131"/>
      <c r="D30" s="131"/>
      <c r="E30" s="134"/>
    </row>
    <row r="31" spans="1:5" ht="16.5" thickBot="1" x14ac:dyDescent="0.3">
      <c r="A31" s="129"/>
      <c r="B31" s="53"/>
      <c r="C31" s="120" t="s">
        <v>10</v>
      </c>
      <c r="D31" s="106"/>
      <c r="E31" s="121">
        <f>E29*0.2</f>
        <v>0</v>
      </c>
    </row>
    <row r="32" spans="1:5" ht="15.75" thickBot="1" x14ac:dyDescent="0.3">
      <c r="A32" s="44"/>
      <c r="B32" s="130"/>
      <c r="C32" s="131"/>
      <c r="D32" s="131"/>
      <c r="E32" s="134"/>
    </row>
    <row r="33" spans="1:5" ht="16.5" thickBot="1" x14ac:dyDescent="0.3">
      <c r="A33" s="129"/>
      <c r="B33" s="144"/>
      <c r="C33" s="145" t="s">
        <v>9</v>
      </c>
      <c r="D33" s="146"/>
      <c r="E33" s="147">
        <f>SUM(E31,E29)</f>
        <v>0</v>
      </c>
    </row>
    <row r="34" spans="1:5" ht="15.75" thickBot="1" x14ac:dyDescent="0.3">
      <c r="A34" s="53"/>
      <c r="B34" s="152"/>
      <c r="C34" s="153"/>
      <c r="D34" s="153"/>
      <c r="E34" s="154"/>
    </row>
    <row r="35" spans="1:5" ht="15.75" x14ac:dyDescent="0.25">
      <c r="A35" s="103">
        <v>5</v>
      </c>
      <c r="B35" s="103"/>
      <c r="C35" s="108" t="s">
        <v>113</v>
      </c>
      <c r="D35" s="116"/>
      <c r="E35" s="78">
        <f>'CPAM &amp; URSSAF'!G90</f>
        <v>0</v>
      </c>
    </row>
    <row r="36" spans="1:5" ht="16.5" thickBot="1" x14ac:dyDescent="0.3">
      <c r="A36" s="133"/>
      <c r="B36" s="148"/>
      <c r="C36" s="149" t="s">
        <v>114</v>
      </c>
      <c r="D36" s="150"/>
      <c r="E36" s="151">
        <f>SUM(E35+E33)</f>
        <v>0</v>
      </c>
    </row>
  </sheetData>
  <mergeCells count="2">
    <mergeCell ref="A1:E1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&amp;L&amp;G</oddHeader>
    <oddFooter>&amp;R&amp;P/&amp;N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view="pageBreakPreview" zoomScale="115" zoomScaleSheetLayoutView="115" workbookViewId="0">
      <selection activeCell="J13" sqref="J13"/>
    </sheetView>
  </sheetViews>
  <sheetFormatPr baseColWidth="10" defaultRowHeight="15" x14ac:dyDescent="0.25"/>
  <cols>
    <col min="1" max="1" width="6.140625" style="41" customWidth="1"/>
    <col min="2" max="2" width="5.140625" style="41" customWidth="1"/>
    <col min="3" max="3" width="55" style="40" customWidth="1"/>
    <col min="4" max="4" width="6.140625" style="40" customWidth="1"/>
    <col min="5" max="7" width="19.28515625" style="40" customWidth="1"/>
    <col min="8" max="16384" width="11.42578125" style="40"/>
  </cols>
  <sheetData>
    <row r="1" spans="1:5" ht="32.25" customHeight="1" thickBot="1" x14ac:dyDescent="0.3">
      <c r="A1" s="170" t="s">
        <v>99</v>
      </c>
      <c r="B1" s="171"/>
      <c r="C1" s="171"/>
      <c r="D1" s="171"/>
      <c r="E1" s="172"/>
    </row>
    <row r="2" spans="1:5" ht="20.25" customHeight="1" thickBot="1" x14ac:dyDescent="0.3">
      <c r="A2" s="173" t="s">
        <v>7</v>
      </c>
      <c r="B2" s="174"/>
      <c r="C2" s="174"/>
      <c r="D2" s="174"/>
      <c r="E2" s="175"/>
    </row>
    <row r="3" spans="1:5" ht="15.75" thickBot="1" x14ac:dyDescent="0.3"/>
    <row r="4" spans="1:5" ht="19.5" customHeight="1" thickBot="1" x14ac:dyDescent="0.3">
      <c r="A4" s="104"/>
      <c r="B4" s="104"/>
      <c r="C4" s="105" t="s">
        <v>6</v>
      </c>
      <c r="D4" s="106"/>
      <c r="E4" s="107" t="s">
        <v>4</v>
      </c>
    </row>
    <row r="5" spans="1:5" ht="16.5" customHeight="1" x14ac:dyDescent="0.25">
      <c r="A5" s="103"/>
      <c r="B5" s="103"/>
      <c r="C5" s="108" t="str">
        <f>'PSE CPAM &amp; URSSAF'!B4</f>
        <v>PSE n°1 : Luminaires locaux techniques</v>
      </c>
      <c r="D5" s="109"/>
      <c r="E5" s="128">
        <f>'PSE CPAM &amp; URSSAF'!G8</f>
        <v>0</v>
      </c>
    </row>
    <row r="6" spans="1:5" ht="16.5" customHeight="1" thickBot="1" x14ac:dyDescent="0.3">
      <c r="A6" s="180"/>
      <c r="B6" s="181"/>
      <c r="C6" s="182" t="str">
        <f>'PSE CPAM &amp; URSSAF'!B10</f>
        <v>PSE n°2 : Relamping Zone Accueil</v>
      </c>
      <c r="D6" s="183"/>
      <c r="E6" s="184">
        <f>'PSE CPAM &amp; URSSAF'!G16</f>
        <v>0</v>
      </c>
    </row>
    <row r="7" spans="1:5" ht="15.75" thickBot="1" x14ac:dyDescent="0.3"/>
    <row r="8" spans="1:5" ht="15.75" x14ac:dyDescent="0.25">
      <c r="A8" s="176"/>
      <c r="B8" s="176"/>
      <c r="C8" s="177" t="s">
        <v>113</v>
      </c>
      <c r="D8" s="178"/>
      <c r="E8" s="179">
        <f>'PSE CPAM &amp; URSSAF'!G20</f>
        <v>0</v>
      </c>
    </row>
    <row r="9" spans="1:5" ht="16.5" thickBot="1" x14ac:dyDescent="0.3">
      <c r="A9" s="133"/>
      <c r="B9" s="148"/>
      <c r="C9" s="149" t="s">
        <v>116</v>
      </c>
      <c r="D9" s="150"/>
      <c r="E9" s="151">
        <f>SUM(E8)</f>
        <v>0</v>
      </c>
    </row>
  </sheetData>
  <mergeCells count="2">
    <mergeCell ref="A1:E1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&amp;L&amp;G</oddHeader>
    <oddFooter>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Présentation</vt:lpstr>
      <vt:lpstr>CPAM &amp; URSSAF</vt:lpstr>
      <vt:lpstr>PSE CPAM &amp; URSSAF</vt:lpstr>
      <vt:lpstr>Récap CPAM &amp; URSSAF</vt:lpstr>
      <vt:lpstr>Récap PSE</vt:lpstr>
      <vt:lpstr>'CPAM &amp; URSSAF'!Zone_d_impression</vt:lpstr>
      <vt:lpstr>Présentation!Zone_d_impression</vt:lpstr>
      <vt:lpstr>'PSE CPAM &amp; URSSAF'!Zone_d_impression</vt:lpstr>
      <vt:lpstr>'Récap CPAM &amp; URSSAF'!Zone_d_impression</vt:lpstr>
      <vt:lpstr>'Récap PSE'!Zone_d_impression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Thomas Brault</cp:lastModifiedBy>
  <cp:lastPrinted>2022-12-14T13:23:18Z</cp:lastPrinted>
  <dcterms:created xsi:type="dcterms:W3CDTF">2012-03-13T09:39:12Z</dcterms:created>
  <dcterms:modified xsi:type="dcterms:W3CDTF">2023-11-30T10:47:08Z</dcterms:modified>
</cp:coreProperties>
</file>