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6E5F442B-7CCF-4D2B-B555-7D3509B2F64F}" xr6:coauthVersionLast="47" xr6:coauthVersionMax="47" xr10:uidLastSave="{00000000-0000-0000-0000-000000000000}"/>
  <bookViews>
    <workbookView xWindow="-108" yWindow="-108" windowWidth="23256" windowHeight="12456" activeTab="4" xr2:uid="{00000000-000D-0000-FFFF-FFFF00000000}"/>
  </bookViews>
  <sheets>
    <sheet name="DPGF" sheetId="9" r:id="rId1"/>
    <sheet name="BPU" sheetId="2" r:id="rId2"/>
    <sheet name="Sous détail des prix" sheetId="10" r:id="rId3"/>
    <sheet name="Superficie par activité" sheetId="8" r:id="rId4"/>
    <sheet name="Superficie par étage" sheetId="11" r:id="rId5"/>
  </sheets>
  <definedNames>
    <definedName name="_ftn1" localSheetId="3">'Superficie par activité'!#REF!</definedName>
    <definedName name="_ftnref1" localSheetId="3">#REF!</definedName>
    <definedName name="_xlnm.Print_Area" localSheetId="1">BPU!$A$1:$C$6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0" i="9" l="1"/>
  <c r="D24" i="9"/>
  <c r="E24" i="9"/>
  <c r="F24" i="9"/>
  <c r="D25" i="9"/>
  <c r="E25" i="9"/>
  <c r="F25" i="9"/>
  <c r="D26" i="9"/>
  <c r="E26" i="9"/>
  <c r="F26" i="9" s="1"/>
  <c r="D29" i="9"/>
  <c r="D28" i="9"/>
  <c r="E28" i="9"/>
  <c r="F28" i="9"/>
  <c r="E29" i="9"/>
  <c r="F29" i="9"/>
  <c r="M20" i="11"/>
  <c r="K20" i="11"/>
  <c r="J20" i="11"/>
  <c r="I20" i="11"/>
  <c r="H20" i="11"/>
  <c r="G20" i="11"/>
  <c r="F20" i="11"/>
  <c r="E20" i="11"/>
  <c r="D20" i="11"/>
  <c r="C20" i="11"/>
  <c r="B20" i="11"/>
  <c r="L19" i="11"/>
  <c r="L18" i="11"/>
  <c r="L17" i="11"/>
  <c r="L16" i="11"/>
  <c r="L15" i="11"/>
  <c r="L14" i="11"/>
  <c r="L13" i="11"/>
  <c r="L12" i="11"/>
  <c r="L11" i="11"/>
  <c r="L10" i="11"/>
  <c r="L9" i="11"/>
  <c r="L8" i="11"/>
  <c r="L7" i="11"/>
  <c r="L6" i="11"/>
  <c r="L5" i="11"/>
  <c r="L4" i="11"/>
  <c r="L20" i="11" s="1"/>
  <c r="D104" i="8"/>
  <c r="D105" i="8"/>
  <c r="D106" i="8"/>
  <c r="C30" i="9" l="1"/>
  <c r="E9" i="9" l="1"/>
  <c r="F9" i="9" s="1"/>
  <c r="E10" i="9"/>
  <c r="F10" i="9" s="1"/>
  <c r="E11" i="9"/>
  <c r="F11" i="9" s="1"/>
  <c r="E12" i="9"/>
  <c r="F12" i="9" s="1"/>
  <c r="E13" i="9"/>
  <c r="F13" i="9" s="1"/>
  <c r="E14" i="9"/>
  <c r="F14" i="9" s="1"/>
  <c r="E15" i="9"/>
  <c r="F15" i="9" s="1"/>
  <c r="E16" i="9"/>
  <c r="F16" i="9" s="1"/>
  <c r="E19" i="9"/>
  <c r="F19" i="9" s="1"/>
  <c r="E20" i="9"/>
  <c r="F20" i="9" s="1"/>
  <c r="E21" i="9"/>
  <c r="F21" i="9" s="1"/>
  <c r="E22" i="9"/>
  <c r="F22" i="9" s="1"/>
  <c r="E23" i="9"/>
  <c r="F23" i="9" s="1"/>
  <c r="E27" i="9"/>
  <c r="F27" i="9" s="1"/>
  <c r="D12" i="9"/>
  <c r="D13" i="9"/>
  <c r="D14" i="9"/>
  <c r="D15" i="9"/>
  <c r="D16" i="9"/>
  <c r="D19" i="9"/>
  <c r="D20" i="9"/>
  <c r="D21" i="9"/>
  <c r="D22" i="9"/>
  <c r="D23" i="9"/>
  <c r="D27" i="9"/>
  <c r="E8" i="9" l="1"/>
  <c r="E30" i="9" s="1"/>
  <c r="D9" i="9"/>
  <c r="D10" i="9"/>
  <c r="D11" i="9"/>
  <c r="D8" i="9"/>
  <c r="D30" i="9" l="1"/>
  <c r="B40" i="9"/>
  <c r="F8" i="9"/>
  <c r="F30" i="9" s="1"/>
  <c r="B41" i="9" l="1"/>
  <c r="B42" i="9" s="1"/>
</calcChain>
</file>

<file path=xl/sharedStrings.xml><?xml version="1.0" encoding="utf-8"?>
<sst xmlns="http://schemas.openxmlformats.org/spreadsheetml/2006/main" count="466" uniqueCount="197">
  <si>
    <t>TOTAL GENERAL ANNUEL HT</t>
  </si>
  <si>
    <t>TVA</t>
  </si>
  <si>
    <t>TOTAL GENERAL ANNUEL TTC</t>
  </si>
  <si>
    <t>Forfait mensuel €HT</t>
  </si>
  <si>
    <t>Forfait mensuel €TTC</t>
  </si>
  <si>
    <t>RECAPITULATIF GENERAL</t>
  </si>
  <si>
    <t>Date, signature précédée du nom du signataire et cachet de la société</t>
  </si>
  <si>
    <r>
      <t>NB</t>
    </r>
    <r>
      <rPr>
        <b/>
        <sz val="9"/>
        <color rgb="FF000000"/>
        <rFont val="Verdana"/>
        <family val="2"/>
      </rPr>
      <t> : Le candidat est tenu de respecter la présentation de cette grille tarifaire. Tout ajout ou suppression entraînera l’élimination du candidat.</t>
    </r>
    <r>
      <rPr>
        <sz val="9"/>
        <color theme="1"/>
        <rFont val="Verdana"/>
        <family val="2"/>
      </rPr>
      <t xml:space="preserve"> </t>
    </r>
  </si>
  <si>
    <t>Prix en €HT</t>
  </si>
  <si>
    <t>Unité</t>
  </si>
  <si>
    <t>forfait</t>
  </si>
  <si>
    <t xml:space="preserve">Remise en état d'un appartement </t>
  </si>
  <si>
    <t>m2</t>
  </si>
  <si>
    <t>Nettoyage de stores électriques ou autres</t>
  </si>
  <si>
    <t>Nettoyage d'un réfrigérateur</t>
  </si>
  <si>
    <t>SECTEUR</t>
  </si>
  <si>
    <t>Forfait annuel €HT</t>
  </si>
  <si>
    <t>Forfait annuel €TTC</t>
  </si>
  <si>
    <t>SERVICE</t>
  </si>
  <si>
    <t>ACTIVITE</t>
  </si>
  <si>
    <t>SUPERFICIE</t>
  </si>
  <si>
    <t>BUREAUX</t>
  </si>
  <si>
    <t>BLOC</t>
  </si>
  <si>
    <t>RDC</t>
  </si>
  <si>
    <t>CRECHE</t>
  </si>
  <si>
    <t>TOTAL</t>
  </si>
  <si>
    <t>Surfaces</t>
  </si>
  <si>
    <r>
      <t>NB</t>
    </r>
    <r>
      <rPr>
        <i/>
        <sz val="9"/>
        <color rgb="FF000000"/>
        <rFont val="Verdana"/>
        <family val="2"/>
      </rPr>
      <t> : Le candidat est tenu de respecter la présentation de cette grille tarifaire. Tout ajout ou suppression entraînera l’élimination du candidat.</t>
    </r>
    <r>
      <rPr>
        <i/>
        <sz val="9"/>
        <color theme="1"/>
        <rFont val="Verdana"/>
        <family val="2"/>
      </rPr>
      <t xml:space="preserve"> </t>
    </r>
  </si>
  <si>
    <r>
      <t xml:space="preserve">NB : </t>
    </r>
    <r>
      <rPr>
        <i/>
        <sz val="9"/>
        <rFont val="Verdana"/>
        <family val="2"/>
      </rPr>
      <t>Il est précisé que les surfaces sont données à titre indicatif . Elles sont susceptibles d'évoluer selon de nouvelles constructions de bâtiments en cours de réalisation</t>
    </r>
  </si>
  <si>
    <t>Prestation de décapage et mise en cire</t>
  </si>
  <si>
    <t xml:space="preserve">Lessivage des surfaces </t>
  </si>
  <si>
    <t>Nettoyage de la vitrerie Catégorie C4 (vitre accessible par nacelle mobile ou échafaudage)</t>
  </si>
  <si>
    <t xml:space="preserve">Salage des trottoirs/des parvis/devant les accès d'entrées/escalier extérieurs </t>
  </si>
  <si>
    <t>Plan contre l'empoussièrement : accès communs</t>
  </si>
  <si>
    <t>Plan contre l'empoussièrement : couloirs de circulation - service de soins</t>
  </si>
  <si>
    <t>Entretien des locaux</t>
  </si>
  <si>
    <t>entretien vitrerie</t>
  </si>
  <si>
    <t>Coût mensuel €HT</t>
  </si>
  <si>
    <t>LABORATOIRE</t>
  </si>
  <si>
    <t>VITRERIE C1</t>
  </si>
  <si>
    <t>SUPERFICIE TOTALE</t>
  </si>
  <si>
    <t xml:space="preserve">Solution de base </t>
  </si>
  <si>
    <t>CONSULTATION</t>
  </si>
  <si>
    <t>Prix en €TTC</t>
  </si>
  <si>
    <t>CHAMBRES</t>
  </si>
  <si>
    <t>Nettoyage vapeur des locaux en cas de punaises de lits</t>
  </si>
  <si>
    <t>MONOBLOC</t>
  </si>
  <si>
    <t>REZ DE CHAUSSEE BAS</t>
  </si>
  <si>
    <t>REZ DE CHAUSSEE HAUT</t>
  </si>
  <si>
    <t>1ER ETAGE</t>
  </si>
  <si>
    <t>ETAGE 1</t>
  </si>
  <si>
    <t>ETAGE 2</t>
  </si>
  <si>
    <t>ETAGE 3</t>
  </si>
  <si>
    <t>ETAGE 4</t>
  </si>
  <si>
    <t>ETAGE 5</t>
  </si>
  <si>
    <t>ETAGE 6</t>
  </si>
  <si>
    <t>ETAGE 7</t>
  </si>
  <si>
    <t>BATIMENTS EXTERIEUR</t>
  </si>
  <si>
    <t>ASCENSEURS/MONTE-CHARGE</t>
  </si>
  <si>
    <t>ALGECOS</t>
  </si>
  <si>
    <t>LOGES</t>
  </si>
  <si>
    <t>BUREAUX TECHNIQUE</t>
  </si>
  <si>
    <t>CHAMBRE MORTUAIRE</t>
  </si>
  <si>
    <t>SANTE TRAVAIL, MUTUELLE</t>
  </si>
  <si>
    <t>ANAPATH</t>
  </si>
  <si>
    <t>INTERNAT, SECURITE+LOGE, SYNDICATS? CHALET ASSOC</t>
  </si>
  <si>
    <t xml:space="preserve">VOIRIE/PARKING </t>
  </si>
  <si>
    <t>Remise en état après chantier</t>
  </si>
  <si>
    <t>Nettoyages dus au plan contre l’empoussièrement</t>
  </si>
  <si>
    <t>Plan contre l'empoussièrement  : intervention en urgence</t>
  </si>
  <si>
    <t>Le bio-nettoyage des locaux techniques, locaux maintenance, fluides médicaux</t>
  </si>
  <si>
    <t>Le bio-nettoyage des locaux d'archives</t>
  </si>
  <si>
    <t xml:space="preserve">Entretien des parties hautes : bras signalétiques, viscopie, éclairage,
 les tables opératoires au bloc et dans les salles interventionnelles
</t>
  </si>
  <si>
    <t>ROTONDE</t>
  </si>
  <si>
    <t>AILE B - LINGERIE/SALUBRITE/PHARMACIE</t>
  </si>
  <si>
    <t>AILE A - HEMATOLOGIE SPECIALISE</t>
  </si>
  <si>
    <t>AILE C - VESTIAIRES/PLAN BLANC</t>
  </si>
  <si>
    <t>AILE D - BIOCHIMIE/HEMATO</t>
  </si>
  <si>
    <t>AILE E - ROTONDE</t>
  </si>
  <si>
    <t>AILE F - VESTAIRE/UDMS</t>
  </si>
  <si>
    <t>AILE H - STERILISATION</t>
  </si>
  <si>
    <t>AILE I - CUISINES</t>
  </si>
  <si>
    <t>AILE J - COMMISSION RESTAURATION</t>
  </si>
  <si>
    <t>AILE K - RESTAURANT/BIOMEDICAL</t>
  </si>
  <si>
    <t>AILE L - MAGASIN/INFORMATIQUE</t>
  </si>
  <si>
    <t xml:space="preserve">REZ DE CHAUSSEE BAS </t>
  </si>
  <si>
    <t>AILE A - RESSOURCES HUMAINES</t>
  </si>
  <si>
    <t>AILE B - RADIOLOGIE</t>
  </si>
  <si>
    <t>AILE C - IRM/VESTIAIRES</t>
  </si>
  <si>
    <t>AILE D - CENTRE ANTI-DOULEUR</t>
  </si>
  <si>
    <t>AILE E - ACCUEIL/ADMISSION</t>
  </si>
  <si>
    <t>AILE H - UHCD</t>
  </si>
  <si>
    <t>AILE J - MICROBIOLOGIE</t>
  </si>
  <si>
    <t>AILE M – SCANNER ECHOGRAPHIE</t>
  </si>
  <si>
    <t xml:space="preserve">AILE A - ORTHOPEDIE </t>
  </si>
  <si>
    <t>AILE B - ANESTHESIE/BUR. REA</t>
  </si>
  <si>
    <t>AILE C - CONSULTATION AMBULATOIRE</t>
  </si>
  <si>
    <t>AILE D - ORTHOPEDIE</t>
  </si>
  <si>
    <t>AILE G -BLOC OPERATOIRE</t>
  </si>
  <si>
    <t>AILE H – BUBS</t>
  </si>
  <si>
    <t>AILE I – REANIMATION</t>
  </si>
  <si>
    <t xml:space="preserve"> ROTONDE</t>
  </si>
  <si>
    <t>AILE A - CHIRURGIE DIGESTIVE</t>
  </si>
  <si>
    <t>AILE B - hdj/ endocrino, diabetologie</t>
  </si>
  <si>
    <t>AILE C- CONSULTATIONS</t>
  </si>
  <si>
    <t>AILE D - HEPATO-GASTRO-ENTEROLOGIE</t>
  </si>
  <si>
    <t>AILE G - ENDOSCOPIE DIGESTIVE</t>
  </si>
  <si>
    <t>AILE A - CARDIOLOGIE/NEPHROLOGIE</t>
  </si>
  <si>
    <t>AILE B - SOINS INTENSIFS/CARDIO</t>
  </si>
  <si>
    <t>AILE C - CONSULTATIONS CARDIOLOGIE</t>
  </si>
  <si>
    <t>AILE D - HDJ CARDIOLOGIE</t>
  </si>
  <si>
    <t>AILE G - BUREAU DES MEDECINS</t>
  </si>
  <si>
    <t>AILE A - MEDECINE INTERNE</t>
  </si>
  <si>
    <t>AILE B - DIALYSE/MEDECINE INTERNE</t>
  </si>
  <si>
    <t>AILE C - CONSULTATION MEDECINE INTERNE</t>
  </si>
  <si>
    <t>AILE D - MEDECINE INTERNE</t>
  </si>
  <si>
    <t>AILE A - PNEUMOLOGIE/ONCOLOGIE THORACIQUE</t>
  </si>
  <si>
    <t>AILE B - UGA/ENDOSCOPIE BRONCHIQUE</t>
  </si>
  <si>
    <t>AILE C - CONSULTATIONS</t>
  </si>
  <si>
    <t>AILE D - CHIRURGIE VASCULAIRE</t>
  </si>
  <si>
    <t>AILE A - HDJ DERMATOLOGIE</t>
  </si>
  <si>
    <t>AILE B - MEDECINE AMBULATOIRE</t>
  </si>
  <si>
    <t>AILE C -CONSULTATION RHUMATOLOGIE</t>
  </si>
  <si>
    <t>AILE D - RHUMATOLOGIE/DERMATOLOGIE</t>
  </si>
  <si>
    <t>AILE A - PEDIATRIE ADOLESCENTS</t>
  </si>
  <si>
    <t>AILE C- EXPLORATION FONCTIONNELLE</t>
  </si>
  <si>
    <t>AILE D - HOSPITALISATION ENFANTS</t>
  </si>
  <si>
    <t>2EME ETAGE</t>
  </si>
  <si>
    <t>SOUS SOL</t>
  </si>
  <si>
    <t>REZ DE CHAUSSEE</t>
  </si>
  <si>
    <t>LOGE</t>
  </si>
  <si>
    <t>INTERNAT, SECURITE+LOGE, SYNDICATS, CHALET ASSOC</t>
  </si>
  <si>
    <t>BUREAU TECHNIQUES</t>
  </si>
  <si>
    <t>DIRECTION</t>
  </si>
  <si>
    <t>TECHNIQUE</t>
  </si>
  <si>
    <t>COMMUNICATION</t>
  </si>
  <si>
    <t>INSERM</t>
  </si>
  <si>
    <t>IFSI</t>
  </si>
  <si>
    <t>EXTERIEURS</t>
  </si>
  <si>
    <t>PARKINGS/VOIRIE</t>
  </si>
  <si>
    <t>VITRERIE C1 A C3</t>
  </si>
  <si>
    <t>AILE K L - OPHTALMOLOGIE/INSERM/URC/PLASTIE</t>
  </si>
  <si>
    <t>AILE F - UCPC</t>
  </si>
  <si>
    <t>AILE F - URGENCES</t>
  </si>
  <si>
    <t>AILE F - ORTHOPEDIE</t>
  </si>
  <si>
    <t>AILE B - CONSULTATION DERMATO</t>
  </si>
  <si>
    <t>AILE B - URGENCES ENFANT</t>
  </si>
  <si>
    <t>AILE M - ARCHIVES</t>
  </si>
  <si>
    <t>AILE M - BANQUE DU SANG</t>
  </si>
  <si>
    <t>BATIMENT/ETAGE</t>
  </si>
  <si>
    <t>BATIMENTS EXTERIEURS</t>
  </si>
  <si>
    <t>VESTIAIRES</t>
  </si>
  <si>
    <t>BUREAUX/PHARMACIE</t>
  </si>
  <si>
    <t>VESTIAIRES/PHARMACIE</t>
  </si>
  <si>
    <t>HOSPITALISATION</t>
  </si>
  <si>
    <t>AILE K L - INSERM</t>
  </si>
  <si>
    <t>AILE K L - PLASTIE</t>
  </si>
  <si>
    <t>AILE K L - OPHTALMOLOGIE</t>
  </si>
  <si>
    <t>ASCENSEURS</t>
  </si>
  <si>
    <t>VITRERIE C3</t>
  </si>
  <si>
    <t>SUPERFICIE PAR SECTEUR/SERVICE/ACTIVITE
Lot 2 - Site Ambroise Paré</t>
  </si>
  <si>
    <t>Nettoyage d'un studio/appartement</t>
  </si>
  <si>
    <t>CHALET ASSOCIATION</t>
  </si>
  <si>
    <t xml:space="preserve"> </t>
  </si>
  <si>
    <t>selon les bâtiments</t>
  </si>
  <si>
    <t xml:space="preserve">Sous-sol </t>
  </si>
  <si>
    <t>Rdc</t>
  </si>
  <si>
    <t xml:space="preserve">1er étage </t>
  </si>
  <si>
    <t xml:space="preserve">2ème étage </t>
  </si>
  <si>
    <t xml:space="preserve">3ème étage </t>
  </si>
  <si>
    <t xml:space="preserve">4ème étage </t>
  </si>
  <si>
    <t xml:space="preserve">5ème étage </t>
  </si>
  <si>
    <t>6ème étage</t>
  </si>
  <si>
    <t>7ème étage</t>
  </si>
  <si>
    <t>ASCENSEURS ET MC</t>
  </si>
  <si>
    <t>TOTAL DECLARE</t>
  </si>
  <si>
    <t>Surfaces au BPU</t>
  </si>
  <si>
    <t>Batiments exterieurs</t>
  </si>
  <si>
    <t>Logés Direction</t>
  </si>
  <si>
    <t>logés techniques</t>
  </si>
  <si>
    <t>logés ifsi</t>
  </si>
  <si>
    <t>Algécos  direction</t>
  </si>
  <si>
    <t>Algéco INSERM</t>
  </si>
  <si>
    <t>Algéco comm</t>
  </si>
  <si>
    <t>Algéco Technique</t>
  </si>
  <si>
    <t>Chalet Association</t>
  </si>
  <si>
    <t>Bureaux techniques</t>
  </si>
  <si>
    <t>Santé travail, Mutuelle</t>
  </si>
  <si>
    <t>Crèche</t>
  </si>
  <si>
    <t>Internat, sécurité+loge, syndicats</t>
  </si>
  <si>
    <t>Chambre mortuaire</t>
  </si>
  <si>
    <t>Ana Path</t>
  </si>
  <si>
    <t>Batiment principal</t>
  </si>
  <si>
    <t>Extérieurs</t>
  </si>
  <si>
    <t>DECOMPOSITION DU PRIX GLOBAL FORFAITAIRE
Sous détails des prix
Lot 1 - Ambroise Paré</t>
  </si>
  <si>
    <t>DECOMPOSITION DU PRIX GLOBAL FORFAITAIRE
Offre de base - (incluant un nettoyage bi-mensuel des services administratifs)
Lot 1 - Ambroise Paré</t>
  </si>
  <si>
    <t>BORDEREAU DES PRIX DES PRESTATIONS HORS FORFAIT 
POUR LE SITE AMBROISE PARE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</si>
</sst>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b/>
      <u/>
      <sz val="9"/>
      <color rgb="FF000000"/>
      <name val="Verdana"/>
      <family val="2"/>
    </font>
    <font>
      <b/>
      <sz val="9"/>
      <color rgb="FF000000"/>
      <name val="Verdana"/>
      <family val="2"/>
    </font>
    <font>
      <i/>
      <u/>
      <sz val="9"/>
      <color theme="1"/>
      <name val="Verdana"/>
      <family val="2"/>
    </font>
    <font>
      <b/>
      <sz val="9"/>
      <color rgb="FFFF0000"/>
      <name val="Verdana"/>
      <family val="2"/>
    </font>
    <font>
      <b/>
      <sz val="9"/>
      <color theme="0"/>
      <name val="Verdana"/>
      <family val="2"/>
    </font>
    <font>
      <b/>
      <sz val="9"/>
      <color rgb="FFC00000"/>
      <name val="Verdana"/>
      <family val="2"/>
    </font>
    <font>
      <b/>
      <sz val="11"/>
      <color rgb="FFC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Verdana"/>
      <family val="2"/>
    </font>
    <font>
      <sz val="9"/>
      <name val="Calibri"/>
      <family val="2"/>
      <scheme val="minor"/>
    </font>
    <font>
      <b/>
      <sz val="10"/>
      <color theme="0"/>
      <name val="Verdana"/>
      <family val="2"/>
    </font>
    <font>
      <b/>
      <sz val="9"/>
      <name val="Verdana"/>
      <family val="2"/>
    </font>
    <font>
      <i/>
      <sz val="9"/>
      <name val="Verdana"/>
      <family val="2"/>
    </font>
    <font>
      <i/>
      <sz val="9"/>
      <color theme="1"/>
      <name val="Verdana"/>
      <family val="2"/>
    </font>
    <font>
      <i/>
      <u/>
      <sz val="9"/>
      <color rgb="FF000000"/>
      <name val="Verdana"/>
      <family val="2"/>
    </font>
    <font>
      <i/>
      <sz val="9"/>
      <color rgb="FF000000"/>
      <name val="Verdana"/>
      <family val="2"/>
    </font>
    <font>
      <i/>
      <sz val="9"/>
      <color theme="1"/>
      <name val="Calibri"/>
      <family val="2"/>
      <scheme val="minor"/>
    </font>
    <font>
      <i/>
      <u/>
      <sz val="9"/>
      <name val="Verdana"/>
      <family val="2"/>
    </font>
    <font>
      <i/>
      <sz val="9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u/>
      <sz val="11"/>
      <name val="Calibri"/>
      <family val="2"/>
    </font>
    <font>
      <sz val="11"/>
      <name val="Calibri"/>
      <family val="2"/>
    </font>
    <font>
      <sz val="11"/>
      <name val="Calibri"/>
      <family val="2"/>
      <charset val="1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center"/>
    </xf>
    <xf numFmtId="44" fontId="3" fillId="0" borderId="1" xfId="1" applyFont="1" applyBorder="1" applyAlignment="1">
      <alignment horizontal="left" vertical="center" wrapText="1"/>
    </xf>
    <xf numFmtId="44" fontId="3" fillId="0" borderId="1" xfId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Font="1"/>
    <xf numFmtId="0" fontId="3" fillId="0" borderId="0" xfId="0" applyFont="1" applyAlignment="1">
      <alignment horizontal="center" vertical="center" wrapText="1"/>
    </xf>
    <xf numFmtId="164" fontId="9" fillId="0" borderId="5" xfId="1" applyNumberFormat="1" applyFont="1" applyBorder="1" applyAlignment="1">
      <alignment horizontal="right" vertical="center" wrapText="1"/>
    </xf>
    <xf numFmtId="0" fontId="10" fillId="0" borderId="0" xfId="0" applyFont="1"/>
    <xf numFmtId="9" fontId="3" fillId="0" borderId="0" xfId="0" applyNumberFormat="1" applyFont="1" applyAlignment="1">
      <alignment vertical="center" wrapText="1"/>
    </xf>
    <xf numFmtId="0" fontId="11" fillId="0" borderId="0" xfId="0" applyFont="1"/>
    <xf numFmtId="0" fontId="13" fillId="0" borderId="0" xfId="0" applyFont="1"/>
    <xf numFmtId="0" fontId="9" fillId="0" borderId="0" xfId="0" applyFont="1" applyBorder="1" applyAlignment="1">
      <alignment horizontal="right" vertical="center" wrapText="1"/>
    </xf>
    <xf numFmtId="2" fontId="6" fillId="0" borderId="0" xfId="0" applyNumberFormat="1" applyFont="1" applyAlignment="1">
      <alignment horizontal="right" vertical="center" wrapText="1"/>
    </xf>
    <xf numFmtId="2" fontId="2" fillId="0" borderId="0" xfId="0" applyNumberFormat="1" applyFont="1" applyBorder="1" applyAlignment="1">
      <alignment horizontal="right" vertical="center" wrapText="1"/>
    </xf>
    <xf numFmtId="2" fontId="3" fillId="0" borderId="0" xfId="0" applyNumberFormat="1" applyFont="1" applyAlignment="1">
      <alignment horizontal="right" vertical="center" wrapText="1"/>
    </xf>
    <xf numFmtId="2" fontId="2" fillId="0" borderId="0" xfId="0" applyNumberFormat="1" applyFont="1" applyAlignment="1">
      <alignment horizontal="right" vertical="center" wrapText="1"/>
    </xf>
    <xf numFmtId="2" fontId="4" fillId="0" borderId="0" xfId="0" applyNumberFormat="1" applyFont="1" applyAlignment="1">
      <alignment horizontal="right" vertical="center" wrapText="1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2" fillId="6" borderId="3" xfId="0" applyFont="1" applyFill="1" applyBorder="1" applyAlignment="1">
      <alignment horizontal="center" vertical="center" wrapText="1"/>
    </xf>
    <xf numFmtId="44" fontId="2" fillId="6" borderId="3" xfId="1" applyFont="1" applyFill="1" applyBorder="1" applyAlignment="1">
      <alignment horizontal="center" vertical="center" wrapText="1"/>
    </xf>
    <xf numFmtId="4" fontId="16" fillId="5" borderId="1" xfId="0" applyNumberFormat="1" applyFont="1" applyFill="1" applyBorder="1" applyAlignment="1">
      <alignment horizontal="right" vertical="center" wrapText="1"/>
    </xf>
    <xf numFmtId="4" fontId="16" fillId="5" borderId="3" xfId="0" applyNumberFormat="1" applyFont="1" applyFill="1" applyBorder="1" applyAlignment="1">
      <alignment horizontal="right" vertical="center" wrapText="1"/>
    </xf>
    <xf numFmtId="4" fontId="16" fillId="5" borderId="3" xfId="0" applyNumberFormat="1" applyFont="1" applyFill="1" applyBorder="1" applyAlignment="1">
      <alignment horizontal="center" vertical="center" wrapText="1"/>
    </xf>
    <xf numFmtId="4" fontId="16" fillId="5" borderId="5" xfId="1" applyNumberFormat="1" applyFont="1" applyFill="1" applyBorder="1" applyAlignment="1">
      <alignment horizontal="right" vertical="center" wrapText="1"/>
    </xf>
    <xf numFmtId="44" fontId="2" fillId="6" borderId="1" xfId="1" applyFont="1" applyFill="1" applyBorder="1" applyAlignment="1">
      <alignment horizontal="right" vertical="center" wrapText="1"/>
    </xf>
    <xf numFmtId="0" fontId="18" fillId="0" borderId="0" xfId="0" applyFont="1" applyAlignment="1">
      <alignment horizontal="left" vertical="center"/>
    </xf>
    <xf numFmtId="2" fontId="18" fillId="0" borderId="0" xfId="0" applyNumberFormat="1" applyFont="1" applyAlignment="1">
      <alignment horizontal="right" vertical="center"/>
    </xf>
    <xf numFmtId="4" fontId="20" fillId="0" borderId="0" xfId="0" applyNumberFormat="1" applyFont="1"/>
    <xf numFmtId="0" fontId="20" fillId="0" borderId="0" xfId="0" applyFont="1"/>
    <xf numFmtId="0" fontId="21" fillId="0" borderId="0" xfId="0" applyFont="1" applyAlignment="1">
      <alignment horizontal="left" vertical="center"/>
    </xf>
    <xf numFmtId="2" fontId="21" fillId="0" borderId="0" xfId="0" applyNumberFormat="1" applyFont="1" applyAlignment="1">
      <alignment horizontal="right" vertical="center"/>
    </xf>
    <xf numFmtId="4" fontId="22" fillId="0" borderId="0" xfId="0" applyNumberFormat="1" applyFont="1"/>
    <xf numFmtId="0" fontId="22" fillId="0" borderId="0" xfId="0" applyFont="1"/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4" fontId="15" fillId="0" borderId="12" xfId="0" applyNumberFormat="1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2" fontId="3" fillId="0" borderId="18" xfId="0" applyNumberFormat="1" applyFont="1" applyBorder="1" applyAlignment="1">
      <alignment horizontal="center" vertical="center"/>
    </xf>
    <xf numFmtId="44" fontId="3" fillId="0" borderId="17" xfId="1" applyFont="1" applyBorder="1" applyAlignment="1">
      <alignment vertical="center"/>
    </xf>
    <xf numFmtId="0" fontId="3" fillId="0" borderId="25" xfId="0" applyFont="1" applyBorder="1" applyAlignment="1">
      <alignment horizontal="center" vertical="center"/>
    </xf>
    <xf numFmtId="2" fontId="3" fillId="0" borderId="0" xfId="0" applyNumberFormat="1" applyFont="1" applyAlignment="1">
      <alignment vertical="center"/>
    </xf>
    <xf numFmtId="0" fontId="3" fillId="0" borderId="29" xfId="0" applyFont="1" applyBorder="1" applyAlignment="1">
      <alignment vertical="center"/>
    </xf>
    <xf numFmtId="0" fontId="3" fillId="0" borderId="29" xfId="0" applyFont="1" applyBorder="1" applyAlignment="1">
      <alignment horizontal="center" vertical="center"/>
    </xf>
    <xf numFmtId="2" fontId="3" fillId="0" borderId="30" xfId="0" applyNumberFormat="1" applyFont="1" applyBorder="1" applyAlignment="1">
      <alignment horizontal="center" vertical="center"/>
    </xf>
    <xf numFmtId="0" fontId="3" fillId="0" borderId="31" xfId="0" applyFont="1" applyBorder="1" applyAlignment="1">
      <alignment vertical="center"/>
    </xf>
    <xf numFmtId="0" fontId="3" fillId="0" borderId="31" xfId="0" applyFont="1" applyBorder="1" applyAlignment="1">
      <alignment horizontal="center" vertical="center"/>
    </xf>
    <xf numFmtId="2" fontId="3" fillId="0" borderId="32" xfId="0" applyNumberFormat="1" applyFont="1" applyBorder="1" applyAlignment="1">
      <alignment horizontal="center" vertical="center"/>
    </xf>
    <xf numFmtId="44" fontId="3" fillId="0" borderId="29" xfId="1" applyFont="1" applyBorder="1" applyAlignment="1">
      <alignment vertical="center"/>
    </xf>
    <xf numFmtId="44" fontId="3" fillId="0" borderId="31" xfId="1" applyFont="1" applyBorder="1" applyAlignment="1">
      <alignment vertical="center"/>
    </xf>
    <xf numFmtId="44" fontId="3" fillId="0" borderId="25" xfId="1" applyFont="1" applyBorder="1" applyAlignment="1">
      <alignment vertical="center"/>
    </xf>
    <xf numFmtId="4" fontId="0" fillId="0" borderId="0" xfId="0" applyNumberFormat="1"/>
    <xf numFmtId="0" fontId="8" fillId="4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44" fontId="3" fillId="0" borderId="3" xfId="1" applyFont="1" applyBorder="1" applyAlignment="1">
      <alignment horizontal="right" vertical="center" wrapText="1"/>
    </xf>
    <xf numFmtId="44" fontId="3" fillId="0" borderId="3" xfId="1" applyFont="1" applyBorder="1" applyAlignment="1">
      <alignment horizontal="left" vertical="center" wrapText="1"/>
    </xf>
    <xf numFmtId="2" fontId="24" fillId="5" borderId="1" xfId="0" applyNumberFormat="1" applyFont="1" applyFill="1" applyBorder="1" applyAlignment="1">
      <alignment horizontal="right" vertical="center" wrapText="1"/>
    </xf>
    <xf numFmtId="0" fontId="24" fillId="5" borderId="1" xfId="0" applyFont="1" applyFill="1" applyBorder="1" applyAlignment="1">
      <alignment horizontal="right" vertical="center"/>
    </xf>
    <xf numFmtId="0" fontId="25" fillId="5" borderId="1" xfId="0" applyFont="1" applyFill="1" applyBorder="1" applyAlignment="1">
      <alignment horizontal="right" vertical="center"/>
    </xf>
    <xf numFmtId="0" fontId="0" fillId="8" borderId="2" xfId="0" applyFill="1" applyBorder="1"/>
    <xf numFmtId="0" fontId="0" fillId="8" borderId="10" xfId="0" applyFill="1" applyBorder="1"/>
    <xf numFmtId="0" fontId="0" fillId="8" borderId="1" xfId="0" applyFill="1" applyBorder="1" applyAlignment="1">
      <alignment horizontal="center"/>
    </xf>
    <xf numFmtId="0" fontId="0" fillId="8" borderId="1" xfId="0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44" fontId="3" fillId="0" borderId="42" xfId="1" applyFont="1" applyBorder="1" applyAlignment="1">
      <alignment vertical="center"/>
    </xf>
    <xf numFmtId="0" fontId="12" fillId="0" borderId="38" xfId="0" applyFont="1" applyFill="1" applyBorder="1" applyAlignment="1">
      <alignment vertical="center"/>
    </xf>
    <xf numFmtId="0" fontId="3" fillId="0" borderId="45" xfId="0" applyFont="1" applyBorder="1" applyAlignment="1">
      <alignment vertical="center"/>
    </xf>
    <xf numFmtId="0" fontId="27" fillId="0" borderId="46" xfId="0" applyFont="1" applyFill="1" applyBorder="1" applyAlignment="1">
      <alignment vertical="center"/>
    </xf>
    <xf numFmtId="0" fontId="27" fillId="0" borderId="46" xfId="0" applyFont="1" applyFill="1" applyBorder="1" applyAlignment="1">
      <alignment vertical="center" wrapText="1"/>
    </xf>
    <xf numFmtId="0" fontId="27" fillId="0" borderId="31" xfId="0" applyFont="1" applyFill="1" applyBorder="1" applyAlignment="1">
      <alignment vertical="center"/>
    </xf>
    <xf numFmtId="0" fontId="27" fillId="0" borderId="46" xfId="0" applyFont="1" applyFill="1" applyBorder="1" applyAlignment="1">
      <alignment horizontal="left" vertical="center"/>
    </xf>
    <xf numFmtId="0" fontId="27" fillId="0" borderId="47" xfId="0" applyFont="1" applyFill="1" applyBorder="1" applyAlignment="1">
      <alignment vertical="center"/>
    </xf>
    <xf numFmtId="0" fontId="27" fillId="0" borderId="38" xfId="0" applyFont="1" applyFill="1" applyBorder="1" applyAlignment="1">
      <alignment vertical="center"/>
    </xf>
    <xf numFmtId="0" fontId="27" fillId="0" borderId="38" xfId="0" applyFont="1" applyFill="1" applyBorder="1" applyAlignment="1">
      <alignment vertical="center" wrapText="1"/>
    </xf>
    <xf numFmtId="0" fontId="27" fillId="0" borderId="51" xfId="0" applyFont="1" applyFill="1" applyBorder="1" applyAlignment="1">
      <alignment vertical="center" wrapText="1"/>
    </xf>
    <xf numFmtId="44" fontId="3" fillId="0" borderId="52" xfId="1" applyFont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44" fontId="3" fillId="0" borderId="53" xfId="1" applyFont="1" applyBorder="1" applyAlignment="1">
      <alignment vertical="center"/>
    </xf>
    <xf numFmtId="0" fontId="27" fillId="0" borderId="29" xfId="0" applyFont="1" applyFill="1" applyBorder="1" applyAlignment="1">
      <alignment vertical="center"/>
    </xf>
    <xf numFmtId="0" fontId="27" fillId="0" borderId="53" xfId="0" applyFont="1" applyFill="1" applyBorder="1" applyAlignment="1">
      <alignment vertical="center"/>
    </xf>
    <xf numFmtId="0" fontId="26" fillId="0" borderId="53" xfId="0" applyFont="1" applyFill="1" applyBorder="1" applyAlignment="1">
      <alignment vertical="center"/>
    </xf>
    <xf numFmtId="0" fontId="27" fillId="0" borderId="55" xfId="0" applyFont="1" applyFill="1" applyBorder="1" applyAlignment="1">
      <alignment vertical="center"/>
    </xf>
    <xf numFmtId="0" fontId="27" fillId="0" borderId="58" xfId="0" applyFont="1" applyFill="1" applyBorder="1" applyAlignment="1">
      <alignment vertical="center"/>
    </xf>
    <xf numFmtId="0" fontId="27" fillId="0" borderId="45" xfId="0" applyFont="1" applyFill="1" applyBorder="1" applyAlignment="1">
      <alignment vertical="center"/>
    </xf>
    <xf numFmtId="44" fontId="3" fillId="0" borderId="59" xfId="1" applyFont="1" applyBorder="1" applyAlignment="1">
      <alignment vertical="center"/>
    </xf>
    <xf numFmtId="0" fontId="3" fillId="0" borderId="60" xfId="0" applyFont="1" applyBorder="1" applyAlignment="1">
      <alignment vertical="center"/>
    </xf>
    <xf numFmtId="44" fontId="3" fillId="0" borderId="60" xfId="1" applyFont="1" applyBorder="1" applyAlignment="1">
      <alignment vertical="center"/>
    </xf>
    <xf numFmtId="0" fontId="27" fillId="0" borderId="61" xfId="0" applyFont="1" applyFill="1" applyBorder="1" applyAlignment="1">
      <alignment vertical="center"/>
    </xf>
    <xf numFmtId="44" fontId="3" fillId="0" borderId="62" xfId="1" applyFont="1" applyBorder="1" applyAlignment="1">
      <alignment vertical="center"/>
    </xf>
    <xf numFmtId="0" fontId="27" fillId="0" borderId="63" xfId="0" applyFont="1" applyFill="1" applyBorder="1" applyAlignment="1">
      <alignment vertical="center"/>
    </xf>
    <xf numFmtId="0" fontId="27" fillId="0" borderId="62" xfId="0" applyFont="1" applyFill="1" applyBorder="1" applyAlignment="1">
      <alignment vertical="top"/>
    </xf>
    <xf numFmtId="0" fontId="27" fillId="0" borderId="63" xfId="0" applyFont="1" applyFill="1" applyBorder="1" applyAlignment="1">
      <alignment horizontal="left" vertical="center"/>
    </xf>
    <xf numFmtId="0" fontId="27" fillId="0" borderId="62" xfId="0" applyFont="1" applyFill="1" applyBorder="1" applyAlignment="1">
      <alignment vertical="center"/>
    </xf>
    <xf numFmtId="0" fontId="27" fillId="0" borderId="64" xfId="0" applyFont="1" applyFill="1" applyBorder="1" applyAlignment="1">
      <alignment vertical="center"/>
    </xf>
    <xf numFmtId="0" fontId="27" fillId="0" borderId="65" xfId="0" applyFont="1" applyFill="1" applyBorder="1" applyAlignment="1">
      <alignment vertical="center"/>
    </xf>
    <xf numFmtId="0" fontId="27" fillId="0" borderId="66" xfId="0" applyFont="1" applyFill="1" applyBorder="1" applyAlignment="1">
      <alignment vertical="center"/>
    </xf>
    <xf numFmtId="44" fontId="3" fillId="0" borderId="67" xfId="1" applyFont="1" applyBorder="1" applyAlignment="1">
      <alignment vertical="center"/>
    </xf>
    <xf numFmtId="0" fontId="27" fillId="0" borderId="48" xfId="0" applyFont="1" applyFill="1" applyBorder="1" applyAlignment="1">
      <alignment vertical="center"/>
    </xf>
    <xf numFmtId="44" fontId="3" fillId="0" borderId="68" xfId="1" applyFont="1" applyBorder="1" applyAlignment="1">
      <alignment vertical="center"/>
    </xf>
    <xf numFmtId="0" fontId="28" fillId="0" borderId="44" xfId="0" applyFont="1" applyFill="1" applyBorder="1" applyAlignment="1">
      <alignment vertical="center" wrapText="1"/>
    </xf>
    <xf numFmtId="0" fontId="3" fillId="0" borderId="53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69" xfId="0" applyFont="1" applyBorder="1" applyAlignment="1">
      <alignment vertical="center"/>
    </xf>
    <xf numFmtId="44" fontId="3" fillId="0" borderId="69" xfId="1" applyFont="1" applyBorder="1" applyAlignment="1">
      <alignment vertical="center"/>
    </xf>
    <xf numFmtId="0" fontId="15" fillId="0" borderId="19" xfId="0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0" fontId="3" fillId="0" borderId="45" xfId="0" applyFont="1" applyBorder="1" applyAlignment="1">
      <alignment horizontal="center" vertical="center"/>
    </xf>
    <xf numFmtId="2" fontId="3" fillId="0" borderId="70" xfId="0" applyNumberFormat="1" applyFont="1" applyBorder="1" applyAlignment="1">
      <alignment horizontal="center" vertical="center"/>
    </xf>
    <xf numFmtId="0" fontId="27" fillId="0" borderId="43" xfId="0" applyFont="1" applyFill="1" applyBorder="1" applyAlignment="1">
      <alignment vertical="center" wrapText="1"/>
    </xf>
    <xf numFmtId="0" fontId="3" fillId="0" borderId="69" xfId="0" applyFont="1" applyBorder="1" applyAlignment="1">
      <alignment horizontal="center" vertical="center"/>
    </xf>
    <xf numFmtId="2" fontId="3" fillId="0" borderId="71" xfId="0" applyNumberFormat="1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2" fontId="3" fillId="0" borderId="74" xfId="0" applyNumberFormat="1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2" fontId="3" fillId="0" borderId="75" xfId="0" applyNumberFormat="1" applyFont="1" applyBorder="1" applyAlignment="1">
      <alignment horizontal="center" vertical="center"/>
    </xf>
    <xf numFmtId="2" fontId="3" fillId="0" borderId="76" xfId="0" applyNumberFormat="1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27" fillId="0" borderId="77" xfId="0" applyFont="1" applyFill="1" applyBorder="1" applyAlignment="1">
      <alignment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left" vertical="center"/>
    </xf>
    <xf numFmtId="2" fontId="3" fillId="0" borderId="79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vertical="center"/>
    </xf>
    <xf numFmtId="0" fontId="32" fillId="9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0" fillId="0" borderId="0" xfId="0" applyAlignment="1">
      <alignment wrapText="1"/>
    </xf>
    <xf numFmtId="0" fontId="29" fillId="9" borderId="1" xfId="0" applyFont="1" applyFill="1" applyBorder="1"/>
    <xf numFmtId="0" fontId="11" fillId="9" borderId="1" xfId="0" applyFont="1" applyFill="1" applyBorder="1" applyAlignment="1">
      <alignment horizontal="center" vertical="center"/>
    </xf>
    <xf numFmtId="0" fontId="34" fillId="9" borderId="1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11" borderId="1" xfId="0" applyFont="1" applyFill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1" fillId="10" borderId="1" xfId="0" applyFont="1" applyFill="1" applyBorder="1" applyAlignment="1">
      <alignment vertical="center" wrapText="1"/>
    </xf>
    <xf numFmtId="0" fontId="13" fillId="11" borderId="1" xfId="0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horizontal="center" vertical="center"/>
    </xf>
    <xf numFmtId="0" fontId="13" fillId="12" borderId="0" xfId="0" applyFont="1" applyFill="1" applyAlignment="1">
      <alignment horizontal="center" vertical="center"/>
    </xf>
    <xf numFmtId="0" fontId="11" fillId="13" borderId="1" xfId="0" applyFont="1" applyFill="1" applyBorder="1" applyAlignment="1">
      <alignment horizontal="center" vertical="center"/>
    </xf>
    <xf numFmtId="0" fontId="29" fillId="9" borderId="1" xfId="0" applyFont="1" applyFill="1" applyBorder="1" applyAlignment="1">
      <alignment vertical="center"/>
    </xf>
    <xf numFmtId="2" fontId="11" fillId="14" borderId="1" xfId="0" applyNumberFormat="1" applyFont="1" applyFill="1" applyBorder="1" applyAlignment="1">
      <alignment horizontal="center" vertical="center" wrapText="1"/>
    </xf>
    <xf numFmtId="0" fontId="11" fillId="14" borderId="1" xfId="0" applyFont="1" applyFill="1" applyBorder="1" applyAlignment="1">
      <alignment horizontal="center" vertical="center"/>
    </xf>
    <xf numFmtId="0" fontId="33" fillId="14" borderId="1" xfId="0" applyFont="1" applyFill="1" applyBorder="1" applyAlignment="1">
      <alignment horizontal="center" vertical="center"/>
    </xf>
    <xf numFmtId="0" fontId="13" fillId="14" borderId="1" xfId="0" applyFont="1" applyFill="1" applyBorder="1" applyAlignment="1">
      <alignment horizontal="center" vertical="center"/>
    </xf>
    <xf numFmtId="0" fontId="29" fillId="15" borderId="1" xfId="0" applyFont="1" applyFill="1" applyBorder="1" applyAlignment="1">
      <alignment vertical="center"/>
    </xf>
    <xf numFmtId="0" fontId="11" fillId="9" borderId="0" xfId="0" applyFont="1" applyFill="1" applyAlignment="1">
      <alignment horizontal="center" vertical="center"/>
    </xf>
    <xf numFmtId="0" fontId="11" fillId="12" borderId="0" xfId="0" applyFont="1" applyFill="1" applyAlignment="1">
      <alignment horizontal="center" vertical="center"/>
    </xf>
    <xf numFmtId="0" fontId="13" fillId="9" borderId="0" xfId="0" applyFont="1" applyFill="1" applyAlignment="1">
      <alignment horizontal="center" vertical="center"/>
    </xf>
    <xf numFmtId="0" fontId="35" fillId="0" borderId="1" xfId="0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0" fillId="0" borderId="0" xfId="0" applyFont="1"/>
    <xf numFmtId="0" fontId="14" fillId="3" borderId="2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4" fillId="4" borderId="0" xfId="0" applyFont="1" applyFill="1" applyAlignment="1">
      <alignment horizontal="left" vertical="center" wrapText="1"/>
    </xf>
    <xf numFmtId="164" fontId="5" fillId="0" borderId="2" xfId="1" applyNumberFormat="1" applyFont="1" applyBorder="1" applyAlignment="1">
      <alignment horizontal="right" vertical="center" wrapText="1"/>
    </xf>
    <xf numFmtId="164" fontId="5" fillId="0" borderId="11" xfId="1" applyNumberFormat="1" applyFont="1" applyBorder="1" applyAlignment="1">
      <alignment horizontal="right" vertical="center" wrapText="1"/>
    </xf>
    <xf numFmtId="44" fontId="5" fillId="0" borderId="2" xfId="1" applyFont="1" applyBorder="1" applyAlignment="1">
      <alignment horizontal="right" vertical="center" wrapText="1"/>
    </xf>
    <xf numFmtId="44" fontId="5" fillId="0" borderId="11" xfId="1" applyFont="1" applyBorder="1" applyAlignment="1">
      <alignment horizontal="righ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7" borderId="4" xfId="0" applyFill="1" applyBorder="1" applyAlignment="1">
      <alignment horizontal="center" vertical="top" wrapText="1"/>
    </xf>
    <xf numFmtId="0" fontId="0" fillId="7" borderId="33" xfId="0" applyFill="1" applyBorder="1" applyAlignment="1">
      <alignment horizontal="center" vertical="top"/>
    </xf>
    <xf numFmtId="0" fontId="0" fillId="7" borderId="34" xfId="0" applyFill="1" applyBorder="1" applyAlignment="1">
      <alignment horizontal="center" vertical="top"/>
    </xf>
    <xf numFmtId="0" fontId="0" fillId="7" borderId="35" xfId="0" applyFill="1" applyBorder="1" applyAlignment="1">
      <alignment horizontal="center" vertical="top"/>
    </xf>
    <xf numFmtId="0" fontId="0" fillId="7" borderId="36" xfId="0" applyFill="1" applyBorder="1" applyAlignment="1">
      <alignment horizontal="center" vertical="top"/>
    </xf>
    <xf numFmtId="0" fontId="0" fillId="7" borderId="37" xfId="0" applyFill="1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3" fillId="0" borderId="2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14" fillId="3" borderId="7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86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3" fillId="0" borderId="89" xfId="0" applyFont="1" applyBorder="1" applyAlignment="1">
      <alignment horizontal="center" vertical="center"/>
    </xf>
    <xf numFmtId="0" fontId="3" fillId="0" borderId="88" xfId="0" applyFont="1" applyBorder="1" applyAlignment="1">
      <alignment horizontal="center" vertical="center"/>
    </xf>
    <xf numFmtId="0" fontId="2" fillId="6" borderId="83" xfId="0" applyFont="1" applyFill="1" applyBorder="1" applyAlignment="1">
      <alignment horizontal="center" vertical="center"/>
    </xf>
    <xf numFmtId="0" fontId="2" fillId="6" borderId="84" xfId="0" applyFont="1" applyFill="1" applyBorder="1" applyAlignment="1">
      <alignment horizontal="center" vertical="center"/>
    </xf>
    <xf numFmtId="0" fontId="2" fillId="6" borderId="85" xfId="0" applyFont="1" applyFill="1" applyBorder="1" applyAlignment="1">
      <alignment horizontal="center" vertical="center"/>
    </xf>
    <xf numFmtId="0" fontId="3" fillId="0" borderId="80" xfId="0" applyFont="1" applyBorder="1" applyAlignment="1">
      <alignment horizontal="center" vertical="center"/>
    </xf>
    <xf numFmtId="0" fontId="3" fillId="0" borderId="81" xfId="0" applyFont="1" applyBorder="1" applyAlignment="1">
      <alignment horizontal="center" vertical="center"/>
    </xf>
    <xf numFmtId="0" fontId="3" fillId="0" borderId="82" xfId="0" applyFont="1" applyBorder="1" applyAlignment="1">
      <alignment horizontal="center" vertical="center"/>
    </xf>
    <xf numFmtId="0" fontId="2" fillId="6" borderId="7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3" xfId="0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78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1" fillId="0" borderId="36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I51"/>
  <sheetViews>
    <sheetView workbookViewId="0">
      <selection sqref="A1:F1"/>
    </sheetView>
  </sheetViews>
  <sheetFormatPr baseColWidth="10" defaultRowHeight="12.6" customHeight="1" x14ac:dyDescent="0.3"/>
  <cols>
    <col min="1" max="1" width="36.6640625" customWidth="1"/>
    <col min="2" max="2" width="25.6640625" style="25" customWidth="1"/>
    <col min="3" max="6" width="25.6640625" customWidth="1"/>
    <col min="9" max="9" width="20.44140625" customWidth="1"/>
  </cols>
  <sheetData>
    <row r="1" spans="1:6" ht="42" customHeight="1" x14ac:dyDescent="0.3">
      <c r="A1" s="180" t="s">
        <v>195</v>
      </c>
      <c r="B1" s="181"/>
      <c r="C1" s="181"/>
      <c r="D1" s="181"/>
      <c r="E1" s="181"/>
      <c r="F1" s="182"/>
    </row>
    <row r="2" spans="1:6" ht="12.6" customHeight="1" x14ac:dyDescent="0.3">
      <c r="A2" s="8"/>
      <c r="B2" s="20"/>
      <c r="C2" s="8"/>
      <c r="D2" s="8"/>
      <c r="E2" s="9"/>
      <c r="F2" s="9"/>
    </row>
    <row r="3" spans="1:6" ht="12.6" customHeight="1" x14ac:dyDescent="0.3">
      <c r="A3" s="8"/>
      <c r="B3" s="20"/>
      <c r="C3" s="8"/>
      <c r="D3" s="8"/>
      <c r="E3" s="9"/>
      <c r="F3" s="9"/>
    </row>
    <row r="4" spans="1:6" s="12" customFormat="1" ht="15.75" customHeight="1" x14ac:dyDescent="0.3">
      <c r="A4" s="184" t="s">
        <v>41</v>
      </c>
      <c r="B4" s="184"/>
      <c r="C4" s="184"/>
      <c r="D4" s="184"/>
      <c r="E4" s="184"/>
      <c r="F4" s="184"/>
    </row>
    <row r="5" spans="1:6" ht="12.6" customHeight="1" x14ac:dyDescent="0.3">
      <c r="A5" s="8"/>
      <c r="B5" s="20"/>
      <c r="C5" s="8"/>
      <c r="D5" s="8"/>
      <c r="E5" s="9"/>
      <c r="F5" s="9"/>
    </row>
    <row r="6" spans="1:6" s="26" customFormat="1" ht="16.5" customHeight="1" x14ac:dyDescent="0.3">
      <c r="A6" s="27" t="s">
        <v>15</v>
      </c>
      <c r="B6" s="31" t="s">
        <v>26</v>
      </c>
      <c r="C6" s="28" t="s">
        <v>3</v>
      </c>
      <c r="D6" s="27" t="s">
        <v>4</v>
      </c>
      <c r="E6" s="27" t="s">
        <v>16</v>
      </c>
      <c r="F6" s="27" t="s">
        <v>17</v>
      </c>
    </row>
    <row r="7" spans="1:6" s="26" customFormat="1" ht="16.5" customHeight="1" x14ac:dyDescent="0.3">
      <c r="A7" s="72" t="s">
        <v>46</v>
      </c>
      <c r="B7" s="31"/>
      <c r="C7" s="28"/>
      <c r="D7" s="27"/>
      <c r="E7" s="27"/>
      <c r="F7" s="27"/>
    </row>
    <row r="8" spans="1:6" ht="12.6" customHeight="1" x14ac:dyDescent="0.3">
      <c r="A8" s="45" t="s">
        <v>47</v>
      </c>
      <c r="B8" s="76">
        <v>7098.48</v>
      </c>
      <c r="C8" s="4">
        <v>0</v>
      </c>
      <c r="D8" s="4">
        <f>C8*1.2</f>
        <v>0</v>
      </c>
      <c r="E8" s="3">
        <f>C8*12</f>
        <v>0</v>
      </c>
      <c r="F8" s="3">
        <f>E8*1.2</f>
        <v>0</v>
      </c>
    </row>
    <row r="9" spans="1:6" ht="12.6" customHeight="1" x14ac:dyDescent="0.3">
      <c r="A9" s="45" t="s">
        <v>48</v>
      </c>
      <c r="B9" s="77">
        <v>6862.75</v>
      </c>
      <c r="C9" s="4">
        <v>0</v>
      </c>
      <c r="D9" s="4">
        <f t="shared" ref="D9:D27" si="0">C9*1.2</f>
        <v>0</v>
      </c>
      <c r="E9" s="3">
        <f t="shared" ref="E9:E27" si="1">C9*12</f>
        <v>0</v>
      </c>
      <c r="F9" s="3">
        <f t="shared" ref="F9:F27" si="2">E9*1.2</f>
        <v>0</v>
      </c>
    </row>
    <row r="10" spans="1:6" ht="12.6" customHeight="1" x14ac:dyDescent="0.3">
      <c r="A10" s="45" t="s">
        <v>50</v>
      </c>
      <c r="B10" s="77">
        <v>5809.92</v>
      </c>
      <c r="C10" s="4">
        <v>0</v>
      </c>
      <c r="D10" s="4">
        <f t="shared" si="0"/>
        <v>0</v>
      </c>
      <c r="E10" s="3">
        <f t="shared" si="1"/>
        <v>0</v>
      </c>
      <c r="F10" s="3">
        <f t="shared" si="2"/>
        <v>0</v>
      </c>
    </row>
    <row r="11" spans="1:6" ht="12.6" customHeight="1" x14ac:dyDescent="0.3">
      <c r="A11" s="45" t="s">
        <v>51</v>
      </c>
      <c r="B11" s="77">
        <v>3855</v>
      </c>
      <c r="C11" s="4">
        <v>0</v>
      </c>
      <c r="D11" s="4">
        <f t="shared" si="0"/>
        <v>0</v>
      </c>
      <c r="E11" s="3">
        <f t="shared" si="1"/>
        <v>0</v>
      </c>
      <c r="F11" s="3">
        <f t="shared" si="2"/>
        <v>0</v>
      </c>
    </row>
    <row r="12" spans="1:6" ht="12.6" customHeight="1" x14ac:dyDescent="0.3">
      <c r="A12" s="45" t="s">
        <v>52</v>
      </c>
      <c r="B12" s="77">
        <v>3882.09</v>
      </c>
      <c r="C12" s="4">
        <v>0</v>
      </c>
      <c r="D12" s="4">
        <f t="shared" si="0"/>
        <v>0</v>
      </c>
      <c r="E12" s="3">
        <f t="shared" si="1"/>
        <v>0</v>
      </c>
      <c r="F12" s="3">
        <f t="shared" si="2"/>
        <v>0</v>
      </c>
    </row>
    <row r="13" spans="1:6" ht="12.6" customHeight="1" x14ac:dyDescent="0.3">
      <c r="A13" s="45" t="s">
        <v>53</v>
      </c>
      <c r="B13" s="77">
        <v>3307.15</v>
      </c>
      <c r="C13" s="4">
        <v>0</v>
      </c>
      <c r="D13" s="4">
        <f t="shared" si="0"/>
        <v>0</v>
      </c>
      <c r="E13" s="3">
        <f t="shared" si="1"/>
        <v>0</v>
      </c>
      <c r="F13" s="3">
        <f t="shared" si="2"/>
        <v>0</v>
      </c>
    </row>
    <row r="14" spans="1:6" ht="12.6" customHeight="1" x14ac:dyDescent="0.3">
      <c r="A14" s="45" t="s">
        <v>54</v>
      </c>
      <c r="B14" s="77">
        <v>3305.14</v>
      </c>
      <c r="C14" s="4">
        <v>0</v>
      </c>
      <c r="D14" s="4">
        <f t="shared" si="0"/>
        <v>0</v>
      </c>
      <c r="E14" s="3">
        <f t="shared" si="1"/>
        <v>0</v>
      </c>
      <c r="F14" s="3">
        <f t="shared" si="2"/>
        <v>0</v>
      </c>
    </row>
    <row r="15" spans="1:6" ht="12.6" customHeight="1" x14ac:dyDescent="0.3">
      <c r="A15" s="45" t="s">
        <v>55</v>
      </c>
      <c r="B15" s="77">
        <v>3223.52</v>
      </c>
      <c r="C15" s="4">
        <v>0</v>
      </c>
      <c r="D15" s="4">
        <f t="shared" si="0"/>
        <v>0</v>
      </c>
      <c r="E15" s="3">
        <f t="shared" si="1"/>
        <v>0</v>
      </c>
      <c r="F15" s="3">
        <f t="shared" si="2"/>
        <v>0</v>
      </c>
    </row>
    <row r="16" spans="1:6" ht="12.6" customHeight="1" x14ac:dyDescent="0.3">
      <c r="A16" s="45" t="s">
        <v>56</v>
      </c>
      <c r="B16" s="77">
        <v>3155.81</v>
      </c>
      <c r="C16" s="4">
        <v>0</v>
      </c>
      <c r="D16" s="4">
        <f t="shared" si="0"/>
        <v>0</v>
      </c>
      <c r="E16" s="3">
        <f t="shared" si="1"/>
        <v>0</v>
      </c>
      <c r="F16" s="3">
        <f t="shared" si="2"/>
        <v>0</v>
      </c>
    </row>
    <row r="17" spans="1:9" ht="12.6" customHeight="1" x14ac:dyDescent="0.3">
      <c r="A17" s="73" t="s">
        <v>58</v>
      </c>
      <c r="B17" s="77">
        <v>68.849999999999994</v>
      </c>
      <c r="C17" s="4">
        <v>0</v>
      </c>
      <c r="D17" s="74"/>
      <c r="E17" s="75"/>
      <c r="F17" s="75"/>
    </row>
    <row r="18" spans="1:9" ht="12.6" customHeight="1" x14ac:dyDescent="0.3">
      <c r="A18" s="72" t="s">
        <v>57</v>
      </c>
      <c r="B18" s="28"/>
      <c r="C18" s="28"/>
      <c r="D18" s="27"/>
      <c r="E18" s="27"/>
      <c r="F18" s="27"/>
    </row>
    <row r="19" spans="1:9" ht="12.6" customHeight="1" x14ac:dyDescent="0.3">
      <c r="A19" s="45" t="s">
        <v>60</v>
      </c>
      <c r="B19" s="29">
        <v>357.55</v>
      </c>
      <c r="C19" s="4">
        <v>0</v>
      </c>
      <c r="D19" s="4">
        <f t="shared" si="0"/>
        <v>0</v>
      </c>
      <c r="E19" s="3">
        <f t="shared" si="1"/>
        <v>0</v>
      </c>
      <c r="F19" s="3">
        <f t="shared" si="2"/>
        <v>0</v>
      </c>
    </row>
    <row r="20" spans="1:9" ht="12.6" customHeight="1" x14ac:dyDescent="0.3">
      <c r="A20" s="45" t="s">
        <v>61</v>
      </c>
      <c r="B20" s="29">
        <v>365.5</v>
      </c>
      <c r="C20" s="4">
        <v>0</v>
      </c>
      <c r="D20" s="4">
        <f t="shared" si="0"/>
        <v>0</v>
      </c>
      <c r="E20" s="3">
        <f t="shared" si="1"/>
        <v>0</v>
      </c>
      <c r="F20" s="3">
        <f t="shared" si="2"/>
        <v>0</v>
      </c>
    </row>
    <row r="21" spans="1:9" ht="12.6" customHeight="1" x14ac:dyDescent="0.3">
      <c r="A21" s="45" t="s">
        <v>59</v>
      </c>
      <c r="B21" s="29">
        <v>770.42</v>
      </c>
      <c r="C21" s="4">
        <v>0</v>
      </c>
      <c r="D21" s="4">
        <f t="shared" si="0"/>
        <v>0</v>
      </c>
      <c r="E21" s="3">
        <f t="shared" si="1"/>
        <v>0</v>
      </c>
      <c r="F21" s="3">
        <f t="shared" si="2"/>
        <v>0</v>
      </c>
    </row>
    <row r="22" spans="1:9" ht="22.8" x14ac:dyDescent="0.3">
      <c r="A22" s="45" t="s">
        <v>65</v>
      </c>
      <c r="B22" s="78">
        <v>930.46</v>
      </c>
      <c r="C22" s="4">
        <v>0</v>
      </c>
      <c r="D22" s="4">
        <f t="shared" si="0"/>
        <v>0</v>
      </c>
      <c r="E22" s="3">
        <f t="shared" si="1"/>
        <v>0</v>
      </c>
      <c r="F22" s="3">
        <f t="shared" si="2"/>
        <v>0</v>
      </c>
    </row>
    <row r="23" spans="1:9" ht="12.6" customHeight="1" x14ac:dyDescent="0.3">
      <c r="A23" s="45" t="s">
        <v>62</v>
      </c>
      <c r="B23" s="29">
        <v>297.08</v>
      </c>
      <c r="C23" s="4">
        <v>0</v>
      </c>
      <c r="D23" s="4">
        <f t="shared" si="0"/>
        <v>0</v>
      </c>
      <c r="E23" s="3">
        <f t="shared" si="1"/>
        <v>0</v>
      </c>
      <c r="F23" s="3">
        <f t="shared" si="2"/>
        <v>0</v>
      </c>
    </row>
    <row r="24" spans="1:9" ht="12.6" customHeight="1" x14ac:dyDescent="0.3">
      <c r="A24" s="45" t="s">
        <v>63</v>
      </c>
      <c r="B24" s="30">
        <v>182.09</v>
      </c>
      <c r="C24" s="4">
        <v>0</v>
      </c>
      <c r="D24" s="4">
        <f t="shared" ref="D24:D26" si="3">C24*1.2</f>
        <v>0</v>
      </c>
      <c r="E24" s="3">
        <f t="shared" ref="E24:E26" si="4">C24*12</f>
        <v>0</v>
      </c>
      <c r="F24" s="3">
        <f t="shared" ref="F24:F26" si="5">E24*1.2</f>
        <v>0</v>
      </c>
    </row>
    <row r="25" spans="1:9" ht="12.6" customHeight="1" x14ac:dyDescent="0.3">
      <c r="A25" s="45" t="s">
        <v>24</v>
      </c>
      <c r="B25" s="30">
        <v>1223.44</v>
      </c>
      <c r="C25" s="4">
        <v>0</v>
      </c>
      <c r="D25" s="4">
        <f t="shared" si="3"/>
        <v>0</v>
      </c>
      <c r="E25" s="3">
        <f t="shared" si="4"/>
        <v>0</v>
      </c>
      <c r="F25" s="3">
        <f t="shared" si="5"/>
        <v>0</v>
      </c>
    </row>
    <row r="26" spans="1:9" ht="12.6" customHeight="1" x14ac:dyDescent="0.3">
      <c r="A26" s="45" t="s">
        <v>64</v>
      </c>
      <c r="B26" s="30">
        <v>709.35</v>
      </c>
      <c r="C26" s="4">
        <v>0</v>
      </c>
      <c r="D26" s="4">
        <f t="shared" si="3"/>
        <v>0</v>
      </c>
      <c r="E26" s="3">
        <f t="shared" si="4"/>
        <v>0</v>
      </c>
      <c r="F26" s="3">
        <f t="shared" si="5"/>
        <v>0</v>
      </c>
    </row>
    <row r="27" spans="1:9" ht="12.6" customHeight="1" x14ac:dyDescent="0.3">
      <c r="A27" s="5" t="s">
        <v>66</v>
      </c>
      <c r="B27" s="30">
        <v>15225.26</v>
      </c>
      <c r="C27" s="4">
        <v>0</v>
      </c>
      <c r="D27" s="4">
        <f t="shared" si="0"/>
        <v>0</v>
      </c>
      <c r="E27" s="3">
        <f t="shared" si="1"/>
        <v>0</v>
      </c>
      <c r="F27" s="3">
        <f t="shared" si="2"/>
        <v>0</v>
      </c>
      <c r="I27" s="71"/>
    </row>
    <row r="28" spans="1:9" ht="12.6" customHeight="1" x14ac:dyDescent="0.3">
      <c r="A28" s="5" t="s">
        <v>39</v>
      </c>
      <c r="B28" s="30">
        <v>8933</v>
      </c>
      <c r="C28" s="4">
        <v>0</v>
      </c>
      <c r="D28" s="4">
        <f t="shared" ref="D28:D29" si="6">C28*1.2</f>
        <v>0</v>
      </c>
      <c r="E28" s="3">
        <f t="shared" ref="E28:E29" si="7">C28*12</f>
        <v>0</v>
      </c>
      <c r="F28" s="3">
        <f t="shared" ref="F28:F29" si="8">E28*1.2</f>
        <v>0</v>
      </c>
      <c r="I28" s="71"/>
    </row>
    <row r="29" spans="1:9" ht="12.6" customHeight="1" thickBot="1" x14ac:dyDescent="0.35">
      <c r="A29" s="5" t="s">
        <v>159</v>
      </c>
      <c r="B29" s="30">
        <v>414</v>
      </c>
      <c r="C29" s="4">
        <v>0</v>
      </c>
      <c r="D29" s="4">
        <f t="shared" si="6"/>
        <v>0</v>
      </c>
      <c r="E29" s="3">
        <f t="shared" si="7"/>
        <v>0</v>
      </c>
      <c r="F29" s="3">
        <f t="shared" si="8"/>
        <v>0</v>
      </c>
      <c r="I29" s="71"/>
    </row>
    <row r="30" spans="1:9" s="15" customFormat="1" ht="15" customHeight="1" thickBot="1" x14ac:dyDescent="0.35">
      <c r="A30" s="19" t="s">
        <v>25</v>
      </c>
      <c r="B30" s="32">
        <f>SUM(B8:B29)</f>
        <v>69976.86</v>
      </c>
      <c r="C30" s="14">
        <f>SUM(C8:C27)</f>
        <v>0</v>
      </c>
      <c r="D30" s="14">
        <f>SUM(D8:D27)</f>
        <v>0</v>
      </c>
      <c r="E30" s="14">
        <f>SUM(E8:E27)</f>
        <v>0</v>
      </c>
      <c r="F30" s="14">
        <f>SUM(F8:F27)</f>
        <v>0</v>
      </c>
    </row>
    <row r="31" spans="1:9" ht="12.6" customHeight="1" x14ac:dyDescent="0.3">
      <c r="A31" s="6"/>
      <c r="B31" s="21"/>
      <c r="C31" s="7"/>
      <c r="D31" s="6"/>
      <c r="E31" s="9"/>
      <c r="F31" s="9"/>
    </row>
    <row r="32" spans="1:9" ht="12.6" customHeight="1" x14ac:dyDescent="0.3">
      <c r="A32" s="9"/>
      <c r="B32" s="22"/>
      <c r="C32" s="9"/>
      <c r="D32" s="9"/>
      <c r="E32" s="9"/>
      <c r="F32" s="9"/>
    </row>
    <row r="33" spans="1:6" ht="20.100000000000001" customHeight="1" x14ac:dyDescent="0.3">
      <c r="A33" s="189" t="s">
        <v>5</v>
      </c>
      <c r="B33" s="190"/>
      <c r="C33" s="190"/>
      <c r="D33" s="190"/>
      <c r="E33" s="190"/>
      <c r="F33" s="191"/>
    </row>
    <row r="40" spans="1:6" ht="12.6" customHeight="1" x14ac:dyDescent="0.3">
      <c r="A40" s="33" t="s">
        <v>0</v>
      </c>
      <c r="B40" s="185">
        <f>E30</f>
        <v>0</v>
      </c>
      <c r="C40" s="186"/>
      <c r="D40" s="9"/>
    </row>
    <row r="41" spans="1:6" ht="12.6" customHeight="1" x14ac:dyDescent="0.3">
      <c r="A41" s="33" t="s">
        <v>1</v>
      </c>
      <c r="B41" s="187">
        <f t="shared" ref="B41" si="9">B40*20%</f>
        <v>0</v>
      </c>
      <c r="C41" s="188"/>
      <c r="D41" s="9"/>
    </row>
    <row r="42" spans="1:6" ht="12.6" customHeight="1" x14ac:dyDescent="0.3">
      <c r="A42" s="33" t="s">
        <v>2</v>
      </c>
      <c r="B42" s="185">
        <f t="shared" ref="B42" si="10">SUM(B40:B41)</f>
        <v>0</v>
      </c>
      <c r="C42" s="186"/>
      <c r="D42" s="9"/>
    </row>
    <row r="43" spans="1:6" ht="12.6" customHeight="1" x14ac:dyDescent="0.3">
      <c r="A43" s="10"/>
      <c r="B43" s="23"/>
      <c r="C43" s="9"/>
      <c r="D43" s="9"/>
      <c r="E43" s="9"/>
      <c r="F43" s="9"/>
    </row>
    <row r="44" spans="1:6" ht="12.6" customHeight="1" x14ac:dyDescent="0.3">
      <c r="A44" s="9"/>
      <c r="B44" s="22"/>
      <c r="C44" s="9"/>
      <c r="D44" s="9"/>
      <c r="E44" s="9"/>
      <c r="F44" s="16"/>
    </row>
    <row r="45" spans="1:6" ht="12.6" customHeight="1" x14ac:dyDescent="0.3">
      <c r="A45" s="183" t="s">
        <v>6</v>
      </c>
      <c r="B45" s="183"/>
      <c r="C45" s="183"/>
      <c r="D45" s="183"/>
      <c r="E45" s="183"/>
      <c r="F45" s="183"/>
    </row>
    <row r="46" spans="1:6" ht="12.6" customHeight="1" x14ac:dyDescent="0.3">
      <c r="A46" s="11"/>
      <c r="B46" s="24"/>
      <c r="C46" s="9"/>
      <c r="D46" s="9"/>
      <c r="E46" s="9"/>
      <c r="F46" s="9"/>
    </row>
    <row r="47" spans="1:6" ht="12.6" customHeight="1" x14ac:dyDescent="0.3">
      <c r="A47" s="11"/>
      <c r="B47" s="24"/>
      <c r="C47" s="9"/>
      <c r="D47" s="9"/>
      <c r="E47" s="9"/>
      <c r="F47" s="9"/>
    </row>
    <row r="48" spans="1:6" ht="12.6" customHeight="1" x14ac:dyDescent="0.3">
      <c r="A48" s="11"/>
      <c r="B48" s="24"/>
      <c r="C48" s="9"/>
      <c r="D48" s="9"/>
      <c r="E48" s="9"/>
      <c r="F48" s="9"/>
    </row>
    <row r="49" spans="1:8" ht="12.6" customHeight="1" x14ac:dyDescent="0.3">
      <c r="A49" s="11"/>
      <c r="B49" s="24"/>
      <c r="C49" s="9"/>
      <c r="D49" s="9"/>
      <c r="E49" s="9"/>
      <c r="F49" s="9"/>
    </row>
    <row r="50" spans="1:8" ht="12.6" customHeight="1" x14ac:dyDescent="0.3">
      <c r="A50" s="34" t="s">
        <v>27</v>
      </c>
      <c r="B50" s="35"/>
      <c r="C50" s="34"/>
      <c r="D50" s="36"/>
      <c r="E50" s="37"/>
      <c r="F50" s="37"/>
      <c r="G50" s="17"/>
      <c r="H50" s="17"/>
    </row>
    <row r="51" spans="1:8" ht="12.6" customHeight="1" x14ac:dyDescent="0.3">
      <c r="A51" s="38" t="s">
        <v>28</v>
      </c>
      <c r="B51" s="39"/>
      <c r="C51" s="38"/>
      <c r="D51" s="40"/>
      <c r="E51" s="41"/>
      <c r="F51" s="41"/>
      <c r="G51" s="18"/>
      <c r="H51" s="18"/>
    </row>
  </sheetData>
  <mergeCells count="7">
    <mergeCell ref="A1:F1"/>
    <mergeCell ref="A45:F45"/>
    <mergeCell ref="A4:F4"/>
    <mergeCell ref="B40:C40"/>
    <mergeCell ref="B41:C41"/>
    <mergeCell ref="B42:C42"/>
    <mergeCell ref="A33:F33"/>
  </mergeCells>
  <phoneticPr fontId="23" type="noConversion"/>
  <pageMargins left="0.11811023622047245" right="0.11811023622047245" top="0.15748031496062992" bottom="0.15748031496062992" header="0.31496062992125984" footer="0.31496062992125984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2:F34"/>
  <sheetViews>
    <sheetView workbookViewId="0">
      <selection activeCell="A3" sqref="A3:F4"/>
    </sheetView>
  </sheetViews>
  <sheetFormatPr baseColWidth="10" defaultColWidth="9.109375" defaultRowHeight="11.4" x14ac:dyDescent="0.2"/>
  <cols>
    <col min="1" max="1" width="85.44140625" style="1" customWidth="1"/>
    <col min="2" max="2" width="11.6640625" style="1" customWidth="1"/>
    <col min="3" max="3" width="21.109375" style="1" customWidth="1"/>
    <col min="4" max="4" width="9.109375" style="1"/>
    <col min="5" max="5" width="10.109375" style="1" bestFit="1" customWidth="1"/>
    <col min="6" max="6" width="11" style="1" bestFit="1" customWidth="1"/>
    <col min="7" max="16384" width="9.109375" style="1"/>
  </cols>
  <sheetData>
    <row r="2" spans="1:6" customFormat="1" ht="14.4" x14ac:dyDescent="0.3"/>
    <row r="3" spans="1:6" customFormat="1" ht="14.4" x14ac:dyDescent="0.3">
      <c r="A3" s="193" t="s">
        <v>196</v>
      </c>
      <c r="B3" s="194"/>
      <c r="C3" s="194"/>
      <c r="D3" s="194"/>
      <c r="E3" s="194"/>
      <c r="F3" s="195"/>
    </row>
    <row r="4" spans="1:6" customFormat="1" ht="14.4" x14ac:dyDescent="0.3">
      <c r="A4" s="196"/>
      <c r="B4" s="197"/>
      <c r="C4" s="197"/>
      <c r="D4" s="197"/>
      <c r="E4" s="197"/>
      <c r="F4" s="198"/>
    </row>
    <row r="5" spans="1:6" customFormat="1" ht="14.4" x14ac:dyDescent="0.3">
      <c r="A5" s="79"/>
      <c r="B5" s="80"/>
      <c r="C5" s="80"/>
      <c r="D5" s="81" t="s">
        <v>9</v>
      </c>
      <c r="E5" s="82" t="s">
        <v>8</v>
      </c>
      <c r="F5" s="82" t="s">
        <v>43</v>
      </c>
    </row>
    <row r="6" spans="1:6" customFormat="1" ht="14.4" x14ac:dyDescent="0.3">
      <c r="A6" s="192" t="s">
        <v>45</v>
      </c>
      <c r="B6" s="192"/>
      <c r="C6" s="192"/>
      <c r="D6" s="83" t="s">
        <v>10</v>
      </c>
      <c r="E6" s="84"/>
      <c r="F6" s="84"/>
    </row>
    <row r="7" spans="1:6" customFormat="1" ht="14.4" x14ac:dyDescent="0.3">
      <c r="A7" s="192" t="s">
        <v>13</v>
      </c>
      <c r="B7" s="192"/>
      <c r="C7" s="192"/>
      <c r="D7" s="83" t="s">
        <v>10</v>
      </c>
      <c r="E7" s="84"/>
      <c r="F7" s="84"/>
    </row>
    <row r="8" spans="1:6" customFormat="1" ht="14.4" x14ac:dyDescent="0.3">
      <c r="A8" s="192" t="s">
        <v>14</v>
      </c>
      <c r="B8" s="192"/>
      <c r="C8" s="192"/>
      <c r="D8" s="83" t="s">
        <v>10</v>
      </c>
      <c r="E8" s="84"/>
      <c r="F8" s="84"/>
    </row>
    <row r="9" spans="1:6" customFormat="1" ht="33" customHeight="1" x14ac:dyDescent="0.3">
      <c r="A9" s="199" t="s">
        <v>72</v>
      </c>
      <c r="B9" s="199"/>
      <c r="C9" s="199"/>
      <c r="D9" s="85" t="s">
        <v>10</v>
      </c>
      <c r="E9" s="84"/>
      <c r="F9" s="84"/>
    </row>
    <row r="10" spans="1:6" customFormat="1" ht="14.4" x14ac:dyDescent="0.3">
      <c r="A10" s="192" t="s">
        <v>67</v>
      </c>
      <c r="B10" s="192"/>
      <c r="C10" s="192"/>
      <c r="D10" s="83" t="s">
        <v>12</v>
      </c>
      <c r="E10" s="84"/>
      <c r="F10" s="84"/>
    </row>
    <row r="11" spans="1:6" customFormat="1" ht="14.4" x14ac:dyDescent="0.3">
      <c r="A11" s="192" t="s">
        <v>68</v>
      </c>
      <c r="B11" s="192"/>
      <c r="C11" s="192"/>
      <c r="D11" s="83" t="s">
        <v>12</v>
      </c>
      <c r="E11" s="84"/>
      <c r="F11" s="84"/>
    </row>
    <row r="12" spans="1:6" customFormat="1" ht="14.4" x14ac:dyDescent="0.3">
      <c r="A12" s="192" t="s">
        <v>33</v>
      </c>
      <c r="B12" s="192"/>
      <c r="C12" s="192"/>
      <c r="D12" s="83" t="s">
        <v>12</v>
      </c>
      <c r="E12" s="84"/>
      <c r="F12" s="84"/>
    </row>
    <row r="13" spans="1:6" customFormat="1" ht="14.4" x14ac:dyDescent="0.3">
      <c r="A13" s="192" t="s">
        <v>34</v>
      </c>
      <c r="B13" s="192"/>
      <c r="C13" s="192"/>
      <c r="D13" s="83" t="s">
        <v>12</v>
      </c>
      <c r="E13" s="84"/>
      <c r="F13" s="84"/>
    </row>
    <row r="14" spans="1:6" customFormat="1" ht="14.4" x14ac:dyDescent="0.3">
      <c r="A14" s="192" t="s">
        <v>69</v>
      </c>
      <c r="B14" s="192"/>
      <c r="C14" s="192"/>
      <c r="D14" s="83" t="s">
        <v>12</v>
      </c>
      <c r="E14" s="84"/>
      <c r="F14" s="84"/>
    </row>
    <row r="15" spans="1:6" customFormat="1" ht="14.4" x14ac:dyDescent="0.3">
      <c r="A15" s="192" t="s">
        <v>31</v>
      </c>
      <c r="B15" s="192"/>
      <c r="C15" s="192"/>
      <c r="D15" s="83" t="s">
        <v>12</v>
      </c>
      <c r="E15" s="84"/>
      <c r="F15" s="84"/>
    </row>
    <row r="16" spans="1:6" customFormat="1" ht="14.4" x14ac:dyDescent="0.3">
      <c r="A16" s="192" t="s">
        <v>32</v>
      </c>
      <c r="B16" s="192"/>
      <c r="C16" s="192"/>
      <c r="D16" s="83" t="s">
        <v>12</v>
      </c>
      <c r="E16" s="84"/>
      <c r="F16" s="84"/>
    </row>
    <row r="17" spans="1:6" customFormat="1" ht="14.4" x14ac:dyDescent="0.3">
      <c r="A17" s="192" t="s">
        <v>29</v>
      </c>
      <c r="B17" s="192"/>
      <c r="C17" s="192"/>
      <c r="D17" s="83" t="s">
        <v>12</v>
      </c>
      <c r="E17" s="84"/>
      <c r="F17" s="84"/>
    </row>
    <row r="18" spans="1:6" customFormat="1" ht="14.4" x14ac:dyDescent="0.3">
      <c r="A18" s="192" t="s">
        <v>30</v>
      </c>
      <c r="B18" s="192"/>
      <c r="C18" s="192"/>
      <c r="D18" s="83" t="s">
        <v>12</v>
      </c>
      <c r="E18" s="84"/>
      <c r="F18" s="84"/>
    </row>
    <row r="19" spans="1:6" customFormat="1" ht="14.4" x14ac:dyDescent="0.3">
      <c r="A19" s="192" t="s">
        <v>11</v>
      </c>
      <c r="B19" s="192"/>
      <c r="C19" s="192"/>
      <c r="D19" s="83" t="s">
        <v>12</v>
      </c>
      <c r="E19" s="84"/>
      <c r="F19" s="84"/>
    </row>
    <row r="20" spans="1:6" customFormat="1" ht="14.4" x14ac:dyDescent="0.3">
      <c r="A20" s="192" t="s">
        <v>70</v>
      </c>
      <c r="B20" s="192"/>
      <c r="C20" s="192"/>
      <c r="D20" s="83" t="s">
        <v>12</v>
      </c>
      <c r="E20" s="84"/>
      <c r="F20" s="84"/>
    </row>
    <row r="21" spans="1:6" customFormat="1" ht="14.4" x14ac:dyDescent="0.3">
      <c r="A21" s="192" t="s">
        <v>71</v>
      </c>
      <c r="B21" s="192"/>
      <c r="C21" s="192"/>
      <c r="D21" s="83" t="s">
        <v>12</v>
      </c>
      <c r="E21" s="84"/>
      <c r="F21" s="84"/>
    </row>
    <row r="22" spans="1:6" customFormat="1" ht="14.4" x14ac:dyDescent="0.3">
      <c r="A22" s="192" t="s">
        <v>161</v>
      </c>
      <c r="B22" s="192"/>
      <c r="C22" s="192"/>
      <c r="D22" s="83" t="s">
        <v>12</v>
      </c>
      <c r="E22" s="84"/>
      <c r="F22" s="84"/>
    </row>
    <row r="23" spans="1:6" customFormat="1" ht="14.4" x14ac:dyDescent="0.3"/>
    <row r="24" spans="1:6" customFormat="1" ht="14.4" x14ac:dyDescent="0.3"/>
    <row r="25" spans="1:6" customFormat="1" ht="14.4" x14ac:dyDescent="0.3">
      <c r="A25" s="1"/>
      <c r="B25" s="1"/>
      <c r="C25" s="1"/>
    </row>
    <row r="26" spans="1:6" customFormat="1" ht="14.4" x14ac:dyDescent="0.3">
      <c r="A26" s="183" t="s">
        <v>6</v>
      </c>
      <c r="B26" s="183"/>
      <c r="C26" s="183"/>
    </row>
    <row r="27" spans="1:6" customFormat="1" ht="14.4" x14ac:dyDescent="0.3">
      <c r="A27" s="1"/>
      <c r="B27" s="1"/>
      <c r="C27" s="1"/>
    </row>
    <row r="28" spans="1:6" customFormat="1" ht="14.4" x14ac:dyDescent="0.3">
      <c r="A28" s="1"/>
      <c r="B28" s="1"/>
      <c r="C28" s="1"/>
    </row>
    <row r="29" spans="1:6" customFormat="1" ht="14.4" x14ac:dyDescent="0.3">
      <c r="A29" s="1"/>
      <c r="B29" s="1"/>
      <c r="C29" s="1"/>
    </row>
    <row r="30" spans="1:6" customFormat="1" ht="14.4" x14ac:dyDescent="0.3">
      <c r="A30" s="1"/>
      <c r="B30" s="1"/>
      <c r="C30" s="1"/>
    </row>
    <row r="31" spans="1:6" customFormat="1" ht="14.4" x14ac:dyDescent="0.3">
      <c r="A31" s="1"/>
      <c r="B31" s="1"/>
      <c r="C31" s="1"/>
    </row>
    <row r="32" spans="1:6" customFormat="1" ht="14.4" x14ac:dyDescent="0.3">
      <c r="A32" s="1"/>
      <c r="B32" s="1"/>
      <c r="C32" s="1"/>
    </row>
    <row r="33" spans="1:3" customFormat="1" ht="14.4" x14ac:dyDescent="0.3">
      <c r="A33" s="2" t="s">
        <v>7</v>
      </c>
      <c r="B33" s="1"/>
      <c r="C33" s="1"/>
    </row>
    <row r="34" spans="1:3" customFormat="1" ht="14.4" x14ac:dyDescent="0.3">
      <c r="A34" s="1"/>
      <c r="B34" s="1"/>
      <c r="C34" s="1"/>
    </row>
  </sheetData>
  <mergeCells count="19">
    <mergeCell ref="A26:C26"/>
    <mergeCell ref="A18:C18"/>
    <mergeCell ref="A19:C19"/>
    <mergeCell ref="A20:C20"/>
    <mergeCell ref="A21:C21"/>
    <mergeCell ref="A22:C22"/>
    <mergeCell ref="A3:F4"/>
    <mergeCell ref="A6:C6"/>
    <mergeCell ref="A7:C7"/>
    <mergeCell ref="A8:C8"/>
    <mergeCell ref="A9:C9"/>
    <mergeCell ref="A15:C15"/>
    <mergeCell ref="A16:C16"/>
    <mergeCell ref="A17:C17"/>
    <mergeCell ref="A10:C10"/>
    <mergeCell ref="A11:C11"/>
    <mergeCell ref="A12:C12"/>
    <mergeCell ref="A13:C13"/>
    <mergeCell ref="A14:C14"/>
  </mergeCells>
  <pageMargins left="0.7" right="0.7" top="0.75" bottom="0.75" header="0.3" footer="0.3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C99"/>
  <sheetViews>
    <sheetView workbookViewId="0">
      <selection sqref="A1:C1"/>
    </sheetView>
  </sheetViews>
  <sheetFormatPr baseColWidth="10" defaultColWidth="11.44140625" defaultRowHeight="11.4" x14ac:dyDescent="0.3"/>
  <cols>
    <col min="1" max="1" width="34.44140625" style="42" customWidth="1"/>
    <col min="2" max="2" width="76.44140625" style="42" customWidth="1"/>
    <col min="3" max="3" width="30.33203125" style="42" customWidth="1"/>
    <col min="4" max="16384" width="11.44140625" style="42"/>
  </cols>
  <sheetData>
    <row r="1" spans="1:3" ht="45" customHeight="1" x14ac:dyDescent="0.3">
      <c r="A1" s="203" t="s">
        <v>194</v>
      </c>
      <c r="B1" s="204"/>
      <c r="C1" s="204"/>
    </row>
    <row r="4" spans="1:3" ht="12" thickBot="1" x14ac:dyDescent="0.35"/>
    <row r="5" spans="1:3" s="13" customFormat="1" ht="26.25" customHeight="1" thickTop="1" x14ac:dyDescent="0.3">
      <c r="A5" s="53" t="s">
        <v>15</v>
      </c>
      <c r="B5" s="53" t="s">
        <v>18</v>
      </c>
      <c r="C5" s="52" t="s">
        <v>37</v>
      </c>
    </row>
    <row r="6" spans="1:3" s="13" customFormat="1" ht="26.25" customHeight="1" thickBot="1" x14ac:dyDescent="0.35">
      <c r="A6" s="86"/>
      <c r="B6" s="87" t="s">
        <v>46</v>
      </c>
      <c r="C6" s="88"/>
    </row>
    <row r="7" spans="1:3" ht="12" thickTop="1" x14ac:dyDescent="0.3">
      <c r="A7" s="207" t="s">
        <v>85</v>
      </c>
      <c r="B7" s="62" t="s">
        <v>75</v>
      </c>
      <c r="C7" s="68"/>
    </row>
    <row r="8" spans="1:3" x14ac:dyDescent="0.3">
      <c r="A8" s="201"/>
      <c r="B8" s="65" t="s">
        <v>74</v>
      </c>
      <c r="C8" s="69"/>
    </row>
    <row r="9" spans="1:3" x14ac:dyDescent="0.3">
      <c r="A9" s="201"/>
      <c r="B9" s="65" t="s">
        <v>76</v>
      </c>
      <c r="C9" s="69"/>
    </row>
    <row r="10" spans="1:3" x14ac:dyDescent="0.3">
      <c r="A10" s="201"/>
      <c r="B10" s="65" t="s">
        <v>77</v>
      </c>
      <c r="C10" s="69"/>
    </row>
    <row r="11" spans="1:3" x14ac:dyDescent="0.3">
      <c r="A11" s="201"/>
      <c r="B11" s="65" t="s">
        <v>78</v>
      </c>
      <c r="C11" s="69"/>
    </row>
    <row r="12" spans="1:3" x14ac:dyDescent="0.3">
      <c r="A12" s="201"/>
      <c r="B12" s="65" t="s">
        <v>79</v>
      </c>
      <c r="C12" s="69"/>
    </row>
    <row r="13" spans="1:3" x14ac:dyDescent="0.3">
      <c r="A13" s="201"/>
      <c r="B13" s="65" t="s">
        <v>80</v>
      </c>
      <c r="C13" s="69"/>
    </row>
    <row r="14" spans="1:3" x14ac:dyDescent="0.3">
      <c r="A14" s="201"/>
      <c r="B14" s="65" t="s">
        <v>81</v>
      </c>
      <c r="C14" s="69"/>
    </row>
    <row r="15" spans="1:3" x14ac:dyDescent="0.3">
      <c r="A15" s="201"/>
      <c r="B15" s="65" t="s">
        <v>82</v>
      </c>
      <c r="C15" s="69"/>
    </row>
    <row r="16" spans="1:3" x14ac:dyDescent="0.3">
      <c r="A16" s="201"/>
      <c r="B16" s="65" t="s">
        <v>83</v>
      </c>
      <c r="C16" s="69"/>
    </row>
    <row r="17" spans="1:3" x14ac:dyDescent="0.3">
      <c r="A17" s="201"/>
      <c r="B17" s="65" t="s">
        <v>84</v>
      </c>
      <c r="C17" s="69"/>
    </row>
    <row r="18" spans="1:3" x14ac:dyDescent="0.3">
      <c r="A18" s="201"/>
      <c r="B18" s="127" t="s">
        <v>147</v>
      </c>
      <c r="C18" s="128"/>
    </row>
    <row r="19" spans="1:3" x14ac:dyDescent="0.3">
      <c r="A19" s="202"/>
      <c r="B19" s="110" t="s">
        <v>148</v>
      </c>
      <c r="C19" s="111"/>
    </row>
    <row r="20" spans="1:3" ht="14.4" x14ac:dyDescent="0.3">
      <c r="A20" s="200" t="s">
        <v>48</v>
      </c>
      <c r="B20" s="112" t="s">
        <v>86</v>
      </c>
      <c r="C20" s="113"/>
    </row>
    <row r="21" spans="1:3" ht="14.4" x14ac:dyDescent="0.3">
      <c r="A21" s="201"/>
      <c r="B21" s="92" t="s">
        <v>87</v>
      </c>
      <c r="C21" s="69"/>
    </row>
    <row r="22" spans="1:3" ht="14.4" x14ac:dyDescent="0.3">
      <c r="A22" s="201"/>
      <c r="B22" s="92" t="s">
        <v>88</v>
      </c>
      <c r="C22" s="69"/>
    </row>
    <row r="23" spans="1:3" ht="14.4" x14ac:dyDescent="0.3">
      <c r="A23" s="201"/>
      <c r="B23" s="92" t="s">
        <v>89</v>
      </c>
      <c r="C23" s="69"/>
    </row>
    <row r="24" spans="1:3" ht="14.4" x14ac:dyDescent="0.3">
      <c r="A24" s="201"/>
      <c r="B24" s="92" t="s">
        <v>90</v>
      </c>
      <c r="C24" s="69"/>
    </row>
    <row r="25" spans="1:3" ht="14.4" x14ac:dyDescent="0.3">
      <c r="A25" s="201"/>
      <c r="B25" s="92" t="s">
        <v>143</v>
      </c>
      <c r="C25" s="69"/>
    </row>
    <row r="26" spans="1:3" ht="14.4" x14ac:dyDescent="0.3">
      <c r="A26" s="201"/>
      <c r="B26" s="92" t="s">
        <v>142</v>
      </c>
      <c r="C26" s="69"/>
    </row>
    <row r="27" spans="1:3" ht="14.4" x14ac:dyDescent="0.3">
      <c r="A27" s="201"/>
      <c r="B27" s="92" t="s">
        <v>144</v>
      </c>
      <c r="C27" s="69"/>
    </row>
    <row r="28" spans="1:3" ht="14.4" x14ac:dyDescent="0.3">
      <c r="A28" s="201"/>
      <c r="B28" s="93" t="s">
        <v>91</v>
      </c>
      <c r="C28" s="69"/>
    </row>
    <row r="29" spans="1:3" ht="14.4" x14ac:dyDescent="0.3">
      <c r="A29" s="201"/>
      <c r="B29" s="93" t="s">
        <v>92</v>
      </c>
      <c r="C29" s="69"/>
    </row>
    <row r="30" spans="1:3" ht="14.4" x14ac:dyDescent="0.3">
      <c r="A30" s="201"/>
      <c r="B30" s="92" t="s">
        <v>141</v>
      </c>
      <c r="C30" s="69"/>
    </row>
    <row r="31" spans="1:3" ht="14.4" x14ac:dyDescent="0.3">
      <c r="A31" s="202"/>
      <c r="B31" s="114" t="s">
        <v>93</v>
      </c>
      <c r="C31" s="111"/>
    </row>
    <row r="32" spans="1:3" ht="14.4" x14ac:dyDescent="0.3">
      <c r="A32" s="200" t="s">
        <v>50</v>
      </c>
      <c r="B32" s="115" t="s">
        <v>94</v>
      </c>
      <c r="C32" s="113"/>
    </row>
    <row r="33" spans="1:3" ht="14.4" x14ac:dyDescent="0.3">
      <c r="A33" s="201"/>
      <c r="B33" s="94" t="s">
        <v>95</v>
      </c>
      <c r="C33" s="69"/>
    </row>
    <row r="34" spans="1:3" ht="14.4" x14ac:dyDescent="0.3">
      <c r="A34" s="201"/>
      <c r="B34" s="92" t="s">
        <v>96</v>
      </c>
      <c r="C34" s="69"/>
    </row>
    <row r="35" spans="1:3" ht="14.4" x14ac:dyDescent="0.3">
      <c r="A35" s="201"/>
      <c r="B35" s="92" t="s">
        <v>97</v>
      </c>
      <c r="C35" s="69"/>
    </row>
    <row r="36" spans="1:3" ht="14.4" x14ac:dyDescent="0.3">
      <c r="A36" s="201"/>
      <c r="B36" s="92" t="s">
        <v>101</v>
      </c>
      <c r="C36" s="69"/>
    </row>
    <row r="37" spans="1:3" ht="14.4" x14ac:dyDescent="0.3">
      <c r="A37" s="201"/>
      <c r="B37" s="95" t="s">
        <v>98</v>
      </c>
      <c r="C37" s="69"/>
    </row>
    <row r="38" spans="1:3" ht="14.4" x14ac:dyDescent="0.3">
      <c r="A38" s="201"/>
      <c r="B38" s="95" t="s">
        <v>99</v>
      </c>
      <c r="C38" s="69"/>
    </row>
    <row r="39" spans="1:3" ht="14.4" x14ac:dyDescent="0.3">
      <c r="A39" s="202"/>
      <c r="B39" s="116" t="s">
        <v>100</v>
      </c>
      <c r="C39" s="111"/>
    </row>
    <row r="40" spans="1:3" ht="14.4" x14ac:dyDescent="0.3">
      <c r="A40" s="200" t="s">
        <v>51</v>
      </c>
      <c r="B40" s="117" t="s">
        <v>102</v>
      </c>
      <c r="C40" s="113"/>
    </row>
    <row r="41" spans="1:3" ht="14.4" x14ac:dyDescent="0.3">
      <c r="A41" s="201"/>
      <c r="B41" s="92" t="s">
        <v>103</v>
      </c>
      <c r="C41" s="69"/>
    </row>
    <row r="42" spans="1:3" ht="14.4" x14ac:dyDescent="0.3">
      <c r="A42" s="201"/>
      <c r="B42" s="92" t="s">
        <v>104</v>
      </c>
      <c r="C42" s="69"/>
    </row>
    <row r="43" spans="1:3" ht="14.4" x14ac:dyDescent="0.3">
      <c r="A43" s="201"/>
      <c r="B43" s="92" t="s">
        <v>105</v>
      </c>
      <c r="C43" s="69"/>
    </row>
    <row r="44" spans="1:3" ht="14.4" x14ac:dyDescent="0.3">
      <c r="A44" s="201"/>
      <c r="B44" s="92" t="s">
        <v>73</v>
      </c>
      <c r="C44" s="69"/>
    </row>
    <row r="45" spans="1:3" ht="14.4" x14ac:dyDescent="0.3">
      <c r="A45" s="202"/>
      <c r="B45" s="114" t="s">
        <v>106</v>
      </c>
      <c r="C45" s="111"/>
    </row>
    <row r="46" spans="1:3" ht="14.4" x14ac:dyDescent="0.3">
      <c r="A46" s="200" t="s">
        <v>52</v>
      </c>
      <c r="B46" s="118" t="s">
        <v>107</v>
      </c>
      <c r="C46" s="113"/>
    </row>
    <row r="47" spans="1:3" ht="14.4" x14ac:dyDescent="0.3">
      <c r="A47" s="201"/>
      <c r="B47" s="96" t="s">
        <v>108</v>
      </c>
      <c r="C47" s="69"/>
    </row>
    <row r="48" spans="1:3" ht="14.4" x14ac:dyDescent="0.3">
      <c r="A48" s="201"/>
      <c r="B48" s="96" t="s">
        <v>109</v>
      </c>
      <c r="C48" s="69"/>
    </row>
    <row r="49" spans="1:3" ht="14.4" x14ac:dyDescent="0.3">
      <c r="A49" s="201"/>
      <c r="B49" s="96" t="s">
        <v>110</v>
      </c>
      <c r="C49" s="69"/>
    </row>
    <row r="50" spans="1:3" ht="14.4" x14ac:dyDescent="0.3">
      <c r="A50" s="201"/>
      <c r="B50" s="96" t="s">
        <v>78</v>
      </c>
      <c r="C50" s="69"/>
    </row>
    <row r="51" spans="1:3" ht="14.4" x14ac:dyDescent="0.3">
      <c r="A51" s="202"/>
      <c r="B51" s="119" t="s">
        <v>111</v>
      </c>
      <c r="C51" s="111"/>
    </row>
    <row r="52" spans="1:3" ht="14.4" x14ac:dyDescent="0.3">
      <c r="A52" s="200" t="s">
        <v>53</v>
      </c>
      <c r="B52" s="112" t="s">
        <v>112</v>
      </c>
      <c r="C52" s="113"/>
    </row>
    <row r="53" spans="1:3" ht="14.4" x14ac:dyDescent="0.3">
      <c r="A53" s="201"/>
      <c r="B53" s="92" t="s">
        <v>113</v>
      </c>
      <c r="C53" s="69"/>
    </row>
    <row r="54" spans="1:3" ht="14.4" x14ac:dyDescent="0.3">
      <c r="A54" s="201"/>
      <c r="B54" s="92" t="s">
        <v>114</v>
      </c>
      <c r="C54" s="69"/>
    </row>
    <row r="55" spans="1:3" ht="14.4" x14ac:dyDescent="0.3">
      <c r="A55" s="201"/>
      <c r="B55" s="92" t="s">
        <v>115</v>
      </c>
      <c r="C55" s="69"/>
    </row>
    <row r="56" spans="1:3" ht="14.4" x14ac:dyDescent="0.3">
      <c r="A56" s="202"/>
      <c r="B56" s="114" t="s">
        <v>73</v>
      </c>
      <c r="C56" s="111"/>
    </row>
    <row r="57" spans="1:3" ht="14.4" x14ac:dyDescent="0.3">
      <c r="A57" s="208" t="s">
        <v>54</v>
      </c>
      <c r="B57" s="120" t="s">
        <v>116</v>
      </c>
      <c r="C57" s="121"/>
    </row>
    <row r="58" spans="1:3" ht="14.4" x14ac:dyDescent="0.3">
      <c r="A58" s="209"/>
      <c r="B58" s="97" t="s">
        <v>117</v>
      </c>
      <c r="C58" s="89"/>
    </row>
    <row r="59" spans="1:3" ht="14.4" x14ac:dyDescent="0.3">
      <c r="A59" s="209"/>
      <c r="B59" s="97" t="s">
        <v>118</v>
      </c>
      <c r="C59" s="89"/>
    </row>
    <row r="60" spans="1:3" ht="14.4" x14ac:dyDescent="0.3">
      <c r="A60" s="209"/>
      <c r="B60" s="97" t="s">
        <v>119</v>
      </c>
      <c r="C60" s="89"/>
    </row>
    <row r="61" spans="1:3" ht="14.4" x14ac:dyDescent="0.3">
      <c r="A61" s="210"/>
      <c r="B61" s="122" t="s">
        <v>73</v>
      </c>
      <c r="C61" s="123"/>
    </row>
    <row r="62" spans="1:3" ht="14.4" x14ac:dyDescent="0.3">
      <c r="A62" s="208" t="s">
        <v>55</v>
      </c>
      <c r="B62" s="120" t="s">
        <v>120</v>
      </c>
      <c r="C62" s="121"/>
    </row>
    <row r="63" spans="1:3" ht="14.4" x14ac:dyDescent="0.3">
      <c r="A63" s="209"/>
      <c r="B63" s="97" t="s">
        <v>121</v>
      </c>
      <c r="C63" s="89"/>
    </row>
    <row r="64" spans="1:3" ht="14.4" x14ac:dyDescent="0.3">
      <c r="A64" s="209"/>
      <c r="B64" s="97" t="s">
        <v>122</v>
      </c>
      <c r="C64" s="89"/>
    </row>
    <row r="65" spans="1:3" ht="14.4" x14ac:dyDescent="0.3">
      <c r="A65" s="209"/>
      <c r="B65" s="97" t="s">
        <v>123</v>
      </c>
      <c r="C65" s="89"/>
    </row>
    <row r="66" spans="1:3" ht="14.4" x14ac:dyDescent="0.3">
      <c r="A66" s="210"/>
      <c r="B66" s="122" t="s">
        <v>73</v>
      </c>
      <c r="C66" s="123"/>
    </row>
    <row r="67" spans="1:3" ht="14.4" x14ac:dyDescent="0.3">
      <c r="A67" s="209" t="s">
        <v>56</v>
      </c>
      <c r="B67" s="124" t="s">
        <v>124</v>
      </c>
      <c r="C67" s="109"/>
    </row>
    <row r="68" spans="1:3" x14ac:dyDescent="0.3">
      <c r="A68" s="209"/>
      <c r="B68" s="90" t="s">
        <v>146</v>
      </c>
      <c r="C68" s="89"/>
    </row>
    <row r="69" spans="1:3" x14ac:dyDescent="0.3">
      <c r="A69" s="209"/>
      <c r="B69" s="90" t="s">
        <v>145</v>
      </c>
      <c r="C69" s="89"/>
    </row>
    <row r="70" spans="1:3" ht="14.4" x14ac:dyDescent="0.3">
      <c r="A70" s="209"/>
      <c r="B70" s="98" t="s">
        <v>125</v>
      </c>
      <c r="C70" s="89"/>
    </row>
    <row r="71" spans="1:3" ht="14.4" x14ac:dyDescent="0.3">
      <c r="A71" s="209"/>
      <c r="B71" s="98" t="s">
        <v>126</v>
      </c>
      <c r="C71" s="89"/>
    </row>
    <row r="72" spans="1:3" ht="15" thickBot="1" x14ac:dyDescent="0.35">
      <c r="A72" s="215"/>
      <c r="B72" s="99" t="s">
        <v>78</v>
      </c>
      <c r="C72" s="100"/>
    </row>
    <row r="73" spans="1:3" ht="15" thickTop="1" x14ac:dyDescent="0.3">
      <c r="A73" s="207" t="s">
        <v>64</v>
      </c>
      <c r="B73" s="103" t="s">
        <v>23</v>
      </c>
      <c r="C73" s="68"/>
    </row>
    <row r="74" spans="1:3" ht="14.4" x14ac:dyDescent="0.3">
      <c r="A74" s="201"/>
      <c r="B74" s="94" t="s">
        <v>49</v>
      </c>
      <c r="C74" s="69"/>
    </row>
    <row r="75" spans="1:3" ht="15" thickBot="1" x14ac:dyDescent="0.35">
      <c r="A75" s="211"/>
      <c r="B75" s="104" t="s">
        <v>127</v>
      </c>
      <c r="C75" s="102"/>
    </row>
    <row r="76" spans="1:3" ht="15" thickTop="1" x14ac:dyDescent="0.3">
      <c r="A76" s="207" t="s">
        <v>62</v>
      </c>
      <c r="B76" s="103" t="s">
        <v>128</v>
      </c>
      <c r="C76" s="68"/>
    </row>
    <row r="77" spans="1:3" ht="14.4" x14ac:dyDescent="0.3">
      <c r="A77" s="201"/>
      <c r="B77" s="94" t="s">
        <v>129</v>
      </c>
      <c r="C77" s="69"/>
    </row>
    <row r="78" spans="1:3" ht="15" thickBot="1" x14ac:dyDescent="0.35">
      <c r="A78" s="211"/>
      <c r="B78" s="105" t="s">
        <v>49</v>
      </c>
      <c r="C78" s="102"/>
    </row>
    <row r="79" spans="1:3" ht="15" thickTop="1" x14ac:dyDescent="0.3">
      <c r="A79" s="216" t="s">
        <v>131</v>
      </c>
      <c r="B79" s="106" t="s">
        <v>128</v>
      </c>
      <c r="C79" s="68"/>
    </row>
    <row r="80" spans="1:3" ht="14.4" x14ac:dyDescent="0.3">
      <c r="A80" s="217"/>
      <c r="B80" s="92" t="s">
        <v>23</v>
      </c>
      <c r="C80" s="69"/>
    </row>
    <row r="81" spans="1:3" ht="14.4" x14ac:dyDescent="0.3">
      <c r="A81" s="217"/>
      <c r="B81" s="92" t="s">
        <v>49</v>
      </c>
      <c r="C81" s="69"/>
    </row>
    <row r="82" spans="1:3" ht="15" thickBot="1" x14ac:dyDescent="0.35">
      <c r="A82" s="218"/>
      <c r="B82" s="107" t="s">
        <v>130</v>
      </c>
      <c r="C82" s="102"/>
    </row>
    <row r="83" spans="1:3" ht="15" thickTop="1" x14ac:dyDescent="0.3">
      <c r="A83" s="212" t="s">
        <v>24</v>
      </c>
      <c r="B83" s="106" t="s">
        <v>128</v>
      </c>
      <c r="C83" s="68"/>
    </row>
    <row r="84" spans="1:3" ht="14.4" x14ac:dyDescent="0.3">
      <c r="A84" s="213"/>
      <c r="B84" s="92" t="s">
        <v>129</v>
      </c>
      <c r="C84" s="69"/>
    </row>
    <row r="85" spans="1:3" ht="15" thickBot="1" x14ac:dyDescent="0.35">
      <c r="A85" s="214"/>
      <c r="B85" s="107" t="s">
        <v>49</v>
      </c>
      <c r="C85" s="102"/>
    </row>
    <row r="86" spans="1:3" ht="15" thickTop="1" x14ac:dyDescent="0.3">
      <c r="A86" s="205" t="s">
        <v>63</v>
      </c>
      <c r="B86" s="106" t="s">
        <v>128</v>
      </c>
      <c r="C86" s="68"/>
    </row>
    <row r="87" spans="1:3" ht="15" thickBot="1" x14ac:dyDescent="0.35">
      <c r="A87" s="206"/>
      <c r="B87" s="92" t="s">
        <v>129</v>
      </c>
      <c r="C87" s="70"/>
    </row>
    <row r="88" spans="1:3" ht="15" thickTop="1" x14ac:dyDescent="0.3">
      <c r="A88" s="207" t="s">
        <v>132</v>
      </c>
      <c r="B88" s="106" t="s">
        <v>128</v>
      </c>
      <c r="C88" s="68"/>
    </row>
    <row r="89" spans="1:3" ht="15" thickBot="1" x14ac:dyDescent="0.35">
      <c r="A89" s="211"/>
      <c r="B89" s="92" t="s">
        <v>129</v>
      </c>
      <c r="C89" s="102"/>
    </row>
    <row r="90" spans="1:3" ht="12" thickTop="1" x14ac:dyDescent="0.3">
      <c r="A90" s="207" t="s">
        <v>59</v>
      </c>
      <c r="B90" s="62" t="s">
        <v>133</v>
      </c>
      <c r="C90" s="68"/>
    </row>
    <row r="91" spans="1:3" ht="15" customHeight="1" x14ac:dyDescent="0.3">
      <c r="A91" s="201"/>
      <c r="B91" s="65" t="s">
        <v>134</v>
      </c>
      <c r="C91" s="69"/>
    </row>
    <row r="92" spans="1:3" ht="15.6" customHeight="1" x14ac:dyDescent="0.3">
      <c r="A92" s="201"/>
      <c r="B92" s="65" t="s">
        <v>135</v>
      </c>
      <c r="C92" s="69"/>
    </row>
    <row r="93" spans="1:3" ht="15" customHeight="1" thickBot="1" x14ac:dyDescent="0.35">
      <c r="A93" s="211"/>
      <c r="B93" s="125" t="s">
        <v>136</v>
      </c>
      <c r="C93" s="102"/>
    </row>
    <row r="94" spans="1:3" ht="12" thickTop="1" x14ac:dyDescent="0.3">
      <c r="A94" s="212" t="s">
        <v>60</v>
      </c>
      <c r="B94" s="62" t="s">
        <v>134</v>
      </c>
      <c r="C94" s="68"/>
    </row>
    <row r="95" spans="1:3" x14ac:dyDescent="0.3">
      <c r="A95" s="213"/>
      <c r="B95" s="65" t="s">
        <v>137</v>
      </c>
      <c r="C95" s="69"/>
    </row>
    <row r="96" spans="1:3" ht="12" thickBot="1" x14ac:dyDescent="0.35">
      <c r="A96" s="214"/>
      <c r="B96" s="125" t="s">
        <v>133</v>
      </c>
      <c r="C96" s="102"/>
    </row>
    <row r="97" spans="1:3" ht="12.6" thickTop="1" thickBot="1" x14ac:dyDescent="0.35">
      <c r="A97" s="126" t="s">
        <v>138</v>
      </c>
      <c r="B97" s="57" t="s">
        <v>139</v>
      </c>
      <c r="C97" s="59"/>
    </row>
    <row r="98" spans="1:3" ht="12.6" thickTop="1" thickBot="1" x14ac:dyDescent="0.35">
      <c r="A98" s="126" t="s">
        <v>140</v>
      </c>
      <c r="B98" s="57"/>
      <c r="C98" s="59"/>
    </row>
    <row r="99" spans="1:3" ht="12" thickTop="1" x14ac:dyDescent="0.3"/>
  </sheetData>
  <mergeCells count="18">
    <mergeCell ref="A88:A89"/>
    <mergeCell ref="A90:A93"/>
    <mergeCell ref="A94:A96"/>
    <mergeCell ref="A67:A72"/>
    <mergeCell ref="A73:A75"/>
    <mergeCell ref="A76:A78"/>
    <mergeCell ref="A79:A82"/>
    <mergeCell ref="A83:A85"/>
    <mergeCell ref="A20:A31"/>
    <mergeCell ref="A32:A39"/>
    <mergeCell ref="A1:C1"/>
    <mergeCell ref="A86:A87"/>
    <mergeCell ref="A7:A19"/>
    <mergeCell ref="A40:A45"/>
    <mergeCell ref="A46:A51"/>
    <mergeCell ref="A52:A56"/>
    <mergeCell ref="A57:A61"/>
    <mergeCell ref="A62:A66"/>
  </mergeCells>
  <phoneticPr fontId="23" type="noConversion"/>
  <pageMargins left="0.7" right="0.7" top="0.75" bottom="0.75" header="0.3" footer="0.3"/>
  <pageSetup paperSize="9" scale="5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G110"/>
  <sheetViews>
    <sheetView zoomScale="80" zoomScaleNormal="80" workbookViewId="0">
      <selection activeCell="C26" sqref="C26"/>
    </sheetView>
  </sheetViews>
  <sheetFormatPr baseColWidth="10" defaultColWidth="11.44140625" defaultRowHeight="11.4" x14ac:dyDescent="0.3"/>
  <cols>
    <col min="1" max="1" width="27.33203125" style="42" customWidth="1"/>
    <col min="2" max="2" width="58.5546875" style="42" customWidth="1"/>
    <col min="3" max="3" width="30.33203125" style="42" customWidth="1"/>
    <col min="4" max="4" width="18.44140625" style="42" customWidth="1"/>
    <col min="5" max="16384" width="11.44140625" style="42"/>
  </cols>
  <sheetData>
    <row r="1" spans="1:4" ht="12.6" x14ac:dyDescent="0.3">
      <c r="A1" s="203" t="s">
        <v>160</v>
      </c>
      <c r="B1" s="204"/>
      <c r="C1" s="204"/>
      <c r="D1" s="204"/>
    </row>
    <row r="2" spans="1:4" ht="15" customHeight="1" thickBot="1" x14ac:dyDescent="0.35"/>
    <row r="3" spans="1:4" ht="12" thickBot="1" x14ac:dyDescent="0.35">
      <c r="A3" s="46" t="s">
        <v>149</v>
      </c>
      <c r="B3" s="48" t="s">
        <v>18</v>
      </c>
      <c r="C3" s="47" t="s">
        <v>19</v>
      </c>
      <c r="D3" s="54" t="s">
        <v>20</v>
      </c>
    </row>
    <row r="4" spans="1:4" ht="12.6" thickTop="1" thickBot="1" x14ac:dyDescent="0.35">
      <c r="A4" s="232" t="s">
        <v>46</v>
      </c>
      <c r="B4" s="233"/>
      <c r="C4" s="233"/>
      <c r="D4" s="234"/>
    </row>
    <row r="5" spans="1:4" ht="12" thickTop="1" x14ac:dyDescent="0.3">
      <c r="A5" s="235" t="s">
        <v>85</v>
      </c>
      <c r="B5" s="144" t="s">
        <v>158</v>
      </c>
      <c r="C5" s="143" t="s">
        <v>158</v>
      </c>
      <c r="D5" s="143">
        <v>68.849999999999994</v>
      </c>
    </row>
    <row r="6" spans="1:4" x14ac:dyDescent="0.3">
      <c r="A6" s="236"/>
      <c r="B6" s="91" t="s">
        <v>75</v>
      </c>
      <c r="C6" s="131" t="s">
        <v>38</v>
      </c>
      <c r="D6" s="132">
        <v>551.52</v>
      </c>
    </row>
    <row r="7" spans="1:4" ht="15" customHeight="1" x14ac:dyDescent="0.3">
      <c r="A7" s="236"/>
      <c r="B7" s="65" t="s">
        <v>74</v>
      </c>
      <c r="C7" s="66" t="s">
        <v>152</v>
      </c>
      <c r="D7" s="67">
        <v>1114.33</v>
      </c>
    </row>
    <row r="8" spans="1:4" x14ac:dyDescent="0.3">
      <c r="A8" s="236"/>
      <c r="B8" s="65" t="s">
        <v>76</v>
      </c>
      <c r="C8" s="66" t="s">
        <v>151</v>
      </c>
      <c r="D8" s="67">
        <v>317.63</v>
      </c>
    </row>
    <row r="9" spans="1:4" x14ac:dyDescent="0.3">
      <c r="A9" s="236"/>
      <c r="B9" s="65" t="s">
        <v>77</v>
      </c>
      <c r="C9" s="66" t="s">
        <v>38</v>
      </c>
      <c r="D9" s="67">
        <v>612.84</v>
      </c>
    </row>
    <row r="10" spans="1:4" x14ac:dyDescent="0.3">
      <c r="A10" s="236"/>
      <c r="B10" s="65" t="s">
        <v>78</v>
      </c>
      <c r="C10" s="66" t="s">
        <v>21</v>
      </c>
      <c r="D10" s="67">
        <v>549.42999999999995</v>
      </c>
    </row>
    <row r="11" spans="1:4" x14ac:dyDescent="0.3">
      <c r="A11" s="236"/>
      <c r="B11" s="65" t="s">
        <v>79</v>
      </c>
      <c r="C11" s="66" t="s">
        <v>153</v>
      </c>
      <c r="D11" s="67">
        <v>679.61</v>
      </c>
    </row>
    <row r="12" spans="1:4" x14ac:dyDescent="0.3">
      <c r="A12" s="236"/>
      <c r="B12" s="65" t="s">
        <v>80</v>
      </c>
      <c r="C12" s="66"/>
      <c r="D12" s="67">
        <v>505.61</v>
      </c>
    </row>
    <row r="13" spans="1:4" x14ac:dyDescent="0.3">
      <c r="A13" s="236"/>
      <c r="B13" s="65" t="s">
        <v>81</v>
      </c>
      <c r="C13" s="66" t="s">
        <v>21</v>
      </c>
      <c r="D13" s="67">
        <v>164.81</v>
      </c>
    </row>
    <row r="14" spans="1:4" x14ac:dyDescent="0.3">
      <c r="A14" s="236"/>
      <c r="B14" s="65" t="s">
        <v>82</v>
      </c>
      <c r="C14" s="66" t="s">
        <v>21</v>
      </c>
      <c r="D14" s="67">
        <v>659.82</v>
      </c>
    </row>
    <row r="15" spans="1:4" x14ac:dyDescent="0.3">
      <c r="A15" s="236"/>
      <c r="B15" s="65" t="s">
        <v>83</v>
      </c>
      <c r="C15" s="66" t="s">
        <v>21</v>
      </c>
      <c r="D15" s="67">
        <v>500.54</v>
      </c>
    </row>
    <row r="16" spans="1:4" x14ac:dyDescent="0.3">
      <c r="A16" s="236"/>
      <c r="B16" s="65" t="s">
        <v>84</v>
      </c>
      <c r="C16" s="66" t="s">
        <v>21</v>
      </c>
      <c r="D16" s="67">
        <v>821.19</v>
      </c>
    </row>
    <row r="17" spans="1:7" x14ac:dyDescent="0.3">
      <c r="A17" s="236"/>
      <c r="B17" s="127" t="s">
        <v>147</v>
      </c>
      <c r="C17" s="66" t="s">
        <v>21</v>
      </c>
      <c r="D17" s="67">
        <v>299.27</v>
      </c>
    </row>
    <row r="18" spans="1:7" x14ac:dyDescent="0.3">
      <c r="A18" s="237"/>
      <c r="B18" s="110" t="s">
        <v>148</v>
      </c>
      <c r="C18" s="136" t="s">
        <v>38</v>
      </c>
      <c r="D18" s="137">
        <v>321.88</v>
      </c>
    </row>
    <row r="19" spans="1:7" ht="16.2" customHeight="1" x14ac:dyDescent="0.3">
      <c r="A19" s="200" t="s">
        <v>48</v>
      </c>
      <c r="B19" s="112" t="s">
        <v>86</v>
      </c>
      <c r="C19" s="138" t="s">
        <v>21</v>
      </c>
      <c r="D19" s="139">
        <v>567.70000000000005</v>
      </c>
    </row>
    <row r="20" spans="1:7" ht="14.4" x14ac:dyDescent="0.3">
      <c r="A20" s="201"/>
      <c r="B20" s="92" t="s">
        <v>87</v>
      </c>
      <c r="C20" s="66" t="s">
        <v>42</v>
      </c>
      <c r="D20" s="67">
        <v>648.27</v>
      </c>
    </row>
    <row r="21" spans="1:7" ht="14.4" x14ac:dyDescent="0.3">
      <c r="A21" s="201"/>
      <c r="B21" s="92" t="s">
        <v>88</v>
      </c>
      <c r="C21" s="66" t="s">
        <v>42</v>
      </c>
      <c r="D21" s="67">
        <v>729.01</v>
      </c>
    </row>
    <row r="22" spans="1:7" ht="14.4" x14ac:dyDescent="0.3">
      <c r="A22" s="201"/>
      <c r="B22" s="92" t="s">
        <v>89</v>
      </c>
      <c r="C22" s="66" t="s">
        <v>21</v>
      </c>
      <c r="D22" s="67">
        <v>475.91</v>
      </c>
      <c r="G22" s="61"/>
    </row>
    <row r="23" spans="1:7" ht="14.4" x14ac:dyDescent="0.3">
      <c r="A23" s="201"/>
      <c r="B23" s="92" t="s">
        <v>90</v>
      </c>
      <c r="C23" s="66" t="s">
        <v>21</v>
      </c>
      <c r="D23" s="67">
        <v>549.54999999999995</v>
      </c>
    </row>
    <row r="24" spans="1:7" ht="14.4" x14ac:dyDescent="0.3">
      <c r="A24" s="201"/>
      <c r="B24" s="92" t="s">
        <v>143</v>
      </c>
      <c r="C24" s="66" t="s">
        <v>154</v>
      </c>
      <c r="D24" s="67">
        <v>605.46</v>
      </c>
    </row>
    <row r="25" spans="1:7" ht="14.4" x14ac:dyDescent="0.3">
      <c r="A25" s="201"/>
      <c r="B25" s="92" t="s">
        <v>142</v>
      </c>
      <c r="C25" s="66" t="s">
        <v>38</v>
      </c>
      <c r="D25" s="67">
        <v>133.32</v>
      </c>
    </row>
    <row r="26" spans="1:7" ht="14.4" x14ac:dyDescent="0.3">
      <c r="A26" s="201"/>
      <c r="B26" s="92" t="s">
        <v>144</v>
      </c>
      <c r="C26" s="66" t="s">
        <v>42</v>
      </c>
      <c r="D26" s="67">
        <v>386.84</v>
      </c>
    </row>
    <row r="27" spans="1:7" ht="14.4" x14ac:dyDescent="0.3">
      <c r="A27" s="201"/>
      <c r="B27" s="93" t="s">
        <v>91</v>
      </c>
      <c r="C27" s="66" t="s">
        <v>154</v>
      </c>
      <c r="D27" s="67">
        <v>720.46</v>
      </c>
    </row>
    <row r="28" spans="1:7" ht="14.4" x14ac:dyDescent="0.3">
      <c r="A28" s="201"/>
      <c r="B28" s="93" t="s">
        <v>92</v>
      </c>
      <c r="C28" s="66" t="s">
        <v>38</v>
      </c>
      <c r="D28" s="67">
        <v>932.9</v>
      </c>
    </row>
    <row r="29" spans="1:7" ht="14.4" x14ac:dyDescent="0.3">
      <c r="A29" s="201"/>
      <c r="B29" s="92" t="s">
        <v>157</v>
      </c>
      <c r="C29" s="66" t="s">
        <v>42</v>
      </c>
      <c r="D29" s="67">
        <v>365.02</v>
      </c>
    </row>
    <row r="30" spans="1:7" ht="14.4" x14ac:dyDescent="0.3">
      <c r="A30" s="201"/>
      <c r="B30" s="142" t="s">
        <v>155</v>
      </c>
      <c r="C30" s="134" t="s">
        <v>21</v>
      </c>
      <c r="D30" s="135">
        <v>118.48</v>
      </c>
    </row>
    <row r="31" spans="1:7" ht="14.4" x14ac:dyDescent="0.3">
      <c r="A31" s="201"/>
      <c r="B31" s="142" t="s">
        <v>156</v>
      </c>
      <c r="C31" s="66" t="s">
        <v>42</v>
      </c>
      <c r="D31" s="135">
        <v>194.84</v>
      </c>
    </row>
    <row r="32" spans="1:7" ht="14.4" x14ac:dyDescent="0.3">
      <c r="A32" s="202"/>
      <c r="B32" s="114" t="s">
        <v>93</v>
      </c>
      <c r="C32" s="136" t="s">
        <v>42</v>
      </c>
      <c r="D32" s="137">
        <v>434.99</v>
      </c>
    </row>
    <row r="33" spans="1:7" ht="14.4" x14ac:dyDescent="0.3">
      <c r="A33" s="200" t="s">
        <v>50</v>
      </c>
      <c r="B33" s="115" t="s">
        <v>94</v>
      </c>
      <c r="C33" s="138" t="s">
        <v>154</v>
      </c>
      <c r="D33" s="139">
        <v>550.76</v>
      </c>
    </row>
    <row r="34" spans="1:7" ht="14.4" x14ac:dyDescent="0.3">
      <c r="A34" s="201"/>
      <c r="B34" s="94" t="s">
        <v>95</v>
      </c>
      <c r="C34" s="66" t="s">
        <v>21</v>
      </c>
      <c r="D34" s="67">
        <v>995.12</v>
      </c>
    </row>
    <row r="35" spans="1:7" ht="14.4" x14ac:dyDescent="0.3">
      <c r="A35" s="201"/>
      <c r="B35" s="92" t="s">
        <v>96</v>
      </c>
      <c r="C35" s="66" t="s">
        <v>154</v>
      </c>
      <c r="D35" s="67">
        <v>541.73</v>
      </c>
    </row>
    <row r="36" spans="1:7" ht="14.4" x14ac:dyDescent="0.3">
      <c r="A36" s="201"/>
      <c r="B36" s="92" t="s">
        <v>97</v>
      </c>
      <c r="C36" s="66" t="s">
        <v>154</v>
      </c>
      <c r="D36" s="67">
        <v>585.4</v>
      </c>
    </row>
    <row r="37" spans="1:7" ht="14.4" x14ac:dyDescent="0.3">
      <c r="A37" s="201"/>
      <c r="B37" s="92" t="s">
        <v>101</v>
      </c>
      <c r="C37" s="66" t="s">
        <v>21</v>
      </c>
      <c r="D37" s="67">
        <v>554</v>
      </c>
    </row>
    <row r="38" spans="1:7" ht="14.4" x14ac:dyDescent="0.3">
      <c r="A38" s="201"/>
      <c r="B38" s="95" t="s">
        <v>98</v>
      </c>
      <c r="C38" s="66" t="s">
        <v>22</v>
      </c>
      <c r="D38" s="67">
        <v>389.69</v>
      </c>
    </row>
    <row r="39" spans="1:7" ht="14.4" x14ac:dyDescent="0.3">
      <c r="A39" s="201"/>
      <c r="B39" s="95" t="s">
        <v>99</v>
      </c>
      <c r="C39" s="66" t="s">
        <v>22</v>
      </c>
      <c r="D39" s="67">
        <v>739.81</v>
      </c>
    </row>
    <row r="40" spans="1:7" ht="14.4" x14ac:dyDescent="0.3">
      <c r="A40" s="202"/>
      <c r="B40" s="116" t="s">
        <v>100</v>
      </c>
      <c r="C40" s="136" t="s">
        <v>154</v>
      </c>
      <c r="D40" s="137">
        <v>1453.41</v>
      </c>
    </row>
    <row r="41" spans="1:7" ht="14.4" x14ac:dyDescent="0.3">
      <c r="A41" s="200" t="s">
        <v>51</v>
      </c>
      <c r="B41" s="117" t="s">
        <v>102</v>
      </c>
      <c r="C41" s="138" t="s">
        <v>154</v>
      </c>
      <c r="D41" s="139">
        <v>578.27</v>
      </c>
    </row>
    <row r="42" spans="1:7" ht="14.4" x14ac:dyDescent="0.3">
      <c r="A42" s="201"/>
      <c r="B42" s="92" t="s">
        <v>103</v>
      </c>
      <c r="C42" s="66" t="s">
        <v>154</v>
      </c>
      <c r="D42" s="67">
        <v>1138.4000000000001</v>
      </c>
    </row>
    <row r="43" spans="1:7" ht="14.4" x14ac:dyDescent="0.3">
      <c r="A43" s="201"/>
      <c r="B43" s="92" t="s">
        <v>104</v>
      </c>
      <c r="C43" s="66" t="s">
        <v>42</v>
      </c>
      <c r="D43" s="67">
        <v>451.76</v>
      </c>
    </row>
    <row r="44" spans="1:7" ht="14.4" x14ac:dyDescent="0.3">
      <c r="A44" s="201"/>
      <c r="B44" s="92" t="s">
        <v>105</v>
      </c>
      <c r="C44" s="66" t="s">
        <v>154</v>
      </c>
      <c r="D44" s="67">
        <v>560.96</v>
      </c>
    </row>
    <row r="45" spans="1:7" ht="14.4" x14ac:dyDescent="0.3">
      <c r="A45" s="201"/>
      <c r="B45" s="92" t="s">
        <v>73</v>
      </c>
      <c r="C45" s="66" t="s">
        <v>21</v>
      </c>
      <c r="D45" s="67">
        <v>556.91</v>
      </c>
    </row>
    <row r="46" spans="1:7" ht="14.4" x14ac:dyDescent="0.3">
      <c r="A46" s="202"/>
      <c r="B46" s="114" t="s">
        <v>106</v>
      </c>
      <c r="C46" s="136" t="s">
        <v>42</v>
      </c>
      <c r="D46" s="137">
        <v>568.70000000000005</v>
      </c>
    </row>
    <row r="47" spans="1:7" ht="14.4" x14ac:dyDescent="0.3">
      <c r="A47" s="229" t="s">
        <v>52</v>
      </c>
      <c r="B47" s="118" t="s">
        <v>107</v>
      </c>
      <c r="C47" s="138" t="s">
        <v>154</v>
      </c>
      <c r="D47" s="139">
        <v>579.91999999999996</v>
      </c>
      <c r="G47" s="61"/>
    </row>
    <row r="48" spans="1:7" ht="14.4" x14ac:dyDescent="0.3">
      <c r="A48" s="230"/>
      <c r="B48" s="96" t="s">
        <v>108</v>
      </c>
      <c r="C48" s="66" t="s">
        <v>154</v>
      </c>
      <c r="D48" s="67">
        <v>1152.1400000000001</v>
      </c>
      <c r="G48" s="61"/>
    </row>
    <row r="49" spans="1:7" ht="14.4" x14ac:dyDescent="0.3">
      <c r="A49" s="230"/>
      <c r="B49" s="96" t="s">
        <v>109</v>
      </c>
      <c r="C49" s="66" t="s">
        <v>42</v>
      </c>
      <c r="D49" s="67">
        <v>455.32</v>
      </c>
    </row>
    <row r="50" spans="1:7" ht="14.4" x14ac:dyDescent="0.3">
      <c r="A50" s="230"/>
      <c r="B50" s="96" t="s">
        <v>110</v>
      </c>
      <c r="C50" s="66" t="s">
        <v>154</v>
      </c>
      <c r="D50" s="67">
        <v>574.61</v>
      </c>
    </row>
    <row r="51" spans="1:7" ht="14.4" x14ac:dyDescent="0.3">
      <c r="A51" s="230"/>
      <c r="B51" s="96" t="s">
        <v>78</v>
      </c>
      <c r="C51" s="66" t="s">
        <v>21</v>
      </c>
      <c r="D51" s="67">
        <v>560.16999999999996</v>
      </c>
    </row>
    <row r="52" spans="1:7" ht="14.4" x14ac:dyDescent="0.3">
      <c r="A52" s="231"/>
      <c r="B52" s="119" t="s">
        <v>111</v>
      </c>
      <c r="C52" s="136" t="s">
        <v>21</v>
      </c>
      <c r="D52" s="137">
        <v>559.92999999999995</v>
      </c>
    </row>
    <row r="53" spans="1:7" ht="14.4" x14ac:dyDescent="0.3">
      <c r="A53" s="200" t="s">
        <v>53</v>
      </c>
      <c r="B53" s="112" t="s">
        <v>112</v>
      </c>
      <c r="C53" s="138" t="s">
        <v>154</v>
      </c>
      <c r="D53" s="139">
        <v>603.52</v>
      </c>
    </row>
    <row r="54" spans="1:7" ht="14.4" x14ac:dyDescent="0.3">
      <c r="A54" s="201"/>
      <c r="B54" s="92" t="s">
        <v>113</v>
      </c>
      <c r="C54" s="66" t="s">
        <v>154</v>
      </c>
      <c r="D54" s="67">
        <v>1121.3699999999999</v>
      </c>
      <c r="G54" s="61"/>
    </row>
    <row r="55" spans="1:7" ht="14.4" x14ac:dyDescent="0.3">
      <c r="A55" s="201"/>
      <c r="B55" s="92" t="s">
        <v>114</v>
      </c>
      <c r="C55" s="66" t="s">
        <v>42</v>
      </c>
      <c r="D55" s="67">
        <v>459.15</v>
      </c>
    </row>
    <row r="56" spans="1:7" ht="14.4" x14ac:dyDescent="0.3">
      <c r="A56" s="201"/>
      <c r="B56" s="92" t="s">
        <v>115</v>
      </c>
      <c r="C56" s="66" t="s">
        <v>154</v>
      </c>
      <c r="D56" s="67">
        <v>562.75</v>
      </c>
    </row>
    <row r="57" spans="1:7" ht="14.4" x14ac:dyDescent="0.3">
      <c r="A57" s="202"/>
      <c r="B57" s="114" t="s">
        <v>73</v>
      </c>
      <c r="C57" s="136" t="s">
        <v>21</v>
      </c>
      <c r="D57" s="137">
        <v>560.36</v>
      </c>
    </row>
    <row r="58" spans="1:7" ht="14.4" x14ac:dyDescent="0.3">
      <c r="A58" s="222" t="s">
        <v>54</v>
      </c>
      <c r="B58" s="120" t="s">
        <v>116</v>
      </c>
      <c r="C58" s="138" t="s">
        <v>154</v>
      </c>
      <c r="D58" s="139">
        <v>573.35</v>
      </c>
    </row>
    <row r="59" spans="1:7" ht="14.4" x14ac:dyDescent="0.3">
      <c r="A59" s="223"/>
      <c r="B59" s="97" t="s">
        <v>117</v>
      </c>
      <c r="C59" s="66" t="s">
        <v>154</v>
      </c>
      <c r="D59" s="67">
        <v>1138.49</v>
      </c>
    </row>
    <row r="60" spans="1:7" ht="14.4" x14ac:dyDescent="0.3">
      <c r="A60" s="223"/>
      <c r="B60" s="97" t="s">
        <v>118</v>
      </c>
      <c r="C60" s="66" t="s">
        <v>42</v>
      </c>
      <c r="D60" s="67">
        <v>451.89</v>
      </c>
    </row>
    <row r="61" spans="1:7" ht="14.4" x14ac:dyDescent="0.3">
      <c r="A61" s="223"/>
      <c r="B61" s="97" t="s">
        <v>119</v>
      </c>
      <c r="C61" s="66" t="s">
        <v>154</v>
      </c>
      <c r="D61" s="67">
        <v>579.27</v>
      </c>
    </row>
    <row r="62" spans="1:7" ht="14.4" x14ac:dyDescent="0.3">
      <c r="A62" s="224"/>
      <c r="B62" s="122" t="s">
        <v>73</v>
      </c>
      <c r="C62" s="136" t="s">
        <v>21</v>
      </c>
      <c r="D62" s="137">
        <v>562.14</v>
      </c>
    </row>
    <row r="63" spans="1:7" ht="14.4" x14ac:dyDescent="0.3">
      <c r="A63" s="222" t="s">
        <v>55</v>
      </c>
      <c r="B63" s="120" t="s">
        <v>120</v>
      </c>
      <c r="C63" s="138" t="s">
        <v>154</v>
      </c>
      <c r="D63" s="139">
        <v>494.25</v>
      </c>
    </row>
    <row r="64" spans="1:7" ht="14.4" x14ac:dyDescent="0.3">
      <c r="A64" s="223"/>
      <c r="B64" s="97" t="s">
        <v>121</v>
      </c>
      <c r="C64" s="66" t="s">
        <v>154</v>
      </c>
      <c r="D64" s="67">
        <v>1129.83</v>
      </c>
    </row>
    <row r="65" spans="1:4" ht="14.4" x14ac:dyDescent="0.3">
      <c r="A65" s="223"/>
      <c r="B65" s="97" t="s">
        <v>122</v>
      </c>
      <c r="C65" s="66" t="s">
        <v>42</v>
      </c>
      <c r="D65" s="67">
        <v>460.49</v>
      </c>
    </row>
    <row r="66" spans="1:4" ht="14.4" x14ac:dyDescent="0.3">
      <c r="A66" s="223"/>
      <c r="B66" s="97" t="s">
        <v>123</v>
      </c>
      <c r="C66" s="66" t="s">
        <v>154</v>
      </c>
      <c r="D66" s="67">
        <v>579.64</v>
      </c>
    </row>
    <row r="67" spans="1:4" ht="14.4" x14ac:dyDescent="0.3">
      <c r="A67" s="224"/>
      <c r="B67" s="122" t="s">
        <v>73</v>
      </c>
      <c r="C67" s="136" t="s">
        <v>21</v>
      </c>
      <c r="D67" s="137">
        <v>559.30999999999995</v>
      </c>
    </row>
    <row r="68" spans="1:4" ht="14.4" x14ac:dyDescent="0.3">
      <c r="A68" s="222" t="s">
        <v>56</v>
      </c>
      <c r="B68" s="124" t="s">
        <v>124</v>
      </c>
      <c r="C68" s="131" t="s">
        <v>154</v>
      </c>
      <c r="D68" s="132">
        <v>516.69000000000005</v>
      </c>
    </row>
    <row r="69" spans="1:4" x14ac:dyDescent="0.3">
      <c r="A69" s="223"/>
      <c r="B69" s="90" t="s">
        <v>146</v>
      </c>
      <c r="C69" s="66" t="s">
        <v>154</v>
      </c>
      <c r="D69" s="67">
        <v>457.8</v>
      </c>
    </row>
    <row r="70" spans="1:4" x14ac:dyDescent="0.3">
      <c r="A70" s="223"/>
      <c r="B70" s="90" t="s">
        <v>145</v>
      </c>
      <c r="C70" s="66" t="s">
        <v>42</v>
      </c>
      <c r="D70" s="67">
        <v>577.46</v>
      </c>
    </row>
    <row r="71" spans="1:4" ht="14.4" x14ac:dyDescent="0.3">
      <c r="A71" s="223"/>
      <c r="B71" s="98" t="s">
        <v>125</v>
      </c>
      <c r="C71" s="66" t="s">
        <v>42</v>
      </c>
      <c r="D71" s="67">
        <v>461.48</v>
      </c>
    </row>
    <row r="72" spans="1:4" ht="14.4" x14ac:dyDescent="0.3">
      <c r="A72" s="223"/>
      <c r="B72" s="98" t="s">
        <v>126</v>
      </c>
      <c r="C72" s="66" t="s">
        <v>154</v>
      </c>
      <c r="D72" s="67">
        <v>590.62</v>
      </c>
    </row>
    <row r="73" spans="1:4" ht="15" thickBot="1" x14ac:dyDescent="0.35">
      <c r="A73" s="225"/>
      <c r="B73" s="133" t="s">
        <v>78</v>
      </c>
      <c r="C73" s="66" t="s">
        <v>21</v>
      </c>
      <c r="D73" s="135">
        <v>551.76</v>
      </c>
    </row>
    <row r="74" spans="1:4" ht="12" thickTop="1" x14ac:dyDescent="0.3">
      <c r="A74" s="226" t="s">
        <v>150</v>
      </c>
      <c r="B74" s="227"/>
      <c r="C74" s="227"/>
      <c r="D74" s="228"/>
    </row>
    <row r="75" spans="1:4" ht="14.4" x14ac:dyDescent="0.3">
      <c r="A75" s="200" t="s">
        <v>64</v>
      </c>
      <c r="B75" s="117" t="s">
        <v>23</v>
      </c>
      <c r="C75" s="138" t="s">
        <v>38</v>
      </c>
      <c r="D75" s="139">
        <v>301.93</v>
      </c>
    </row>
    <row r="76" spans="1:4" ht="14.4" x14ac:dyDescent="0.3">
      <c r="A76" s="201"/>
      <c r="B76" s="94" t="s">
        <v>49</v>
      </c>
      <c r="C76" s="131" t="s">
        <v>38</v>
      </c>
      <c r="D76" s="67">
        <v>204.2</v>
      </c>
    </row>
    <row r="77" spans="1:4" ht="15" thickBot="1" x14ac:dyDescent="0.35">
      <c r="A77" s="211"/>
      <c r="B77" s="104" t="s">
        <v>127</v>
      </c>
      <c r="C77" s="60" t="s">
        <v>38</v>
      </c>
      <c r="D77" s="140">
        <v>203.22</v>
      </c>
    </row>
    <row r="78" spans="1:4" ht="15" thickTop="1" x14ac:dyDescent="0.3">
      <c r="A78" s="207" t="s">
        <v>62</v>
      </c>
      <c r="B78" s="108" t="s">
        <v>128</v>
      </c>
      <c r="C78" s="131" t="s">
        <v>62</v>
      </c>
      <c r="D78" s="132">
        <v>26.12</v>
      </c>
    </row>
    <row r="79" spans="1:4" ht="14.4" x14ac:dyDescent="0.3">
      <c r="A79" s="201"/>
      <c r="B79" s="94" t="s">
        <v>129</v>
      </c>
      <c r="C79" s="131" t="s">
        <v>62</v>
      </c>
      <c r="D79" s="67">
        <v>73.63</v>
      </c>
    </row>
    <row r="80" spans="1:4" ht="15" thickBot="1" x14ac:dyDescent="0.35">
      <c r="A80" s="211"/>
      <c r="B80" s="105" t="s">
        <v>49</v>
      </c>
      <c r="C80" s="141" t="s">
        <v>21</v>
      </c>
      <c r="D80" s="140">
        <v>197.33</v>
      </c>
    </row>
    <row r="81" spans="1:7" ht="15" thickTop="1" x14ac:dyDescent="0.3">
      <c r="A81" s="219" t="s">
        <v>131</v>
      </c>
      <c r="B81" s="106" t="s">
        <v>128</v>
      </c>
      <c r="C81" s="63" t="s">
        <v>21</v>
      </c>
      <c r="D81" s="64">
        <v>283.42</v>
      </c>
      <c r="G81" s="61"/>
    </row>
    <row r="82" spans="1:7" ht="14.4" x14ac:dyDescent="0.3">
      <c r="A82" s="220"/>
      <c r="B82" s="92" t="s">
        <v>23</v>
      </c>
      <c r="C82" s="66" t="s">
        <v>44</v>
      </c>
      <c r="D82" s="67">
        <v>400.69</v>
      </c>
      <c r="E82" s="61"/>
      <c r="F82" s="61"/>
    </row>
    <row r="83" spans="1:7" ht="14.4" x14ac:dyDescent="0.3">
      <c r="A83" s="220"/>
      <c r="B83" s="92" t="s">
        <v>49</v>
      </c>
      <c r="C83" s="66" t="s">
        <v>44</v>
      </c>
      <c r="D83" s="67">
        <v>216.02</v>
      </c>
      <c r="G83" s="61"/>
    </row>
    <row r="84" spans="1:7" ht="15" thickBot="1" x14ac:dyDescent="0.35">
      <c r="A84" s="221"/>
      <c r="B84" s="107" t="s">
        <v>130</v>
      </c>
      <c r="C84" s="141" t="s">
        <v>21</v>
      </c>
      <c r="D84" s="140">
        <v>10.85</v>
      </c>
      <c r="F84" s="61"/>
    </row>
    <row r="85" spans="1:7" ht="15" thickTop="1" x14ac:dyDescent="0.3">
      <c r="A85" s="207" t="s">
        <v>24</v>
      </c>
      <c r="B85" s="106" t="s">
        <v>128</v>
      </c>
      <c r="C85" s="63" t="s">
        <v>24</v>
      </c>
      <c r="D85" s="64">
        <v>80.150000000000006</v>
      </c>
      <c r="F85" s="61"/>
    </row>
    <row r="86" spans="1:7" ht="14.4" x14ac:dyDescent="0.3">
      <c r="A86" s="201"/>
      <c r="B86" s="92" t="s">
        <v>129</v>
      </c>
      <c r="C86" s="66" t="s">
        <v>24</v>
      </c>
      <c r="D86" s="67">
        <v>865.85</v>
      </c>
    </row>
    <row r="87" spans="1:7" ht="15" thickBot="1" x14ac:dyDescent="0.35">
      <c r="A87" s="211"/>
      <c r="B87" s="107" t="s">
        <v>49</v>
      </c>
      <c r="C87" s="141" t="s">
        <v>24</v>
      </c>
      <c r="D87" s="140">
        <v>277.44</v>
      </c>
    </row>
    <row r="88" spans="1:7" ht="15" thickTop="1" x14ac:dyDescent="0.3">
      <c r="A88" s="207" t="s">
        <v>63</v>
      </c>
      <c r="B88" s="106" t="s">
        <v>128</v>
      </c>
      <c r="C88" s="63" t="s">
        <v>21</v>
      </c>
      <c r="D88" s="64">
        <v>96.86</v>
      </c>
      <c r="E88" s="61"/>
      <c r="F88" s="61"/>
    </row>
    <row r="89" spans="1:7" ht="14.4" x14ac:dyDescent="0.3">
      <c r="A89" s="201"/>
      <c r="B89" s="101" t="s">
        <v>162</v>
      </c>
      <c r="C89" s="131" t="s">
        <v>21</v>
      </c>
      <c r="D89" s="145">
        <v>19.48</v>
      </c>
      <c r="E89" s="61"/>
      <c r="F89" s="61"/>
    </row>
    <row r="90" spans="1:7" ht="15" thickBot="1" x14ac:dyDescent="0.35">
      <c r="A90" s="211"/>
      <c r="B90" s="107" t="s">
        <v>129</v>
      </c>
      <c r="C90" s="141" t="s">
        <v>42</v>
      </c>
      <c r="D90" s="140">
        <v>85.23</v>
      </c>
    </row>
    <row r="91" spans="1:7" ht="15" thickTop="1" x14ac:dyDescent="0.3">
      <c r="A91" s="207" t="s">
        <v>132</v>
      </c>
      <c r="B91" s="106" t="s">
        <v>128</v>
      </c>
      <c r="C91" s="63" t="s">
        <v>21</v>
      </c>
      <c r="D91" s="64">
        <v>140.80000000000001</v>
      </c>
    </row>
    <row r="92" spans="1:7" ht="15" thickBot="1" x14ac:dyDescent="0.35">
      <c r="A92" s="211"/>
      <c r="B92" s="107" t="s">
        <v>129</v>
      </c>
      <c r="C92" s="141" t="s">
        <v>21</v>
      </c>
      <c r="D92" s="140">
        <v>224.7</v>
      </c>
    </row>
    <row r="93" spans="1:7" ht="12" thickTop="1" x14ac:dyDescent="0.3">
      <c r="A93" s="207" t="s">
        <v>59</v>
      </c>
      <c r="B93" s="62" t="s">
        <v>133</v>
      </c>
      <c r="C93" s="63" t="s">
        <v>21</v>
      </c>
      <c r="D93" s="64">
        <v>187.76</v>
      </c>
    </row>
    <row r="94" spans="1:7" x14ac:dyDescent="0.3">
      <c r="A94" s="201"/>
      <c r="B94" s="65" t="s">
        <v>134</v>
      </c>
      <c r="C94" s="66" t="s">
        <v>21</v>
      </c>
      <c r="D94" s="67">
        <v>199.45</v>
      </c>
      <c r="E94" s="61"/>
    </row>
    <row r="95" spans="1:7" x14ac:dyDescent="0.3">
      <c r="A95" s="201"/>
      <c r="B95" s="65" t="s">
        <v>135</v>
      </c>
      <c r="C95" s="66" t="s">
        <v>21</v>
      </c>
      <c r="D95" s="67">
        <v>238.53</v>
      </c>
      <c r="F95" s="61"/>
    </row>
    <row r="96" spans="1:7" ht="12" thickBot="1" x14ac:dyDescent="0.35">
      <c r="A96" s="211"/>
      <c r="B96" s="125" t="s">
        <v>136</v>
      </c>
      <c r="C96" s="141" t="s">
        <v>21</v>
      </c>
      <c r="D96" s="140">
        <v>144.68</v>
      </c>
    </row>
    <row r="97" spans="1:6" ht="12" thickTop="1" x14ac:dyDescent="0.3">
      <c r="A97" s="207" t="s">
        <v>60</v>
      </c>
      <c r="B97" s="62" t="s">
        <v>134</v>
      </c>
      <c r="C97" s="63" t="s">
        <v>21</v>
      </c>
      <c r="D97" s="64">
        <v>182.37</v>
      </c>
      <c r="F97" s="61"/>
    </row>
    <row r="98" spans="1:6" x14ac:dyDescent="0.3">
      <c r="A98" s="201"/>
      <c r="B98" s="65" t="s">
        <v>137</v>
      </c>
      <c r="C98" s="66" t="s">
        <v>21</v>
      </c>
      <c r="D98" s="67">
        <v>111.82</v>
      </c>
    </row>
    <row r="99" spans="1:6" ht="12" thickBot="1" x14ac:dyDescent="0.35">
      <c r="A99" s="211"/>
      <c r="B99" s="125" t="s">
        <v>133</v>
      </c>
      <c r="C99" s="141" t="s">
        <v>21</v>
      </c>
      <c r="D99" s="140">
        <v>63.36</v>
      </c>
    </row>
    <row r="100" spans="1:6" ht="12.6" thickTop="1" thickBot="1" x14ac:dyDescent="0.35">
      <c r="A100" s="126" t="s">
        <v>138</v>
      </c>
      <c r="B100" s="57" t="s">
        <v>139</v>
      </c>
      <c r="C100" s="56" t="s">
        <v>139</v>
      </c>
      <c r="D100" s="58">
        <v>15225.26</v>
      </c>
    </row>
    <row r="101" spans="1:6" ht="12.6" thickTop="1" thickBot="1" x14ac:dyDescent="0.35">
      <c r="A101" s="126" t="s">
        <v>39</v>
      </c>
      <c r="B101" s="126" t="s">
        <v>39</v>
      </c>
      <c r="C101" s="55" t="s">
        <v>39</v>
      </c>
      <c r="D101" s="58">
        <v>8933</v>
      </c>
    </row>
    <row r="102" spans="1:6" ht="12.6" thickTop="1" thickBot="1" x14ac:dyDescent="0.35">
      <c r="A102" s="126" t="s">
        <v>159</v>
      </c>
      <c r="B102" s="126" t="s">
        <v>159</v>
      </c>
      <c r="C102" s="55" t="s">
        <v>159</v>
      </c>
      <c r="D102" s="58">
        <v>414</v>
      </c>
    </row>
    <row r="103" spans="1:6" ht="12.6" thickTop="1" thickBot="1" x14ac:dyDescent="0.35"/>
    <row r="104" spans="1:6" ht="12.6" thickTop="1" thickBot="1" x14ac:dyDescent="0.35">
      <c r="A104" s="129" t="s">
        <v>40</v>
      </c>
      <c r="B104" s="130"/>
      <c r="C104" s="130"/>
      <c r="D104" s="50">
        <f>SUM(D5:D103)</f>
        <v>69976.860000000015</v>
      </c>
    </row>
    <row r="105" spans="1:6" ht="12" thickTop="1" x14ac:dyDescent="0.3">
      <c r="A105" s="43"/>
      <c r="B105" s="43"/>
      <c r="C105" s="49" t="s">
        <v>35</v>
      </c>
      <c r="D105" s="51">
        <f>SUM(D5:D103)</f>
        <v>69976.860000000015</v>
      </c>
    </row>
    <row r="106" spans="1:6" x14ac:dyDescent="0.3">
      <c r="A106" s="44"/>
      <c r="B106" s="44"/>
      <c r="C106" s="49" t="s">
        <v>36</v>
      </c>
      <c r="D106" s="51" t="e">
        <f>#REF!</f>
        <v>#REF!</v>
      </c>
    </row>
    <row r="110" spans="1:6" x14ac:dyDescent="0.3">
      <c r="F110" s="61"/>
    </row>
  </sheetData>
  <mergeCells count="20">
    <mergeCell ref="A19:A32"/>
    <mergeCell ref="A33:A40"/>
    <mergeCell ref="A41:A46"/>
    <mergeCell ref="A47:A52"/>
    <mergeCell ref="A1:D1"/>
    <mergeCell ref="A4:D4"/>
    <mergeCell ref="A5:A18"/>
    <mergeCell ref="A93:A96"/>
    <mergeCell ref="A97:A99"/>
    <mergeCell ref="A85:A87"/>
    <mergeCell ref="A88:A90"/>
    <mergeCell ref="A91:A92"/>
    <mergeCell ref="A78:A80"/>
    <mergeCell ref="A81:A84"/>
    <mergeCell ref="A53:A57"/>
    <mergeCell ref="A58:A62"/>
    <mergeCell ref="A63:A67"/>
    <mergeCell ref="A68:A73"/>
    <mergeCell ref="A75:A77"/>
    <mergeCell ref="A74:D74"/>
  </mergeCells>
  <phoneticPr fontId="23" type="noConversion"/>
  <pageMargins left="0.7" right="0.7" top="0.75" bottom="0.75" header="0.3" footer="0.3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5B924-D040-44EE-82DA-B2B5A2B397B8}">
  <sheetPr>
    <tabColor rgb="FF92D050"/>
  </sheetPr>
  <dimension ref="A1:Q30"/>
  <sheetViews>
    <sheetView tabSelected="1" workbookViewId="0">
      <selection activeCell="A27" sqref="A27"/>
    </sheetView>
  </sheetViews>
  <sheetFormatPr baseColWidth="10" defaultRowHeight="14.4" x14ac:dyDescent="0.3"/>
  <cols>
    <col min="1" max="1" width="39.44140625" customWidth="1"/>
    <col min="2" max="10" width="12.6640625" style="178" customWidth="1"/>
    <col min="11" max="11" width="16.88671875" style="178" customWidth="1"/>
    <col min="12" max="12" width="12.6640625" style="178" customWidth="1"/>
    <col min="13" max="13" width="21.5546875" style="178" customWidth="1"/>
    <col min="14" max="14" width="39.88671875" customWidth="1"/>
  </cols>
  <sheetData>
    <row r="1" spans="1:17" ht="18" x14ac:dyDescent="0.3">
      <c r="A1" s="238" t="s">
        <v>163</v>
      </c>
      <c r="B1" s="238"/>
      <c r="C1" s="238"/>
      <c r="D1" s="238"/>
      <c r="E1" s="238"/>
      <c r="F1" s="238"/>
      <c r="G1" s="238"/>
      <c r="H1" s="238"/>
      <c r="I1" s="146"/>
      <c r="J1" s="146"/>
      <c r="K1" s="147" t="s">
        <v>164</v>
      </c>
      <c r="L1" s="147"/>
      <c r="M1" s="147"/>
      <c r="N1" s="147"/>
    </row>
    <row r="2" spans="1:17" s="152" customFormat="1" x14ac:dyDescent="0.3">
      <c r="A2" s="148"/>
      <c r="B2" s="149" t="s">
        <v>165</v>
      </c>
      <c r="C2" s="149" t="s">
        <v>166</v>
      </c>
      <c r="D2" s="149" t="s">
        <v>167</v>
      </c>
      <c r="E2" s="149" t="s">
        <v>168</v>
      </c>
      <c r="F2" s="149" t="s">
        <v>169</v>
      </c>
      <c r="G2" s="149" t="s">
        <v>170</v>
      </c>
      <c r="H2" s="149" t="s">
        <v>171</v>
      </c>
      <c r="I2" s="149" t="s">
        <v>172</v>
      </c>
      <c r="J2" s="149" t="s">
        <v>173</v>
      </c>
      <c r="K2" s="149" t="s">
        <v>174</v>
      </c>
      <c r="L2" s="150" t="s">
        <v>175</v>
      </c>
      <c r="M2" s="149" t="s">
        <v>176</v>
      </c>
      <c r="N2" s="148"/>
      <c r="O2" s="151"/>
      <c r="P2" s="151"/>
      <c r="Q2" s="151"/>
    </row>
    <row r="3" spans="1:17" x14ac:dyDescent="0.3">
      <c r="A3" s="153" t="s">
        <v>177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5"/>
      <c r="M3" s="154"/>
      <c r="N3" s="153" t="s">
        <v>177</v>
      </c>
      <c r="O3" s="17"/>
      <c r="P3" s="17"/>
      <c r="Q3" s="17"/>
    </row>
    <row r="4" spans="1:17" x14ac:dyDescent="0.3">
      <c r="A4" s="156" t="s">
        <v>178</v>
      </c>
      <c r="B4" s="157">
        <v>15.61</v>
      </c>
      <c r="C4" s="157">
        <v>29.5</v>
      </c>
      <c r="D4" s="157">
        <v>8.5500000000000007</v>
      </c>
      <c r="E4" s="157">
        <v>9.6999999999999993</v>
      </c>
      <c r="F4" s="158"/>
      <c r="G4" s="158"/>
      <c r="H4" s="158"/>
      <c r="I4" s="158"/>
      <c r="J4" s="158"/>
      <c r="K4" s="158"/>
      <c r="L4" s="159">
        <f>SUM(B4:K4)</f>
        <v>63.36</v>
      </c>
      <c r="M4" s="160">
        <v>747.49</v>
      </c>
      <c r="N4" s="156" t="s">
        <v>178</v>
      </c>
      <c r="O4" s="17"/>
      <c r="P4" s="17"/>
      <c r="Q4" s="17"/>
    </row>
    <row r="5" spans="1:17" x14ac:dyDescent="0.3">
      <c r="A5" s="156" t="s">
        <v>179</v>
      </c>
      <c r="B5" s="158"/>
      <c r="C5" s="157">
        <v>45.61</v>
      </c>
      <c r="D5" s="157">
        <v>75.8</v>
      </c>
      <c r="E5" s="157">
        <v>60.96</v>
      </c>
      <c r="F5" s="158"/>
      <c r="G5" s="158"/>
      <c r="H5" s="158"/>
      <c r="I5" s="158"/>
      <c r="J5" s="158"/>
      <c r="K5" s="158"/>
      <c r="L5" s="159">
        <f t="shared" ref="L5:L19" si="0">SUM(B5:K5)</f>
        <v>182.37</v>
      </c>
      <c r="M5" s="160">
        <v>608</v>
      </c>
      <c r="N5" s="156" t="s">
        <v>179</v>
      </c>
      <c r="O5" s="17"/>
      <c r="P5" s="17"/>
      <c r="Q5" s="17"/>
    </row>
    <row r="6" spans="1:17" x14ac:dyDescent="0.3">
      <c r="A6" s="156" t="s">
        <v>180</v>
      </c>
      <c r="B6" s="158"/>
      <c r="C6" s="157">
        <v>34.82</v>
      </c>
      <c r="D6" s="158"/>
      <c r="E6" s="157">
        <v>26.84</v>
      </c>
      <c r="F6" s="157">
        <v>23.56</v>
      </c>
      <c r="G6" s="157">
        <v>26.6</v>
      </c>
      <c r="H6" s="158"/>
      <c r="I6" s="158"/>
      <c r="J6" s="158"/>
      <c r="K6" s="158"/>
      <c r="L6" s="159">
        <f t="shared" si="0"/>
        <v>111.82</v>
      </c>
      <c r="M6" s="160">
        <v>585.5</v>
      </c>
      <c r="N6" s="156" t="s">
        <v>180</v>
      </c>
      <c r="O6" s="17"/>
      <c r="P6" s="17"/>
      <c r="Q6" s="17"/>
    </row>
    <row r="7" spans="1:17" x14ac:dyDescent="0.3">
      <c r="A7" s="161" t="s">
        <v>181</v>
      </c>
      <c r="B7" s="158"/>
      <c r="C7" s="157">
        <v>62.9</v>
      </c>
      <c r="D7" s="157">
        <v>62.43</v>
      </c>
      <c r="E7" s="157">
        <v>62.43</v>
      </c>
      <c r="F7" s="158"/>
      <c r="G7" s="158"/>
      <c r="H7" s="158"/>
      <c r="I7" s="158"/>
      <c r="J7" s="158"/>
      <c r="K7" s="158"/>
      <c r="L7" s="159">
        <f t="shared" si="0"/>
        <v>187.76</v>
      </c>
      <c r="M7" s="162"/>
      <c r="N7" s="161" t="s">
        <v>181</v>
      </c>
      <c r="O7" s="17"/>
      <c r="P7" s="17"/>
      <c r="Q7" s="17"/>
    </row>
    <row r="8" spans="1:17" x14ac:dyDescent="0.3">
      <c r="A8" s="161" t="s">
        <v>182</v>
      </c>
      <c r="B8" s="158"/>
      <c r="C8" s="157">
        <v>48.94</v>
      </c>
      <c r="D8" s="157">
        <v>48.18</v>
      </c>
      <c r="E8" s="157">
        <v>47.56</v>
      </c>
      <c r="F8" s="158"/>
      <c r="G8" s="158"/>
      <c r="H8" s="158"/>
      <c r="I8" s="158"/>
      <c r="J8" s="158"/>
      <c r="K8" s="158"/>
      <c r="L8" s="159">
        <f t="shared" si="0"/>
        <v>144.68</v>
      </c>
      <c r="M8" s="162"/>
      <c r="N8" s="161" t="s">
        <v>182</v>
      </c>
      <c r="O8" s="17"/>
      <c r="P8" s="17"/>
      <c r="Q8" s="17"/>
    </row>
    <row r="9" spans="1:17" x14ac:dyDescent="0.3">
      <c r="A9" s="161" t="s">
        <v>183</v>
      </c>
      <c r="B9" s="158"/>
      <c r="C9" s="157">
        <v>79.510000000000005</v>
      </c>
      <c r="D9" s="157">
        <v>79.510000000000005</v>
      </c>
      <c r="E9" s="157">
        <v>79.510000000000005</v>
      </c>
      <c r="F9" s="158"/>
      <c r="G9" s="158"/>
      <c r="H9" s="158"/>
      <c r="I9" s="158"/>
      <c r="J9" s="158"/>
      <c r="K9" s="158"/>
      <c r="L9" s="159">
        <f t="shared" si="0"/>
        <v>238.53000000000003</v>
      </c>
      <c r="M9" s="162"/>
      <c r="N9" s="161" t="s">
        <v>183</v>
      </c>
      <c r="O9" s="17"/>
      <c r="P9" s="17"/>
      <c r="Q9" s="17"/>
    </row>
    <row r="10" spans="1:17" x14ac:dyDescent="0.3">
      <c r="A10" s="161" t="s">
        <v>184</v>
      </c>
      <c r="B10" s="158"/>
      <c r="C10" s="157">
        <v>65.98</v>
      </c>
      <c r="D10" s="157">
        <v>66.42</v>
      </c>
      <c r="E10" s="157">
        <v>67.05</v>
      </c>
      <c r="F10" s="158"/>
      <c r="G10" s="158"/>
      <c r="H10" s="158"/>
      <c r="I10" s="158"/>
      <c r="J10" s="158"/>
      <c r="K10" s="158"/>
      <c r="L10" s="159">
        <f t="shared" si="0"/>
        <v>199.45</v>
      </c>
      <c r="M10" s="162"/>
      <c r="N10" s="161" t="s">
        <v>184</v>
      </c>
      <c r="O10" s="17"/>
      <c r="P10" s="17"/>
      <c r="Q10" s="17"/>
    </row>
    <row r="11" spans="1:17" x14ac:dyDescent="0.3">
      <c r="A11" s="161" t="s">
        <v>185</v>
      </c>
      <c r="B11" s="158"/>
      <c r="C11" s="157">
        <v>19.48</v>
      </c>
      <c r="D11" s="158"/>
      <c r="E11" s="158"/>
      <c r="F11" s="158"/>
      <c r="G11" s="158"/>
      <c r="H11" s="158"/>
      <c r="I11" s="158"/>
      <c r="J11" s="158"/>
      <c r="K11" s="158"/>
      <c r="L11" s="159">
        <f t="shared" si="0"/>
        <v>19.48</v>
      </c>
      <c r="M11" s="162"/>
      <c r="N11" s="161" t="s">
        <v>185</v>
      </c>
      <c r="O11" s="17"/>
      <c r="P11" s="17"/>
      <c r="Q11" s="17"/>
    </row>
    <row r="12" spans="1:17" x14ac:dyDescent="0.3">
      <c r="A12" s="161" t="s">
        <v>186</v>
      </c>
      <c r="B12" s="157">
        <v>140.80000000000001</v>
      </c>
      <c r="C12" s="157">
        <v>224.7</v>
      </c>
      <c r="D12" s="158"/>
      <c r="E12" s="158"/>
      <c r="F12" s="158"/>
      <c r="G12" s="158"/>
      <c r="H12" s="158"/>
      <c r="I12" s="158"/>
      <c r="J12" s="158"/>
      <c r="K12" s="158"/>
      <c r="L12" s="159">
        <f t="shared" si="0"/>
        <v>365.5</v>
      </c>
      <c r="M12" s="163">
        <v>280</v>
      </c>
      <c r="N12" s="161" t="s">
        <v>186</v>
      </c>
      <c r="O12" s="17"/>
      <c r="P12" s="17"/>
      <c r="Q12" s="17"/>
    </row>
    <row r="13" spans="1:17" x14ac:dyDescent="0.3">
      <c r="A13" s="156" t="s">
        <v>187</v>
      </c>
      <c r="B13" s="157">
        <v>96.86</v>
      </c>
      <c r="C13" s="157">
        <v>85.23</v>
      </c>
      <c r="D13" s="158"/>
      <c r="E13" s="158"/>
      <c r="F13" s="158"/>
      <c r="G13" s="158"/>
      <c r="H13" s="158"/>
      <c r="I13" s="158"/>
      <c r="J13" s="158"/>
      <c r="K13" s="158"/>
      <c r="L13" s="159">
        <f t="shared" si="0"/>
        <v>182.09</v>
      </c>
      <c r="M13" s="163">
        <v>1.67</v>
      </c>
      <c r="N13" s="156" t="s">
        <v>187</v>
      </c>
      <c r="O13" s="17"/>
      <c r="P13" s="17"/>
      <c r="Q13" s="17"/>
    </row>
    <row r="14" spans="1:17" x14ac:dyDescent="0.3">
      <c r="A14" s="161" t="s">
        <v>188</v>
      </c>
      <c r="B14" s="157">
        <v>80.150000000000006</v>
      </c>
      <c r="C14" s="157">
        <v>865.85</v>
      </c>
      <c r="D14" s="157">
        <v>277.44</v>
      </c>
      <c r="E14" s="158"/>
      <c r="F14" s="158"/>
      <c r="G14" s="158"/>
      <c r="H14" s="158"/>
      <c r="I14" s="158"/>
      <c r="J14" s="158"/>
      <c r="K14" s="158"/>
      <c r="L14" s="159">
        <f t="shared" si="0"/>
        <v>1223.44</v>
      </c>
      <c r="M14" s="163">
        <v>152.18</v>
      </c>
      <c r="N14" s="161" t="s">
        <v>188</v>
      </c>
      <c r="O14" s="17"/>
      <c r="P14" s="17"/>
      <c r="Q14" s="17"/>
    </row>
    <row r="15" spans="1:17" x14ac:dyDescent="0.3">
      <c r="A15" s="161" t="s">
        <v>189</v>
      </c>
      <c r="B15" s="157">
        <v>283.42</v>
      </c>
      <c r="C15" s="157">
        <v>411.54</v>
      </c>
      <c r="D15" s="157">
        <v>216.02</v>
      </c>
      <c r="E15" s="158"/>
      <c r="F15" s="158"/>
      <c r="G15" s="158"/>
      <c r="H15" s="158"/>
      <c r="I15" s="158"/>
      <c r="J15" s="158"/>
      <c r="K15" s="158"/>
      <c r="L15" s="159">
        <f t="shared" si="0"/>
        <v>910.98</v>
      </c>
      <c r="M15" s="164">
        <v>113.34</v>
      </c>
      <c r="N15" s="161" t="s">
        <v>189</v>
      </c>
      <c r="O15" s="17"/>
      <c r="P15" s="17"/>
      <c r="Q15" s="17"/>
    </row>
    <row r="16" spans="1:17" x14ac:dyDescent="0.3">
      <c r="A16" s="161" t="s">
        <v>190</v>
      </c>
      <c r="B16" s="157">
        <v>20.45</v>
      </c>
      <c r="C16" s="157">
        <v>73.63</v>
      </c>
      <c r="D16" s="157">
        <v>197.33</v>
      </c>
      <c r="E16" s="158"/>
      <c r="F16" s="158"/>
      <c r="G16" s="158"/>
      <c r="H16" s="158"/>
      <c r="I16" s="158"/>
      <c r="J16" s="158"/>
      <c r="K16" s="157">
        <v>5.67</v>
      </c>
      <c r="L16" s="159">
        <f t="shared" si="0"/>
        <v>297.08000000000004</v>
      </c>
      <c r="M16" s="163">
        <v>195.75</v>
      </c>
      <c r="N16" s="161" t="s">
        <v>190</v>
      </c>
      <c r="O16" s="17"/>
      <c r="P16" s="17"/>
      <c r="Q16" s="17"/>
    </row>
    <row r="17" spans="1:17" x14ac:dyDescent="0.3">
      <c r="A17" s="161" t="s">
        <v>191</v>
      </c>
      <c r="B17" s="165"/>
      <c r="C17" s="157">
        <v>301.93</v>
      </c>
      <c r="D17" s="157">
        <v>204.2</v>
      </c>
      <c r="E17" s="157">
        <v>203.22</v>
      </c>
      <c r="F17" s="158"/>
      <c r="G17" s="158"/>
      <c r="H17" s="158"/>
      <c r="I17" s="158"/>
      <c r="J17" s="158"/>
      <c r="K17" s="158"/>
      <c r="L17" s="159">
        <f t="shared" si="0"/>
        <v>709.35</v>
      </c>
      <c r="M17" s="163">
        <v>222.85</v>
      </c>
      <c r="N17" s="161" t="s">
        <v>191</v>
      </c>
      <c r="O17" s="17"/>
      <c r="P17" s="17"/>
      <c r="Q17" s="17"/>
    </row>
    <row r="18" spans="1:17" x14ac:dyDescent="0.3">
      <c r="A18" s="166" t="s">
        <v>192</v>
      </c>
      <c r="B18" s="167">
        <v>7098.48</v>
      </c>
      <c r="C18" s="168">
        <v>6862.75</v>
      </c>
      <c r="D18" s="168">
        <v>5809.92</v>
      </c>
      <c r="E18" s="168">
        <v>3855</v>
      </c>
      <c r="F18" s="168">
        <v>3882.09</v>
      </c>
      <c r="G18" s="168">
        <v>3307.15</v>
      </c>
      <c r="H18" s="168">
        <v>3305.14</v>
      </c>
      <c r="I18" s="168">
        <v>3223.52</v>
      </c>
      <c r="J18" s="168">
        <v>3155.81</v>
      </c>
      <c r="K18" s="168">
        <v>68.849999999999994</v>
      </c>
      <c r="L18" s="169">
        <f t="shared" si="0"/>
        <v>40568.71</v>
      </c>
      <c r="M18" s="170">
        <v>4385.59</v>
      </c>
      <c r="N18" s="166" t="s">
        <v>192</v>
      </c>
      <c r="O18" s="17"/>
      <c r="P18" s="17"/>
      <c r="Q18" s="17"/>
    </row>
    <row r="19" spans="1:17" ht="16.2" customHeight="1" x14ac:dyDescent="0.3">
      <c r="A19" s="171" t="s">
        <v>193</v>
      </c>
      <c r="B19" s="172"/>
      <c r="C19" s="173">
        <v>15225.26</v>
      </c>
      <c r="D19" s="172"/>
      <c r="E19" s="172"/>
      <c r="F19" s="172"/>
      <c r="G19" s="172"/>
      <c r="H19" s="172"/>
      <c r="I19" s="172"/>
      <c r="J19" s="172"/>
      <c r="K19" s="172"/>
      <c r="L19" s="169">
        <f t="shared" si="0"/>
        <v>15225.26</v>
      </c>
      <c r="M19" s="174"/>
      <c r="N19" s="171" t="s">
        <v>193</v>
      </c>
      <c r="O19" s="17"/>
      <c r="P19" s="17"/>
      <c r="Q19" s="17"/>
    </row>
    <row r="20" spans="1:17" x14ac:dyDescent="0.3">
      <c r="A20" s="175"/>
      <c r="B20" s="157">
        <f t="shared" ref="B20:G20" si="1">SUM(B4:B19)</f>
        <v>7735.7699999999995</v>
      </c>
      <c r="C20" s="157">
        <f t="shared" si="1"/>
        <v>24437.629999999997</v>
      </c>
      <c r="D20" s="157">
        <f t="shared" si="1"/>
        <v>7045.8</v>
      </c>
      <c r="E20" s="157">
        <f t="shared" si="1"/>
        <v>4412.2700000000004</v>
      </c>
      <c r="F20" s="157">
        <f t="shared" si="1"/>
        <v>3905.65</v>
      </c>
      <c r="G20" s="157">
        <f t="shared" si="1"/>
        <v>3333.75</v>
      </c>
      <c r="H20" s="157">
        <f>SUM(H4:H18)</f>
        <v>3305.14</v>
      </c>
      <c r="I20" s="157">
        <f t="shared" ref="I20:J20" si="2">SUM(I4:I18)</f>
        <v>3223.52</v>
      </c>
      <c r="J20" s="157">
        <f t="shared" si="2"/>
        <v>3155.81</v>
      </c>
      <c r="K20" s="157">
        <f>SUM(K4:K18)</f>
        <v>74.52</v>
      </c>
      <c r="L20" s="159">
        <f>SUM(L4:L19)</f>
        <v>60629.86</v>
      </c>
      <c r="M20" s="160">
        <f>SUM(M4:M18)</f>
        <v>7292.37</v>
      </c>
      <c r="N20" s="175"/>
      <c r="O20" s="17"/>
      <c r="P20" s="17"/>
      <c r="Q20" s="17"/>
    </row>
    <row r="21" spans="1:17" x14ac:dyDescent="0.3">
      <c r="A21" s="17"/>
      <c r="B21" s="176"/>
      <c r="C21" s="176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"/>
      <c r="O21" s="17"/>
      <c r="P21" s="17"/>
      <c r="Q21" s="17"/>
    </row>
    <row r="22" spans="1:17" x14ac:dyDescent="0.3">
      <c r="A22" s="17"/>
      <c r="B22" s="176"/>
      <c r="C22" s="176"/>
      <c r="D22" s="176"/>
      <c r="E22" s="176"/>
      <c r="F22" s="176"/>
      <c r="G22" s="176"/>
      <c r="H22" s="176"/>
      <c r="I22" s="176"/>
      <c r="J22" s="176"/>
      <c r="K22" s="176"/>
      <c r="L22" s="177"/>
      <c r="M22" s="176"/>
      <c r="N22" s="17"/>
      <c r="O22" s="17"/>
      <c r="P22" s="17"/>
      <c r="Q22" s="17"/>
    </row>
    <row r="25" spans="1:17" x14ac:dyDescent="0.3">
      <c r="A25" s="179"/>
    </row>
    <row r="26" spans="1:17" x14ac:dyDescent="0.3">
      <c r="N26" s="178"/>
    </row>
    <row r="29" spans="1:17" x14ac:dyDescent="0.3">
      <c r="A29" s="179"/>
      <c r="D29" s="178" t="s">
        <v>163</v>
      </c>
      <c r="N29" s="178"/>
    </row>
    <row r="30" spans="1:17" x14ac:dyDescent="0.3">
      <c r="N30" s="178"/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DPGF</vt:lpstr>
      <vt:lpstr>BPU</vt:lpstr>
      <vt:lpstr>Sous détail des prix</vt:lpstr>
      <vt:lpstr>Superficie par activité</vt:lpstr>
      <vt:lpstr>Superficie par étage</vt:lpstr>
      <vt:lpstr>BPU!Zone_d_impression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2023-11-07T09:41:43Z</dcterms:modified>
</cp:coreProperties>
</file>