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1 Marchés\2023 D - Intrusion - sureté\Préparation\"/>
    </mc:Choice>
  </mc:AlternateContent>
  <bookViews>
    <workbookView xWindow="2955" yWindow="0" windowWidth="27825" windowHeight="11340" activeTab="1"/>
  </bookViews>
  <sheets>
    <sheet name="TRAVAUX" sheetId="6" r:id="rId1"/>
    <sheet name="MAINTENANCE" sheetId="7" r:id="rId2"/>
  </sheets>
  <definedNames>
    <definedName name="_xlnm.Print_Titles" localSheetId="1">MAINTENANCE!$1:$10</definedName>
    <definedName name="_xlnm.Print_Titles" localSheetId="0">TRAVAUX!$2:$7</definedName>
    <definedName name="_xlnm.Print_Area" localSheetId="1">MAINTENANCE!$A$1:$E$37</definedName>
    <definedName name="_xlnm.Print_Area" localSheetId="0">TRAVAUX!$A$1:$E$105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7" l="1"/>
  <c r="B100" i="6"/>
  <c r="B101" i="6"/>
  <c r="B26" i="6"/>
  <c r="E25" i="6"/>
  <c r="E24" i="6"/>
  <c r="E23" i="6"/>
  <c r="E22" i="6"/>
  <c r="E39" i="6"/>
  <c r="E80" i="6"/>
  <c r="E32" i="6"/>
  <c r="E33" i="6"/>
  <c r="E9" i="6"/>
  <c r="E26" i="6" l="1"/>
  <c r="E100" i="6" s="1"/>
  <c r="E77" i="6" l="1"/>
  <c r="B86" i="6"/>
  <c r="B93" i="6" s="1"/>
  <c r="B70" i="6"/>
  <c r="B92" i="6" s="1"/>
  <c r="B62" i="6"/>
  <c r="B91" i="6" s="1"/>
  <c r="B44" i="6"/>
  <c r="B90" i="6" s="1"/>
  <c r="B18" i="6"/>
  <c r="B89" i="6" s="1"/>
  <c r="E67" i="6"/>
  <c r="E68" i="6"/>
  <c r="E69" i="6"/>
  <c r="E66" i="6"/>
  <c r="E70" i="6" l="1"/>
  <c r="E92" i="6" s="1"/>
  <c r="E61" i="6"/>
  <c r="E60" i="6"/>
  <c r="E43" i="6"/>
  <c r="E42" i="6"/>
  <c r="E40" i="6"/>
  <c r="E36" i="6"/>
  <c r="E16" i="6"/>
  <c r="E17" i="6"/>
  <c r="E59" i="6"/>
  <c r="E58" i="6"/>
  <c r="E57" i="6"/>
  <c r="E56" i="6"/>
  <c r="E55" i="6"/>
  <c r="E54" i="6"/>
  <c r="E53" i="6"/>
  <c r="E52" i="6"/>
  <c r="E51" i="6"/>
  <c r="E50" i="6"/>
  <c r="E49" i="6"/>
  <c r="E48" i="6"/>
  <c r="E41" i="6"/>
  <c r="E38" i="6"/>
  <c r="E37" i="6"/>
  <c r="E35" i="6"/>
  <c r="E34" i="6"/>
  <c r="E31" i="6"/>
  <c r="E30" i="6"/>
  <c r="E15" i="6"/>
  <c r="E14" i="6"/>
  <c r="E13" i="6"/>
  <c r="E12" i="6"/>
  <c r="E11" i="6"/>
  <c r="E10" i="6"/>
  <c r="E8" i="6"/>
  <c r="E18" i="6" l="1"/>
  <c r="E89" i="6" s="1"/>
  <c r="E62" i="6"/>
  <c r="E91" i="6" s="1"/>
  <c r="E44" i="6"/>
  <c r="E90" i="6" s="1"/>
  <c r="E78" i="6"/>
  <c r="E75" i="6"/>
  <c r="E74" i="6"/>
  <c r="E76" i="6"/>
  <c r="E79" i="6"/>
  <c r="E81" i="6"/>
  <c r="E82" i="6"/>
  <c r="E83" i="6"/>
  <c r="E84" i="6"/>
  <c r="E15" i="7" l="1"/>
  <c r="E16" i="7" s="1"/>
  <c r="E35" i="7"/>
  <c r="E36" i="7" s="1"/>
  <c r="E37" i="7" s="1"/>
  <c r="E85" i="6" l="1"/>
  <c r="E86" i="6" l="1"/>
  <c r="E93" i="6" s="1"/>
  <c r="E95" i="6" s="1"/>
  <c r="E96" i="6" l="1"/>
  <c r="E97" i="6" s="1"/>
  <c r="E101" i="6"/>
  <c r="E103" i="6" s="1"/>
  <c r="E104" i="6" s="1"/>
  <c r="E105" i="6" s="1"/>
</calcChain>
</file>

<file path=xl/sharedStrings.xml><?xml version="1.0" encoding="utf-8"?>
<sst xmlns="http://schemas.openxmlformats.org/spreadsheetml/2006/main" count="247" uniqueCount="164">
  <si>
    <t>Désignation</t>
  </si>
  <si>
    <t>U</t>
  </si>
  <si>
    <t>Q</t>
  </si>
  <si>
    <t>P.U.</t>
  </si>
  <si>
    <t>TOTAL</t>
  </si>
  <si>
    <t>Forfait</t>
  </si>
  <si>
    <t>Art.</t>
  </si>
  <si>
    <t>DECOMPOSITION DES PRIX GLOBALE ET FORFAITAIRE</t>
  </si>
  <si>
    <t>1.1</t>
  </si>
  <si>
    <t>1.2</t>
  </si>
  <si>
    <t>1.3</t>
  </si>
  <si>
    <t>1.4</t>
  </si>
  <si>
    <t>1.5</t>
  </si>
  <si>
    <t>1.6</t>
  </si>
  <si>
    <t>1.7</t>
  </si>
  <si>
    <t>2.1</t>
  </si>
  <si>
    <t>3.1</t>
  </si>
  <si>
    <t>4.1</t>
  </si>
  <si>
    <t>4.2</t>
  </si>
  <si>
    <t>4.4</t>
  </si>
  <si>
    <t xml:space="preserve">Q </t>
  </si>
  <si>
    <t>Total pour 1 an</t>
  </si>
  <si>
    <t>Unitaire</t>
  </si>
  <si>
    <t>Commutateur 16 voies POE+</t>
  </si>
  <si>
    <t>1.11</t>
  </si>
  <si>
    <t>1.12</t>
  </si>
  <si>
    <t>Baie informatique 19" - parois pleines et fermées à clé</t>
  </si>
  <si>
    <t>Commutateur 8 voies POE+</t>
  </si>
  <si>
    <t>1.13</t>
  </si>
  <si>
    <t>Etudes, suivi de travaux</t>
  </si>
  <si>
    <t>Réglage, paramétrage</t>
  </si>
  <si>
    <t>SOUS-TOTAL Maintenance préventive hors taxes</t>
  </si>
  <si>
    <t>SOUS-TOTAL Lot de maintenance hors taxes</t>
  </si>
  <si>
    <t>TVA 20 %</t>
  </si>
  <si>
    <t>Formation et support</t>
  </si>
  <si>
    <t>3.2</t>
  </si>
  <si>
    <t>Coffret de brassage - parois pleines et fermées à clé</t>
  </si>
  <si>
    <t>Onduleur pour coffret</t>
  </si>
  <si>
    <t>Onduleur pour baie 19"</t>
  </si>
  <si>
    <t>Support caméra</t>
  </si>
  <si>
    <t>Accessoire caméra (casquette…)</t>
  </si>
  <si>
    <t>Commutateur 4 voies POE+</t>
  </si>
  <si>
    <t>Enregistreur 16 voies</t>
  </si>
  <si>
    <t>Câbles Cat.6</t>
  </si>
  <si>
    <t>1.8</t>
  </si>
  <si>
    <t>1.9</t>
  </si>
  <si>
    <t>1.10</t>
  </si>
  <si>
    <t>1.14</t>
  </si>
  <si>
    <t>Chemin de câbles, GPC, gaine Capriplast et accessoires</t>
  </si>
  <si>
    <t>Paramétrage</t>
  </si>
  <si>
    <t>2.2</t>
  </si>
  <si>
    <t>2.3</t>
  </si>
  <si>
    <t>2.4</t>
  </si>
  <si>
    <t>2.5</t>
  </si>
  <si>
    <t>2.6</t>
  </si>
  <si>
    <t>2.7</t>
  </si>
  <si>
    <t>2.8</t>
  </si>
  <si>
    <t>2.9</t>
  </si>
  <si>
    <t>Caméras dôme</t>
  </si>
  <si>
    <t>Alimentation pour commutateur dans coffret de brassage</t>
  </si>
  <si>
    <t>Protection électrique</t>
  </si>
  <si>
    <t>Fourniture registres RGPD, DOE, DUIO</t>
  </si>
  <si>
    <t>Remplacement Contrôle d’accès - Détection intrusion - Vidéosurveillance</t>
  </si>
  <si>
    <t xml:space="preserve">École Nationale Supérieure d'Architecture Paris-Belleville 
60 boulevard de la Villette 75019 Paris 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</si>
  <si>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</si>
  <si>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</si>
  <si>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</si>
  <si>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</si>
  <si>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</si>
  <si>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</si>
  <si>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</si>
  <si>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</si>
  <si>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</si>
  <si>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</si>
  <si>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2.10</t>
  </si>
  <si>
    <t>2.11</t>
  </si>
  <si>
    <t>2.12</t>
  </si>
  <si>
    <t>Clavier de commande</t>
  </si>
  <si>
    <t>Transmetteur</t>
  </si>
  <si>
    <t>Concetrateur de point</t>
  </si>
  <si>
    <t>Détecteur d'ouverture magnétique support non-métallique</t>
  </si>
  <si>
    <t>Détecteur d'ouverture magnétique support métallique</t>
  </si>
  <si>
    <t>Détecteur volumétrique double technologie anti-masque</t>
  </si>
  <si>
    <t>Affichage information (vidéosurveillance)</t>
  </si>
  <si>
    <t>Main-d'œuvre</t>
  </si>
  <si>
    <t>Concentrateur IP</t>
  </si>
  <si>
    <t>Unité de traitement local</t>
  </si>
  <si>
    <t>Boite de jonction environnement de porte</t>
  </si>
  <si>
    <t>Déclencheur manuel vert</t>
  </si>
  <si>
    <t>Bouton poussoir de sortie</t>
  </si>
  <si>
    <t>Ventouse</t>
  </si>
  <si>
    <t>Jarretière</t>
  </si>
  <si>
    <t>Lecteur de badge</t>
  </si>
  <si>
    <t>3.13</t>
  </si>
  <si>
    <t>3.14</t>
  </si>
  <si>
    <t>4.3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</si>
  <si>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</si>
  <si>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</si>
  <si>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</si>
  <si>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</si>
  <si>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</si>
  <si>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</si>
  <si>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</si>
  <si>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</si>
  <si>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</si>
  <si>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</si>
  <si>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1. Détection intrusion</t>
  </si>
  <si>
    <t>2. Contrôle d'accès</t>
  </si>
  <si>
    <t>3. Vidéosurveillance</t>
  </si>
  <si>
    <t>5. Câbles, accessoires, études, formation</t>
  </si>
  <si>
    <t>6.1</t>
  </si>
  <si>
    <t>6.2</t>
  </si>
  <si>
    <t>6.3</t>
  </si>
  <si>
    <t>6.4</t>
  </si>
  <si>
    <t>6.5</t>
  </si>
  <si>
    <t>5.11</t>
  </si>
  <si>
    <t>Batterie de secours</t>
  </si>
  <si>
    <t>2.13</t>
  </si>
  <si>
    <t>Câble multipaire SYT 5 paires 8/10e</t>
  </si>
  <si>
    <t>Câbles alimentation 220V U1000 RO2V 1,5 mm² rigide</t>
  </si>
  <si>
    <t>Connecteurs RJ45 Cat.6</t>
  </si>
  <si>
    <t>Moulure PVC</t>
  </si>
  <si>
    <t>5.12</t>
  </si>
  <si>
    <t>2.14</t>
  </si>
  <si>
    <t>Gâche électrique à rupture</t>
  </si>
  <si>
    <t>6. Synthèse des travaux</t>
  </si>
  <si>
    <t>7.1</t>
  </si>
  <si>
    <t>7.2</t>
  </si>
  <si>
    <r>
      <rPr>
        <b/>
        <sz val="12"/>
        <rFont val="Arial"/>
        <family val="2"/>
      </rPr>
      <t>Maintenance préventive et corrective (pour une année)</t>
    </r>
    <r>
      <rPr>
        <b/>
        <sz val="10"/>
        <rFont val="Arial"/>
        <family val="2"/>
      </rPr>
      <t xml:space="preserve">
-</t>
    </r>
    <r>
      <rPr>
        <sz val="10"/>
        <rFont val="Arial"/>
        <family val="2"/>
      </rPr>
      <t xml:space="preserve"> 2 visites annuelle préventives de vérifications, de contrôle et d’essai des équipements,
- Toute intervention de maintenance préventive que le Titulaire jugera nécessaire pour maintenir dans le temps les performances initiales et réduire les risques de défaillance des éléments du système,
- La mise à jour des logiciels installés (hyperviseur, enregistreur, firmware).
- Intervention corrective de niveau 1 à 5
</t>
    </r>
    <r>
      <rPr>
        <b/>
        <sz val="10"/>
        <rFont val="Arial"/>
        <family val="2"/>
      </rPr>
      <t>À l’issue de ces visites, un compte rendu écrit détaillant les opérations et les résultats obtenus au cours de la visite sera remis au Maître d’Ouvrage.</t>
    </r>
  </si>
  <si>
    <t>7.3</t>
  </si>
  <si>
    <r>
      <rPr>
        <b/>
        <sz val="12"/>
        <rFont val="Arial"/>
        <family val="2"/>
      </rPr>
      <t>GMAO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>- Mise à disposition d'une GMAO
- Paramétrage</t>
    </r>
  </si>
  <si>
    <r>
      <rPr>
        <b/>
        <sz val="12"/>
        <rFont val="Arial"/>
        <family val="2"/>
      </rPr>
      <t>GMAO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>- Gestion et alimentation de la GMAO</t>
    </r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</si>
  <si>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</si>
  <si>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</si>
  <si>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</si>
  <si>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</si>
  <si>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</si>
  <si>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</si>
  <si>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</si>
  <si>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</si>
  <si>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</si>
  <si>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</si>
  <si>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</si>
  <si>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</si>
  <si>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</si>
  <si>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</si>
  <si>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</si>
  <si>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Centrale intrusion</t>
  </si>
  <si>
    <t>Option détection intrusion</t>
  </si>
  <si>
    <t>TOTAL HT base travaux en €</t>
  </si>
  <si>
    <t>Synthèse des travaux et option intrusion</t>
  </si>
  <si>
    <t>6.6</t>
  </si>
  <si>
    <t>6.7</t>
  </si>
  <si>
    <t>TOTAL HT base travaux et option intrusion en €</t>
  </si>
  <si>
    <t>MONTANT TOTAL base travaux TTC</t>
  </si>
  <si>
    <t>MONTANT TOTAL base travaux et option intrusion TTC</t>
  </si>
  <si>
    <t>4. Superviseur</t>
  </si>
  <si>
    <t>Poste informatique graphique pour supervisueur</t>
  </si>
  <si>
    <t>Licence superviseur</t>
  </si>
  <si>
    <t>PUHT</t>
  </si>
  <si>
    <t>Maintenance préventive et corrective</t>
  </si>
  <si>
    <r>
      <rPr>
        <b/>
        <sz val="12"/>
        <rFont val="Arial"/>
        <family val="2"/>
      </rPr>
      <t>Lot de maintenance (constitution du lot)</t>
    </r>
    <r>
      <rPr>
        <b/>
        <sz val="11"/>
        <rFont val="Arial"/>
        <family val="2"/>
      </rPr>
      <t xml:space="preserve">
</t>
    </r>
    <r>
      <rPr>
        <sz val="9"/>
        <rFont val="Arial"/>
        <family val="2"/>
      </rPr>
      <t>Assurer une réactivité permettant la bonne exécution des prestations de maintenance curative, notamment pour répondre aux délais de remise en état des installations.</t>
    </r>
  </si>
  <si>
    <t>Marché n°2023 D</t>
  </si>
  <si>
    <t>MAINTENANCE - Marché n°2023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</si>
</sst>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0"/>
      <name val="Arial"/>
    </font>
    <font>
      <sz val="10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10" fillId="0" borderId="0" applyFont="0" applyFill="0" applyBorder="0" applyAlignment="0" applyProtection="0"/>
  </cellStyleXfs>
  <cellXfs count="147">
    <xf numFmtId="0" fontId="0" fillId="0" borderId="0" xfId="0"/>
    <xf numFmtId="164" fontId="0" fillId="0" borderId="0" xfId="0" applyNumberFormat="1"/>
    <xf numFmtId="0" fontId="0" fillId="0" borderId="0" xfId="0" applyAlignment="1">
      <alignment vertical="distributed"/>
    </xf>
    <xf numFmtId="2" fontId="0" fillId="0" borderId="0" xfId="0" applyNumberFormat="1"/>
    <xf numFmtId="164" fontId="0" fillId="0" borderId="3" xfId="0" applyNumberFormat="1" applyBorder="1" applyAlignment="1">
      <alignment vertical="distributed"/>
    </xf>
    <xf numFmtId="0" fontId="6" fillId="0" borderId="0" xfId="0" applyFont="1" applyAlignment="1">
      <alignment vertical="center"/>
    </xf>
    <xf numFmtId="164" fontId="0" fillId="0" borderId="0" xfId="0" applyNumberFormat="1" applyAlignment="1">
      <alignment vertical="distributed"/>
    </xf>
    <xf numFmtId="164" fontId="0" fillId="0" borderId="4" xfId="0" applyNumberFormat="1" applyBorder="1" applyAlignment="1">
      <alignment vertical="distributed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0" fillId="0" borderId="0" xfId="0" applyNumberFormat="1" applyAlignment="1">
      <alignment horizontal="center" vertical="distributed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2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164" fontId="0" fillId="0" borderId="5" xfId="0" applyNumberFormat="1" applyBorder="1" applyAlignment="1">
      <alignment vertical="distributed"/>
    </xf>
    <xf numFmtId="0" fontId="5" fillId="0" borderId="0" xfId="0" applyFont="1" applyAlignment="1">
      <alignment horizontal="left" vertical="distributed" indent="2"/>
    </xf>
    <xf numFmtId="0" fontId="5" fillId="0" borderId="0" xfId="0" applyFont="1" applyAlignment="1">
      <alignment horizontal="center" vertical="distributed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164" fontId="4" fillId="0" borderId="17" xfId="0" applyNumberFormat="1" applyFont="1" applyBorder="1" applyAlignment="1">
      <alignment vertical="center"/>
    </xf>
    <xf numFmtId="164" fontId="4" fillId="0" borderId="18" xfId="0" applyNumberFormat="1" applyFont="1" applyBorder="1" applyAlignment="1">
      <alignment vertical="center"/>
    </xf>
    <xf numFmtId="164" fontId="0" fillId="0" borderId="17" xfId="0" applyNumberFormat="1" applyBorder="1" applyAlignment="1">
      <alignment vertical="distributed"/>
    </xf>
    <xf numFmtId="164" fontId="0" fillId="0" borderId="19" xfId="0" applyNumberFormat="1" applyBorder="1" applyAlignment="1">
      <alignment vertical="distributed"/>
    </xf>
    <xf numFmtId="164" fontId="0" fillId="0" borderId="2" xfId="0" applyNumberFormat="1" applyBorder="1" applyAlignment="1">
      <alignment vertical="distributed"/>
    </xf>
    <xf numFmtId="164" fontId="4" fillId="0" borderId="2" xfId="0" applyNumberFormat="1" applyFont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distributed"/>
    </xf>
    <xf numFmtId="1" fontId="0" fillId="0" borderId="11" xfId="0" applyNumberFormat="1" applyBorder="1" applyAlignment="1">
      <alignment horizontal="center" vertical="distributed"/>
    </xf>
    <xf numFmtId="1" fontId="0" fillId="0" borderId="12" xfId="0" applyNumberFormat="1" applyBorder="1" applyAlignment="1">
      <alignment horizontal="center" vertical="distributed"/>
    </xf>
    <xf numFmtId="0" fontId="9" fillId="2" borderId="14" xfId="0" applyFont="1" applyFill="1" applyBorder="1" applyAlignment="1">
      <alignment horizontal="left" vertical="distributed"/>
    </xf>
    <xf numFmtId="0" fontId="4" fillId="0" borderId="16" xfId="0" applyFont="1" applyBorder="1" applyAlignment="1">
      <alignment horizontal="left" vertical="center" wrapText="1" indent="1"/>
    </xf>
    <xf numFmtId="0" fontId="2" fillId="0" borderId="29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distributed" indent="2"/>
    </xf>
    <xf numFmtId="0" fontId="11" fillId="0" borderId="21" xfId="0" applyFont="1" applyBorder="1" applyAlignment="1">
      <alignment horizontal="left" vertical="distributed" indent="2"/>
    </xf>
    <xf numFmtId="0" fontId="11" fillId="0" borderId="25" xfId="0" applyFont="1" applyBorder="1" applyAlignment="1">
      <alignment horizontal="left" vertical="distributed" indent="2"/>
    </xf>
    <xf numFmtId="0" fontId="11" fillId="0" borderId="16" xfId="0" applyFont="1" applyBorder="1" applyAlignment="1">
      <alignment horizontal="left" vertical="distributed" indent="2"/>
    </xf>
    <xf numFmtId="164" fontId="0" fillId="0" borderId="16" xfId="0" applyNumberFormat="1" applyBorder="1" applyAlignment="1">
      <alignment vertical="distributed"/>
    </xf>
    <xf numFmtId="0" fontId="11" fillId="0" borderId="15" xfId="0" applyFont="1" applyBorder="1" applyAlignment="1">
      <alignment horizontal="left" vertical="distributed" indent="2"/>
    </xf>
    <xf numFmtId="1" fontId="0" fillId="0" borderId="15" xfId="0" applyNumberFormat="1" applyBorder="1" applyAlignment="1">
      <alignment horizontal="center" vertical="distributed"/>
    </xf>
    <xf numFmtId="164" fontId="0" fillId="0" borderId="15" xfId="0" applyNumberFormat="1" applyBorder="1" applyAlignment="1">
      <alignment vertical="distributed"/>
    </xf>
    <xf numFmtId="0" fontId="11" fillId="0" borderId="6" xfId="0" applyFont="1" applyBorder="1" applyAlignment="1">
      <alignment horizontal="left" vertical="distributed" indent="2"/>
    </xf>
    <xf numFmtId="1" fontId="0" fillId="0" borderId="6" xfId="0" applyNumberFormat="1" applyBorder="1" applyAlignment="1">
      <alignment horizontal="center" vertical="distributed"/>
    </xf>
    <xf numFmtId="164" fontId="0" fillId="0" borderId="6" xfId="0" applyNumberFormat="1" applyBorder="1" applyAlignment="1">
      <alignment vertical="distributed"/>
    </xf>
    <xf numFmtId="1" fontId="0" fillId="0" borderId="16" xfId="0" applyNumberFormat="1" applyBorder="1" applyAlignment="1">
      <alignment horizontal="center" vertical="distributed"/>
    </xf>
    <xf numFmtId="0" fontId="11" fillId="0" borderId="20" xfId="0" applyFont="1" applyBorder="1" applyAlignment="1">
      <alignment horizontal="left" vertical="distributed" indent="2"/>
    </xf>
    <xf numFmtId="0" fontId="11" fillId="0" borderId="0" xfId="0" applyFont="1" applyBorder="1" applyAlignment="1">
      <alignment horizontal="left" vertical="distributed" indent="2"/>
    </xf>
    <xf numFmtId="1" fontId="0" fillId="0" borderId="0" xfId="0" applyNumberFormat="1" applyBorder="1" applyAlignment="1">
      <alignment horizontal="center" vertical="distributed"/>
    </xf>
    <xf numFmtId="164" fontId="0" fillId="0" borderId="0" xfId="0" applyNumberFormat="1" applyBorder="1" applyAlignment="1">
      <alignment vertical="distributed"/>
    </xf>
    <xf numFmtId="0" fontId="4" fillId="0" borderId="24" xfId="0" applyFont="1" applyBorder="1" applyAlignment="1">
      <alignment horizontal="center" vertical="distributed"/>
    </xf>
    <xf numFmtId="0" fontId="4" fillId="0" borderId="9" xfId="0" applyFont="1" applyBorder="1" applyAlignment="1">
      <alignment horizontal="center" vertical="distributed"/>
    </xf>
    <xf numFmtId="0" fontId="4" fillId="0" borderId="7" xfId="0" applyFont="1" applyBorder="1" applyAlignment="1">
      <alignment horizontal="center" vertical="distributed"/>
    </xf>
    <xf numFmtId="0" fontId="4" fillId="0" borderId="24" xfId="0" applyFont="1" applyBorder="1" applyAlignment="1">
      <alignment horizontal="center" vertical="distributed" wrapText="1"/>
    </xf>
    <xf numFmtId="0" fontId="4" fillId="0" borderId="8" xfId="0" applyFont="1" applyBorder="1" applyAlignment="1">
      <alignment horizontal="center" vertical="distributed"/>
    </xf>
    <xf numFmtId="164" fontId="4" fillId="0" borderId="24" xfId="0" applyNumberFormat="1" applyFont="1" applyBorder="1" applyAlignment="1">
      <alignment horizontal="center" vertical="distributed"/>
    </xf>
    <xf numFmtId="0" fontId="4" fillId="0" borderId="14" xfId="0" applyFont="1" applyBorder="1" applyAlignment="1">
      <alignment horizontal="center" vertical="distributed"/>
    </xf>
    <xf numFmtId="0" fontId="4" fillId="0" borderId="9" xfId="0" applyFont="1" applyBorder="1" applyAlignment="1">
      <alignment horizontal="center" vertical="distributed" wrapText="1"/>
    </xf>
    <xf numFmtId="1" fontId="0" fillId="0" borderId="29" xfId="0" applyNumberFormat="1" applyBorder="1" applyAlignment="1">
      <alignment horizontal="center" vertical="distributed"/>
    </xf>
    <xf numFmtId="0" fontId="4" fillId="0" borderId="32" xfId="0" applyFont="1" applyBorder="1" applyAlignment="1">
      <alignment horizontal="center" vertical="distributed"/>
    </xf>
    <xf numFmtId="164" fontId="4" fillId="0" borderId="9" xfId="0" applyNumberFormat="1" applyFont="1" applyBorder="1" applyAlignment="1">
      <alignment horizontal="center" vertical="distributed"/>
    </xf>
    <xf numFmtId="164" fontId="0" fillId="0" borderId="29" xfId="0" applyNumberFormat="1" applyBorder="1" applyAlignment="1">
      <alignment vertical="distributed"/>
    </xf>
    <xf numFmtId="164" fontId="0" fillId="0" borderId="18" xfId="0" applyNumberFormat="1" applyBorder="1" applyAlignment="1">
      <alignment vertical="distributed"/>
    </xf>
    <xf numFmtId="1" fontId="0" fillId="0" borderId="27" xfId="0" applyNumberFormat="1" applyBorder="1" applyAlignment="1">
      <alignment horizontal="center" vertical="distributed"/>
    </xf>
    <xf numFmtId="1" fontId="0" fillId="0" borderId="26" xfId="0" applyNumberFormat="1" applyBorder="1" applyAlignment="1">
      <alignment horizontal="center" vertical="distributed"/>
    </xf>
    <xf numFmtId="0" fontId="11" fillId="0" borderId="23" xfId="0" applyFont="1" applyBorder="1" applyAlignment="1">
      <alignment horizontal="left" vertical="distributed" indent="2"/>
    </xf>
    <xf numFmtId="0" fontId="2" fillId="0" borderId="27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11" fillId="0" borderId="27" xfId="0" applyFont="1" applyBorder="1" applyAlignment="1">
      <alignment horizontal="left" vertical="distributed" indent="2"/>
    </xf>
    <xf numFmtId="0" fontId="11" fillId="0" borderId="26" xfId="0" applyFont="1" applyBorder="1" applyAlignment="1">
      <alignment horizontal="left" vertical="distributed" indent="2"/>
    </xf>
    <xf numFmtId="0" fontId="11" fillId="0" borderId="28" xfId="0" applyFont="1" applyBorder="1" applyAlignment="1">
      <alignment horizontal="left" vertical="distributed" indent="2"/>
    </xf>
    <xf numFmtId="1" fontId="0" fillId="0" borderId="34" xfId="0" applyNumberFormat="1" applyBorder="1" applyAlignment="1">
      <alignment horizontal="center" vertical="distributed"/>
    </xf>
    <xf numFmtId="0" fontId="2" fillId="0" borderId="0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vertical="distributed"/>
    </xf>
    <xf numFmtId="164" fontId="4" fillId="0" borderId="0" xfId="0" applyNumberFormat="1" applyFont="1" applyBorder="1" applyAlignment="1">
      <alignment horizontal="right" vertical="distributed"/>
    </xf>
    <xf numFmtId="164" fontId="4" fillId="0" borderId="0" xfId="0" applyNumberFormat="1" applyFont="1" applyBorder="1" applyAlignment="1">
      <alignment vertical="distributed"/>
    </xf>
    <xf numFmtId="0" fontId="11" fillId="0" borderId="0" xfId="0" applyFont="1" applyBorder="1" applyAlignment="1">
      <alignment horizontal="center" vertical="center"/>
    </xf>
    <xf numFmtId="0" fontId="11" fillId="0" borderId="0" xfId="0" applyFont="1"/>
    <xf numFmtId="164" fontId="12" fillId="3" borderId="36" xfId="0" applyNumberFormat="1" applyFont="1" applyFill="1" applyBorder="1" applyAlignment="1">
      <alignment horizontal="right" vertical="distributed"/>
    </xf>
    <xf numFmtId="164" fontId="12" fillId="3" borderId="30" xfId="0" applyNumberFormat="1" applyFont="1" applyFill="1" applyBorder="1" applyAlignment="1">
      <alignment horizontal="right" vertical="distributed"/>
    </xf>
    <xf numFmtId="164" fontId="12" fillId="3" borderId="37" xfId="0" applyNumberFormat="1" applyFont="1" applyFill="1" applyBorder="1" applyAlignment="1">
      <alignment horizontal="right" vertical="distributed"/>
    </xf>
    <xf numFmtId="164" fontId="12" fillId="0" borderId="15" xfId="0" applyNumberFormat="1" applyFont="1" applyBorder="1" applyAlignment="1">
      <alignment vertical="distributed"/>
    </xf>
    <xf numFmtId="164" fontId="12" fillId="0" borderId="6" xfId="0" applyNumberFormat="1" applyFont="1" applyBorder="1" applyAlignment="1">
      <alignment vertical="distributed"/>
    </xf>
    <xf numFmtId="164" fontId="12" fillId="0" borderId="16" xfId="0" applyNumberFormat="1" applyFont="1" applyBorder="1" applyAlignment="1">
      <alignment vertical="distributed"/>
    </xf>
    <xf numFmtId="164" fontId="12" fillId="3" borderId="38" xfId="0" applyNumberFormat="1" applyFont="1" applyFill="1" applyBorder="1" applyAlignment="1">
      <alignment horizontal="right" vertical="distributed"/>
    </xf>
    <xf numFmtId="164" fontId="12" fillId="3" borderId="31" xfId="0" applyNumberFormat="1" applyFont="1" applyFill="1" applyBorder="1" applyAlignment="1">
      <alignment horizontal="right" vertical="distributed"/>
    </xf>
    <xf numFmtId="164" fontId="12" fillId="3" borderId="39" xfId="0" applyNumberFormat="1" applyFont="1" applyFill="1" applyBorder="1" applyAlignment="1">
      <alignment horizontal="right" vertical="distributed"/>
    </xf>
    <xf numFmtId="164" fontId="12" fillId="0" borderId="15" xfId="0" applyNumberFormat="1" applyFont="1" applyBorder="1" applyAlignment="1">
      <alignment horizontal="right" vertical="distributed"/>
    </xf>
    <xf numFmtId="164" fontId="12" fillId="0" borderId="6" xfId="0" applyNumberFormat="1" applyFont="1" applyBorder="1" applyAlignment="1">
      <alignment horizontal="right" vertical="distributed"/>
    </xf>
    <xf numFmtId="164" fontId="12" fillId="0" borderId="16" xfId="0" applyNumberFormat="1" applyFont="1" applyBorder="1" applyAlignment="1">
      <alignment horizontal="right" vertical="distributed"/>
    </xf>
    <xf numFmtId="0" fontId="11" fillId="0" borderId="35" xfId="0" applyFont="1" applyBorder="1" applyAlignment="1">
      <alignment horizontal="left" vertical="distributed" indent="2"/>
    </xf>
    <xf numFmtId="164" fontId="4" fillId="0" borderId="22" xfId="0" applyNumberFormat="1" applyFont="1" applyBorder="1" applyAlignment="1">
      <alignment vertical="distributed"/>
    </xf>
    <xf numFmtId="0" fontId="5" fillId="0" borderId="6" xfId="0" applyFont="1" applyBorder="1" applyAlignment="1">
      <alignment horizontal="center" vertical="distributed"/>
    </xf>
    <xf numFmtId="0" fontId="5" fillId="0" borderId="16" xfId="0" applyFont="1" applyBorder="1" applyAlignment="1">
      <alignment horizontal="center" vertical="distributed"/>
    </xf>
    <xf numFmtId="0" fontId="2" fillId="0" borderId="26" xfId="0" applyFont="1" applyBorder="1" applyAlignment="1">
      <alignment horizontal="center" vertical="top"/>
    </xf>
    <xf numFmtId="0" fontId="2" fillId="0" borderId="28" xfId="0" applyFont="1" applyBorder="1" applyAlignment="1">
      <alignment horizontal="center" vertical="top"/>
    </xf>
    <xf numFmtId="0" fontId="4" fillId="0" borderId="13" xfId="0" applyFont="1" applyBorder="1" applyAlignment="1">
      <alignment horizontal="center" vertical="distributed"/>
    </xf>
    <xf numFmtId="0" fontId="5" fillId="0" borderId="21" xfId="0" applyFont="1" applyBorder="1" applyAlignment="1">
      <alignment horizontal="center" vertical="distributed"/>
    </xf>
    <xf numFmtId="0" fontId="4" fillId="0" borderId="6" xfId="0" applyFont="1" applyBorder="1" applyAlignment="1">
      <alignment horizontal="left" vertical="center" wrapText="1" indent="1"/>
    </xf>
    <xf numFmtId="0" fontId="11" fillId="0" borderId="6" xfId="0" applyFont="1" applyBorder="1" applyAlignment="1">
      <alignment horizontal="left" vertical="center" indent="2"/>
    </xf>
    <xf numFmtId="0" fontId="4" fillId="0" borderId="0" xfId="0" applyFont="1" applyBorder="1" applyAlignment="1">
      <alignment horizontal="right" vertical="center"/>
    </xf>
    <xf numFmtId="164" fontId="4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8" fillId="0" borderId="0" xfId="0" applyNumberFormat="1" applyFont="1" applyBorder="1" applyAlignment="1">
      <alignment vertical="center"/>
    </xf>
    <xf numFmtId="164" fontId="12" fillId="0" borderId="9" xfId="0" applyNumberFormat="1" applyFont="1" applyBorder="1" applyAlignment="1">
      <alignment vertical="center"/>
    </xf>
    <xf numFmtId="164" fontId="12" fillId="0" borderId="17" xfId="0" applyNumberFormat="1" applyFont="1" applyBorder="1" applyAlignment="1">
      <alignment vertical="center"/>
    </xf>
    <xf numFmtId="164" fontId="12" fillId="0" borderId="18" xfId="0" applyNumberFormat="1" applyFont="1" applyBorder="1" applyAlignment="1">
      <alignment vertical="center"/>
    </xf>
    <xf numFmtId="164" fontId="0" fillId="0" borderId="6" xfId="2" applyNumberFormat="1" applyFont="1" applyBorder="1" applyAlignment="1">
      <alignment vertical="distributed"/>
    </xf>
    <xf numFmtId="164" fontId="0" fillId="0" borderId="16" xfId="2" applyNumberFormat="1" applyFont="1" applyBorder="1" applyAlignment="1">
      <alignment vertical="distributed"/>
    </xf>
    <xf numFmtId="0" fontId="2" fillId="0" borderId="35" xfId="0" applyFont="1" applyBorder="1" applyAlignment="1">
      <alignment horizontal="center" vertical="top"/>
    </xf>
    <xf numFmtId="0" fontId="4" fillId="0" borderId="29" xfId="0" applyFont="1" applyBorder="1" applyAlignment="1">
      <alignment horizontal="left" vertical="center" wrapText="1" indent="1"/>
    </xf>
    <xf numFmtId="0" fontId="5" fillId="0" borderId="29" xfId="0" applyFont="1" applyBorder="1" applyAlignment="1">
      <alignment horizontal="center" vertical="distributed"/>
    </xf>
    <xf numFmtId="164" fontId="0" fillId="0" borderId="29" xfId="2" applyNumberFormat="1" applyFont="1" applyBorder="1" applyAlignment="1">
      <alignment vertical="distributed"/>
    </xf>
    <xf numFmtId="164" fontId="12" fillId="0" borderId="9" xfId="2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distributed"/>
    </xf>
    <xf numFmtId="0" fontId="5" fillId="0" borderId="23" xfId="0" applyFont="1" applyBorder="1" applyAlignment="1">
      <alignment horizontal="center" vertical="distributed"/>
    </xf>
    <xf numFmtId="164" fontId="0" fillId="0" borderId="2" xfId="2" applyNumberFormat="1" applyFont="1" applyBorder="1" applyAlignment="1">
      <alignment vertical="distributed"/>
    </xf>
    <xf numFmtId="164" fontId="0" fillId="0" borderId="17" xfId="2" applyNumberFormat="1" applyFont="1" applyBorder="1" applyAlignment="1">
      <alignment vertical="distributed"/>
    </xf>
    <xf numFmtId="164" fontId="0" fillId="0" borderId="19" xfId="2" applyNumberFormat="1" applyFont="1" applyBorder="1" applyAlignment="1">
      <alignment vertical="distributed"/>
    </xf>
    <xf numFmtId="164" fontId="0" fillId="0" borderId="18" xfId="2" applyNumberFormat="1" applyFont="1" applyBorder="1" applyAlignment="1">
      <alignment vertical="distributed"/>
    </xf>
    <xf numFmtId="0" fontId="9" fillId="2" borderId="7" xfId="0" applyFont="1" applyFill="1" applyBorder="1" applyAlignment="1">
      <alignment horizontal="left" vertical="top" wrapText="1"/>
    </xf>
    <xf numFmtId="0" fontId="3" fillId="2" borderId="14" xfId="0" applyFont="1" applyFill="1" applyBorder="1"/>
    <xf numFmtId="2" fontId="3" fillId="2" borderId="14" xfId="0" applyNumberFormat="1" applyFont="1" applyFill="1" applyBorder="1"/>
    <xf numFmtId="164" fontId="3" fillId="2" borderId="32" xfId="0" applyNumberFormat="1" applyFont="1" applyFill="1" applyBorder="1"/>
    <xf numFmtId="0" fontId="13" fillId="0" borderId="0" xfId="0" applyFont="1"/>
    <xf numFmtId="0" fontId="3" fillId="2" borderId="13" xfId="0" applyFont="1" applyFill="1" applyBorder="1" applyAlignment="1">
      <alignment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top"/>
    </xf>
    <xf numFmtId="0" fontId="12" fillId="0" borderId="0" xfId="0" applyFont="1" applyBorder="1" applyAlignment="1">
      <alignment horizontal="right" vertical="center"/>
    </xf>
    <xf numFmtId="0" fontId="3" fillId="2" borderId="13" xfId="0" applyFont="1" applyFill="1" applyBorder="1" applyAlignment="1">
      <alignment horizontal="left" vertical="distributed"/>
    </xf>
    <xf numFmtId="0" fontId="3" fillId="2" borderId="14" xfId="0" applyFont="1" applyFill="1" applyBorder="1" applyAlignment="1">
      <alignment horizontal="left" vertical="distributed"/>
    </xf>
    <xf numFmtId="0" fontId="3" fillId="2" borderId="32" xfId="0" applyFont="1" applyFill="1" applyBorder="1" applyAlignment="1">
      <alignment horizontal="left" vertical="distributed"/>
    </xf>
    <xf numFmtId="0" fontId="4" fillId="0" borderId="0" xfId="0" applyFont="1" applyBorder="1" applyAlignment="1">
      <alignment horizontal="right" vertical="center"/>
    </xf>
    <xf numFmtId="0" fontId="4" fillId="0" borderId="33" xfId="0" applyFont="1" applyBorder="1" applyAlignment="1">
      <alignment horizontal="right" vertical="center"/>
    </xf>
    <xf numFmtId="164" fontId="4" fillId="0" borderId="7" xfId="0" applyNumberFormat="1" applyFont="1" applyBorder="1" applyAlignment="1">
      <alignment horizontal="right" vertical="distributed"/>
    </xf>
    <xf numFmtId="164" fontId="4" fillId="0" borderId="8" xfId="0" applyNumberFormat="1" applyFont="1" applyBorder="1" applyAlignment="1">
      <alignment horizontal="right" vertical="distributed"/>
    </xf>
    <xf numFmtId="164" fontId="4" fillId="0" borderId="0" xfId="0" applyNumberFormat="1" applyFont="1" applyBorder="1" applyAlignment="1">
      <alignment horizontal="right" vertical="distributed"/>
    </xf>
    <xf numFmtId="164" fontId="4" fillId="0" borderId="33" xfId="0" applyNumberFormat="1" applyFont="1" applyBorder="1" applyAlignment="1">
      <alignment horizontal="right" vertical="distributed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40" xfId="0" applyFont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2" fillId="0" borderId="33" xfId="0" applyFont="1" applyBorder="1" applyAlignment="1">
      <alignment horizontal="right" vertical="center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 vertical="center"/>
    </xf>
  </cellXfs>
  <cellStyles count="3">
    <cellStyle name="Monétaire" xfId="2" builtinId="4"/>
    <cellStyle name="Non défini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1912620</xdr:colOff>
      <xdr:row>0</xdr:row>
      <xdr:rowOff>925830</xdr:rowOff>
    </xdr:to>
    <xdr:sp macro="" textlink="">
      <xdr:nvSpPr>
        <xdr:cNvPr id="2" name="Rectangle 1"/>
        <xdr:cNvSpPr/>
      </xdr:nvSpPr>
      <xdr:spPr>
        <a:xfrm>
          <a:off x="419100" y="0"/>
          <a:ext cx="1912620" cy="925830"/>
        </a:xfrm>
        <a:prstGeom prst="rect">
          <a:avLst/>
        </a:prstGeom>
        <a:blipFill rotWithShape="0">
          <a:blip xmlns:r="http://schemas.openxmlformats.org/officeDocument/2006/relationships" r:embed="rId1"/>
          <a:stretch>
            <a:fillRect/>
          </a:stretch>
        </a:blipFill>
        <a:ln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wrap="square"/>
        <a:lstStyle/>
        <a:p>
          <a:endParaRPr lang="fr-F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1908213</xdr:colOff>
      <xdr:row>1</xdr:row>
      <xdr:rowOff>926672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50" y="228600"/>
          <a:ext cx="1908213" cy="9266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5"/>
  <sheetViews>
    <sheetView showWhiteSpace="0" view="pageBreakPreview" zoomScaleNormal="100" zoomScaleSheetLayoutView="100" workbookViewId="0">
      <selection activeCell="A4" sqref="A4:E4"/>
    </sheetView>
  </sheetViews>
  <sheetFormatPr baseColWidth="10" defaultRowHeight="18" customHeight="1" x14ac:dyDescent="0.2"/>
  <cols>
    <col min="1" max="1" width="6" customWidth="1"/>
    <col min="2" max="2" width="64.28515625" customWidth="1"/>
    <col min="3" max="3" width="8.28515625" style="3" customWidth="1"/>
    <col min="4" max="4" width="13.7109375" style="1" customWidth="1"/>
    <col min="5" max="5" width="16.140625" customWidth="1"/>
    <col min="6" max="6" width="19.85546875" customWidth="1"/>
  </cols>
  <sheetData>
    <row r="1" spans="1:6" ht="77.25" customHeight="1" x14ac:dyDescent="0.2"/>
    <row r="2" spans="1:6" ht="32.1" customHeight="1" x14ac:dyDescent="0.2">
      <c r="A2" s="139" t="s">
        <v>62</v>
      </c>
      <c r="B2" s="139"/>
      <c r="C2" s="139"/>
      <c r="D2" s="139"/>
      <c r="E2" s="139"/>
    </row>
    <row r="3" spans="1:6" ht="36" customHeight="1" x14ac:dyDescent="0.25">
      <c r="A3" s="140" t="s">
        <v>63</v>
      </c>
      <c r="B3" s="141"/>
      <c r="C3" s="141"/>
      <c r="D3" s="141"/>
      <c r="E3" s="141"/>
    </row>
    <row r="4" spans="1:6" ht="24" customHeight="1" x14ac:dyDescent="0.25">
      <c r="A4" s="141" t="s">
        <v>7</v>
      </c>
      <c r="B4" s="141"/>
      <c r="C4" s="141"/>
      <c r="D4" s="141"/>
      <c r="E4" s="141"/>
    </row>
    <row r="5" spans="1:6" ht="18" customHeight="1" thickBot="1" x14ac:dyDescent="0.25">
      <c r="A5" s="142" t="s">
        <v>162</v>
      </c>
      <c r="B5" s="142"/>
      <c r="C5" s="142"/>
      <c r="D5" s="142"/>
      <c r="E5" s="142"/>
    </row>
    <row r="6" spans="1:6" ht="18" customHeight="1" thickBot="1" x14ac:dyDescent="0.25">
      <c r="A6" s="130" t="s">
        <v>106</v>
      </c>
      <c r="B6" s="131"/>
      <c r="C6" s="131"/>
      <c r="D6" s="131"/>
      <c r="E6" s="132"/>
    </row>
    <row r="7" spans="1:6" ht="18" customHeight="1" thickBot="1" x14ac:dyDescent="0.25">
      <c r="A7" s="50" t="s">
        <v>6</v>
      </c>
      <c r="B7" s="52" t="s">
        <v>0</v>
      </c>
      <c r="C7" s="53" t="s">
        <v>20</v>
      </c>
      <c r="D7" s="55" t="s">
        <v>3</v>
      </c>
      <c r="E7" s="54" t="s">
        <v>4</v>
      </c>
    </row>
    <row r="8" spans="1:6" s="2" customFormat="1" ht="14.1" customHeight="1" x14ac:dyDescent="0.2">
      <c r="A8" s="18" t="s">
        <v>8</v>
      </c>
      <c r="B8" s="69" t="s">
        <v>147</v>
      </c>
      <c r="C8" s="40">
        <v>0</v>
      </c>
      <c r="D8" s="41">
        <v>0</v>
      </c>
      <c r="E8" s="41">
        <f t="shared" ref="E8:E15" si="0">D8*C8</f>
        <v>0</v>
      </c>
      <c r="F8" s="6"/>
    </row>
    <row r="9" spans="1:6" s="2" customFormat="1" ht="14.1" customHeight="1" x14ac:dyDescent="0.2">
      <c r="A9" s="33" t="s">
        <v>9</v>
      </c>
      <c r="B9" s="91" t="s">
        <v>116</v>
      </c>
      <c r="C9" s="58">
        <v>0</v>
      </c>
      <c r="D9" s="44">
        <v>0</v>
      </c>
      <c r="E9" s="44">
        <f t="shared" si="0"/>
        <v>0</v>
      </c>
      <c r="F9" s="6"/>
    </row>
    <row r="10" spans="1:6" s="2" customFormat="1" ht="14.1" customHeight="1" x14ac:dyDescent="0.2">
      <c r="A10" s="8" t="s">
        <v>10</v>
      </c>
      <c r="B10" s="70" t="s">
        <v>78</v>
      </c>
      <c r="C10" s="43">
        <v>0</v>
      </c>
      <c r="D10" s="44">
        <v>0</v>
      </c>
      <c r="E10" s="44">
        <f t="shared" si="0"/>
        <v>0</v>
      </c>
      <c r="F10" s="6"/>
    </row>
    <row r="11" spans="1:6" s="2" customFormat="1" ht="14.1" customHeight="1" x14ac:dyDescent="0.2">
      <c r="A11" s="33" t="s">
        <v>11</v>
      </c>
      <c r="B11" s="70" t="s">
        <v>79</v>
      </c>
      <c r="C11" s="43">
        <v>0</v>
      </c>
      <c r="D11" s="44">
        <v>0</v>
      </c>
      <c r="E11" s="44">
        <f t="shared" si="0"/>
        <v>0</v>
      </c>
      <c r="F11" s="6"/>
    </row>
    <row r="12" spans="1:6" s="2" customFormat="1" ht="14.1" customHeight="1" x14ac:dyDescent="0.2">
      <c r="A12" s="8" t="s">
        <v>12</v>
      </c>
      <c r="B12" s="70" t="s">
        <v>77</v>
      </c>
      <c r="C12" s="43">
        <v>0</v>
      </c>
      <c r="D12" s="44">
        <v>0</v>
      </c>
      <c r="E12" s="44">
        <f t="shared" si="0"/>
        <v>0</v>
      </c>
      <c r="F12" s="6"/>
    </row>
    <row r="13" spans="1:6" s="2" customFormat="1" ht="14.1" customHeight="1" x14ac:dyDescent="0.2">
      <c r="A13" s="33" t="s">
        <v>13</v>
      </c>
      <c r="B13" s="70" t="s">
        <v>80</v>
      </c>
      <c r="C13" s="43">
        <v>0</v>
      </c>
      <c r="D13" s="44">
        <v>0</v>
      </c>
      <c r="E13" s="44">
        <f t="shared" si="0"/>
        <v>0</v>
      </c>
      <c r="F13" s="6"/>
    </row>
    <row r="14" spans="1:6" s="2" customFormat="1" ht="14.1" customHeight="1" x14ac:dyDescent="0.2">
      <c r="A14" s="8" t="s">
        <v>14</v>
      </c>
      <c r="B14" s="70" t="s">
        <v>81</v>
      </c>
      <c r="C14" s="43">
        <v>0</v>
      </c>
      <c r="D14" s="44">
        <v>0</v>
      </c>
      <c r="E14" s="44">
        <f t="shared" si="0"/>
        <v>0</v>
      </c>
      <c r="F14" s="6"/>
    </row>
    <row r="15" spans="1:6" s="2" customFormat="1" ht="14.1" customHeight="1" x14ac:dyDescent="0.2">
      <c r="A15" s="33" t="s">
        <v>44</v>
      </c>
      <c r="B15" s="70" t="s">
        <v>82</v>
      </c>
      <c r="C15" s="43">
        <v>0</v>
      </c>
      <c r="D15" s="44">
        <v>0</v>
      </c>
      <c r="E15" s="44">
        <f t="shared" si="0"/>
        <v>0</v>
      </c>
      <c r="F15" s="6"/>
    </row>
    <row r="16" spans="1:6" ht="14.1" customHeight="1" x14ac:dyDescent="0.2">
      <c r="A16" s="8" t="s">
        <v>45</v>
      </c>
      <c r="B16" s="70" t="s">
        <v>84</v>
      </c>
      <c r="C16" s="43">
        <v>0</v>
      </c>
      <c r="D16" s="44">
        <v>0</v>
      </c>
      <c r="E16" s="44">
        <f t="shared" ref="E16:E84" si="1">D16*C16</f>
        <v>0</v>
      </c>
    </row>
    <row r="17" spans="1:5" ht="14.1" customHeight="1" thickBot="1" x14ac:dyDescent="0.25">
      <c r="A17" s="27" t="s">
        <v>46</v>
      </c>
      <c r="B17" s="71" t="s">
        <v>49</v>
      </c>
      <c r="C17" s="45">
        <v>0</v>
      </c>
      <c r="D17" s="38">
        <v>0</v>
      </c>
      <c r="E17" s="38">
        <f t="shared" si="1"/>
        <v>0</v>
      </c>
    </row>
    <row r="18" spans="1:5" ht="18" customHeight="1" thickBot="1" x14ac:dyDescent="0.25">
      <c r="A18" s="73"/>
      <c r="B18" s="135" t="str">
        <f>_xlfn.CONCAT("Sous-total hors taxes ",A6)</f>
        <v>Sous-total hors taxes 1. Détection intrusion</v>
      </c>
      <c r="C18" s="135"/>
      <c r="D18" s="136"/>
      <c r="E18" s="74">
        <f>SUM(E8:E17)</f>
        <v>0</v>
      </c>
    </row>
    <row r="19" spans="1:5" ht="18" customHeight="1" thickBot="1" x14ac:dyDescent="0.25">
      <c r="A19" s="73"/>
      <c r="B19" s="75"/>
      <c r="C19" s="75"/>
      <c r="D19" s="75"/>
      <c r="E19" s="76"/>
    </row>
    <row r="20" spans="1:5" ht="18" customHeight="1" thickBot="1" x14ac:dyDescent="0.25">
      <c r="A20" s="130" t="s">
        <v>148</v>
      </c>
      <c r="B20" s="131"/>
      <c r="C20" s="131"/>
      <c r="D20" s="131"/>
      <c r="E20" s="132"/>
    </row>
    <row r="21" spans="1:5" ht="18" customHeight="1" thickBot="1" x14ac:dyDescent="0.25">
      <c r="A21" s="51" t="s">
        <v>6</v>
      </c>
      <c r="B21" s="56" t="s">
        <v>0</v>
      </c>
      <c r="C21" s="57" t="s">
        <v>20</v>
      </c>
      <c r="D21" s="60" t="s">
        <v>3</v>
      </c>
      <c r="E21" s="59" t="s">
        <v>4</v>
      </c>
    </row>
    <row r="22" spans="1:5" ht="14.1" customHeight="1" x14ac:dyDescent="0.2">
      <c r="A22" s="18" t="s">
        <v>24</v>
      </c>
      <c r="B22" s="91" t="s">
        <v>80</v>
      </c>
      <c r="C22" s="58">
        <v>0</v>
      </c>
      <c r="D22" s="61">
        <v>0</v>
      </c>
      <c r="E22" s="61">
        <f t="shared" ref="E22:E25" si="2">D22*C22</f>
        <v>0</v>
      </c>
    </row>
    <row r="23" spans="1:5" ht="14.1" customHeight="1" x14ac:dyDescent="0.2">
      <c r="A23" s="33" t="s">
        <v>25</v>
      </c>
      <c r="B23" s="70" t="s">
        <v>81</v>
      </c>
      <c r="C23" s="58">
        <v>0</v>
      </c>
      <c r="D23" s="44">
        <v>0</v>
      </c>
      <c r="E23" s="44">
        <f t="shared" si="2"/>
        <v>0</v>
      </c>
    </row>
    <row r="24" spans="1:5" ht="14.1" customHeight="1" x14ac:dyDescent="0.2">
      <c r="A24" s="8" t="s">
        <v>28</v>
      </c>
      <c r="B24" s="70" t="s">
        <v>82</v>
      </c>
      <c r="C24" s="43">
        <v>0</v>
      </c>
      <c r="D24" s="44">
        <v>0</v>
      </c>
      <c r="E24" s="44">
        <f t="shared" si="2"/>
        <v>0</v>
      </c>
    </row>
    <row r="25" spans="1:5" ht="14.1" customHeight="1" thickBot="1" x14ac:dyDescent="0.25">
      <c r="A25" s="27" t="s">
        <v>47</v>
      </c>
      <c r="B25" s="70" t="s">
        <v>84</v>
      </c>
      <c r="C25" s="43">
        <v>0</v>
      </c>
      <c r="D25" s="44">
        <v>0</v>
      </c>
      <c r="E25" s="44">
        <f t="shared" si="2"/>
        <v>0</v>
      </c>
    </row>
    <row r="26" spans="1:5" ht="18" customHeight="1" thickBot="1" x14ac:dyDescent="0.25">
      <c r="A26" s="73"/>
      <c r="B26" s="135" t="str">
        <f>_xlfn.CONCAT("Sous-total hors taxes ",A20)</f>
        <v>Sous-total hors taxes Option détection intrusion</v>
      </c>
      <c r="C26" s="135"/>
      <c r="D26" s="136"/>
      <c r="E26" s="74">
        <f>SUM(E22:E25)</f>
        <v>0</v>
      </c>
    </row>
    <row r="27" spans="1:5" ht="18" customHeight="1" thickBot="1" x14ac:dyDescent="0.25">
      <c r="A27" s="73"/>
      <c r="B27" s="75"/>
      <c r="C27" s="75"/>
      <c r="D27" s="75"/>
      <c r="E27" s="76"/>
    </row>
    <row r="28" spans="1:5" ht="18" customHeight="1" thickBot="1" x14ac:dyDescent="0.25">
      <c r="A28" s="130" t="s">
        <v>107</v>
      </c>
      <c r="B28" s="131"/>
      <c r="C28" s="131"/>
      <c r="D28" s="131"/>
      <c r="E28" s="132"/>
    </row>
    <row r="29" spans="1:5" ht="18" customHeight="1" thickBot="1" x14ac:dyDescent="0.25">
      <c r="A29" s="51" t="s">
        <v>6</v>
      </c>
      <c r="B29" s="56" t="s">
        <v>0</v>
      </c>
      <c r="C29" s="57" t="s">
        <v>20</v>
      </c>
      <c r="D29" s="60" t="s">
        <v>3</v>
      </c>
      <c r="E29" s="59" t="s">
        <v>4</v>
      </c>
    </row>
    <row r="30" spans="1:5" ht="14.1" customHeight="1" x14ac:dyDescent="0.2">
      <c r="A30" s="18" t="s">
        <v>15</v>
      </c>
      <c r="B30" s="34" t="s">
        <v>85</v>
      </c>
      <c r="C30" s="40">
        <v>0</v>
      </c>
      <c r="D30" s="41">
        <v>0</v>
      </c>
      <c r="E30" s="25">
        <f t="shared" ref="E30:E43" si="3">D30*C30</f>
        <v>0</v>
      </c>
    </row>
    <row r="31" spans="1:5" ht="14.1" customHeight="1" x14ac:dyDescent="0.2">
      <c r="A31" s="8" t="s">
        <v>50</v>
      </c>
      <c r="B31" s="35" t="s">
        <v>86</v>
      </c>
      <c r="C31" s="43">
        <v>0</v>
      </c>
      <c r="D31" s="44">
        <v>0</v>
      </c>
      <c r="E31" s="23">
        <f t="shared" si="3"/>
        <v>0</v>
      </c>
    </row>
    <row r="32" spans="1:5" ht="14.1" customHeight="1" x14ac:dyDescent="0.2">
      <c r="A32" s="8" t="s">
        <v>51</v>
      </c>
      <c r="B32" s="91" t="s">
        <v>116</v>
      </c>
      <c r="C32" s="43">
        <v>0</v>
      </c>
      <c r="D32" s="44">
        <v>0</v>
      </c>
      <c r="E32" s="23">
        <f t="shared" ref="E32" si="4">D32*C32</f>
        <v>0</v>
      </c>
    </row>
    <row r="33" spans="1:5" ht="14.1" customHeight="1" x14ac:dyDescent="0.2">
      <c r="A33" s="8" t="s">
        <v>52</v>
      </c>
      <c r="B33" s="35" t="s">
        <v>87</v>
      </c>
      <c r="C33" s="43">
        <v>0</v>
      </c>
      <c r="D33" s="44">
        <v>0</v>
      </c>
      <c r="E33" s="23">
        <f t="shared" si="3"/>
        <v>0</v>
      </c>
    </row>
    <row r="34" spans="1:5" ht="14.1" customHeight="1" x14ac:dyDescent="0.2">
      <c r="A34" s="8" t="s">
        <v>53</v>
      </c>
      <c r="B34" s="70" t="s">
        <v>80</v>
      </c>
      <c r="C34" s="43">
        <v>0</v>
      </c>
      <c r="D34" s="44">
        <v>0</v>
      </c>
      <c r="E34" s="23">
        <f t="shared" si="3"/>
        <v>0</v>
      </c>
    </row>
    <row r="35" spans="1:5" ht="14.1" customHeight="1" x14ac:dyDescent="0.2">
      <c r="A35" s="8" t="s">
        <v>54</v>
      </c>
      <c r="B35" s="70" t="s">
        <v>81</v>
      </c>
      <c r="C35" s="43">
        <v>0</v>
      </c>
      <c r="D35" s="44">
        <v>0</v>
      </c>
      <c r="E35" s="23">
        <f t="shared" si="3"/>
        <v>0</v>
      </c>
    </row>
    <row r="36" spans="1:5" ht="14.1" customHeight="1" x14ac:dyDescent="0.2">
      <c r="A36" s="8" t="s">
        <v>55</v>
      </c>
      <c r="B36" s="35" t="s">
        <v>88</v>
      </c>
      <c r="C36" s="43">
        <v>0</v>
      </c>
      <c r="D36" s="44">
        <v>0</v>
      </c>
      <c r="E36" s="23">
        <f t="shared" si="3"/>
        <v>0</v>
      </c>
    </row>
    <row r="37" spans="1:5" ht="14.1" customHeight="1" x14ac:dyDescent="0.2">
      <c r="A37" s="8" t="s">
        <v>56</v>
      </c>
      <c r="B37" s="35" t="s">
        <v>89</v>
      </c>
      <c r="C37" s="43">
        <v>0</v>
      </c>
      <c r="D37" s="44">
        <v>0</v>
      </c>
      <c r="E37" s="23">
        <f t="shared" si="3"/>
        <v>0</v>
      </c>
    </row>
    <row r="38" spans="1:5" ht="14.1" customHeight="1" x14ac:dyDescent="0.2">
      <c r="A38" s="8" t="s">
        <v>57</v>
      </c>
      <c r="B38" s="35" t="s">
        <v>90</v>
      </c>
      <c r="C38" s="43">
        <v>0</v>
      </c>
      <c r="D38" s="44">
        <v>0</v>
      </c>
      <c r="E38" s="23">
        <f t="shared" si="3"/>
        <v>0</v>
      </c>
    </row>
    <row r="39" spans="1:5" ht="14.1" customHeight="1" x14ac:dyDescent="0.2">
      <c r="A39" s="8" t="s">
        <v>74</v>
      </c>
      <c r="B39" s="35" t="s">
        <v>124</v>
      </c>
      <c r="C39" s="43">
        <v>0</v>
      </c>
      <c r="D39" s="44">
        <v>0</v>
      </c>
      <c r="E39" s="23">
        <f t="shared" si="3"/>
        <v>0</v>
      </c>
    </row>
    <row r="40" spans="1:5" ht="14.1" customHeight="1" x14ac:dyDescent="0.2">
      <c r="A40" s="8" t="s">
        <v>75</v>
      </c>
      <c r="B40" s="35" t="s">
        <v>91</v>
      </c>
      <c r="C40" s="43">
        <v>0</v>
      </c>
      <c r="D40" s="44">
        <v>0</v>
      </c>
      <c r="E40" s="23">
        <f t="shared" si="3"/>
        <v>0</v>
      </c>
    </row>
    <row r="41" spans="1:5" ht="14.1" customHeight="1" x14ac:dyDescent="0.2">
      <c r="A41" s="8" t="s">
        <v>76</v>
      </c>
      <c r="B41" s="35" t="s">
        <v>92</v>
      </c>
      <c r="C41" s="43">
        <v>0</v>
      </c>
      <c r="D41" s="44">
        <v>0</v>
      </c>
      <c r="E41" s="23">
        <f t="shared" si="3"/>
        <v>0</v>
      </c>
    </row>
    <row r="42" spans="1:5" ht="14.1" customHeight="1" x14ac:dyDescent="0.2">
      <c r="A42" s="8" t="s">
        <v>117</v>
      </c>
      <c r="B42" s="70" t="s">
        <v>84</v>
      </c>
      <c r="C42" s="43">
        <v>0</v>
      </c>
      <c r="D42" s="44">
        <v>0</v>
      </c>
      <c r="E42" s="44">
        <f t="shared" si="3"/>
        <v>0</v>
      </c>
    </row>
    <row r="43" spans="1:5" ht="14.1" customHeight="1" thickBot="1" x14ac:dyDescent="0.25">
      <c r="A43" s="19" t="s">
        <v>123</v>
      </c>
      <c r="B43" s="71" t="s">
        <v>49</v>
      </c>
      <c r="C43" s="45">
        <v>0</v>
      </c>
      <c r="D43" s="38">
        <v>0</v>
      </c>
      <c r="E43" s="38">
        <f t="shared" si="3"/>
        <v>0</v>
      </c>
    </row>
    <row r="44" spans="1:5" ht="18" customHeight="1" thickBot="1" x14ac:dyDescent="0.25">
      <c r="A44" s="73"/>
      <c r="B44" s="137" t="str">
        <f>_xlfn.CONCAT("Sous-total hors taxes ",A28)</f>
        <v>Sous-total hors taxes 2. Contrôle d'accès</v>
      </c>
      <c r="C44" s="137"/>
      <c r="D44" s="138"/>
      <c r="E44" s="92">
        <f>SUM(E30:E43)</f>
        <v>0</v>
      </c>
    </row>
    <row r="45" spans="1:5" ht="14.1" customHeight="1" thickBot="1" x14ac:dyDescent="0.25">
      <c r="A45" s="73"/>
      <c r="B45" s="47"/>
      <c r="C45" s="48"/>
      <c r="D45" s="49"/>
      <c r="E45" s="49"/>
    </row>
    <row r="46" spans="1:5" ht="18" customHeight="1" thickBot="1" x14ac:dyDescent="0.25">
      <c r="A46" s="130" t="s">
        <v>108</v>
      </c>
      <c r="B46" s="131"/>
      <c r="C46" s="131"/>
      <c r="D46" s="131"/>
      <c r="E46" s="132"/>
    </row>
    <row r="47" spans="1:5" ht="18" customHeight="1" thickBot="1" x14ac:dyDescent="0.25">
      <c r="A47" s="50" t="s">
        <v>6</v>
      </c>
      <c r="B47" s="56" t="s">
        <v>0</v>
      </c>
      <c r="C47" s="53" t="s">
        <v>20</v>
      </c>
      <c r="D47" s="55" t="s">
        <v>3</v>
      </c>
      <c r="E47" s="59" t="s">
        <v>4</v>
      </c>
    </row>
    <row r="48" spans="1:5" ht="14.1" customHeight="1" x14ac:dyDescent="0.2">
      <c r="A48" s="18" t="s">
        <v>16</v>
      </c>
      <c r="B48" s="34" t="s">
        <v>58</v>
      </c>
      <c r="C48" s="63">
        <v>0</v>
      </c>
      <c r="D48" s="41">
        <v>0</v>
      </c>
      <c r="E48" s="25">
        <f t="shared" ref="E48:E60" si="5">D48*C48</f>
        <v>0</v>
      </c>
    </row>
    <row r="49" spans="1:5" ht="14.1" customHeight="1" x14ac:dyDescent="0.2">
      <c r="A49" s="8" t="s">
        <v>35</v>
      </c>
      <c r="B49" s="35" t="s">
        <v>39</v>
      </c>
      <c r="C49" s="64">
        <v>0</v>
      </c>
      <c r="D49" s="44">
        <v>0</v>
      </c>
      <c r="E49" s="23">
        <f t="shared" si="5"/>
        <v>0</v>
      </c>
    </row>
    <row r="50" spans="1:5" ht="14.1" customHeight="1" x14ac:dyDescent="0.2">
      <c r="A50" s="8" t="s">
        <v>64</v>
      </c>
      <c r="B50" s="35" t="s">
        <v>40</v>
      </c>
      <c r="C50" s="64">
        <v>0</v>
      </c>
      <c r="D50" s="44">
        <v>0</v>
      </c>
      <c r="E50" s="23">
        <f t="shared" si="5"/>
        <v>0</v>
      </c>
    </row>
    <row r="51" spans="1:5" ht="14.1" customHeight="1" x14ac:dyDescent="0.2">
      <c r="A51" s="8" t="s">
        <v>65</v>
      </c>
      <c r="B51" s="35" t="s">
        <v>26</v>
      </c>
      <c r="C51" s="64">
        <v>0</v>
      </c>
      <c r="D51" s="44">
        <v>0</v>
      </c>
      <c r="E51" s="23">
        <f t="shared" si="5"/>
        <v>0</v>
      </c>
    </row>
    <row r="52" spans="1:5" ht="14.1" customHeight="1" x14ac:dyDescent="0.2">
      <c r="A52" s="8" t="s">
        <v>66</v>
      </c>
      <c r="B52" s="35" t="s">
        <v>38</v>
      </c>
      <c r="C52" s="64">
        <v>0</v>
      </c>
      <c r="D52" s="44">
        <v>0</v>
      </c>
      <c r="E52" s="23">
        <f t="shared" si="5"/>
        <v>0</v>
      </c>
    </row>
    <row r="53" spans="1:5" ht="14.1" customHeight="1" x14ac:dyDescent="0.2">
      <c r="A53" s="8" t="s">
        <v>67</v>
      </c>
      <c r="B53" s="35" t="s">
        <v>36</v>
      </c>
      <c r="C53" s="64">
        <v>0</v>
      </c>
      <c r="D53" s="44">
        <v>0</v>
      </c>
      <c r="E53" s="23">
        <f t="shared" si="5"/>
        <v>0</v>
      </c>
    </row>
    <row r="54" spans="1:5" ht="14.1" customHeight="1" x14ac:dyDescent="0.2">
      <c r="A54" s="8" t="s">
        <v>68</v>
      </c>
      <c r="B54" s="35" t="s">
        <v>37</v>
      </c>
      <c r="C54" s="64">
        <v>0</v>
      </c>
      <c r="D54" s="44">
        <v>0</v>
      </c>
      <c r="E54" s="23">
        <f t="shared" si="5"/>
        <v>0</v>
      </c>
    </row>
    <row r="55" spans="1:5" ht="14.1" customHeight="1" x14ac:dyDescent="0.2">
      <c r="A55" s="8" t="s">
        <v>69</v>
      </c>
      <c r="B55" s="35" t="s">
        <v>41</v>
      </c>
      <c r="C55" s="64">
        <v>0</v>
      </c>
      <c r="D55" s="44">
        <v>0</v>
      </c>
      <c r="E55" s="23">
        <f t="shared" si="5"/>
        <v>0</v>
      </c>
    </row>
    <row r="56" spans="1:5" ht="14.1" customHeight="1" x14ac:dyDescent="0.2">
      <c r="A56" s="8" t="s">
        <v>70</v>
      </c>
      <c r="B56" s="35" t="s">
        <v>27</v>
      </c>
      <c r="C56" s="64">
        <v>0</v>
      </c>
      <c r="D56" s="44">
        <v>0</v>
      </c>
      <c r="E56" s="23">
        <f t="shared" si="5"/>
        <v>0</v>
      </c>
    </row>
    <row r="57" spans="1:5" ht="14.1" customHeight="1" x14ac:dyDescent="0.2">
      <c r="A57" s="8" t="s">
        <v>71</v>
      </c>
      <c r="B57" s="35" t="s">
        <v>23</v>
      </c>
      <c r="C57" s="64">
        <v>0</v>
      </c>
      <c r="D57" s="44">
        <v>0</v>
      </c>
      <c r="E57" s="23">
        <f t="shared" si="5"/>
        <v>0</v>
      </c>
    </row>
    <row r="58" spans="1:5" ht="14.1" customHeight="1" x14ac:dyDescent="0.2">
      <c r="A58" s="8" t="s">
        <v>72</v>
      </c>
      <c r="B58" s="35" t="s">
        <v>59</v>
      </c>
      <c r="C58" s="64">
        <v>0</v>
      </c>
      <c r="D58" s="44">
        <v>0</v>
      </c>
      <c r="E58" s="23">
        <f t="shared" si="5"/>
        <v>0</v>
      </c>
    </row>
    <row r="59" spans="1:5" ht="14.1" customHeight="1" x14ac:dyDescent="0.2">
      <c r="A59" s="8" t="s">
        <v>73</v>
      </c>
      <c r="B59" s="36" t="s">
        <v>42</v>
      </c>
      <c r="C59" s="64">
        <v>0</v>
      </c>
      <c r="D59" s="44">
        <v>0</v>
      </c>
      <c r="E59" s="24">
        <f t="shared" si="5"/>
        <v>0</v>
      </c>
    </row>
    <row r="60" spans="1:5" ht="14.1" customHeight="1" x14ac:dyDescent="0.2">
      <c r="A60" s="8" t="s">
        <v>93</v>
      </c>
      <c r="B60" s="70" t="s">
        <v>84</v>
      </c>
      <c r="C60" s="64">
        <v>0</v>
      </c>
      <c r="D60" s="44">
        <v>0</v>
      </c>
      <c r="E60" s="44">
        <f t="shared" si="5"/>
        <v>0</v>
      </c>
    </row>
    <row r="61" spans="1:5" ht="14.1" customHeight="1" thickBot="1" x14ac:dyDescent="0.25">
      <c r="A61" s="19" t="s">
        <v>94</v>
      </c>
      <c r="B61" s="71" t="s">
        <v>49</v>
      </c>
      <c r="C61" s="45">
        <v>0</v>
      </c>
      <c r="D61" s="38">
        <v>0</v>
      </c>
      <c r="E61" s="38">
        <f>D61*C61</f>
        <v>0</v>
      </c>
    </row>
    <row r="62" spans="1:5" ht="18" customHeight="1" thickBot="1" x14ac:dyDescent="0.25">
      <c r="A62" s="73"/>
      <c r="B62" s="135" t="str">
        <f>_xlfn.CONCAT("Sous-total hors taxes ",A46)</f>
        <v>Sous-total hors taxes 3. Vidéosurveillance</v>
      </c>
      <c r="C62" s="135"/>
      <c r="D62" s="136"/>
      <c r="E62" s="74">
        <f>SUM(E48:E61)</f>
        <v>0</v>
      </c>
    </row>
    <row r="63" spans="1:5" ht="14.1" customHeight="1" thickBot="1" x14ac:dyDescent="0.25">
      <c r="A63" s="73"/>
      <c r="B63" s="47"/>
      <c r="C63" s="48"/>
      <c r="D63" s="49"/>
      <c r="E63" s="49"/>
    </row>
    <row r="64" spans="1:5" ht="18" customHeight="1" thickBot="1" x14ac:dyDescent="0.25">
      <c r="A64" s="130" t="s">
        <v>156</v>
      </c>
      <c r="B64" s="131"/>
      <c r="C64" s="131"/>
      <c r="D64" s="131"/>
      <c r="E64" s="132"/>
    </row>
    <row r="65" spans="1:5" ht="18" customHeight="1" thickBot="1" x14ac:dyDescent="0.25">
      <c r="A65" s="50" t="s">
        <v>6</v>
      </c>
      <c r="B65" s="56" t="s">
        <v>0</v>
      </c>
      <c r="C65" s="53" t="s">
        <v>20</v>
      </c>
      <c r="D65" s="55" t="s">
        <v>3</v>
      </c>
      <c r="E65" s="54" t="s">
        <v>4</v>
      </c>
    </row>
    <row r="66" spans="1:5" ht="14.1" customHeight="1" x14ac:dyDescent="0.2">
      <c r="A66" s="18" t="s">
        <v>17</v>
      </c>
      <c r="B66" s="34" t="s">
        <v>157</v>
      </c>
      <c r="C66" s="40">
        <v>0</v>
      </c>
      <c r="D66" s="41">
        <v>0</v>
      </c>
      <c r="E66" s="41">
        <f t="shared" ref="E66:E69" si="6">D66*C66</f>
        <v>0</v>
      </c>
    </row>
    <row r="67" spans="1:5" ht="14.1" customHeight="1" x14ac:dyDescent="0.2">
      <c r="A67" s="8" t="s">
        <v>18</v>
      </c>
      <c r="B67" s="46" t="s">
        <v>158</v>
      </c>
      <c r="C67" s="43">
        <v>0</v>
      </c>
      <c r="D67" s="44">
        <v>0</v>
      </c>
      <c r="E67" s="44">
        <f t="shared" si="6"/>
        <v>0</v>
      </c>
    </row>
    <row r="68" spans="1:5" ht="14.1" customHeight="1" x14ac:dyDescent="0.2">
      <c r="A68" s="8" t="s">
        <v>95</v>
      </c>
      <c r="B68" s="70" t="s">
        <v>84</v>
      </c>
      <c r="C68" s="43">
        <v>0</v>
      </c>
      <c r="D68" s="44">
        <v>0</v>
      </c>
      <c r="E68" s="44">
        <f t="shared" si="6"/>
        <v>0</v>
      </c>
    </row>
    <row r="69" spans="1:5" ht="14.1" customHeight="1" thickBot="1" x14ac:dyDescent="0.25">
      <c r="A69" s="19" t="s">
        <v>19</v>
      </c>
      <c r="B69" s="71" t="s">
        <v>49</v>
      </c>
      <c r="C69" s="45">
        <v>0</v>
      </c>
      <c r="D69" s="38">
        <v>0</v>
      </c>
      <c r="E69" s="38">
        <f t="shared" si="6"/>
        <v>0</v>
      </c>
    </row>
    <row r="70" spans="1:5" ht="18" customHeight="1" thickBot="1" x14ac:dyDescent="0.25">
      <c r="A70" s="73"/>
      <c r="B70" s="135" t="str">
        <f>_xlfn.CONCAT("Sous-total hors taxes ",A64)</f>
        <v>Sous-total hors taxes 4. Superviseur</v>
      </c>
      <c r="C70" s="135"/>
      <c r="D70" s="136"/>
      <c r="E70" s="74">
        <f>SUM(E66:E69)</f>
        <v>0</v>
      </c>
    </row>
    <row r="71" spans="1:5" ht="14.1" customHeight="1" thickBot="1" x14ac:dyDescent="0.25">
      <c r="A71" s="73"/>
      <c r="B71" s="47"/>
      <c r="C71" s="48"/>
      <c r="D71" s="49"/>
      <c r="E71" s="49"/>
    </row>
    <row r="72" spans="1:5" ht="18" customHeight="1" thickBot="1" x14ac:dyDescent="0.25">
      <c r="A72" s="130" t="s">
        <v>109</v>
      </c>
      <c r="B72" s="131"/>
      <c r="C72" s="131"/>
      <c r="D72" s="131"/>
      <c r="E72" s="132"/>
    </row>
    <row r="73" spans="1:5" ht="18" customHeight="1" thickBot="1" x14ac:dyDescent="0.25">
      <c r="A73" s="50" t="s">
        <v>6</v>
      </c>
      <c r="B73" s="56" t="s">
        <v>0</v>
      </c>
      <c r="C73" s="53" t="s">
        <v>20</v>
      </c>
      <c r="D73" s="55" t="s">
        <v>3</v>
      </c>
      <c r="E73" s="54" t="s">
        <v>4</v>
      </c>
    </row>
    <row r="74" spans="1:5" ht="14.1" customHeight="1" x14ac:dyDescent="0.2">
      <c r="A74" s="18" t="s">
        <v>96</v>
      </c>
      <c r="B74" s="34" t="s">
        <v>43</v>
      </c>
      <c r="C74" s="28">
        <v>0</v>
      </c>
      <c r="D74" s="15">
        <v>0</v>
      </c>
      <c r="E74" s="25">
        <f t="shared" si="1"/>
        <v>0</v>
      </c>
    </row>
    <row r="75" spans="1:5" ht="14.1" customHeight="1" x14ac:dyDescent="0.2">
      <c r="A75" s="8" t="s">
        <v>97</v>
      </c>
      <c r="B75" s="35" t="s">
        <v>120</v>
      </c>
      <c r="C75" s="29">
        <v>0</v>
      </c>
      <c r="D75" s="4">
        <v>0</v>
      </c>
      <c r="E75" s="23">
        <f t="shared" ref="E75" si="7">D75*C75</f>
        <v>0</v>
      </c>
    </row>
    <row r="76" spans="1:5" ht="14.1" customHeight="1" x14ac:dyDescent="0.2">
      <c r="A76" s="8" t="s">
        <v>98</v>
      </c>
      <c r="B76" s="35" t="s">
        <v>119</v>
      </c>
      <c r="C76" s="29">
        <v>0</v>
      </c>
      <c r="D76" s="4">
        <v>0</v>
      </c>
      <c r="E76" s="23">
        <f t="shared" si="1"/>
        <v>0</v>
      </c>
    </row>
    <row r="77" spans="1:5" ht="14.1" customHeight="1" x14ac:dyDescent="0.2">
      <c r="A77" s="8" t="s">
        <v>99</v>
      </c>
      <c r="B77" s="35" t="s">
        <v>118</v>
      </c>
      <c r="C77" s="29">
        <v>0</v>
      </c>
      <c r="D77" s="4">
        <v>0</v>
      </c>
      <c r="E77" s="23">
        <f t="shared" si="1"/>
        <v>0</v>
      </c>
    </row>
    <row r="78" spans="1:5" ht="14.1" customHeight="1" x14ac:dyDescent="0.2">
      <c r="A78" s="8" t="s">
        <v>100</v>
      </c>
      <c r="B78" s="35" t="s">
        <v>60</v>
      </c>
      <c r="C78" s="29">
        <v>0</v>
      </c>
      <c r="D78" s="4">
        <v>0</v>
      </c>
      <c r="E78" s="23">
        <f t="shared" si="1"/>
        <v>0</v>
      </c>
    </row>
    <row r="79" spans="1:5" ht="14.1" customHeight="1" x14ac:dyDescent="0.2">
      <c r="A79" s="8" t="s">
        <v>101</v>
      </c>
      <c r="B79" s="35" t="s">
        <v>48</v>
      </c>
      <c r="C79" s="29">
        <v>0</v>
      </c>
      <c r="D79" s="4">
        <v>0</v>
      </c>
      <c r="E79" s="23">
        <f t="shared" si="1"/>
        <v>0</v>
      </c>
    </row>
    <row r="80" spans="1:5" ht="14.1" customHeight="1" x14ac:dyDescent="0.2">
      <c r="A80" s="8" t="s">
        <v>102</v>
      </c>
      <c r="B80" s="35" t="s">
        <v>121</v>
      </c>
      <c r="C80" s="29">
        <v>0</v>
      </c>
      <c r="D80" s="4">
        <v>0</v>
      </c>
      <c r="E80" s="23">
        <f t="shared" si="1"/>
        <v>0</v>
      </c>
    </row>
    <row r="81" spans="1:5" ht="14.1" customHeight="1" x14ac:dyDescent="0.2">
      <c r="A81" s="8" t="s">
        <v>103</v>
      </c>
      <c r="B81" s="35" t="s">
        <v>83</v>
      </c>
      <c r="C81" s="29">
        <v>0</v>
      </c>
      <c r="D81" s="4">
        <v>0</v>
      </c>
      <c r="E81" s="23">
        <f t="shared" si="1"/>
        <v>0</v>
      </c>
    </row>
    <row r="82" spans="1:5" ht="14.1" customHeight="1" x14ac:dyDescent="0.2">
      <c r="A82" s="8" t="s">
        <v>104</v>
      </c>
      <c r="B82" s="35" t="s">
        <v>29</v>
      </c>
      <c r="C82" s="29">
        <v>0</v>
      </c>
      <c r="D82" s="4">
        <v>0</v>
      </c>
      <c r="E82" s="23">
        <f t="shared" si="1"/>
        <v>0</v>
      </c>
    </row>
    <row r="83" spans="1:5" ht="14.1" customHeight="1" x14ac:dyDescent="0.2">
      <c r="A83" s="8" t="s">
        <v>105</v>
      </c>
      <c r="B83" s="36" t="s">
        <v>30</v>
      </c>
      <c r="C83" s="29">
        <v>0</v>
      </c>
      <c r="D83" s="4">
        <v>0</v>
      </c>
      <c r="E83" s="23">
        <f t="shared" si="1"/>
        <v>0</v>
      </c>
    </row>
    <row r="84" spans="1:5" ht="14.1" customHeight="1" x14ac:dyDescent="0.2">
      <c r="A84" s="8" t="s">
        <v>115</v>
      </c>
      <c r="B84" s="36" t="s">
        <v>34</v>
      </c>
      <c r="C84" s="29">
        <v>0</v>
      </c>
      <c r="D84" s="4">
        <v>0</v>
      </c>
      <c r="E84" s="23">
        <f t="shared" si="1"/>
        <v>0</v>
      </c>
    </row>
    <row r="85" spans="1:5" ht="14.1" customHeight="1" thickBot="1" x14ac:dyDescent="0.25">
      <c r="A85" s="19" t="s">
        <v>122</v>
      </c>
      <c r="B85" s="65" t="s">
        <v>61</v>
      </c>
      <c r="C85" s="30">
        <v>0</v>
      </c>
      <c r="D85" s="7">
        <v>0</v>
      </c>
      <c r="E85" s="62">
        <f t="shared" ref="E85" si="8">D85*C85</f>
        <v>0</v>
      </c>
    </row>
    <row r="86" spans="1:5" ht="18" customHeight="1" thickBot="1" x14ac:dyDescent="0.25">
      <c r="A86" s="73"/>
      <c r="B86" s="137" t="str">
        <f>_xlfn.CONCAT("Sous-total hors taxes ",A72)</f>
        <v>Sous-total hors taxes 5. Câbles, accessoires, études, formation</v>
      </c>
      <c r="C86" s="137"/>
      <c r="D86" s="138"/>
      <c r="E86" s="92">
        <f>SUM(E74:E85)</f>
        <v>0</v>
      </c>
    </row>
    <row r="87" spans="1:5" ht="18" customHeight="1" thickBot="1" x14ac:dyDescent="0.25">
      <c r="A87" s="73"/>
      <c r="B87" s="75"/>
      <c r="C87" s="75"/>
      <c r="D87" s="75"/>
      <c r="E87" s="76"/>
    </row>
    <row r="88" spans="1:5" ht="18" customHeight="1" thickBot="1" x14ac:dyDescent="0.25">
      <c r="A88" s="130" t="s">
        <v>125</v>
      </c>
      <c r="B88" s="131"/>
      <c r="C88" s="131"/>
      <c r="D88" s="131"/>
      <c r="E88" s="132"/>
    </row>
    <row r="89" spans="1:5" s="78" customFormat="1" ht="18" customHeight="1" x14ac:dyDescent="0.2">
      <c r="A89" s="18" t="s">
        <v>110</v>
      </c>
      <c r="B89" s="88" t="str">
        <f>B18</f>
        <v>Sous-total hors taxes 1. Détection intrusion</v>
      </c>
      <c r="C89" s="85"/>
      <c r="D89" s="79"/>
      <c r="E89" s="82">
        <f>E18</f>
        <v>0</v>
      </c>
    </row>
    <row r="90" spans="1:5" s="78" customFormat="1" ht="18" customHeight="1" x14ac:dyDescent="0.2">
      <c r="A90" s="8" t="s">
        <v>111</v>
      </c>
      <c r="B90" s="89" t="str">
        <f>B44</f>
        <v>Sous-total hors taxes 2. Contrôle d'accès</v>
      </c>
      <c r="C90" s="86"/>
      <c r="D90" s="80"/>
      <c r="E90" s="83">
        <f>E44</f>
        <v>0</v>
      </c>
    </row>
    <row r="91" spans="1:5" s="78" customFormat="1" ht="18" customHeight="1" x14ac:dyDescent="0.2">
      <c r="A91" s="33" t="s">
        <v>112</v>
      </c>
      <c r="B91" s="89" t="str">
        <f>B62</f>
        <v>Sous-total hors taxes 3. Vidéosurveillance</v>
      </c>
      <c r="C91" s="86"/>
      <c r="D91" s="80"/>
      <c r="E91" s="83">
        <f>E62</f>
        <v>0</v>
      </c>
    </row>
    <row r="92" spans="1:5" s="78" customFormat="1" ht="18" customHeight="1" x14ac:dyDescent="0.2">
      <c r="A92" s="8" t="s">
        <v>113</v>
      </c>
      <c r="B92" s="89" t="str">
        <f>B70</f>
        <v>Sous-total hors taxes 4. Superviseur</v>
      </c>
      <c r="C92" s="86"/>
      <c r="D92" s="80"/>
      <c r="E92" s="83">
        <f>E70</f>
        <v>0</v>
      </c>
    </row>
    <row r="93" spans="1:5" s="78" customFormat="1" ht="18" customHeight="1" thickBot="1" x14ac:dyDescent="0.25">
      <c r="A93" s="27" t="s">
        <v>114</v>
      </c>
      <c r="B93" s="90" t="str">
        <f>B86</f>
        <v>Sous-total hors taxes 5. Câbles, accessoires, études, formation</v>
      </c>
      <c r="C93" s="87"/>
      <c r="D93" s="81"/>
      <c r="E93" s="84">
        <f>E86</f>
        <v>0</v>
      </c>
    </row>
    <row r="94" spans="1:5" ht="5.0999999999999996" customHeight="1" thickBot="1" x14ac:dyDescent="0.25">
      <c r="A94" s="73"/>
      <c r="B94" s="47"/>
      <c r="C94" s="48"/>
      <c r="D94" s="49"/>
      <c r="E94" s="49"/>
    </row>
    <row r="95" spans="1:5" ht="18" customHeight="1" x14ac:dyDescent="0.2">
      <c r="B95" s="133" t="s">
        <v>149</v>
      </c>
      <c r="C95" s="133"/>
      <c r="D95" s="134"/>
      <c r="E95" s="26">
        <f>SUM(E89:E93)</f>
        <v>0</v>
      </c>
    </row>
    <row r="96" spans="1:5" ht="18" customHeight="1" x14ac:dyDescent="0.2">
      <c r="B96" s="133" t="s">
        <v>33</v>
      </c>
      <c r="C96" s="133"/>
      <c r="D96" s="134"/>
      <c r="E96" s="21">
        <f>E95*0.2</f>
        <v>0</v>
      </c>
    </row>
    <row r="97" spans="1:5" ht="18" customHeight="1" thickBot="1" x14ac:dyDescent="0.25">
      <c r="B97" s="133" t="s">
        <v>154</v>
      </c>
      <c r="C97" s="133"/>
      <c r="D97" s="134"/>
      <c r="E97" s="22">
        <f>SUM(E95:E96)</f>
        <v>0</v>
      </c>
    </row>
    <row r="98" spans="1:5" ht="18" customHeight="1" thickBot="1" x14ac:dyDescent="0.25">
      <c r="B98" s="5"/>
      <c r="C98" s="101"/>
      <c r="D98" s="101"/>
      <c r="E98" s="102"/>
    </row>
    <row r="99" spans="1:5" ht="18" customHeight="1" thickBot="1" x14ac:dyDescent="0.25">
      <c r="A99" s="130" t="s">
        <v>150</v>
      </c>
      <c r="B99" s="131"/>
      <c r="C99" s="131"/>
      <c r="D99" s="131"/>
      <c r="E99" s="132"/>
    </row>
    <row r="100" spans="1:5" ht="18" customHeight="1" x14ac:dyDescent="0.2">
      <c r="A100" s="18" t="s">
        <v>151</v>
      </c>
      <c r="B100" s="88" t="str">
        <f>A20</f>
        <v>Option détection intrusion</v>
      </c>
      <c r="C100" s="85"/>
      <c r="D100" s="79"/>
      <c r="E100" s="82">
        <f>E26</f>
        <v>0</v>
      </c>
    </row>
    <row r="101" spans="1:5" ht="18" customHeight="1" thickBot="1" x14ac:dyDescent="0.25">
      <c r="A101" s="19" t="s">
        <v>152</v>
      </c>
      <c r="B101" s="90" t="str">
        <f>B95</f>
        <v>TOTAL HT base travaux en €</v>
      </c>
      <c r="C101" s="87"/>
      <c r="D101" s="81"/>
      <c r="E101" s="84">
        <f>E95</f>
        <v>0</v>
      </c>
    </row>
    <row r="102" spans="1:5" ht="5.0999999999999996" customHeight="1" thickBot="1" x14ac:dyDescent="0.25">
      <c r="B102" s="5"/>
      <c r="C102" s="101"/>
      <c r="D102" s="101"/>
      <c r="E102" s="102"/>
    </row>
    <row r="103" spans="1:5" ht="18" customHeight="1" x14ac:dyDescent="0.2">
      <c r="B103" s="133" t="s">
        <v>153</v>
      </c>
      <c r="C103" s="133"/>
      <c r="D103" s="134"/>
      <c r="E103" s="26">
        <f>SUM(E100:E101)</f>
        <v>0</v>
      </c>
    </row>
    <row r="104" spans="1:5" ht="18" customHeight="1" x14ac:dyDescent="0.2">
      <c r="B104" s="133" t="s">
        <v>33</v>
      </c>
      <c r="C104" s="133"/>
      <c r="D104" s="134"/>
      <c r="E104" s="21">
        <f>E103*0.2</f>
        <v>0</v>
      </c>
    </row>
    <row r="105" spans="1:5" ht="18" customHeight="1" thickBot="1" x14ac:dyDescent="0.25">
      <c r="B105" s="133" t="s">
        <v>155</v>
      </c>
      <c r="C105" s="133"/>
      <c r="D105" s="134"/>
      <c r="E105" s="22">
        <f>SUM(E103:E104)</f>
        <v>0</v>
      </c>
    </row>
  </sheetData>
  <mergeCells count="24">
    <mergeCell ref="A2:E2"/>
    <mergeCell ref="A3:E3"/>
    <mergeCell ref="A4:E4"/>
    <mergeCell ref="A72:E72"/>
    <mergeCell ref="A6:E6"/>
    <mergeCell ref="A28:E28"/>
    <mergeCell ref="A46:E46"/>
    <mergeCell ref="A64:E64"/>
    <mergeCell ref="B18:D18"/>
    <mergeCell ref="A5:E5"/>
    <mergeCell ref="A99:E99"/>
    <mergeCell ref="B103:D103"/>
    <mergeCell ref="B104:D104"/>
    <mergeCell ref="B105:D105"/>
    <mergeCell ref="A20:E20"/>
    <mergeCell ref="B26:D26"/>
    <mergeCell ref="B95:D95"/>
    <mergeCell ref="B96:D96"/>
    <mergeCell ref="B97:D97"/>
    <mergeCell ref="B44:D44"/>
    <mergeCell ref="B62:D62"/>
    <mergeCell ref="B70:D70"/>
    <mergeCell ref="B86:D86"/>
    <mergeCell ref="A88:E88"/>
  </mergeCells>
  <phoneticPr fontId="7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orientation="portrait" r:id="rId1"/>
  <headerFooter alignWithMargins="0">
    <oddFooter>&amp;CPage &amp;P de &amp;N&amp;R&amp;D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2"/>
  <sheetViews>
    <sheetView tabSelected="1" showWhiteSpace="0" topLeftCell="A16" zoomScaleNormal="100" zoomScaleSheetLayoutView="100" workbookViewId="0">
      <selection activeCell="B2" sqref="B2"/>
    </sheetView>
  </sheetViews>
  <sheetFormatPr baseColWidth="10" defaultRowHeight="18" customHeight="1" x14ac:dyDescent="0.2"/>
  <cols>
    <col min="1" max="1" width="6" customWidth="1"/>
    <col min="2" max="2" width="77.140625" customWidth="1"/>
    <col min="3" max="3" width="9.28515625" customWidth="1"/>
    <col min="4" max="4" width="7.7109375" style="3" customWidth="1"/>
    <col min="5" max="5" width="16.7109375" style="1" customWidth="1"/>
    <col min="6" max="6" width="19.85546875" customWidth="1"/>
  </cols>
  <sheetData>
    <row r="2" spans="1:6" ht="87.75" customHeight="1" x14ac:dyDescent="0.2"/>
    <row r="4" spans="1:6" ht="18" customHeight="1" x14ac:dyDescent="0.2">
      <c r="A4" s="139" t="s">
        <v>62</v>
      </c>
      <c r="B4" s="139"/>
      <c r="C4" s="139"/>
      <c r="D4" s="139"/>
      <c r="E4" s="139"/>
    </row>
    <row r="5" spans="1:6" ht="53.45" customHeight="1" x14ac:dyDescent="0.25">
      <c r="A5" s="140" t="s">
        <v>63</v>
      </c>
      <c r="B5" s="141"/>
      <c r="C5" s="141"/>
      <c r="D5" s="141"/>
      <c r="E5" s="141"/>
    </row>
    <row r="6" spans="1:6" ht="30" customHeight="1" x14ac:dyDescent="0.2">
      <c r="A6" s="146" t="s">
        <v>163</v>
      </c>
      <c r="B6" s="146"/>
      <c r="C6" s="146"/>
      <c r="D6" s="146"/>
      <c r="E6" s="146"/>
    </row>
    <row r="7" spans="1:6" ht="18" customHeight="1" x14ac:dyDescent="0.2">
      <c r="B7" s="11"/>
      <c r="C7" s="12"/>
      <c r="D7" s="13"/>
      <c r="E7" s="14"/>
    </row>
    <row r="8" spans="1:6" ht="29.1" customHeight="1" thickBot="1" x14ac:dyDescent="0.25">
      <c r="B8" s="145" t="s">
        <v>7</v>
      </c>
      <c r="C8" s="145"/>
      <c r="D8" s="145"/>
      <c r="E8" s="145"/>
    </row>
    <row r="9" spans="1:6" s="125" customFormat="1" ht="18.600000000000001" customHeight="1" thickBot="1" x14ac:dyDescent="0.3">
      <c r="A9" s="127">
        <v>7</v>
      </c>
      <c r="B9" s="126" t="s">
        <v>160</v>
      </c>
      <c r="C9" s="122"/>
      <c r="D9" s="123"/>
      <c r="E9" s="124"/>
    </row>
    <row r="10" spans="1:6" ht="26.1" customHeight="1" thickBot="1" x14ac:dyDescent="0.25">
      <c r="A10" s="97" t="s">
        <v>6</v>
      </c>
      <c r="B10" s="51" t="s">
        <v>0</v>
      </c>
      <c r="C10" s="51" t="s">
        <v>1</v>
      </c>
      <c r="D10" s="51" t="s">
        <v>2</v>
      </c>
      <c r="E10" s="60" t="s">
        <v>21</v>
      </c>
    </row>
    <row r="11" spans="1:6" s="2" customFormat="1" ht="147.6" customHeight="1" x14ac:dyDescent="0.2">
      <c r="A11" s="110" t="s">
        <v>126</v>
      </c>
      <c r="B11" s="111" t="s">
        <v>128</v>
      </c>
      <c r="C11" s="112" t="s">
        <v>5</v>
      </c>
      <c r="D11" s="58">
        <v>1</v>
      </c>
      <c r="E11" s="113"/>
      <c r="F11" s="6"/>
    </row>
    <row r="12" spans="1:6" s="2" customFormat="1" ht="49.5" customHeight="1" x14ac:dyDescent="0.2">
      <c r="A12" s="95" t="s">
        <v>127</v>
      </c>
      <c r="B12" s="99" t="s">
        <v>130</v>
      </c>
      <c r="C12" s="93" t="s">
        <v>5</v>
      </c>
      <c r="D12" s="43">
        <v>1</v>
      </c>
      <c r="E12" s="108"/>
      <c r="F12" s="6"/>
    </row>
    <row r="13" spans="1:6" s="2" customFormat="1" ht="48" customHeight="1" thickBot="1" x14ac:dyDescent="0.25">
      <c r="A13" s="96" t="s">
        <v>129</v>
      </c>
      <c r="B13" s="32" t="s">
        <v>131</v>
      </c>
      <c r="C13" s="94" t="s">
        <v>5</v>
      </c>
      <c r="D13" s="45">
        <v>1</v>
      </c>
      <c r="E13" s="109"/>
      <c r="F13" s="6"/>
    </row>
    <row r="14" spans="1:6" s="2" customFormat="1" ht="18" customHeight="1" thickBot="1" x14ac:dyDescent="0.25">
      <c r="A14" s="143" t="s">
        <v>31</v>
      </c>
      <c r="B14" s="143"/>
      <c r="C14" s="143"/>
      <c r="D14" s="143"/>
      <c r="E14" s="114">
        <f>SUM(E11:E13)</f>
        <v>0</v>
      </c>
      <c r="F14" s="6"/>
    </row>
    <row r="15" spans="1:6" s="2" customFormat="1" ht="18" customHeight="1" x14ac:dyDescent="0.2">
      <c r="A15" s="103"/>
      <c r="B15" s="143" t="s">
        <v>33</v>
      </c>
      <c r="C15" s="143"/>
      <c r="D15" s="144"/>
      <c r="E15" s="106">
        <f>E14*0.2</f>
        <v>0</v>
      </c>
      <c r="F15" s="6"/>
    </row>
    <row r="16" spans="1:6" s="2" customFormat="1" ht="18" customHeight="1" thickBot="1" x14ac:dyDescent="0.25">
      <c r="A16" s="103"/>
      <c r="B16" s="143" t="s">
        <v>154</v>
      </c>
      <c r="C16" s="143"/>
      <c r="D16" s="144"/>
      <c r="E16" s="107">
        <f>SUM(E14:E15)</f>
        <v>0</v>
      </c>
      <c r="F16" s="6"/>
    </row>
    <row r="17" spans="1:6" s="2" customFormat="1" ht="18" customHeight="1" thickBot="1" x14ac:dyDescent="0.25">
      <c r="A17" s="9"/>
      <c r="B17" s="16"/>
      <c r="C17" s="17"/>
      <c r="D17" s="10"/>
      <c r="E17" s="6"/>
      <c r="F17" s="6"/>
    </row>
    <row r="18" spans="1:6" ht="41.45" customHeight="1" thickBot="1" x14ac:dyDescent="0.25">
      <c r="A18" s="128">
        <v>8</v>
      </c>
      <c r="B18" s="121" t="s">
        <v>161</v>
      </c>
      <c r="C18" s="31"/>
      <c r="D18" s="31"/>
      <c r="E18" s="31"/>
    </row>
    <row r="19" spans="1:6" ht="26.1" customHeight="1" thickBot="1" x14ac:dyDescent="0.25">
      <c r="A19" s="97" t="s">
        <v>6</v>
      </c>
      <c r="B19" s="50" t="s">
        <v>0</v>
      </c>
      <c r="C19" s="50" t="s">
        <v>1</v>
      </c>
      <c r="D19" s="50" t="s">
        <v>2</v>
      </c>
      <c r="E19" s="55" t="s">
        <v>159</v>
      </c>
    </row>
    <row r="20" spans="1:6" ht="18" customHeight="1" x14ac:dyDescent="0.2">
      <c r="A20" s="66" t="s">
        <v>132</v>
      </c>
      <c r="B20" s="39" t="s">
        <v>147</v>
      </c>
      <c r="C20" s="115" t="s">
        <v>22</v>
      </c>
      <c r="D20" s="40">
        <v>1</v>
      </c>
      <c r="E20" s="117"/>
    </row>
    <row r="21" spans="1:6" ht="18" customHeight="1" x14ac:dyDescent="0.2">
      <c r="A21" s="67" t="s">
        <v>133</v>
      </c>
      <c r="B21" s="42" t="s">
        <v>78</v>
      </c>
      <c r="C21" s="98" t="s">
        <v>22</v>
      </c>
      <c r="D21" s="43">
        <v>1</v>
      </c>
      <c r="E21" s="118"/>
    </row>
    <row r="22" spans="1:6" ht="18" customHeight="1" x14ac:dyDescent="0.2">
      <c r="A22" s="67" t="s">
        <v>134</v>
      </c>
      <c r="B22" s="42" t="s">
        <v>79</v>
      </c>
      <c r="C22" s="98" t="s">
        <v>22</v>
      </c>
      <c r="D22" s="72">
        <v>1</v>
      </c>
      <c r="E22" s="119"/>
    </row>
    <row r="23" spans="1:6" ht="18" customHeight="1" x14ac:dyDescent="0.2">
      <c r="A23" s="67" t="s">
        <v>135</v>
      </c>
      <c r="B23" s="42" t="s">
        <v>77</v>
      </c>
      <c r="C23" s="98" t="s">
        <v>22</v>
      </c>
      <c r="D23" s="72">
        <v>1</v>
      </c>
      <c r="E23" s="119"/>
    </row>
    <row r="24" spans="1:6" ht="18" customHeight="1" x14ac:dyDescent="0.2">
      <c r="A24" s="67" t="s">
        <v>136</v>
      </c>
      <c r="B24" s="42" t="s">
        <v>80</v>
      </c>
      <c r="C24" s="98" t="s">
        <v>22</v>
      </c>
      <c r="D24" s="72">
        <v>1</v>
      </c>
      <c r="E24" s="119"/>
    </row>
    <row r="25" spans="1:6" ht="18" customHeight="1" x14ac:dyDescent="0.2">
      <c r="A25" s="67" t="s">
        <v>137</v>
      </c>
      <c r="B25" s="42" t="s">
        <v>81</v>
      </c>
      <c r="C25" s="98" t="s">
        <v>22</v>
      </c>
      <c r="D25" s="72">
        <v>1</v>
      </c>
      <c r="E25" s="119"/>
    </row>
    <row r="26" spans="1:6" ht="18" customHeight="1" x14ac:dyDescent="0.2">
      <c r="A26" s="67" t="s">
        <v>138</v>
      </c>
      <c r="B26" s="42" t="s">
        <v>82</v>
      </c>
      <c r="C26" s="98" t="s">
        <v>22</v>
      </c>
      <c r="D26" s="72">
        <v>1</v>
      </c>
      <c r="E26" s="119"/>
    </row>
    <row r="27" spans="1:6" ht="18" customHeight="1" x14ac:dyDescent="0.2">
      <c r="A27" s="67" t="s">
        <v>139</v>
      </c>
      <c r="B27" s="100" t="s">
        <v>85</v>
      </c>
      <c r="C27" s="98" t="s">
        <v>22</v>
      </c>
      <c r="D27" s="72">
        <v>1</v>
      </c>
      <c r="E27" s="119"/>
    </row>
    <row r="28" spans="1:6" ht="18" customHeight="1" x14ac:dyDescent="0.2">
      <c r="A28" s="67" t="s">
        <v>140</v>
      </c>
      <c r="B28" s="42" t="s">
        <v>86</v>
      </c>
      <c r="C28" s="98" t="s">
        <v>22</v>
      </c>
      <c r="D28" s="72">
        <v>1</v>
      </c>
      <c r="E28" s="119"/>
    </row>
    <row r="29" spans="1:6" ht="18" customHeight="1" x14ac:dyDescent="0.2">
      <c r="A29" s="67" t="s">
        <v>141</v>
      </c>
      <c r="B29" s="42" t="s">
        <v>89</v>
      </c>
      <c r="C29" s="98" t="s">
        <v>22</v>
      </c>
      <c r="D29" s="72">
        <v>1</v>
      </c>
      <c r="E29" s="119"/>
    </row>
    <row r="30" spans="1:6" ht="18" customHeight="1" x14ac:dyDescent="0.2">
      <c r="A30" s="67" t="s">
        <v>142</v>
      </c>
      <c r="B30" s="42" t="s">
        <v>90</v>
      </c>
      <c r="C30" s="98" t="s">
        <v>22</v>
      </c>
      <c r="D30" s="72">
        <v>1</v>
      </c>
      <c r="E30" s="119"/>
    </row>
    <row r="31" spans="1:6" ht="18" customHeight="1" x14ac:dyDescent="0.2">
      <c r="A31" s="67" t="s">
        <v>143</v>
      </c>
      <c r="B31" s="42" t="s">
        <v>124</v>
      </c>
      <c r="C31" s="98" t="s">
        <v>22</v>
      </c>
      <c r="D31" s="72">
        <v>1</v>
      </c>
      <c r="E31" s="119"/>
    </row>
    <row r="32" spans="1:6" ht="18" customHeight="1" x14ac:dyDescent="0.2">
      <c r="A32" s="67" t="s">
        <v>144</v>
      </c>
      <c r="B32" s="42" t="s">
        <v>91</v>
      </c>
      <c r="C32" s="98" t="s">
        <v>22</v>
      </c>
      <c r="D32" s="72">
        <v>1</v>
      </c>
      <c r="E32" s="119"/>
    </row>
    <row r="33" spans="1:6" ht="18" customHeight="1" x14ac:dyDescent="0.2">
      <c r="A33" s="67" t="s">
        <v>145</v>
      </c>
      <c r="B33" s="42" t="s">
        <v>92</v>
      </c>
      <c r="C33" s="98" t="s">
        <v>22</v>
      </c>
      <c r="D33" s="72">
        <v>1</v>
      </c>
      <c r="E33" s="119"/>
    </row>
    <row r="34" spans="1:6" ht="18" customHeight="1" thickBot="1" x14ac:dyDescent="0.25">
      <c r="A34" s="68" t="s">
        <v>146</v>
      </c>
      <c r="B34" s="37" t="s">
        <v>58</v>
      </c>
      <c r="C34" s="116" t="s">
        <v>22</v>
      </c>
      <c r="D34" s="45">
        <v>1</v>
      </c>
      <c r="E34" s="120"/>
    </row>
    <row r="35" spans="1:6" ht="18" customHeight="1" thickBot="1" x14ac:dyDescent="0.25">
      <c r="A35" s="143" t="s">
        <v>32</v>
      </c>
      <c r="B35" s="143"/>
      <c r="C35" s="143"/>
      <c r="D35" s="143"/>
      <c r="E35" s="105">
        <f>SUM(E20:E34)</f>
        <v>0</v>
      </c>
    </row>
    <row r="36" spans="1:6" ht="18" customHeight="1" thickBot="1" x14ac:dyDescent="0.25">
      <c r="A36" s="129"/>
      <c r="B36" s="143" t="s">
        <v>33</v>
      </c>
      <c r="C36" s="143"/>
      <c r="D36" s="144"/>
      <c r="E36" s="105">
        <f>E35*0.2</f>
        <v>0</v>
      </c>
    </row>
    <row r="37" spans="1:6" ht="18" customHeight="1" thickBot="1" x14ac:dyDescent="0.25">
      <c r="A37" s="77"/>
      <c r="B37" s="143" t="s">
        <v>154</v>
      </c>
      <c r="C37" s="143"/>
      <c r="D37" s="144"/>
      <c r="E37" s="105">
        <f>SUM(E35:E36)</f>
        <v>0</v>
      </c>
    </row>
    <row r="39" spans="1:6" ht="18" customHeight="1" x14ac:dyDescent="0.2">
      <c r="A39" s="103"/>
      <c r="B39" s="103"/>
      <c r="C39" s="103"/>
      <c r="D39" s="103"/>
      <c r="E39" s="104"/>
    </row>
    <row r="40" spans="1:6" ht="18" customHeight="1" x14ac:dyDescent="0.2">
      <c r="A40" s="103"/>
      <c r="B40" s="103"/>
      <c r="C40" s="103"/>
      <c r="D40" s="103"/>
      <c r="E40" s="104"/>
    </row>
    <row r="41" spans="1:6" ht="18" customHeight="1" x14ac:dyDescent="0.2">
      <c r="A41" s="20"/>
      <c r="B41" s="20"/>
      <c r="C41" s="20"/>
      <c r="D41" s="20"/>
      <c r="E41" s="20"/>
    </row>
    <row r="42" spans="1:6" s="2" customFormat="1" ht="18" customHeight="1" x14ac:dyDescent="0.2">
      <c r="A42" s="9"/>
      <c r="B42" s="16"/>
      <c r="C42" s="17"/>
      <c r="D42" s="10"/>
      <c r="E42" s="6"/>
      <c r="F42" s="6"/>
    </row>
  </sheetData>
  <mergeCells count="10">
    <mergeCell ref="A14:D14"/>
    <mergeCell ref="B8:E8"/>
    <mergeCell ref="A4:E4"/>
    <mergeCell ref="A5:E5"/>
    <mergeCell ref="A6:E6"/>
    <mergeCell ref="B36:D36"/>
    <mergeCell ref="B37:D37"/>
    <mergeCell ref="B15:D15"/>
    <mergeCell ref="B16:D16"/>
    <mergeCell ref="A35:D35"/>
  </mergeCells>
  <phoneticPr fontId="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portrait" r:id="rId1"/>
  <headerFooter alignWithMargins="0">
    <oddFooter>&amp;CPage &amp;P de &amp;N&amp;R&amp;D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TRAVAUX</vt:lpstr>
      <vt:lpstr>MAINTENANCE</vt:lpstr>
      <vt:lpstr>MAINTENANCE!Impression_des_titres</vt:lpstr>
      <vt:lpstr>TRAVAUX!Impression_des_titres</vt:lpstr>
      <vt:lpstr>MAINTENANCE!Zone_d_impression</vt:lpstr>
      <vt:lpstr>TRAVAUX!Zone_d_impression</vt:lpstr>
    </vt:vector>
  </TitlesOfParts>
  <Company>IGENKA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Georges REVEZAS - IGENKA</dc:creator>
  <cp:lastModifiedBy>Séverine BRIAND</cp:lastModifiedBy>
  <cp:lastPrinted>2023-11-14T14:46:32Z</cp:lastPrinted>
  <dcterms:created xsi:type="dcterms:W3CDTF">2010-12-29T12:57:35Z</dcterms:created>
  <dcterms:modified xsi:type="dcterms:W3CDTF">2023-11-14T14:46:39Z</dcterms:modified>
</cp:coreProperties>
</file>